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45" windowWidth="15600" windowHeight="11760" activeTab="1"/>
  </bookViews>
  <sheets>
    <sheet name="مسودة" sheetId="2" r:id="rId1"/>
    <sheet name="ناجحون" sheetId="4" r:id="rId2"/>
    <sheet name="راسبون" sheetId="6" r:id="rId3"/>
    <sheet name="بداية ونهاية جداول صفحة المسودة" sheetId="7" state="hidden" r:id="rId4"/>
  </sheets>
  <definedNames>
    <definedName name="data" localSheetId="2">#REF!</definedName>
    <definedName name="data" localSheetId="1">#REF!</definedName>
    <definedName name="data">#REF!</definedName>
    <definedName name="glos" localSheetId="2">راسبون!$C:$C</definedName>
    <definedName name="glos" localSheetId="0">مسودة!$C:$C</definedName>
    <definedName name="glos" localSheetId="1">ناجحون!$C:$C</definedName>
    <definedName name="_xlnm.Print_Area" localSheetId="3">'بداية ونهاية جداول صفحة المسودة'!$A$1:$C$28</definedName>
    <definedName name="_xlnm.Print_Area" localSheetId="2">راسبون!$A$1:$AU$129</definedName>
    <definedName name="_xlnm.Print_Area" localSheetId="0">مسودة!$A$1:$AU$128</definedName>
    <definedName name="_xlnm.Print_Area" localSheetId="1">ناجحون!$A$1:$AU$115</definedName>
    <definedName name="result" localSheetId="2">راسبون!$AU:$AU</definedName>
    <definedName name="result" localSheetId="0">مسودة!$AU:$AU</definedName>
    <definedName name="result" localSheetId="1">ناجحون!$AU:$AU</definedName>
  </definedNames>
  <calcPr calcId="124519"/>
</workbook>
</file>

<file path=xl/calcChain.xml><?xml version="1.0" encoding="utf-8"?>
<calcChain xmlns="http://schemas.openxmlformats.org/spreadsheetml/2006/main">
  <c r="B5" i="7"/>
  <c r="C5" s="1"/>
  <c r="B6" s="1"/>
  <c r="C6" s="1"/>
  <c r="B7" s="1"/>
  <c r="C7" s="1"/>
  <c r="B8" s="1"/>
  <c r="C8" s="1"/>
  <c r="B9" s="1"/>
  <c r="C9" s="1"/>
  <c r="B10" s="1"/>
  <c r="C10" s="1"/>
  <c r="B11" s="1"/>
  <c r="C11" s="1"/>
  <c r="B12" s="1"/>
  <c r="C12" s="1"/>
  <c r="B13" s="1"/>
  <c r="C13" s="1"/>
  <c r="B14" s="1"/>
  <c r="C14" s="1"/>
  <c r="B15" s="1"/>
  <c r="C15" s="1"/>
  <c r="B16" s="1"/>
  <c r="C16" s="1"/>
  <c r="B17" s="1"/>
  <c r="C17" s="1"/>
  <c r="B18" s="1"/>
  <c r="C18" s="1"/>
  <c r="B19" s="1"/>
  <c r="C19" s="1"/>
  <c r="B20" s="1"/>
  <c r="C20" s="1"/>
  <c r="B21" s="1"/>
  <c r="C21" s="1"/>
  <c r="B22" s="1"/>
  <c r="C22" s="1"/>
  <c r="B23" s="1"/>
  <c r="C23" s="1"/>
  <c r="B24" s="1"/>
  <c r="C24" s="1"/>
  <c r="B25" s="1"/>
  <c r="C25" s="1"/>
  <c r="B26" s="1"/>
  <c r="C26" s="1"/>
  <c r="B27" s="1"/>
  <c r="C27" s="1"/>
  <c r="B28" s="1"/>
  <c r="C28" s="1"/>
  <c r="C4"/>
  <c r="B4"/>
  <c r="C3"/>
  <c r="B3"/>
  <c r="C2"/>
  <c r="O124" i="2" l="1"/>
  <c r="O123"/>
  <c r="M125"/>
  <c r="AL125"/>
  <c r="AK125"/>
  <c r="AI125"/>
  <c r="AH125"/>
  <c r="AF125"/>
  <c r="AE125"/>
  <c r="AC125"/>
  <c r="AB125"/>
  <c r="Z125"/>
  <c r="Y125"/>
  <c r="W125"/>
  <c r="V125"/>
  <c r="T125"/>
  <c r="S125"/>
  <c r="Q125"/>
  <c r="P125"/>
  <c r="N125"/>
  <c r="K125"/>
  <c r="J125"/>
  <c r="H125"/>
  <c r="G125"/>
  <c r="AM124"/>
  <c r="AJ124"/>
  <c r="AG124"/>
  <c r="AD124"/>
  <c r="AA124"/>
  <c r="X124"/>
  <c r="U124"/>
  <c r="R124"/>
  <c r="L124"/>
  <c r="I124"/>
  <c r="AM123"/>
  <c r="AJ123"/>
  <c r="AG123"/>
  <c r="AD123"/>
  <c r="AA123"/>
  <c r="X123"/>
  <c r="U123"/>
  <c r="R123"/>
  <c r="L123"/>
  <c r="I123"/>
  <c r="AL122"/>
  <c r="AK122"/>
  <c r="AI122"/>
  <c r="AH122"/>
  <c r="AF122"/>
  <c r="AE122"/>
  <c r="AC122"/>
  <c r="AB122"/>
  <c r="Z122"/>
  <c r="Y122"/>
  <c r="W122"/>
  <c r="V122"/>
  <c r="T122"/>
  <c r="S122"/>
  <c r="Q122"/>
  <c r="P122"/>
  <c r="N122"/>
  <c r="M122"/>
  <c r="K122"/>
  <c r="J122"/>
  <c r="H122"/>
  <c r="G122"/>
  <c r="AM121"/>
  <c r="AJ121"/>
  <c r="AG121"/>
  <c r="AD121"/>
  <c r="AA121"/>
  <c r="X121"/>
  <c r="U121"/>
  <c r="R121"/>
  <c r="O121"/>
  <c r="L121"/>
  <c r="I121"/>
  <c r="AM120"/>
  <c r="AJ120"/>
  <c r="AG120"/>
  <c r="AD120"/>
  <c r="AA120"/>
  <c r="X120"/>
  <c r="U120"/>
  <c r="R120"/>
  <c r="O120"/>
  <c r="L120"/>
  <c r="I120"/>
  <c r="AL119"/>
  <c r="AK119"/>
  <c r="AI119"/>
  <c r="AH119"/>
  <c r="AF119"/>
  <c r="AE119"/>
  <c r="AC119"/>
  <c r="AB119"/>
  <c r="Z119"/>
  <c r="Y119"/>
  <c r="W119"/>
  <c r="V119"/>
  <c r="T119"/>
  <c r="S119"/>
  <c r="Q119"/>
  <c r="P119"/>
  <c r="N119"/>
  <c r="M119"/>
  <c r="K119"/>
  <c r="J119"/>
  <c r="H119"/>
  <c r="G119"/>
  <c r="AM118"/>
  <c r="AJ118"/>
  <c r="AG118"/>
  <c r="AD118"/>
  <c r="AA118"/>
  <c r="X118"/>
  <c r="U118"/>
  <c r="R118"/>
  <c r="O118"/>
  <c r="L118"/>
  <c r="I118"/>
  <c r="AM117"/>
  <c r="AJ117"/>
  <c r="AG117"/>
  <c r="AD117"/>
  <c r="AA117"/>
  <c r="X117"/>
  <c r="U117"/>
  <c r="R117"/>
  <c r="O117"/>
  <c r="L117"/>
  <c r="I117"/>
  <c r="AL116"/>
  <c r="AK116"/>
  <c r="AI116"/>
  <c r="AH116"/>
  <c r="AF116"/>
  <c r="AE116"/>
  <c r="AC116"/>
  <c r="AB116"/>
  <c r="Z116"/>
  <c r="Y116"/>
  <c r="W116"/>
  <c r="V116"/>
  <c r="T116"/>
  <c r="S116"/>
  <c r="Q116"/>
  <c r="P116"/>
  <c r="N116"/>
  <c r="M116"/>
  <c r="K116"/>
  <c r="J116"/>
  <c r="H116"/>
  <c r="G116"/>
  <c r="AM115"/>
  <c r="AJ115"/>
  <c r="AG115"/>
  <c r="AD115"/>
  <c r="AA115"/>
  <c r="X115"/>
  <c r="U115"/>
  <c r="R115"/>
  <c r="O115"/>
  <c r="L115"/>
  <c r="I115"/>
  <c r="AM114"/>
  <c r="AJ114"/>
  <c r="AG114"/>
  <c r="AD114"/>
  <c r="AA114"/>
  <c r="X114"/>
  <c r="U114"/>
  <c r="R114"/>
  <c r="O114"/>
  <c r="L114"/>
  <c r="I114"/>
  <c r="AL113"/>
  <c r="AK113"/>
  <c r="AI113"/>
  <c r="AH113"/>
  <c r="AF113"/>
  <c r="AE113"/>
  <c r="AC113"/>
  <c r="AB113"/>
  <c r="Z113"/>
  <c r="Y113"/>
  <c r="W113"/>
  <c r="V113"/>
  <c r="T113"/>
  <c r="S113"/>
  <c r="Q113"/>
  <c r="P113"/>
  <c r="N113"/>
  <c r="M113"/>
  <c r="K113"/>
  <c r="J113"/>
  <c r="H113"/>
  <c r="G113"/>
  <c r="AM112"/>
  <c r="AJ112"/>
  <c r="AG112"/>
  <c r="AD112"/>
  <c r="AA112"/>
  <c r="X112"/>
  <c r="U112"/>
  <c r="R112"/>
  <c r="O112"/>
  <c r="L112"/>
  <c r="I112"/>
  <c r="AM111"/>
  <c r="AJ111"/>
  <c r="AG111"/>
  <c r="AD111"/>
  <c r="AA111"/>
  <c r="X111"/>
  <c r="U111"/>
  <c r="R111"/>
  <c r="O111"/>
  <c r="L111"/>
  <c r="I111"/>
  <c r="AL110"/>
  <c r="AK110"/>
  <c r="AI110"/>
  <c r="AH110"/>
  <c r="AF110"/>
  <c r="AE110"/>
  <c r="AC110"/>
  <c r="AB110"/>
  <c r="Z110"/>
  <c r="Y110"/>
  <c r="W110"/>
  <c r="V110"/>
  <c r="T110"/>
  <c r="S110"/>
  <c r="Q110"/>
  <c r="P110"/>
  <c r="N110"/>
  <c r="M110"/>
  <c r="K110"/>
  <c r="J110"/>
  <c r="H110"/>
  <c r="G110"/>
  <c r="AM109"/>
  <c r="AJ109"/>
  <c r="AG109"/>
  <c r="AD109"/>
  <c r="AA109"/>
  <c r="X109"/>
  <c r="U109"/>
  <c r="R109"/>
  <c r="O109"/>
  <c r="L109"/>
  <c r="I109"/>
  <c r="AM108"/>
  <c r="AJ108"/>
  <c r="AG108"/>
  <c r="AD108"/>
  <c r="AA108"/>
  <c r="X108"/>
  <c r="U108"/>
  <c r="R108"/>
  <c r="O108"/>
  <c r="L108"/>
  <c r="I108"/>
  <c r="AL107"/>
  <c r="AK107"/>
  <c r="AI107"/>
  <c r="AH107"/>
  <c r="AF107"/>
  <c r="AE107"/>
  <c r="AC107"/>
  <c r="AB107"/>
  <c r="Z107"/>
  <c r="Y107"/>
  <c r="W107"/>
  <c r="V107"/>
  <c r="T107"/>
  <c r="S107"/>
  <c r="Q107"/>
  <c r="P107"/>
  <c r="N107"/>
  <c r="M107"/>
  <c r="K107"/>
  <c r="J107"/>
  <c r="H107"/>
  <c r="G107"/>
  <c r="AM106"/>
  <c r="AJ106"/>
  <c r="AG106"/>
  <c r="AD106"/>
  <c r="AA106"/>
  <c r="X106"/>
  <c r="U106"/>
  <c r="R106"/>
  <c r="O106"/>
  <c r="L106"/>
  <c r="I106"/>
  <c r="AM105"/>
  <c r="AJ105"/>
  <c r="AG105"/>
  <c r="AD105"/>
  <c r="AA105"/>
  <c r="X105"/>
  <c r="U105"/>
  <c r="R105"/>
  <c r="O105"/>
  <c r="L105"/>
  <c r="I105"/>
  <c r="AL104"/>
  <c r="AK104"/>
  <c r="AI104"/>
  <c r="AH104"/>
  <c r="AF104"/>
  <c r="AE104"/>
  <c r="AC104"/>
  <c r="AB104"/>
  <c r="Z104"/>
  <c r="Y104"/>
  <c r="W104"/>
  <c r="V104"/>
  <c r="T104"/>
  <c r="S104"/>
  <c r="Q104"/>
  <c r="P104"/>
  <c r="N104"/>
  <c r="M104"/>
  <c r="K104"/>
  <c r="J104"/>
  <c r="H104"/>
  <c r="G104"/>
  <c r="AM103"/>
  <c r="AJ103"/>
  <c r="AG103"/>
  <c r="AD103"/>
  <c r="AA103"/>
  <c r="X103"/>
  <c r="U103"/>
  <c r="R103"/>
  <c r="O103"/>
  <c r="L103"/>
  <c r="I103"/>
  <c r="AM102"/>
  <c r="AJ102"/>
  <c r="AG102"/>
  <c r="AD102"/>
  <c r="AA102"/>
  <c r="X102"/>
  <c r="U102"/>
  <c r="R102"/>
  <c r="O102"/>
  <c r="L102"/>
  <c r="I102"/>
  <c r="AL101"/>
  <c r="AK101"/>
  <c r="AI101"/>
  <c r="AH101"/>
  <c r="AF101"/>
  <c r="AE101"/>
  <c r="AC101"/>
  <c r="AB101"/>
  <c r="Z101"/>
  <c r="Y101"/>
  <c r="W101"/>
  <c r="V101"/>
  <c r="T101"/>
  <c r="S101"/>
  <c r="Q101"/>
  <c r="P101"/>
  <c r="N101"/>
  <c r="M101"/>
  <c r="K101"/>
  <c r="J101"/>
  <c r="H101"/>
  <c r="G101"/>
  <c r="AM100"/>
  <c r="AJ100"/>
  <c r="AG100"/>
  <c r="AD100"/>
  <c r="AA100"/>
  <c r="X100"/>
  <c r="U100"/>
  <c r="R100"/>
  <c r="O100"/>
  <c r="L100"/>
  <c r="I100"/>
  <c r="AM99"/>
  <c r="AJ99"/>
  <c r="AG99"/>
  <c r="AD99"/>
  <c r="AA99"/>
  <c r="X99"/>
  <c r="U99"/>
  <c r="R99"/>
  <c r="O99"/>
  <c r="L99"/>
  <c r="I99"/>
  <c r="AL98"/>
  <c r="AK98"/>
  <c r="AI98"/>
  <c r="AH98"/>
  <c r="AF98"/>
  <c r="AE98"/>
  <c r="AC98"/>
  <c r="AB98"/>
  <c r="Z98"/>
  <c r="Y98"/>
  <c r="W98"/>
  <c r="V98"/>
  <c r="T98"/>
  <c r="S98"/>
  <c r="Q98"/>
  <c r="P98"/>
  <c r="N98"/>
  <c r="M98"/>
  <c r="K98"/>
  <c r="J98"/>
  <c r="H98"/>
  <c r="G98"/>
  <c r="AM97"/>
  <c r="AJ97"/>
  <c r="AG97"/>
  <c r="AD97"/>
  <c r="AA97"/>
  <c r="X97"/>
  <c r="U97"/>
  <c r="R97"/>
  <c r="O97"/>
  <c r="L97"/>
  <c r="I97"/>
  <c r="AM96"/>
  <c r="AJ96"/>
  <c r="AG96"/>
  <c r="AD96"/>
  <c r="AA96"/>
  <c r="X96"/>
  <c r="U96"/>
  <c r="R96"/>
  <c r="O96"/>
  <c r="L96"/>
  <c r="I96"/>
  <c r="L98" l="1"/>
  <c r="O98"/>
  <c r="O125"/>
  <c r="I98"/>
  <c r="R98"/>
  <c r="U98"/>
  <c r="X98"/>
  <c r="AA98"/>
  <c r="AD98"/>
  <c r="AG98"/>
  <c r="AJ98"/>
  <c r="AM98"/>
  <c r="I101"/>
  <c r="L101"/>
  <c r="O101"/>
  <c r="R101"/>
  <c r="U101"/>
  <c r="X101"/>
  <c r="AA101"/>
  <c r="AD101"/>
  <c r="AG101"/>
  <c r="AJ101"/>
  <c r="AM101"/>
  <c r="I104"/>
  <c r="L104"/>
  <c r="R104"/>
  <c r="U104"/>
  <c r="X104"/>
  <c r="AA104"/>
  <c r="AD104"/>
  <c r="AM104"/>
  <c r="I107"/>
  <c r="L107"/>
  <c r="R107"/>
  <c r="U107"/>
  <c r="X107"/>
  <c r="AA107"/>
  <c r="AD107"/>
  <c r="AG107"/>
  <c r="AJ107"/>
  <c r="AM107"/>
  <c r="I110"/>
  <c r="R110"/>
  <c r="AA110"/>
  <c r="AD110"/>
  <c r="AG110"/>
  <c r="AM110"/>
  <c r="I113"/>
  <c r="L113"/>
  <c r="R113"/>
  <c r="AD113"/>
  <c r="AG113"/>
  <c r="AM113"/>
  <c r="I116"/>
  <c r="R116"/>
  <c r="X116"/>
  <c r="AA116"/>
  <c r="AD116"/>
  <c r="AG116"/>
  <c r="AJ116"/>
  <c r="AM116"/>
  <c r="I119"/>
  <c r="L119"/>
  <c r="O119"/>
  <c r="R119"/>
  <c r="U119"/>
  <c r="X119"/>
  <c r="AA119"/>
  <c r="AD119"/>
  <c r="AG119"/>
  <c r="AJ119"/>
  <c r="AM119"/>
  <c r="I122"/>
  <c r="L122"/>
  <c r="O122"/>
  <c r="R122"/>
  <c r="U122"/>
  <c r="X122"/>
  <c r="AA122"/>
  <c r="AD122"/>
  <c r="AG122"/>
  <c r="AJ122"/>
  <c r="AM122"/>
  <c r="I125"/>
  <c r="L125"/>
  <c r="R125"/>
  <c r="U125"/>
  <c r="X125"/>
  <c r="AA125"/>
  <c r="AD125"/>
  <c r="AG125"/>
  <c r="AJ125"/>
  <c r="AM125"/>
  <c r="AL34"/>
  <c r="AK34"/>
  <c r="AI34"/>
  <c r="AH34"/>
  <c r="AF34"/>
  <c r="AE34"/>
  <c r="AC34"/>
  <c r="AB34"/>
  <c r="Z34"/>
  <c r="Y34"/>
  <c r="W34"/>
  <c r="V34"/>
  <c r="T34"/>
  <c r="S34"/>
  <c r="Q34"/>
  <c r="P34"/>
  <c r="N34"/>
  <c r="M34"/>
  <c r="K34"/>
  <c r="J34"/>
  <c r="H34"/>
  <c r="G34"/>
  <c r="AM33"/>
  <c r="AJ33"/>
  <c r="AG33"/>
  <c r="AD33"/>
  <c r="AA33"/>
  <c r="X33"/>
  <c r="U33"/>
  <c r="R33"/>
  <c r="O33"/>
  <c r="L33"/>
  <c r="I33"/>
  <c r="AM32"/>
  <c r="AJ32"/>
  <c r="AG32"/>
  <c r="AD32"/>
  <c r="AA32"/>
  <c r="X32"/>
  <c r="U32"/>
  <c r="R32"/>
  <c r="O32"/>
  <c r="L32"/>
  <c r="I32"/>
  <c r="AL22"/>
  <c r="AK22"/>
  <c r="AI22"/>
  <c r="AH22"/>
  <c r="AF22"/>
  <c r="AE22"/>
  <c r="AC22"/>
  <c r="AB22"/>
  <c r="Z22"/>
  <c r="Y22"/>
  <c r="W22"/>
  <c r="V22"/>
  <c r="T22"/>
  <c r="S22"/>
  <c r="Q22"/>
  <c r="P22"/>
  <c r="N22"/>
  <c r="M22"/>
  <c r="K22"/>
  <c r="J22"/>
  <c r="H22"/>
  <c r="G22"/>
  <c r="AM21"/>
  <c r="AJ21"/>
  <c r="AG21"/>
  <c r="AD21"/>
  <c r="AA21"/>
  <c r="X21"/>
  <c r="U21"/>
  <c r="R21"/>
  <c r="O21"/>
  <c r="L21"/>
  <c r="I21"/>
  <c r="AM20"/>
  <c r="AJ20"/>
  <c r="AG20"/>
  <c r="AD20"/>
  <c r="AA20"/>
  <c r="X20"/>
  <c r="U20"/>
  <c r="R20"/>
  <c r="O20"/>
  <c r="L20"/>
  <c r="I20"/>
  <c r="AL16"/>
  <c r="AK16"/>
  <c r="AI16"/>
  <c r="AH16"/>
  <c r="AF16"/>
  <c r="AE16"/>
  <c r="AC16"/>
  <c r="AB16"/>
  <c r="Z16"/>
  <c r="Y16"/>
  <c r="W16"/>
  <c r="V16"/>
  <c r="T16"/>
  <c r="S16"/>
  <c r="Q16"/>
  <c r="P16"/>
  <c r="N16"/>
  <c r="M16"/>
  <c r="K16"/>
  <c r="J16"/>
  <c r="H16"/>
  <c r="G16"/>
  <c r="AM15"/>
  <c r="AJ15"/>
  <c r="AG15"/>
  <c r="AD15"/>
  <c r="AA15"/>
  <c r="X15"/>
  <c r="U15"/>
  <c r="R15"/>
  <c r="O15"/>
  <c r="L15"/>
  <c r="I15"/>
  <c r="AM14"/>
  <c r="AJ14"/>
  <c r="AG14"/>
  <c r="AD14"/>
  <c r="AA14"/>
  <c r="X14"/>
  <c r="U14"/>
  <c r="R14"/>
  <c r="O14"/>
  <c r="L14"/>
  <c r="I14"/>
  <c r="AM9"/>
  <c r="AJ9"/>
  <c r="AG9"/>
  <c r="AD9"/>
  <c r="AA9"/>
  <c r="X9"/>
  <c r="U9"/>
  <c r="R9"/>
  <c r="O9"/>
  <c r="L9"/>
  <c r="I9"/>
  <c r="AM8"/>
  <c r="AJ8"/>
  <c r="AG8"/>
  <c r="AD8"/>
  <c r="AA8"/>
  <c r="X8"/>
  <c r="U8"/>
  <c r="R8"/>
  <c r="O8"/>
  <c r="L8"/>
  <c r="I8"/>
  <c r="AL81"/>
  <c r="AK81"/>
  <c r="AI81"/>
  <c r="AH81"/>
  <c r="AF81"/>
  <c r="AE81"/>
  <c r="AC81"/>
  <c r="AB81"/>
  <c r="Z81"/>
  <c r="Y81"/>
  <c r="W81"/>
  <c r="V81"/>
  <c r="T81"/>
  <c r="S81"/>
  <c r="Q81"/>
  <c r="P81"/>
  <c r="N81"/>
  <c r="M81"/>
  <c r="K81"/>
  <c r="J81"/>
  <c r="H81"/>
  <c r="G81"/>
  <c r="AM80"/>
  <c r="AJ80"/>
  <c r="AG80"/>
  <c r="AD80"/>
  <c r="AA80"/>
  <c r="X80"/>
  <c r="U80"/>
  <c r="R80"/>
  <c r="O80"/>
  <c r="L80"/>
  <c r="I80"/>
  <c r="AM79"/>
  <c r="AJ79"/>
  <c r="AG79"/>
  <c r="AD79"/>
  <c r="AA79"/>
  <c r="X79"/>
  <c r="U79"/>
  <c r="R79"/>
  <c r="O79"/>
  <c r="I79"/>
  <c r="AL78"/>
  <c r="AK78"/>
  <c r="AI78"/>
  <c r="AH78"/>
  <c r="AF78"/>
  <c r="AE78"/>
  <c r="AC78"/>
  <c r="AB78"/>
  <c r="Z78"/>
  <c r="Y78"/>
  <c r="W78"/>
  <c r="V78"/>
  <c r="T78"/>
  <c r="S78"/>
  <c r="Q78"/>
  <c r="P78"/>
  <c r="N78"/>
  <c r="M78"/>
  <c r="K78"/>
  <c r="L79" s="1"/>
  <c r="J78"/>
  <c r="H78"/>
  <c r="G78"/>
  <c r="AM77"/>
  <c r="AJ77"/>
  <c r="AG77"/>
  <c r="AD77"/>
  <c r="AA77"/>
  <c r="X77"/>
  <c r="U77"/>
  <c r="R77"/>
  <c r="O77"/>
  <c r="L77"/>
  <c r="I77"/>
  <c r="AM76"/>
  <c r="AJ76"/>
  <c r="AG76"/>
  <c r="AD76"/>
  <c r="AA76"/>
  <c r="X76"/>
  <c r="U76"/>
  <c r="R76"/>
  <c r="O76"/>
  <c r="I76"/>
  <c r="AL75"/>
  <c r="AK75"/>
  <c r="AI75"/>
  <c r="AH75"/>
  <c r="AF75"/>
  <c r="AE75"/>
  <c r="AC75"/>
  <c r="AB75"/>
  <c r="Z75"/>
  <c r="Y75"/>
  <c r="W75"/>
  <c r="V75"/>
  <c r="T75"/>
  <c r="S75"/>
  <c r="Q75"/>
  <c r="P75"/>
  <c r="N75"/>
  <c r="M75"/>
  <c r="K75"/>
  <c r="L76" s="1"/>
  <c r="J75"/>
  <c r="H75"/>
  <c r="G75"/>
  <c r="AM74"/>
  <c r="AJ74"/>
  <c r="AG74"/>
  <c r="AD74"/>
  <c r="AA74"/>
  <c r="X74"/>
  <c r="U74"/>
  <c r="R74"/>
  <c r="O74"/>
  <c r="L74"/>
  <c r="I74"/>
  <c r="AM73"/>
  <c r="AJ73"/>
  <c r="AG73"/>
  <c r="AD73"/>
  <c r="AA73"/>
  <c r="X73"/>
  <c r="U73"/>
  <c r="R73"/>
  <c r="O73"/>
  <c r="I73"/>
  <c r="AL72"/>
  <c r="AK72"/>
  <c r="AI72"/>
  <c r="AH72"/>
  <c r="AF72"/>
  <c r="AE72"/>
  <c r="AC72"/>
  <c r="AB72"/>
  <c r="Z72"/>
  <c r="Y72"/>
  <c r="W72"/>
  <c r="V72"/>
  <c r="T72"/>
  <c r="S72"/>
  <c r="Q72"/>
  <c r="P72"/>
  <c r="N72"/>
  <c r="M72"/>
  <c r="K72"/>
  <c r="L73" s="1"/>
  <c r="J72"/>
  <c r="H72"/>
  <c r="G72"/>
  <c r="AM71"/>
  <c r="AJ71"/>
  <c r="AG71"/>
  <c r="AD71"/>
  <c r="AA71"/>
  <c r="X71"/>
  <c r="U71"/>
  <c r="R71"/>
  <c r="O71"/>
  <c r="L71"/>
  <c r="I71"/>
  <c r="AM70"/>
  <c r="AJ70"/>
  <c r="AG70"/>
  <c r="AD70"/>
  <c r="AA70"/>
  <c r="X70"/>
  <c r="U70"/>
  <c r="R70"/>
  <c r="O70"/>
  <c r="I70"/>
  <c r="AL69"/>
  <c r="AK69"/>
  <c r="AI69"/>
  <c r="AH69"/>
  <c r="AF69"/>
  <c r="AE69"/>
  <c r="AC69"/>
  <c r="AB69"/>
  <c r="Z69"/>
  <c r="Y69"/>
  <c r="W69"/>
  <c r="V69"/>
  <c r="T69"/>
  <c r="S69"/>
  <c r="Q69"/>
  <c r="P69"/>
  <c r="N69"/>
  <c r="M69"/>
  <c r="K69"/>
  <c r="L70" s="1"/>
  <c r="J69"/>
  <c r="H69"/>
  <c r="G69"/>
  <c r="AM68"/>
  <c r="AJ68"/>
  <c r="AG68"/>
  <c r="AD68"/>
  <c r="AA68"/>
  <c r="X68"/>
  <c r="U68"/>
  <c r="R68"/>
  <c r="O68"/>
  <c r="L68"/>
  <c r="I68"/>
  <c r="AM67"/>
  <c r="AJ67"/>
  <c r="AG67"/>
  <c r="AD67"/>
  <c r="AA67"/>
  <c r="X67"/>
  <c r="U67"/>
  <c r="R67"/>
  <c r="O67"/>
  <c r="I67"/>
  <c r="AL66"/>
  <c r="AK66"/>
  <c r="AI66"/>
  <c r="AH66"/>
  <c r="AF66"/>
  <c r="AE66"/>
  <c r="AC66"/>
  <c r="AB66"/>
  <c r="Z66"/>
  <c r="Y66"/>
  <c r="W66"/>
  <c r="V66"/>
  <c r="T66"/>
  <c r="S66"/>
  <c r="Q66"/>
  <c r="P66"/>
  <c r="N66"/>
  <c r="M66"/>
  <c r="K66"/>
  <c r="L67" s="1"/>
  <c r="J66"/>
  <c r="H66"/>
  <c r="G66"/>
  <c r="AM65"/>
  <c r="AJ65"/>
  <c r="AG65"/>
  <c r="AD65"/>
  <c r="AA65"/>
  <c r="X65"/>
  <c r="U65"/>
  <c r="R65"/>
  <c r="O65"/>
  <c r="L65"/>
  <c r="I65"/>
  <c r="AM64"/>
  <c r="AJ64"/>
  <c r="AG64"/>
  <c r="AD64"/>
  <c r="AA64"/>
  <c r="X64"/>
  <c r="U64"/>
  <c r="R64"/>
  <c r="O64"/>
  <c r="I64"/>
  <c r="AL63"/>
  <c r="AK63"/>
  <c r="AI63"/>
  <c r="AH63"/>
  <c r="AF63"/>
  <c r="AE63"/>
  <c r="AC63"/>
  <c r="AB63"/>
  <c r="Z63"/>
  <c r="Y63"/>
  <c r="W63"/>
  <c r="V63"/>
  <c r="T63"/>
  <c r="S63"/>
  <c r="Q63"/>
  <c r="P63"/>
  <c r="N63"/>
  <c r="M63"/>
  <c r="K63"/>
  <c r="L64" s="1"/>
  <c r="J63"/>
  <c r="H63"/>
  <c r="G63"/>
  <c r="AM62"/>
  <c r="AJ62"/>
  <c r="AG62"/>
  <c r="AD62"/>
  <c r="AA62"/>
  <c r="X62"/>
  <c r="U62"/>
  <c r="R62"/>
  <c r="O62"/>
  <c r="L62"/>
  <c r="I62"/>
  <c r="AM61"/>
  <c r="AJ61"/>
  <c r="AG61"/>
  <c r="AD61"/>
  <c r="AA61"/>
  <c r="X61"/>
  <c r="U61"/>
  <c r="R61"/>
  <c r="O61"/>
  <c r="I61"/>
  <c r="AL60"/>
  <c r="AK60"/>
  <c r="AI60"/>
  <c r="AH60"/>
  <c r="AF60"/>
  <c r="AE60"/>
  <c r="AC60"/>
  <c r="AB60"/>
  <c r="Z60"/>
  <c r="Y60"/>
  <c r="W60"/>
  <c r="V60"/>
  <c r="T60"/>
  <c r="S60"/>
  <c r="Q60"/>
  <c r="P60"/>
  <c r="N60"/>
  <c r="M60"/>
  <c r="K60"/>
  <c r="L61" s="1"/>
  <c r="J60"/>
  <c r="H60"/>
  <c r="G60"/>
  <c r="AM59"/>
  <c r="AJ59"/>
  <c r="AG59"/>
  <c r="AD59"/>
  <c r="AA59"/>
  <c r="X59"/>
  <c r="U59"/>
  <c r="R59"/>
  <c r="O59"/>
  <c r="L59"/>
  <c r="I59"/>
  <c r="AM58"/>
  <c r="AJ58"/>
  <c r="AG58"/>
  <c r="AD58"/>
  <c r="AA58"/>
  <c r="X58"/>
  <c r="U58"/>
  <c r="R58"/>
  <c r="O58"/>
  <c r="I58"/>
  <c r="AL57"/>
  <c r="AK57"/>
  <c r="AI57"/>
  <c r="AH57"/>
  <c r="AF57"/>
  <c r="AE57"/>
  <c r="AC57"/>
  <c r="AB57"/>
  <c r="Z57"/>
  <c r="Y57"/>
  <c r="W57"/>
  <c r="V57"/>
  <c r="T57"/>
  <c r="S57"/>
  <c r="Q57"/>
  <c r="P57"/>
  <c r="N57"/>
  <c r="M57"/>
  <c r="K57"/>
  <c r="L58" s="1"/>
  <c r="J57"/>
  <c r="H57"/>
  <c r="G57"/>
  <c r="AM56"/>
  <c r="AJ56"/>
  <c r="AG56"/>
  <c r="AD56"/>
  <c r="AA56"/>
  <c r="X56"/>
  <c r="U56"/>
  <c r="R56"/>
  <c r="O56"/>
  <c r="L56"/>
  <c r="I56"/>
  <c r="AM55"/>
  <c r="AJ55"/>
  <c r="AG55"/>
  <c r="AD55"/>
  <c r="AA55"/>
  <c r="X55"/>
  <c r="U55"/>
  <c r="R55"/>
  <c r="O55"/>
  <c r="I55"/>
  <c r="AL54"/>
  <c r="AK54"/>
  <c r="AI54"/>
  <c r="AH54"/>
  <c r="AF54"/>
  <c r="AE54"/>
  <c r="AC54"/>
  <c r="AB54"/>
  <c r="Z54"/>
  <c r="Y54"/>
  <c r="W54"/>
  <c r="V54"/>
  <c r="T54"/>
  <c r="S54"/>
  <c r="Q54"/>
  <c r="P54"/>
  <c r="N54"/>
  <c r="M54"/>
  <c r="K54"/>
  <c r="L55" s="1"/>
  <c r="J54"/>
  <c r="H54"/>
  <c r="G54"/>
  <c r="AM53"/>
  <c r="AJ53"/>
  <c r="AG53"/>
  <c r="AD53"/>
  <c r="AA53"/>
  <c r="X53"/>
  <c r="U53"/>
  <c r="R53"/>
  <c r="O53"/>
  <c r="L53"/>
  <c r="I53"/>
  <c r="AM52"/>
  <c r="AJ52"/>
  <c r="AG52"/>
  <c r="AD52"/>
  <c r="AA52"/>
  <c r="X52"/>
  <c r="U52"/>
  <c r="R52"/>
  <c r="O52"/>
  <c r="L52"/>
  <c r="I52"/>
  <c r="AL28"/>
  <c r="AK28"/>
  <c r="AI28"/>
  <c r="AH28"/>
  <c r="AF28"/>
  <c r="AE28"/>
  <c r="AC28"/>
  <c r="AB28"/>
  <c r="Z28"/>
  <c r="Y28"/>
  <c r="W28"/>
  <c r="V28"/>
  <c r="T28"/>
  <c r="S28"/>
  <c r="Q28"/>
  <c r="P28"/>
  <c r="N28"/>
  <c r="M28"/>
  <c r="K28"/>
  <c r="J28"/>
  <c r="H28"/>
  <c r="G28"/>
  <c r="AM27"/>
  <c r="AJ27"/>
  <c r="AG27"/>
  <c r="AD27"/>
  <c r="AA27"/>
  <c r="X27"/>
  <c r="U27"/>
  <c r="R27"/>
  <c r="O27"/>
  <c r="L27"/>
  <c r="I27"/>
  <c r="AM26"/>
  <c r="AJ26"/>
  <c r="AG26"/>
  <c r="AD26"/>
  <c r="AA26"/>
  <c r="X26"/>
  <c r="U26"/>
  <c r="R26"/>
  <c r="O26"/>
  <c r="L26"/>
  <c r="I26"/>
  <c r="AL37"/>
  <c r="AK37"/>
  <c r="AI37"/>
  <c r="AH37"/>
  <c r="AF37"/>
  <c r="AE37"/>
  <c r="AC37"/>
  <c r="AB37"/>
  <c r="Z37"/>
  <c r="Y37"/>
  <c r="W37"/>
  <c r="V37"/>
  <c r="T37"/>
  <c r="S37"/>
  <c r="Q37"/>
  <c r="P37"/>
  <c r="N37"/>
  <c r="M37"/>
  <c r="K37"/>
  <c r="J37"/>
  <c r="H37"/>
  <c r="G37"/>
  <c r="AM36"/>
  <c r="AJ36"/>
  <c r="AG36"/>
  <c r="AD36"/>
  <c r="AA36"/>
  <c r="X36"/>
  <c r="U36"/>
  <c r="R36"/>
  <c r="O36"/>
  <c r="L36"/>
  <c r="I36"/>
  <c r="AM35"/>
  <c r="AJ35"/>
  <c r="AG35"/>
  <c r="AD35"/>
  <c r="AA35"/>
  <c r="X35"/>
  <c r="U35"/>
  <c r="R35"/>
  <c r="O35"/>
  <c r="L35"/>
  <c r="I35"/>
  <c r="AL31"/>
  <c r="AK31"/>
  <c r="AI31"/>
  <c r="AH31"/>
  <c r="AF31"/>
  <c r="AE31"/>
  <c r="AC31"/>
  <c r="AB31"/>
  <c r="Z31"/>
  <c r="Y31"/>
  <c r="W31"/>
  <c r="V31"/>
  <c r="T31"/>
  <c r="S31"/>
  <c r="Q31"/>
  <c r="P31"/>
  <c r="N31"/>
  <c r="M31"/>
  <c r="K31"/>
  <c r="J31"/>
  <c r="H31"/>
  <c r="G31"/>
  <c r="AM30"/>
  <c r="AJ30"/>
  <c r="AG30"/>
  <c r="AD30"/>
  <c r="AA30"/>
  <c r="X30"/>
  <c r="U30"/>
  <c r="R30"/>
  <c r="O30"/>
  <c r="L30"/>
  <c r="I30"/>
  <c r="AM29"/>
  <c r="AJ29"/>
  <c r="AG29"/>
  <c r="AD29"/>
  <c r="AA29"/>
  <c r="X29"/>
  <c r="U29"/>
  <c r="R29"/>
  <c r="O29"/>
  <c r="L29"/>
  <c r="I29"/>
  <c r="AL25"/>
  <c r="AK25"/>
  <c r="AI25"/>
  <c r="AH25"/>
  <c r="AF25"/>
  <c r="AE25"/>
  <c r="AC25"/>
  <c r="AB25"/>
  <c r="Z25"/>
  <c r="Y25"/>
  <c r="W25"/>
  <c r="V25"/>
  <c r="T25"/>
  <c r="S25"/>
  <c r="Q25"/>
  <c r="P25"/>
  <c r="N25"/>
  <c r="M25"/>
  <c r="K25"/>
  <c r="J25"/>
  <c r="H25"/>
  <c r="G25"/>
  <c r="AM24"/>
  <c r="AJ24"/>
  <c r="AG24"/>
  <c r="AD24"/>
  <c r="AA24"/>
  <c r="X24"/>
  <c r="U24"/>
  <c r="R24"/>
  <c r="O24"/>
  <c r="L24"/>
  <c r="I24"/>
  <c r="AM23"/>
  <c r="AJ23"/>
  <c r="AG23"/>
  <c r="AD23"/>
  <c r="AA23"/>
  <c r="X23"/>
  <c r="U23"/>
  <c r="R23"/>
  <c r="O23"/>
  <c r="L23"/>
  <c r="I23"/>
  <c r="AL19"/>
  <c r="AK19"/>
  <c r="AI19"/>
  <c r="AH19"/>
  <c r="AF19"/>
  <c r="AE19"/>
  <c r="AC19"/>
  <c r="AB19"/>
  <c r="Z19"/>
  <c r="Y19"/>
  <c r="W19"/>
  <c r="V19"/>
  <c r="T19"/>
  <c r="S19"/>
  <c r="Q19"/>
  <c r="P19"/>
  <c r="N19"/>
  <c r="M19"/>
  <c r="K19"/>
  <c r="J19"/>
  <c r="H19"/>
  <c r="G19"/>
  <c r="AM18"/>
  <c r="AJ18"/>
  <c r="AG18"/>
  <c r="AD18"/>
  <c r="AA18"/>
  <c r="X18"/>
  <c r="U18"/>
  <c r="R18"/>
  <c r="O18"/>
  <c r="L18"/>
  <c r="I18"/>
  <c r="AM17"/>
  <c r="AJ17"/>
  <c r="AG17"/>
  <c r="AD17"/>
  <c r="AA17"/>
  <c r="X17"/>
  <c r="U17"/>
  <c r="R17"/>
  <c r="O17"/>
  <c r="L17"/>
  <c r="I17"/>
  <c r="AL13"/>
  <c r="AK13"/>
  <c r="AI13"/>
  <c r="AH13"/>
  <c r="AF13"/>
  <c r="AE13"/>
  <c r="AC13"/>
  <c r="AB13"/>
  <c r="Z13"/>
  <c r="Y13"/>
  <c r="W13"/>
  <c r="V13"/>
  <c r="T13"/>
  <c r="S13"/>
  <c r="Q13"/>
  <c r="P13"/>
  <c r="N13"/>
  <c r="M13"/>
  <c r="K13"/>
  <c r="J13"/>
  <c r="H13"/>
  <c r="G13"/>
  <c r="AM12"/>
  <c r="AJ12"/>
  <c r="AG12"/>
  <c r="AD12"/>
  <c r="AA12"/>
  <c r="X12"/>
  <c r="U12"/>
  <c r="R12"/>
  <c r="O12"/>
  <c r="L12"/>
  <c r="I12"/>
  <c r="AM11"/>
  <c r="AJ11"/>
  <c r="AG11"/>
  <c r="AD11"/>
  <c r="AA11"/>
  <c r="X11"/>
  <c r="U11"/>
  <c r="R11"/>
  <c r="O11"/>
  <c r="L11"/>
  <c r="I11"/>
  <c r="AL10"/>
  <c r="AK10"/>
  <c r="AI10"/>
  <c r="AH10"/>
  <c r="AF10"/>
  <c r="AE10"/>
  <c r="AC10"/>
  <c r="AB10"/>
  <c r="Z10"/>
  <c r="Y10"/>
  <c r="W10"/>
  <c r="V10"/>
  <c r="T10"/>
  <c r="S10"/>
  <c r="Q10"/>
  <c r="P10"/>
  <c r="N10"/>
  <c r="M10"/>
  <c r="K10"/>
  <c r="L10" s="1"/>
  <c r="H10"/>
  <c r="G10"/>
  <c r="AN119" l="1"/>
  <c r="AN116"/>
  <c r="AN113"/>
  <c r="AN110"/>
  <c r="AN107"/>
  <c r="AN104"/>
  <c r="AN98"/>
  <c r="I16"/>
  <c r="L16"/>
  <c r="R16"/>
  <c r="U16"/>
  <c r="X16"/>
  <c r="AA16"/>
  <c r="AD16"/>
  <c r="AG16"/>
  <c r="AJ16"/>
  <c r="AM16"/>
  <c r="U22"/>
  <c r="X22"/>
  <c r="AA22"/>
  <c r="AD22"/>
  <c r="AM22"/>
  <c r="I34"/>
  <c r="R34"/>
  <c r="AD34"/>
  <c r="AG34"/>
  <c r="AM34"/>
  <c r="AN101"/>
  <c r="AV99" s="1"/>
  <c r="AO119"/>
  <c r="AP119" s="1"/>
  <c r="AN122"/>
  <c r="AN125"/>
  <c r="O10"/>
  <c r="R10"/>
  <c r="U10"/>
  <c r="X10"/>
  <c r="AA10"/>
  <c r="AD10"/>
  <c r="AG10"/>
  <c r="AJ10"/>
  <c r="AM10"/>
  <c r="I13"/>
  <c r="L13"/>
  <c r="O13"/>
  <c r="R13"/>
  <c r="U13"/>
  <c r="X13"/>
  <c r="AA13"/>
  <c r="AD13"/>
  <c r="AG13"/>
  <c r="AJ13"/>
  <c r="AM13"/>
  <c r="I19"/>
  <c r="L19"/>
  <c r="O19"/>
  <c r="R19"/>
  <c r="U19"/>
  <c r="X19"/>
  <c r="AA19"/>
  <c r="AD19"/>
  <c r="AG19"/>
  <c r="AJ19"/>
  <c r="AM19"/>
  <c r="I25"/>
  <c r="L25"/>
  <c r="O25"/>
  <c r="R25"/>
  <c r="U25"/>
  <c r="X25"/>
  <c r="AA25"/>
  <c r="AD25"/>
  <c r="AG25"/>
  <c r="AJ25"/>
  <c r="AM25"/>
  <c r="I31"/>
  <c r="L31"/>
  <c r="O31"/>
  <c r="R31"/>
  <c r="U31"/>
  <c r="X31"/>
  <c r="AA31"/>
  <c r="AD31"/>
  <c r="AG31"/>
  <c r="AJ31"/>
  <c r="AM31"/>
  <c r="I37"/>
  <c r="L37"/>
  <c r="O37"/>
  <c r="R37"/>
  <c r="U37"/>
  <c r="X37"/>
  <c r="AA37"/>
  <c r="AD37"/>
  <c r="AG37"/>
  <c r="AJ37"/>
  <c r="AM37"/>
  <c r="I54"/>
  <c r="R54"/>
  <c r="U54"/>
  <c r="X54"/>
  <c r="AA54"/>
  <c r="AD54"/>
  <c r="AG54"/>
  <c r="AJ54"/>
  <c r="AM54"/>
  <c r="I57"/>
  <c r="L57"/>
  <c r="O57"/>
  <c r="R57"/>
  <c r="U57"/>
  <c r="X57"/>
  <c r="AA57"/>
  <c r="AD57"/>
  <c r="AG57"/>
  <c r="AJ57"/>
  <c r="AM57"/>
  <c r="I60"/>
  <c r="L60"/>
  <c r="R60"/>
  <c r="U60"/>
  <c r="X60"/>
  <c r="AA60"/>
  <c r="AD60"/>
  <c r="AM60"/>
  <c r="I63"/>
  <c r="L63"/>
  <c r="R63"/>
  <c r="U63"/>
  <c r="X63"/>
  <c r="AA63"/>
  <c r="AD63"/>
  <c r="AG63"/>
  <c r="AJ63"/>
  <c r="AM63"/>
  <c r="I66"/>
  <c r="R66"/>
  <c r="AA66"/>
  <c r="AD66"/>
  <c r="AG66"/>
  <c r="AM66"/>
  <c r="I69"/>
  <c r="L69"/>
  <c r="R69"/>
  <c r="AD69"/>
  <c r="AG69"/>
  <c r="AM69"/>
  <c r="I72"/>
  <c r="R72"/>
  <c r="X72"/>
  <c r="AA72"/>
  <c r="AD72"/>
  <c r="AG72"/>
  <c r="AJ72"/>
  <c r="AM72"/>
  <c r="I75"/>
  <c r="L75"/>
  <c r="O75"/>
  <c r="R75"/>
  <c r="U75"/>
  <c r="X75"/>
  <c r="AA75"/>
  <c r="AD75"/>
  <c r="AG75"/>
  <c r="AJ75"/>
  <c r="AM75"/>
  <c r="I78"/>
  <c r="L78"/>
  <c r="O78"/>
  <c r="R78"/>
  <c r="U78"/>
  <c r="X78"/>
  <c r="AA78"/>
  <c r="AD78"/>
  <c r="AG78"/>
  <c r="AJ78"/>
  <c r="AM78"/>
  <c r="I81"/>
  <c r="L81"/>
  <c r="R81"/>
  <c r="U81"/>
  <c r="X81"/>
  <c r="AA81"/>
  <c r="AD81"/>
  <c r="AG81"/>
  <c r="AJ81"/>
  <c r="AM81"/>
  <c r="I10"/>
  <c r="I28"/>
  <c r="L28"/>
  <c r="R28"/>
  <c r="U28"/>
  <c r="X28"/>
  <c r="AA28"/>
  <c r="AD28"/>
  <c r="AG28"/>
  <c r="AJ28"/>
  <c r="AM28"/>
  <c r="AU123" l="1"/>
  <c r="AV123"/>
  <c r="AU96"/>
  <c r="AV96"/>
  <c r="AU105"/>
  <c r="AV105"/>
  <c r="AU111"/>
  <c r="AV111"/>
  <c r="AU117"/>
  <c r="AV117"/>
  <c r="AV120"/>
  <c r="AU120"/>
  <c r="AV102"/>
  <c r="AU102"/>
  <c r="AV108"/>
  <c r="AU108"/>
  <c r="AV114"/>
  <c r="AU114"/>
  <c r="AO98"/>
  <c r="AP98" s="1"/>
  <c r="AO107"/>
  <c r="AP107" s="1"/>
  <c r="AO113"/>
  <c r="AP113" s="1"/>
  <c r="AU99"/>
  <c r="AO101"/>
  <c r="AP101" s="1"/>
  <c r="AO104"/>
  <c r="AP104" s="1"/>
  <c r="AO110"/>
  <c r="AP110" s="1"/>
  <c r="AO116"/>
  <c r="AP116" s="1"/>
  <c r="AO122"/>
  <c r="AP122" s="1"/>
  <c r="AO125"/>
  <c r="AP125" s="1"/>
  <c r="AN78"/>
  <c r="AN57"/>
  <c r="AN81"/>
  <c r="AN75"/>
  <c r="AN72"/>
  <c r="AN69"/>
  <c r="AN66"/>
  <c r="AN63"/>
  <c r="AN60"/>
  <c r="AN54"/>
  <c r="AU58" l="1"/>
  <c r="AV58"/>
  <c r="AU70"/>
  <c r="AV70"/>
  <c r="AU76"/>
  <c r="AV76"/>
  <c r="AU64"/>
  <c r="AV64"/>
  <c r="AU79"/>
  <c r="AV79"/>
  <c r="AU52"/>
  <c r="AV52"/>
  <c r="AU61"/>
  <c r="AV61"/>
  <c r="AU67"/>
  <c r="AV67"/>
  <c r="AU73"/>
  <c r="AV73"/>
  <c r="AU55"/>
  <c r="AV55"/>
  <c r="AO60"/>
  <c r="AP60" s="1"/>
  <c r="AO66"/>
  <c r="AP66" s="1"/>
  <c r="AO72"/>
  <c r="AP72" s="1"/>
  <c r="AO81"/>
  <c r="AP81" s="1"/>
  <c r="AO78"/>
  <c r="AP78" s="1"/>
  <c r="AO54"/>
  <c r="AP54" s="1"/>
  <c r="AO63"/>
  <c r="AP63" s="1"/>
  <c r="AO69"/>
  <c r="AP69" s="1"/>
  <c r="AO75"/>
  <c r="AP75" s="1"/>
  <c r="AO57"/>
  <c r="AP57" s="1"/>
  <c r="AN34"/>
  <c r="AN31"/>
  <c r="AU32" l="1"/>
  <c r="AV32"/>
  <c r="AU29"/>
  <c r="AV29"/>
  <c r="AO31"/>
  <c r="AP31" s="1"/>
  <c r="AO34"/>
  <c r="AP34" s="1"/>
  <c r="AN22" l="1"/>
  <c r="AN19"/>
  <c r="AN13"/>
  <c r="AN10"/>
  <c r="AN37"/>
  <c r="AN28"/>
  <c r="AN25"/>
  <c r="AN16"/>
  <c r="AO37"/>
  <c r="AP37" s="1"/>
  <c r="AU23" l="1"/>
  <c r="AV23"/>
  <c r="AU35"/>
  <c r="AV35"/>
  <c r="AU11"/>
  <c r="AV11"/>
  <c r="AU20"/>
  <c r="AV20"/>
  <c r="AU14"/>
  <c r="AV14"/>
  <c r="AU26"/>
  <c r="AV26"/>
  <c r="AV8"/>
  <c r="AU8"/>
  <c r="AU17"/>
  <c r="AV17"/>
  <c r="AO25"/>
  <c r="AP25" s="1"/>
  <c r="AO13"/>
  <c r="AP13" s="1"/>
  <c r="AO22"/>
  <c r="AP22" s="1"/>
  <c r="AO16"/>
  <c r="AP16" s="1"/>
  <c r="AO28"/>
  <c r="AP28" s="1"/>
  <c r="AO10"/>
  <c r="AP10" s="1"/>
  <c r="AO19"/>
  <c r="AP19" s="1"/>
  <c r="C9" i="4" l="1" a="1"/>
  <c r="C9" s="1"/>
  <c r="C33" a="1"/>
  <c r="C33" s="1"/>
  <c r="C27" a="1"/>
  <c r="C27" s="1"/>
  <c r="C21" a="1"/>
  <c r="C21" s="1"/>
  <c r="C15" a="1"/>
  <c r="C15" s="1"/>
  <c r="C36" a="1"/>
  <c r="C36" s="1"/>
  <c r="C30" a="1"/>
  <c r="C30" s="1"/>
  <c r="C24" a="1"/>
  <c r="C24" s="1"/>
  <c r="C18" a="1"/>
  <c r="C18" s="1"/>
  <c r="C12" a="1"/>
  <c r="C12" s="1"/>
  <c r="G9" l="1" a="1"/>
  <c r="G9" s="1"/>
  <c r="D18"/>
  <c r="E18"/>
  <c r="D30"/>
  <c r="E30"/>
  <c r="D9"/>
  <c r="E9"/>
  <c r="D21"/>
  <c r="E21"/>
  <c r="D33"/>
  <c r="E33"/>
  <c r="D12"/>
  <c r="E12"/>
  <c r="D24"/>
  <c r="E24"/>
  <c r="D36"/>
  <c r="E36"/>
  <c r="D15"/>
  <c r="E15"/>
  <c r="D27"/>
  <c r="E27"/>
</calcChain>
</file>

<file path=xl/sharedStrings.xml><?xml version="1.0" encoding="utf-8"?>
<sst xmlns="http://schemas.openxmlformats.org/spreadsheetml/2006/main" count="798" uniqueCount="73">
  <si>
    <t>كشف رصد درجات أعمال السنة و امتحاني نهايتي الفصلين لسنوات النقل بمرحلتي التعليم الاساسي و الثانوي</t>
  </si>
  <si>
    <t xml:space="preserve">                 ادارة الامتحانات</t>
  </si>
  <si>
    <t>ر.م</t>
  </si>
  <si>
    <t>رقم الجلوس</t>
  </si>
  <si>
    <t>أسم الطالب بالكامل</t>
  </si>
  <si>
    <t>الرقم السري</t>
  </si>
  <si>
    <t>المواد</t>
  </si>
  <si>
    <t>اللغة العربية</t>
  </si>
  <si>
    <t>اللغة الانجليزية</t>
  </si>
  <si>
    <t>الرياضيات</t>
  </si>
  <si>
    <t>الفيزياء</t>
  </si>
  <si>
    <t>الكيمياء</t>
  </si>
  <si>
    <t>الأحياء</t>
  </si>
  <si>
    <t>التربية الأسلامية</t>
  </si>
  <si>
    <t>تقنية المعلومات</t>
  </si>
  <si>
    <t>التاريخ</t>
  </si>
  <si>
    <t>الجغرافيا</t>
  </si>
  <si>
    <t>أساسيات الحياة الاجتماعية</t>
  </si>
  <si>
    <t xml:space="preserve"> المجموع الكلي</t>
  </si>
  <si>
    <t>النسبة</t>
  </si>
  <si>
    <t>التقدير</t>
  </si>
  <si>
    <t>التربية البدنية</t>
  </si>
  <si>
    <t>النشاط الحر</t>
  </si>
  <si>
    <t xml:space="preserve">   نتيجة الطالب</t>
  </si>
  <si>
    <t>النهايات</t>
  </si>
  <si>
    <t xml:space="preserve">       اعمال السنة </t>
  </si>
  <si>
    <t>مجموع امتحاني الفصلين</t>
  </si>
  <si>
    <t xml:space="preserve">       المجموع</t>
  </si>
  <si>
    <t>النهاية الصغرى</t>
  </si>
  <si>
    <t>النهاية الكبرى</t>
  </si>
  <si>
    <t>الفصل الاول</t>
  </si>
  <si>
    <t>الفصل الثاني</t>
  </si>
  <si>
    <t>مجموع الفصلين</t>
  </si>
  <si>
    <t>ملاحظات : *  تحتسب الدرجة النهائية للطالب من مجموع درجات الفصلين ( الاول و الثاني )</t>
  </si>
  <si>
    <t>*</t>
  </si>
  <si>
    <t>يشترط لنجاح التلميذ أو الطالب الحصول على درجة الصغرى المقررة لكل مادة</t>
  </si>
  <si>
    <t xml:space="preserve">*  </t>
  </si>
  <si>
    <t xml:space="preserve">يشترط لنجاح الطالب الحصول على 40 % من مجموع درجتي امتحان نهاية الفصلين </t>
  </si>
  <si>
    <t xml:space="preserve">يطلب ترتيب المواد حسب بطاقة الدرجات و تحديد النهاية الكبرى و الصغرى لكل مادة </t>
  </si>
  <si>
    <t xml:space="preserve">احمد  ابو بكر </t>
  </si>
  <si>
    <t>احمد سالم</t>
  </si>
  <si>
    <t xml:space="preserve">احمد  علي </t>
  </si>
  <si>
    <t>احمد احمد</t>
  </si>
  <si>
    <t xml:space="preserve">احمد صلاح الدين </t>
  </si>
  <si>
    <t xml:space="preserve">احمد  عبد الله </t>
  </si>
  <si>
    <t xml:space="preserve">احمد  مصطفى </t>
  </si>
  <si>
    <t xml:space="preserve">احمد فوزي </t>
  </si>
  <si>
    <t xml:space="preserve">احمد  عبد السلام </t>
  </si>
  <si>
    <t xml:space="preserve">بدر عبد السلام </t>
  </si>
  <si>
    <t xml:space="preserve">تيمور  محمد </t>
  </si>
  <si>
    <t xml:space="preserve">جمال عبد الرحمن </t>
  </si>
  <si>
    <t xml:space="preserve">جمال عبد اللطيف </t>
  </si>
  <si>
    <t xml:space="preserve">حاتم عبد المجيد </t>
  </si>
  <si>
    <t xml:space="preserve">حسام علي </t>
  </si>
  <si>
    <t xml:space="preserve">خالد فرج </t>
  </si>
  <si>
    <t xml:space="preserve">خليل فوزي </t>
  </si>
  <si>
    <t xml:space="preserve">خيري محمد </t>
  </si>
  <si>
    <t xml:space="preserve">صلاح حسن </t>
  </si>
  <si>
    <t xml:space="preserve">خالد عبد السلام </t>
  </si>
  <si>
    <t xml:space="preserve">محمد صالح </t>
  </si>
  <si>
    <t xml:space="preserve">جمال سليم </t>
  </si>
  <si>
    <t xml:space="preserve">قتادة عمر </t>
  </si>
  <si>
    <t xml:space="preserve">حاتم سليم </t>
  </si>
  <si>
    <t xml:space="preserve">خالد عزيز </t>
  </si>
  <si>
    <t xml:space="preserve">خليل عبد الهادي </t>
  </si>
  <si>
    <t xml:space="preserve">خيري خالد </t>
  </si>
  <si>
    <t xml:space="preserve">صلاح هاشم </t>
  </si>
  <si>
    <t>بداية صف</t>
  </si>
  <si>
    <t>نهاية صف</t>
  </si>
  <si>
    <t>رقم الجدول</t>
  </si>
  <si>
    <t>هانى محمد</t>
  </si>
  <si>
    <t xml:space="preserve">أريد المساعدة فى اصلاح هذه المعادلة لجلب درجات الناجحين من ورقة مسودة </t>
  </si>
  <si>
    <t>إلى ورقة ناجحون وأيضا لنقل درجات الراسبون الى ورقة الراسبون</t>
  </si>
</sst>
</file>

<file path=xl/styles.xml><?xml version="1.0" encoding="utf-8"?>
<styleSheet xmlns="http://schemas.openxmlformats.org/spreadsheetml/2006/main">
  <fonts count="23">
    <font>
      <sz val="11"/>
      <color theme="1"/>
      <name val="Calibri"/>
      <family val="2"/>
      <charset val="178"/>
      <scheme val="minor"/>
    </font>
    <font>
      <b/>
      <sz val="48"/>
      <name val="DecoType Naskh Variants"/>
      <charset val="178"/>
    </font>
    <font>
      <b/>
      <sz val="24"/>
      <name val="Arabic Transparent"/>
      <charset val="178"/>
    </font>
    <font>
      <sz val="24"/>
      <name val="Arial"/>
      <family val="2"/>
    </font>
    <font>
      <b/>
      <sz val="36"/>
      <name val="Arial"/>
      <family val="2"/>
    </font>
    <font>
      <b/>
      <sz val="24"/>
      <name val="Arial"/>
      <family val="2"/>
    </font>
    <font>
      <b/>
      <sz val="28"/>
      <name val="Arial"/>
      <family val="2"/>
    </font>
    <font>
      <b/>
      <sz val="22"/>
      <name val="Arial"/>
      <family val="2"/>
    </font>
    <font>
      <b/>
      <sz val="26"/>
      <name val="Arial"/>
      <family val="2"/>
    </font>
    <font>
      <b/>
      <sz val="12"/>
      <name val="Arial"/>
      <family val="2"/>
    </font>
    <font>
      <b/>
      <sz val="14"/>
      <name val="Arial"/>
      <family val="2"/>
    </font>
    <font>
      <b/>
      <sz val="26"/>
      <color theme="1"/>
      <name val="Calibri"/>
      <family val="2"/>
      <scheme val="minor"/>
    </font>
    <font>
      <b/>
      <sz val="16"/>
      <name val="Arial"/>
      <family val="2"/>
    </font>
    <font>
      <b/>
      <sz val="20"/>
      <name val="Arial"/>
      <family val="2"/>
    </font>
    <font>
      <sz val="26"/>
      <name val="Arial"/>
      <family val="2"/>
    </font>
    <font>
      <b/>
      <sz val="28"/>
      <name val="Arabic Transparent"/>
      <charset val="178"/>
    </font>
    <font>
      <b/>
      <sz val="18"/>
      <name val="Arial"/>
      <family val="2"/>
    </font>
    <font>
      <b/>
      <sz val="12"/>
      <color theme="1"/>
      <name val="Calibri"/>
      <family val="2"/>
      <scheme val="minor"/>
    </font>
    <font>
      <b/>
      <sz val="14"/>
      <color theme="1"/>
      <name val="Calibri"/>
      <family val="2"/>
      <scheme val="minor"/>
    </font>
    <font>
      <b/>
      <sz val="14"/>
      <color rgb="FFC00000"/>
      <name val="Calibri"/>
      <family val="2"/>
      <scheme val="minor"/>
    </font>
    <font>
      <b/>
      <sz val="14"/>
      <color theme="0"/>
      <name val="Calibri"/>
      <family val="2"/>
      <scheme val="minor"/>
    </font>
    <font>
      <b/>
      <sz val="18"/>
      <color theme="0"/>
      <name val="Arial Black"/>
      <family val="2"/>
    </font>
    <font>
      <b/>
      <u/>
      <sz val="18"/>
      <color theme="0"/>
      <name val="Arial Black"/>
      <family val="2"/>
    </font>
  </fonts>
  <fills count="12">
    <fill>
      <patternFill patternType="none"/>
    </fill>
    <fill>
      <patternFill patternType="gray125"/>
    </fill>
    <fill>
      <patternFill patternType="solid">
        <fgColor indexed="43"/>
        <bgColor indexed="64"/>
      </patternFill>
    </fill>
    <fill>
      <patternFill patternType="solid">
        <fgColor indexed="47"/>
        <bgColor indexed="64"/>
      </patternFill>
    </fill>
    <fill>
      <patternFill patternType="solid">
        <fgColor indexed="41"/>
        <bgColor indexed="64"/>
      </patternFill>
    </fill>
    <fill>
      <patternFill patternType="solid">
        <fgColor indexed="44"/>
        <bgColor indexed="64"/>
      </patternFill>
    </fill>
    <fill>
      <patternFill patternType="solid">
        <fgColor indexed="22"/>
        <bgColor indexed="64"/>
      </patternFill>
    </fill>
    <fill>
      <patternFill patternType="solid">
        <fgColor rgb="FF92D05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0000"/>
        <bgColor indexed="64"/>
      </patternFill>
    </fill>
    <fill>
      <patternFill patternType="solid">
        <fgColor rgb="FF0000CC"/>
        <bgColor indexed="64"/>
      </patternFill>
    </fill>
  </fills>
  <borders count="34">
    <border>
      <left/>
      <right/>
      <top/>
      <bottom/>
      <diagonal/>
    </border>
    <border>
      <left/>
      <right/>
      <top/>
      <bottom style="thick">
        <color indexed="64"/>
      </bottom>
      <diagonal/>
    </border>
    <border>
      <left style="thick">
        <color indexed="64"/>
      </left>
      <right style="medium">
        <color indexed="64"/>
      </right>
      <top style="thick">
        <color indexed="64"/>
      </top>
      <bottom/>
      <diagonal/>
    </border>
    <border>
      <left style="medium">
        <color indexed="64"/>
      </left>
      <right style="medium">
        <color indexed="64"/>
      </right>
      <top style="thick">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right style="medium">
        <color indexed="64"/>
      </right>
      <top style="thick">
        <color indexed="64"/>
      </top>
      <bottom style="medium">
        <color indexed="64"/>
      </bottom>
      <diagonal/>
    </border>
    <border>
      <left style="medium">
        <color indexed="64"/>
      </left>
      <right/>
      <top style="thick">
        <color indexed="64"/>
      </top>
      <bottom/>
      <diagonal/>
    </border>
    <border>
      <left/>
      <right style="medium">
        <color indexed="64"/>
      </right>
      <top style="thick">
        <color indexed="64"/>
      </top>
      <bottom/>
      <diagonal/>
    </border>
    <border>
      <left/>
      <right style="thick">
        <color indexed="64"/>
      </right>
      <top style="thick">
        <color indexed="64"/>
      </top>
      <bottom/>
      <diagonal/>
    </border>
    <border>
      <left style="thick">
        <color indexed="64"/>
      </left>
      <right style="medium">
        <color indexed="64"/>
      </right>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ck">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ck">
        <color indexed="64"/>
      </right>
      <top/>
      <bottom/>
      <diagonal/>
    </border>
    <border>
      <left style="thick">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ck">
        <color indexed="64"/>
      </right>
      <top style="medium">
        <color indexed="64"/>
      </top>
      <bottom style="medium">
        <color indexed="64"/>
      </bottom>
      <diagonal/>
    </border>
    <border>
      <left style="thick">
        <color indexed="64"/>
      </left>
      <right/>
      <top style="medium">
        <color indexed="64"/>
      </top>
      <bottom style="medium">
        <color indexed="64"/>
      </bottom>
      <diagonal/>
    </border>
    <border>
      <left style="thick">
        <color indexed="64"/>
      </left>
      <right/>
      <top style="medium">
        <color indexed="64"/>
      </top>
      <bottom style="thick">
        <color indexed="64"/>
      </bottom>
      <diagonal/>
    </border>
    <border>
      <left style="medium">
        <color indexed="64"/>
      </left>
      <right style="medium">
        <color indexed="64"/>
      </right>
      <top style="medium">
        <color indexed="64"/>
      </top>
      <bottom style="thick">
        <color indexed="64"/>
      </bottom>
      <diagonal/>
    </border>
    <border>
      <left style="medium">
        <color indexed="64"/>
      </left>
      <right style="thick">
        <color indexed="64"/>
      </right>
      <top style="medium">
        <color indexed="64"/>
      </top>
      <bottom/>
      <diagonal/>
    </border>
    <border>
      <left style="medium">
        <color indexed="64"/>
      </left>
      <right style="thick">
        <color indexed="64"/>
      </right>
      <top/>
      <bottom style="medium">
        <color indexed="64"/>
      </bottom>
      <diagonal/>
    </border>
    <border>
      <left style="medium">
        <color indexed="64"/>
      </left>
      <right style="medium">
        <color indexed="64"/>
      </right>
      <top style="medium">
        <color indexed="64"/>
      </top>
      <bottom style="thin">
        <color indexed="64"/>
      </bottom>
      <diagonal/>
    </border>
    <border>
      <left style="thick">
        <color indexed="64"/>
      </left>
      <right/>
      <top/>
      <bottom/>
      <diagonal/>
    </border>
    <border>
      <left style="medium">
        <color auto="1"/>
      </left>
      <right style="medium">
        <color auto="1"/>
      </right>
      <top style="thin">
        <color auto="1"/>
      </top>
      <bottom style="thin">
        <color auto="1"/>
      </bottom>
      <diagonal/>
    </border>
  </borders>
  <cellStyleXfs count="1">
    <xf numFmtId="0" fontId="0" fillId="0" borderId="0"/>
  </cellStyleXfs>
  <cellXfs count="118">
    <xf numFmtId="0" fontId="0" fillId="0" borderId="0" xfId="0"/>
    <xf numFmtId="0" fontId="2" fillId="0" borderId="0" xfId="0" applyFont="1" applyAlignment="1">
      <alignment vertical="center"/>
    </xf>
    <xf numFmtId="0" fontId="3"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5" fillId="0" borderId="0" xfId="0" applyFont="1" applyAlignment="1">
      <alignment horizontal="center" vertical="center"/>
    </xf>
    <xf numFmtId="0" fontId="3" fillId="0" borderId="0" xfId="0" applyFont="1" applyAlignment="1">
      <alignment horizontal="center" vertical="center"/>
    </xf>
    <xf numFmtId="0" fontId="0" fillId="0" borderId="1" xfId="0" applyBorder="1"/>
    <xf numFmtId="0" fontId="7" fillId="4" borderId="12" xfId="0" applyFont="1" applyFill="1" applyBorder="1" applyAlignment="1">
      <alignment horizontal="center" vertical="center" textRotation="90" wrapText="1"/>
    </xf>
    <xf numFmtId="0" fontId="7" fillId="3" borderId="12" xfId="0" applyFont="1" applyFill="1" applyBorder="1" applyAlignment="1">
      <alignment horizontal="center" vertical="center"/>
    </xf>
    <xf numFmtId="0" fontId="9" fillId="3" borderId="12" xfId="0" applyFont="1" applyFill="1" applyBorder="1" applyAlignment="1">
      <alignment horizontal="center" vertical="center"/>
    </xf>
    <xf numFmtId="0" fontId="10" fillId="5" borderId="12" xfId="0" applyFont="1" applyFill="1" applyBorder="1" applyAlignment="1">
      <alignment horizontal="center" vertical="center"/>
    </xf>
    <xf numFmtId="0" fontId="7" fillId="0" borderId="12" xfId="0" applyFont="1" applyFill="1" applyBorder="1" applyAlignment="1" applyProtection="1">
      <alignment horizontal="center" vertical="center"/>
      <protection locked="0" hidden="1"/>
    </xf>
    <xf numFmtId="0" fontId="7" fillId="0" borderId="12" xfId="0" applyFont="1" applyFill="1" applyBorder="1" applyAlignment="1" applyProtection="1">
      <alignment horizontal="center" vertical="center"/>
      <protection hidden="1"/>
    </xf>
    <xf numFmtId="0" fontId="9" fillId="5" borderId="12" xfId="0" applyFont="1" applyFill="1" applyBorder="1" applyAlignment="1">
      <alignment horizontal="center" vertical="center"/>
    </xf>
    <xf numFmtId="0" fontId="6" fillId="0" borderId="12" xfId="0" applyFont="1" applyFill="1" applyBorder="1" applyAlignment="1">
      <alignment horizontal="center" vertical="center"/>
    </xf>
    <xf numFmtId="0" fontId="12" fillId="0" borderId="0" xfId="0" applyFont="1" applyBorder="1" applyAlignment="1">
      <alignment vertical="center"/>
    </xf>
    <xf numFmtId="0" fontId="13" fillId="0" borderId="0" xfId="0" applyFont="1" applyBorder="1" applyAlignment="1">
      <alignment vertical="center"/>
    </xf>
    <xf numFmtId="0" fontId="13" fillId="0" borderId="0" xfId="0" applyFont="1" applyAlignment="1">
      <alignment vertical="center"/>
    </xf>
    <xf numFmtId="0" fontId="12" fillId="0" borderId="0" xfId="0" applyFont="1" applyAlignment="1">
      <alignment vertical="center"/>
    </xf>
    <xf numFmtId="20" fontId="13" fillId="0" borderId="0" xfId="0" applyNumberFormat="1" applyFont="1" applyAlignment="1">
      <alignment vertical="center"/>
    </xf>
    <xf numFmtId="0" fontId="8" fillId="0" borderId="0" xfId="0" applyFont="1" applyBorder="1" applyAlignment="1">
      <alignment vertical="center"/>
    </xf>
    <xf numFmtId="0" fontId="14" fillId="0" borderId="0" xfId="0" applyFont="1"/>
    <xf numFmtId="0" fontId="8" fillId="0" borderId="0" xfId="0" applyFont="1" applyAlignment="1">
      <alignment vertical="center"/>
    </xf>
    <xf numFmtId="0" fontId="6" fillId="3" borderId="12" xfId="0" applyFont="1" applyFill="1" applyBorder="1" applyAlignment="1">
      <alignment horizontal="center" vertical="center"/>
    </xf>
    <xf numFmtId="0" fontId="16" fillId="3" borderId="12" xfId="0" applyFont="1" applyFill="1" applyBorder="1" applyAlignment="1">
      <alignment horizontal="center" vertical="center"/>
    </xf>
    <xf numFmtId="0" fontId="7" fillId="0" borderId="12" xfId="0" applyFont="1" applyFill="1" applyBorder="1" applyAlignment="1" applyProtection="1">
      <alignment horizontal="center" vertical="center"/>
      <protection locked="0" hidden="1"/>
    </xf>
    <xf numFmtId="0" fontId="13" fillId="0" borderId="12" xfId="0" applyFont="1" applyFill="1" applyBorder="1" applyAlignment="1" applyProtection="1">
      <alignment horizontal="center" vertical="center"/>
      <protection hidden="1"/>
    </xf>
    <xf numFmtId="0" fontId="7" fillId="0" borderId="12" xfId="0" applyFont="1" applyFill="1" applyBorder="1" applyAlignment="1" applyProtection="1">
      <alignment horizontal="center" vertical="center"/>
      <protection locked="0" hidden="1"/>
    </xf>
    <xf numFmtId="0" fontId="7" fillId="0" borderId="12" xfId="0" applyFont="1" applyFill="1" applyBorder="1" applyAlignment="1" applyProtection="1">
      <alignment horizontal="center" vertical="center"/>
      <protection locked="0" hidden="1"/>
    </xf>
    <xf numFmtId="0" fontId="17" fillId="0" borderId="0" xfId="0" applyFont="1"/>
    <xf numFmtId="0" fontId="17" fillId="0" borderId="32" xfId="0" applyFont="1" applyBorder="1" applyAlignment="1"/>
    <xf numFmtId="0" fontId="7" fillId="0" borderId="12" xfId="0" applyFont="1" applyFill="1" applyBorder="1" applyAlignment="1" applyProtection="1">
      <alignment horizontal="center" vertical="center"/>
      <protection locked="0" hidden="1"/>
    </xf>
    <xf numFmtId="0" fontId="18" fillId="0" borderId="0" xfId="0" applyFont="1"/>
    <xf numFmtId="0" fontId="18" fillId="7" borderId="31" xfId="0" applyFont="1" applyFill="1" applyBorder="1" applyAlignment="1">
      <alignment horizontal="center" vertical="center"/>
    </xf>
    <xf numFmtId="0" fontId="19" fillId="8" borderId="33" xfId="0" applyFont="1" applyFill="1" applyBorder="1" applyAlignment="1">
      <alignment horizontal="center" vertical="center"/>
    </xf>
    <xf numFmtId="0" fontId="19" fillId="0" borderId="0" xfId="0" applyFont="1" applyAlignment="1">
      <alignment horizontal="center" vertical="center"/>
    </xf>
    <xf numFmtId="0" fontId="18" fillId="0" borderId="33" xfId="0" applyFont="1" applyBorder="1" applyAlignment="1">
      <alignment horizontal="center" vertical="center"/>
    </xf>
    <xf numFmtId="0" fontId="18" fillId="0" borderId="0" xfId="0" applyFont="1" applyAlignment="1">
      <alignment horizontal="center" vertical="center"/>
    </xf>
    <xf numFmtId="0" fontId="18" fillId="9" borderId="33" xfId="0" applyFont="1" applyFill="1" applyBorder="1" applyAlignment="1">
      <alignment horizontal="center" vertical="center"/>
    </xf>
    <xf numFmtId="0" fontId="7" fillId="0" borderId="24" xfId="0" applyFont="1" applyFill="1" applyBorder="1" applyAlignment="1" applyProtection="1">
      <alignment vertical="center"/>
      <protection locked="0" hidden="1"/>
    </xf>
    <xf numFmtId="0" fontId="7" fillId="0" borderId="11" xfId="0" applyFont="1" applyFill="1" applyBorder="1" applyAlignment="1" applyProtection="1">
      <alignment vertical="center"/>
      <protection locked="0" hidden="1"/>
    </xf>
    <xf numFmtId="0" fontId="7" fillId="0" borderId="22" xfId="0" applyFont="1" applyFill="1" applyBorder="1" applyAlignment="1" applyProtection="1">
      <alignment vertical="center"/>
      <protection locked="0" hidden="1"/>
    </xf>
    <xf numFmtId="0" fontId="7" fillId="0" borderId="12" xfId="0" applyFont="1" applyFill="1" applyBorder="1" applyAlignment="1" applyProtection="1">
      <alignment horizontal="center" vertical="center"/>
      <protection locked="0" hidden="1"/>
    </xf>
    <xf numFmtId="0" fontId="20" fillId="0" borderId="0" xfId="0" applyFont="1"/>
    <xf numFmtId="0" fontId="17" fillId="0" borderId="32" xfId="0" applyFont="1" applyBorder="1" applyAlignment="1">
      <alignment horizontal="center" vertical="center"/>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6" fillId="6" borderId="11" xfId="0" applyFont="1" applyFill="1" applyBorder="1" applyAlignment="1">
      <alignment horizontal="center"/>
    </xf>
    <xf numFmtId="0" fontId="6" fillId="6" borderId="22" xfId="0" applyFont="1" applyFill="1" applyBorder="1" applyAlignment="1">
      <alignment horizontal="center"/>
    </xf>
    <xf numFmtId="0" fontId="6" fillId="0" borderId="12" xfId="0" applyFont="1" applyFill="1" applyBorder="1" applyAlignment="1" applyProtection="1">
      <alignment horizontal="center" vertical="center"/>
      <protection locked="0" hidden="1"/>
    </xf>
    <xf numFmtId="0" fontId="5" fillId="2" borderId="2"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21" xfId="0" applyFont="1" applyFill="1" applyBorder="1" applyAlignment="1">
      <alignment horizontal="center" vertical="center"/>
    </xf>
    <xf numFmtId="0" fontId="7" fillId="2" borderId="3"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6" fillId="2" borderId="3" xfId="0" applyFont="1" applyFill="1" applyBorder="1" applyAlignment="1">
      <alignment horizontal="center" vertical="center"/>
    </xf>
    <xf numFmtId="0" fontId="6" fillId="2" borderId="11" xfId="0" applyFont="1" applyFill="1" applyBorder="1" applyAlignment="1">
      <alignment horizontal="center" vertical="center"/>
    </xf>
    <xf numFmtId="0" fontId="6" fillId="2" borderId="22" xfId="0" applyFont="1" applyFill="1" applyBorder="1" applyAlignment="1">
      <alignment horizontal="center" vertical="center"/>
    </xf>
    <xf numFmtId="0" fontId="5" fillId="2" borderId="3"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1" fillId="0" borderId="0" xfId="0" applyFont="1" applyAlignment="1">
      <alignment horizontal="center" vertical="center"/>
    </xf>
    <xf numFmtId="0" fontId="15" fillId="0" borderId="0" xfId="0" applyFont="1" applyAlignment="1">
      <alignment horizontal="center" vertical="center"/>
    </xf>
    <xf numFmtId="0" fontId="4" fillId="0" borderId="29" xfId="0" applyFont="1" applyFill="1" applyBorder="1" applyAlignment="1" applyProtection="1">
      <alignment horizontal="center" vertical="center"/>
      <protection hidden="1"/>
    </xf>
    <xf numFmtId="0" fontId="4" fillId="0" borderId="20" xfId="0" applyFont="1" applyFill="1" applyBorder="1" applyAlignment="1" applyProtection="1">
      <alignment horizontal="center" vertical="center"/>
      <protection hidden="1"/>
    </xf>
    <xf numFmtId="0" fontId="4" fillId="0" borderId="30" xfId="0" applyFont="1" applyFill="1" applyBorder="1" applyAlignment="1" applyProtection="1">
      <alignment horizontal="center" vertical="center"/>
      <protection hidden="1"/>
    </xf>
    <xf numFmtId="0" fontId="5" fillId="0" borderId="23" xfId="0" applyFont="1" applyFill="1" applyBorder="1" applyAlignment="1">
      <alignment horizontal="center" vertical="center"/>
    </xf>
    <xf numFmtId="0" fontId="7" fillId="0" borderId="12" xfId="0" applyFont="1" applyFill="1" applyBorder="1" applyAlignment="1" applyProtection="1">
      <alignment horizontal="center" vertical="center"/>
      <protection locked="0" hidden="1"/>
    </xf>
    <xf numFmtId="0" fontId="11" fillId="0" borderId="12" xfId="0" quotePrefix="1" applyFont="1" applyFill="1" applyBorder="1" applyAlignment="1" applyProtection="1">
      <alignment horizontal="right" vertical="center" wrapText="1"/>
      <protection locked="0"/>
    </xf>
    <xf numFmtId="0" fontId="11" fillId="0" borderId="12" xfId="0" applyFont="1" applyFill="1" applyBorder="1" applyAlignment="1" applyProtection="1">
      <alignment horizontal="right" vertical="center" wrapText="1"/>
      <protection locked="0"/>
    </xf>
    <xf numFmtId="0" fontId="7" fillId="0" borderId="22" xfId="0" applyFont="1" applyFill="1" applyBorder="1" applyAlignment="1" applyProtection="1">
      <alignment horizontal="center" vertical="center"/>
      <protection locked="0" hidden="1"/>
    </xf>
    <xf numFmtId="0" fontId="6" fillId="6" borderId="12" xfId="0" applyFont="1" applyFill="1" applyBorder="1" applyAlignment="1">
      <alignment horizontal="center"/>
    </xf>
    <xf numFmtId="0" fontId="6" fillId="3" borderId="7" xfId="0" applyFont="1" applyFill="1" applyBorder="1" applyAlignment="1">
      <alignment horizontal="center" vertical="center" textRotation="90"/>
    </xf>
    <xf numFmtId="0" fontId="6" fillId="3" borderId="8" xfId="0" applyFont="1" applyFill="1" applyBorder="1" applyAlignment="1">
      <alignment horizontal="center" vertical="center" textRotation="90"/>
    </xf>
    <xf numFmtId="0" fontId="6" fillId="3" borderId="13" xfId="0" applyFont="1" applyFill="1" applyBorder="1" applyAlignment="1">
      <alignment horizontal="center" vertical="center" textRotation="90"/>
    </xf>
    <xf numFmtId="0" fontId="6" fillId="3" borderId="14" xfId="0" applyFont="1" applyFill="1" applyBorder="1" applyAlignment="1">
      <alignment horizontal="center" vertical="center" textRotation="90"/>
    </xf>
    <xf numFmtId="0" fontId="4" fillId="2" borderId="9"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6" fillId="3" borderId="16" xfId="0" applyFont="1" applyFill="1" applyBorder="1" applyAlignment="1">
      <alignment horizontal="center" vertical="center"/>
    </xf>
    <xf numFmtId="0" fontId="6" fillId="3" borderId="17" xfId="0" applyFont="1" applyFill="1" applyBorder="1" applyAlignment="1">
      <alignment horizontal="center" vertical="center"/>
    </xf>
    <xf numFmtId="0" fontId="6" fillId="3" borderId="18" xfId="0" applyFont="1" applyFill="1" applyBorder="1" applyAlignment="1">
      <alignment horizontal="center" vertical="center"/>
    </xf>
    <xf numFmtId="0" fontId="6" fillId="3" borderId="19" xfId="0" applyFont="1" applyFill="1" applyBorder="1" applyAlignment="1">
      <alignment horizontal="center" vertical="center"/>
    </xf>
    <xf numFmtId="0" fontId="11" fillId="0" borderId="22" xfId="0" quotePrefix="1" applyFont="1" applyFill="1" applyBorder="1" applyAlignment="1" applyProtection="1">
      <alignment horizontal="right" vertical="center" wrapText="1"/>
      <protection locked="0"/>
    </xf>
    <xf numFmtId="0" fontId="6" fillId="6" borderId="24" xfId="0" applyFont="1" applyFill="1" applyBorder="1" applyAlignment="1">
      <alignment horizontal="center"/>
    </xf>
    <xf numFmtId="0" fontId="4" fillId="2" borderId="3" xfId="0" applyFont="1" applyFill="1" applyBorder="1" applyAlignment="1">
      <alignment horizontal="center" vertical="center" textRotation="90" wrapText="1"/>
    </xf>
    <xf numFmtId="0" fontId="4" fillId="2" borderId="11" xfId="0" applyFont="1" applyFill="1" applyBorder="1" applyAlignment="1">
      <alignment horizontal="center" vertical="center" textRotation="90" wrapText="1"/>
    </xf>
    <xf numFmtId="0" fontId="4" fillId="2" borderId="22" xfId="0" applyFont="1" applyFill="1" applyBorder="1" applyAlignment="1">
      <alignment horizontal="center" vertical="center" textRotation="90" wrapText="1"/>
    </xf>
    <xf numFmtId="0" fontId="7" fillId="0" borderId="28" xfId="0" applyFont="1" applyFill="1" applyBorder="1" applyAlignment="1" applyProtection="1">
      <alignment horizontal="center" vertical="center"/>
      <protection locked="0" hidden="1"/>
    </xf>
    <xf numFmtId="0" fontId="11" fillId="0" borderId="28" xfId="0" applyFont="1" applyFill="1" applyBorder="1" applyAlignment="1" applyProtection="1">
      <alignment horizontal="right" vertical="center" wrapText="1"/>
      <protection locked="0"/>
    </xf>
    <xf numFmtId="0" fontId="7" fillId="0" borderId="24" xfId="0" applyFont="1" applyFill="1" applyBorder="1" applyAlignment="1" applyProtection="1">
      <alignment horizontal="center" vertical="center"/>
      <protection locked="0" hidden="1"/>
    </xf>
    <xf numFmtId="0" fontId="11" fillId="0" borderId="24" xfId="0" applyFont="1" applyFill="1" applyBorder="1" applyAlignment="1" applyProtection="1">
      <alignment horizontal="right" vertical="center" wrapText="1"/>
      <protection locked="0"/>
    </xf>
    <xf numFmtId="0" fontId="7" fillId="0" borderId="11" xfId="0" applyFont="1" applyFill="1" applyBorder="1" applyAlignment="1" applyProtection="1">
      <alignment horizontal="center" vertical="center"/>
      <protection locked="0" hidden="1"/>
    </xf>
    <xf numFmtId="0" fontId="6" fillId="0" borderId="28" xfId="0" applyFont="1" applyFill="1" applyBorder="1" applyAlignment="1" applyProtection="1">
      <alignment horizontal="center" vertical="center"/>
      <protection locked="0" hidden="1"/>
    </xf>
    <xf numFmtId="0" fontId="5" fillId="0" borderId="26" xfId="0" applyFont="1" applyFill="1" applyBorder="1" applyAlignment="1">
      <alignment horizontal="center" vertical="center"/>
    </xf>
    <xf numFmtId="0" fontId="5" fillId="0" borderId="27" xfId="0" applyFont="1" applyFill="1" applyBorder="1" applyAlignment="1">
      <alignment horizontal="center" vertical="center"/>
    </xf>
    <xf numFmtId="0" fontId="4" fillId="0" borderId="25" xfId="0" applyFont="1" applyFill="1" applyBorder="1" applyAlignment="1" applyProtection="1">
      <alignment horizontal="center" vertical="center"/>
      <protection hidden="1"/>
    </xf>
    <xf numFmtId="0" fontId="6" fillId="0" borderId="0" xfId="0" applyFont="1" applyAlignment="1">
      <alignment horizontal="center" vertical="center"/>
    </xf>
    <xf numFmtId="0" fontId="17" fillId="0" borderId="32" xfId="0" applyFont="1" applyBorder="1" applyAlignment="1">
      <alignment horizontal="center"/>
    </xf>
    <xf numFmtId="0" fontId="16" fillId="0" borderId="25" xfId="0" applyFont="1" applyFill="1" applyBorder="1" applyAlignment="1" applyProtection="1">
      <alignment horizontal="center" vertical="center"/>
      <protection hidden="1"/>
    </xf>
    <xf numFmtId="0" fontId="13" fillId="0" borderId="29" xfId="0" applyFont="1" applyFill="1" applyBorder="1" applyAlignment="1" applyProtection="1">
      <alignment horizontal="right" vertical="center"/>
      <protection hidden="1"/>
    </xf>
    <xf numFmtId="0" fontId="13" fillId="0" borderId="20" xfId="0" applyFont="1" applyFill="1" applyBorder="1" applyAlignment="1" applyProtection="1">
      <alignment horizontal="right" vertical="center"/>
      <protection hidden="1"/>
    </xf>
    <xf numFmtId="0" fontId="13" fillId="0" borderId="30" xfId="0" applyFont="1" applyFill="1" applyBorder="1" applyAlignment="1" applyProtection="1">
      <alignment horizontal="right" vertical="center"/>
      <protection hidden="1"/>
    </xf>
    <xf numFmtId="0" fontId="7" fillId="0" borderId="29" xfId="0" applyFont="1" applyFill="1" applyBorder="1" applyAlignment="1" applyProtection="1">
      <alignment horizontal="center" vertical="center"/>
      <protection hidden="1"/>
    </xf>
    <xf numFmtId="0" fontId="7" fillId="0" borderId="20" xfId="0" applyFont="1" applyFill="1" applyBorder="1" applyAlignment="1" applyProtection="1">
      <alignment horizontal="center" vertical="center"/>
      <protection hidden="1"/>
    </xf>
    <xf numFmtId="0" fontId="7" fillId="0" borderId="30" xfId="0" applyFont="1" applyFill="1" applyBorder="1" applyAlignment="1" applyProtection="1">
      <alignment horizontal="center" vertical="center"/>
      <protection hidden="1"/>
    </xf>
    <xf numFmtId="0" fontId="12" fillId="0" borderId="25" xfId="0" applyFont="1" applyFill="1" applyBorder="1" applyAlignment="1" applyProtection="1">
      <alignment horizontal="center" vertical="center"/>
      <protection hidden="1"/>
    </xf>
    <xf numFmtId="0" fontId="10" fillId="0" borderId="25" xfId="0" applyFont="1" applyFill="1" applyBorder="1" applyAlignment="1" applyProtection="1">
      <alignment horizontal="center" vertical="center"/>
      <protection hidden="1"/>
    </xf>
    <xf numFmtId="0" fontId="7" fillId="0" borderId="31" xfId="0" applyFont="1" applyFill="1" applyBorder="1" applyAlignment="1" applyProtection="1">
      <alignment horizontal="center" vertical="center"/>
      <protection locked="0" hidden="1"/>
    </xf>
    <xf numFmtId="0" fontId="11" fillId="0" borderId="31" xfId="0" applyFont="1" applyFill="1" applyBorder="1" applyAlignment="1" applyProtection="1">
      <alignment horizontal="right" vertical="center" wrapText="1"/>
      <protection locked="0"/>
    </xf>
    <xf numFmtId="0" fontId="11" fillId="0" borderId="22" xfId="0" applyFont="1" applyFill="1" applyBorder="1" applyAlignment="1" applyProtection="1">
      <alignment horizontal="right" vertical="center" wrapText="1"/>
      <protection locked="0"/>
    </xf>
    <xf numFmtId="0" fontId="7" fillId="10" borderId="12" xfId="0" applyFont="1" applyFill="1" applyBorder="1" applyAlignment="1" applyProtection="1">
      <alignment horizontal="center" vertical="center"/>
      <protection locked="0" hidden="1"/>
    </xf>
    <xf numFmtId="0" fontId="15" fillId="0" borderId="0" xfId="0" applyFont="1" applyAlignment="1">
      <alignment vertical="center"/>
    </xf>
    <xf numFmtId="0" fontId="21" fillId="11" borderId="0" xfId="0" applyFont="1" applyFill="1" applyAlignment="1">
      <alignment vertical="center"/>
    </xf>
    <xf numFmtId="0" fontId="22" fillId="11" borderId="0" xfId="0" applyFont="1" applyFill="1" applyAlignment="1">
      <alignment vertical="center"/>
    </xf>
  </cellXfs>
  <cellStyles count="1">
    <cellStyle name="Normal" xfId="0" builtinId="0"/>
  </cellStyles>
  <dxfs count="72">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condense val="0"/>
        <extend val="0"/>
        <color rgb="FF006100"/>
      </font>
      <fill>
        <patternFill>
          <bgColor rgb="FFC6EFCE"/>
        </patternFill>
      </fill>
    </dxf>
    <dxf>
      <fill>
        <patternFill>
          <bgColor rgb="FFFF0000"/>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condense val="0"/>
        <extend val="0"/>
        <color rgb="FF006100"/>
      </font>
      <fill>
        <patternFill>
          <bgColor rgb="FFC6EFCE"/>
        </patternFill>
      </fill>
    </dxf>
    <dxf>
      <fill>
        <patternFill>
          <bgColor rgb="FFFF0000"/>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condense val="0"/>
        <extend val="0"/>
        <color rgb="FF006100"/>
      </font>
      <fill>
        <patternFill>
          <bgColor rgb="FFC6EFCE"/>
        </patternFill>
      </fill>
    </dxf>
    <dxf>
      <fill>
        <patternFill>
          <bgColor rgb="FFFF0000"/>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s>
  <tableStyles count="0" defaultTableStyle="TableStyleMedium9" defaultPivotStyle="PivotStyleLight16"/>
  <colors>
    <mruColors>
      <color rgb="FF660033"/>
      <color rgb="FF0000CC"/>
    </mruColors>
  </colors>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4</xdr:col>
      <xdr:colOff>0</xdr:colOff>
      <xdr:row>2</xdr:row>
      <xdr:rowOff>396875</xdr:rowOff>
    </xdr:from>
    <xdr:to>
      <xdr:col>6</xdr:col>
      <xdr:colOff>285750</xdr:colOff>
      <xdr:row>8</xdr:row>
      <xdr:rowOff>269875</xdr:rowOff>
    </xdr:to>
    <xdr:cxnSp macro="">
      <xdr:nvCxnSpPr>
        <xdr:cNvPr id="3" name="Straight Arrow Connector 2"/>
        <xdr:cNvCxnSpPr/>
      </xdr:nvCxnSpPr>
      <xdr:spPr>
        <a:xfrm rot="5400000" flipH="1" flipV="1">
          <a:off x="9879758625" y="2365375"/>
          <a:ext cx="4095750" cy="2063750"/>
        </a:xfrm>
        <a:prstGeom prst="straightConnector1">
          <a:avLst/>
        </a:prstGeom>
        <a:ln w="47625">
          <a:solidFill>
            <a:srgbClr val="C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B2:AV125"/>
  <sheetViews>
    <sheetView showGridLines="0" rightToLeft="1" topLeftCell="A122" zoomScaleSheetLayoutView="25" workbookViewId="0">
      <selection activeCell="C129" sqref="B129:E1198"/>
    </sheetView>
  </sheetViews>
  <sheetFormatPr defaultRowHeight="15.75"/>
  <cols>
    <col min="2" max="2" width="10.5703125" customWidth="1"/>
    <col min="3" max="3" width="17.28515625" customWidth="1"/>
    <col min="4" max="4" width="31.140625" customWidth="1"/>
    <col min="5" max="5" width="11.42578125" customWidth="1"/>
    <col min="6" max="6" width="15.140625" customWidth="1"/>
    <col min="7" max="7" width="7.85546875" customWidth="1"/>
    <col min="8" max="8" width="9.5703125" customWidth="1"/>
    <col min="10" max="10" width="8.140625" customWidth="1"/>
    <col min="11" max="11" width="9.5703125" customWidth="1"/>
    <col min="13" max="13" width="7.7109375" customWidth="1"/>
    <col min="14" max="14" width="9.140625" customWidth="1"/>
    <col min="15" max="15" width="8.7109375" customWidth="1"/>
    <col min="16" max="16" width="6.7109375" customWidth="1"/>
    <col min="17" max="17" width="6.85546875" customWidth="1"/>
    <col min="18" max="18" width="8.85546875" customWidth="1"/>
    <col min="19" max="19" width="8" customWidth="1"/>
    <col min="20" max="20" width="7.42578125" customWidth="1"/>
    <col min="21" max="21" width="9.140625" customWidth="1"/>
    <col min="22" max="22" width="6.85546875" customWidth="1"/>
    <col min="23" max="23" width="6.7109375" customWidth="1"/>
    <col min="24" max="24" width="8.7109375" customWidth="1"/>
    <col min="25" max="26" width="7.140625" customWidth="1"/>
    <col min="27" max="27" width="7.42578125" customWidth="1"/>
    <col min="28" max="28" width="6.7109375" customWidth="1"/>
    <col min="29" max="29" width="6.42578125" customWidth="1"/>
    <col min="30" max="30" width="6.85546875" customWidth="1"/>
    <col min="31" max="31" width="7.42578125" customWidth="1"/>
    <col min="32" max="32" width="6.7109375" customWidth="1"/>
    <col min="33" max="33" width="6.85546875" customWidth="1"/>
    <col min="34" max="34" width="7.140625" customWidth="1"/>
    <col min="35" max="35" width="6.5703125" customWidth="1"/>
    <col min="36" max="37" width="6.7109375" customWidth="1"/>
    <col min="38" max="38" width="6.42578125" customWidth="1"/>
    <col min="39" max="39" width="6.7109375" customWidth="1"/>
    <col min="40" max="40" width="14.140625" customWidth="1"/>
    <col min="42" max="42" width="12.7109375" customWidth="1"/>
    <col min="44" max="44" width="4.7109375" customWidth="1"/>
    <col min="46" max="46" width="4" customWidth="1"/>
    <col min="47" max="47" width="35.7109375" customWidth="1"/>
    <col min="48" max="48" width="43.28515625" style="30" customWidth="1"/>
  </cols>
  <sheetData>
    <row r="2" spans="2:48" ht="50.25" customHeight="1">
      <c r="B2" s="64"/>
      <c r="C2" s="64"/>
      <c r="D2" s="64"/>
      <c r="E2" s="64"/>
      <c r="F2" s="65" t="s">
        <v>0</v>
      </c>
      <c r="G2" s="65"/>
      <c r="H2" s="65"/>
      <c r="I2" s="65"/>
      <c r="J2" s="65"/>
      <c r="K2" s="65"/>
      <c r="L2" s="65"/>
      <c r="M2" s="65"/>
      <c r="N2" s="65"/>
      <c r="O2" s="65"/>
      <c r="P2" s="65"/>
      <c r="Q2" s="65"/>
      <c r="R2" s="65"/>
      <c r="S2" s="65"/>
      <c r="T2" s="65"/>
      <c r="U2" s="65"/>
      <c r="V2" s="65"/>
      <c r="W2" s="65"/>
      <c r="X2" s="65"/>
      <c r="Y2" s="65"/>
      <c r="Z2" s="65"/>
      <c r="AA2" s="65"/>
      <c r="AB2" s="65"/>
      <c r="AC2" s="65"/>
      <c r="AD2" s="65"/>
      <c r="AE2" s="65"/>
      <c r="AF2" s="1"/>
      <c r="AG2" s="1"/>
      <c r="AH2" s="1"/>
      <c r="AI2" s="1"/>
      <c r="AJ2" s="1"/>
      <c r="AK2" s="1"/>
      <c r="AL2" s="1"/>
      <c r="AM2" s="1"/>
      <c r="AN2" s="1"/>
      <c r="AO2" s="1"/>
      <c r="AP2" s="1"/>
      <c r="AQ2" s="1"/>
      <c r="AR2" s="1"/>
      <c r="AS2" s="1"/>
      <c r="AT2" s="2"/>
      <c r="AU2" s="2"/>
    </row>
    <row r="3" spans="2:48" s="44" customFormat="1" ht="19.5" thickBot="1">
      <c r="C3" s="44">
        <v>1</v>
      </c>
      <c r="D3" s="44">
        <v>2</v>
      </c>
      <c r="E3" s="44">
        <v>3</v>
      </c>
      <c r="F3" s="44">
        <v>4</v>
      </c>
      <c r="G3" s="44">
        <v>5</v>
      </c>
      <c r="H3" s="44">
        <v>6</v>
      </c>
      <c r="I3" s="44">
        <v>7</v>
      </c>
      <c r="J3" s="44">
        <v>8</v>
      </c>
      <c r="K3" s="44">
        <v>9</v>
      </c>
      <c r="L3" s="44">
        <v>10</v>
      </c>
      <c r="M3" s="44">
        <v>11</v>
      </c>
      <c r="N3" s="44">
        <v>12</v>
      </c>
      <c r="O3" s="44">
        <v>13</v>
      </c>
      <c r="P3" s="44">
        <v>14</v>
      </c>
      <c r="Q3" s="44">
        <v>15</v>
      </c>
      <c r="R3" s="44">
        <v>16</v>
      </c>
      <c r="S3" s="44">
        <v>17</v>
      </c>
      <c r="T3" s="44">
        <v>18</v>
      </c>
      <c r="U3" s="44">
        <v>19</v>
      </c>
      <c r="V3" s="44">
        <v>20</v>
      </c>
      <c r="W3" s="44">
        <v>21</v>
      </c>
      <c r="X3" s="44">
        <v>22</v>
      </c>
      <c r="Y3" s="44">
        <v>23</v>
      </c>
      <c r="Z3" s="44">
        <v>24</v>
      </c>
      <c r="AA3" s="44">
        <v>25</v>
      </c>
      <c r="AB3" s="44">
        <v>26</v>
      </c>
      <c r="AC3" s="44">
        <v>27</v>
      </c>
      <c r="AD3" s="44">
        <v>28</v>
      </c>
      <c r="AE3" s="44">
        <v>29</v>
      </c>
      <c r="AF3" s="44">
        <v>30</v>
      </c>
      <c r="AG3" s="44">
        <v>31</v>
      </c>
      <c r="AH3" s="44">
        <v>32</v>
      </c>
      <c r="AI3" s="44">
        <v>33</v>
      </c>
      <c r="AJ3" s="44">
        <v>34</v>
      </c>
      <c r="AK3" s="44">
        <v>35</v>
      </c>
      <c r="AL3" s="44">
        <v>36</v>
      </c>
      <c r="AM3" s="44">
        <v>37</v>
      </c>
      <c r="AN3" s="44">
        <v>38</v>
      </c>
      <c r="AO3" s="44">
        <v>39</v>
      </c>
      <c r="AP3" s="44">
        <v>40</v>
      </c>
      <c r="AQ3" s="44">
        <v>41</v>
      </c>
      <c r="AR3" s="44">
        <v>42</v>
      </c>
      <c r="AS3" s="44">
        <v>43</v>
      </c>
      <c r="AT3" s="44">
        <v>44</v>
      </c>
      <c r="AU3" s="44">
        <v>45</v>
      </c>
      <c r="AV3" s="44">
        <v>46</v>
      </c>
    </row>
    <row r="4" spans="2:48" ht="36.75" thickTop="1" thickBot="1">
      <c r="B4" s="52" t="s">
        <v>2</v>
      </c>
      <c r="C4" s="55" t="s">
        <v>3</v>
      </c>
      <c r="D4" s="58" t="s">
        <v>4</v>
      </c>
      <c r="E4" s="61" t="s">
        <v>5</v>
      </c>
      <c r="F4" s="24" t="s">
        <v>6</v>
      </c>
      <c r="G4" s="46" t="s">
        <v>7</v>
      </c>
      <c r="H4" s="47"/>
      <c r="I4" s="48"/>
      <c r="J4" s="46" t="s">
        <v>8</v>
      </c>
      <c r="K4" s="47"/>
      <c r="L4" s="48"/>
      <c r="M4" s="46" t="s">
        <v>9</v>
      </c>
      <c r="N4" s="47"/>
      <c r="O4" s="48"/>
      <c r="P4" s="46" t="s">
        <v>10</v>
      </c>
      <c r="Q4" s="47"/>
      <c r="R4" s="48"/>
      <c r="S4" s="46" t="s">
        <v>11</v>
      </c>
      <c r="T4" s="47"/>
      <c r="U4" s="48"/>
      <c r="V4" s="46" t="s">
        <v>12</v>
      </c>
      <c r="W4" s="47"/>
      <c r="X4" s="48"/>
      <c r="Y4" s="46" t="s">
        <v>13</v>
      </c>
      <c r="Z4" s="47"/>
      <c r="AA4" s="48"/>
      <c r="AB4" s="46" t="s">
        <v>14</v>
      </c>
      <c r="AC4" s="47"/>
      <c r="AD4" s="48"/>
      <c r="AE4" s="46" t="s">
        <v>15</v>
      </c>
      <c r="AF4" s="47"/>
      <c r="AG4" s="48"/>
      <c r="AH4" s="46" t="s">
        <v>16</v>
      </c>
      <c r="AI4" s="47"/>
      <c r="AJ4" s="48"/>
      <c r="AK4" s="46" t="s">
        <v>17</v>
      </c>
      <c r="AL4" s="47"/>
      <c r="AM4" s="48"/>
      <c r="AN4" s="88" t="s">
        <v>18</v>
      </c>
      <c r="AO4" s="88" t="s">
        <v>19</v>
      </c>
      <c r="AP4" s="88" t="s">
        <v>20</v>
      </c>
      <c r="AQ4" s="75" t="s">
        <v>21</v>
      </c>
      <c r="AR4" s="76"/>
      <c r="AS4" s="75" t="s">
        <v>22</v>
      </c>
      <c r="AT4" s="76"/>
      <c r="AU4" s="79" t="s">
        <v>23</v>
      </c>
    </row>
    <row r="5" spans="2:48" ht="187.5" thickBot="1">
      <c r="B5" s="53"/>
      <c r="C5" s="56"/>
      <c r="D5" s="59"/>
      <c r="E5" s="62"/>
      <c r="F5" s="8" t="s">
        <v>24</v>
      </c>
      <c r="G5" s="8" t="s">
        <v>25</v>
      </c>
      <c r="H5" s="8" t="s">
        <v>26</v>
      </c>
      <c r="I5" s="8" t="s">
        <v>27</v>
      </c>
      <c r="J5" s="8" t="s">
        <v>25</v>
      </c>
      <c r="K5" s="8" t="s">
        <v>26</v>
      </c>
      <c r="L5" s="8" t="s">
        <v>27</v>
      </c>
      <c r="M5" s="8" t="s">
        <v>25</v>
      </c>
      <c r="N5" s="8" t="s">
        <v>26</v>
      </c>
      <c r="O5" s="8" t="s">
        <v>27</v>
      </c>
      <c r="P5" s="8" t="s">
        <v>25</v>
      </c>
      <c r="Q5" s="8" t="s">
        <v>26</v>
      </c>
      <c r="R5" s="8" t="s">
        <v>27</v>
      </c>
      <c r="S5" s="8" t="s">
        <v>25</v>
      </c>
      <c r="T5" s="8" t="s">
        <v>26</v>
      </c>
      <c r="U5" s="8" t="s">
        <v>27</v>
      </c>
      <c r="V5" s="8" t="s">
        <v>25</v>
      </c>
      <c r="W5" s="8" t="s">
        <v>26</v>
      </c>
      <c r="X5" s="8" t="s">
        <v>27</v>
      </c>
      <c r="Y5" s="8" t="s">
        <v>25</v>
      </c>
      <c r="Z5" s="8" t="s">
        <v>26</v>
      </c>
      <c r="AA5" s="8" t="s">
        <v>27</v>
      </c>
      <c r="AB5" s="8" t="s">
        <v>25</v>
      </c>
      <c r="AC5" s="8" t="s">
        <v>26</v>
      </c>
      <c r="AD5" s="8" t="s">
        <v>27</v>
      </c>
      <c r="AE5" s="8" t="s">
        <v>25</v>
      </c>
      <c r="AF5" s="8" t="s">
        <v>26</v>
      </c>
      <c r="AG5" s="8" t="s">
        <v>27</v>
      </c>
      <c r="AH5" s="8" t="s">
        <v>25</v>
      </c>
      <c r="AI5" s="8" t="s">
        <v>26</v>
      </c>
      <c r="AJ5" s="8" t="s">
        <v>27</v>
      </c>
      <c r="AK5" s="8" t="s">
        <v>25</v>
      </c>
      <c r="AL5" s="8" t="s">
        <v>26</v>
      </c>
      <c r="AM5" s="8" t="s">
        <v>27</v>
      </c>
      <c r="AN5" s="89"/>
      <c r="AO5" s="89"/>
      <c r="AP5" s="89"/>
      <c r="AQ5" s="77"/>
      <c r="AR5" s="78"/>
      <c r="AS5" s="77"/>
      <c r="AT5" s="78"/>
      <c r="AU5" s="80"/>
    </row>
    <row r="6" spans="2:48" ht="28.5" thickBot="1">
      <c r="B6" s="53"/>
      <c r="C6" s="56"/>
      <c r="D6" s="59"/>
      <c r="E6" s="62"/>
      <c r="F6" s="25" t="s">
        <v>28</v>
      </c>
      <c r="G6" s="9">
        <v>30</v>
      </c>
      <c r="H6" s="9">
        <v>56</v>
      </c>
      <c r="I6" s="9">
        <v>100</v>
      </c>
      <c r="J6" s="9">
        <v>30</v>
      </c>
      <c r="K6" s="9">
        <v>56</v>
      </c>
      <c r="L6" s="9">
        <v>100</v>
      </c>
      <c r="M6" s="9">
        <v>30</v>
      </c>
      <c r="N6" s="9">
        <v>56</v>
      </c>
      <c r="O6" s="9">
        <v>100</v>
      </c>
      <c r="P6" s="9">
        <v>24</v>
      </c>
      <c r="Q6" s="9">
        <v>29</v>
      </c>
      <c r="R6" s="9">
        <v>60</v>
      </c>
      <c r="S6" s="9">
        <v>24</v>
      </c>
      <c r="T6" s="9">
        <v>29</v>
      </c>
      <c r="U6" s="9">
        <v>60</v>
      </c>
      <c r="V6" s="9">
        <v>24</v>
      </c>
      <c r="W6" s="9">
        <v>29</v>
      </c>
      <c r="X6" s="9">
        <v>60</v>
      </c>
      <c r="Y6" s="9">
        <v>12</v>
      </c>
      <c r="Z6" s="9">
        <v>22</v>
      </c>
      <c r="AA6" s="9">
        <v>40</v>
      </c>
      <c r="AB6" s="9">
        <v>16</v>
      </c>
      <c r="AC6" s="9">
        <v>19</v>
      </c>
      <c r="AD6" s="9">
        <v>40</v>
      </c>
      <c r="AE6" s="9">
        <v>12</v>
      </c>
      <c r="AF6" s="9">
        <v>22</v>
      </c>
      <c r="AG6" s="9">
        <v>40</v>
      </c>
      <c r="AH6" s="9">
        <v>12</v>
      </c>
      <c r="AI6" s="9">
        <v>22</v>
      </c>
      <c r="AJ6" s="9">
        <v>40</v>
      </c>
      <c r="AK6" s="9">
        <v>6</v>
      </c>
      <c r="AL6" s="9">
        <v>11</v>
      </c>
      <c r="AM6" s="9">
        <v>20</v>
      </c>
      <c r="AN6" s="89"/>
      <c r="AO6" s="89"/>
      <c r="AP6" s="89"/>
      <c r="AQ6" s="82" t="s">
        <v>20</v>
      </c>
      <c r="AR6" s="83"/>
      <c r="AS6" s="84" t="s">
        <v>20</v>
      </c>
      <c r="AT6" s="85"/>
      <c r="AU6" s="81"/>
    </row>
    <row r="7" spans="2:48" ht="28.5" thickBot="1">
      <c r="B7" s="54"/>
      <c r="C7" s="57"/>
      <c r="D7" s="60"/>
      <c r="E7" s="63"/>
      <c r="F7" s="25" t="s">
        <v>29</v>
      </c>
      <c r="G7" s="9">
        <v>60</v>
      </c>
      <c r="H7" s="9">
        <v>140</v>
      </c>
      <c r="I7" s="9">
        <v>200</v>
      </c>
      <c r="J7" s="9">
        <v>60</v>
      </c>
      <c r="K7" s="9">
        <v>140</v>
      </c>
      <c r="L7" s="9">
        <v>200</v>
      </c>
      <c r="M7" s="9">
        <v>60</v>
      </c>
      <c r="N7" s="9">
        <v>140</v>
      </c>
      <c r="O7" s="9">
        <v>200</v>
      </c>
      <c r="P7" s="9">
        <v>48</v>
      </c>
      <c r="Q7" s="9">
        <v>72</v>
      </c>
      <c r="R7" s="9">
        <v>120</v>
      </c>
      <c r="S7" s="9">
        <v>48</v>
      </c>
      <c r="T7" s="9">
        <v>72</v>
      </c>
      <c r="U7" s="9">
        <v>120</v>
      </c>
      <c r="V7" s="9">
        <v>48</v>
      </c>
      <c r="W7" s="9">
        <v>72</v>
      </c>
      <c r="X7" s="9">
        <v>120</v>
      </c>
      <c r="Y7" s="9">
        <v>24</v>
      </c>
      <c r="Z7" s="9">
        <v>56</v>
      </c>
      <c r="AA7" s="9">
        <v>80</v>
      </c>
      <c r="AB7" s="9">
        <v>32</v>
      </c>
      <c r="AC7" s="9">
        <v>48</v>
      </c>
      <c r="AD7" s="9">
        <v>80</v>
      </c>
      <c r="AE7" s="9">
        <v>24</v>
      </c>
      <c r="AF7" s="9">
        <v>56</v>
      </c>
      <c r="AG7" s="9">
        <v>80</v>
      </c>
      <c r="AH7" s="9">
        <v>24</v>
      </c>
      <c r="AI7" s="9">
        <v>56</v>
      </c>
      <c r="AJ7" s="9">
        <v>80</v>
      </c>
      <c r="AK7" s="9">
        <v>12</v>
      </c>
      <c r="AL7" s="9">
        <v>28</v>
      </c>
      <c r="AM7" s="9">
        <v>40</v>
      </c>
      <c r="AN7" s="90"/>
      <c r="AO7" s="90"/>
      <c r="AP7" s="90"/>
      <c r="AQ7" s="84"/>
      <c r="AR7" s="85"/>
      <c r="AS7" s="84"/>
      <c r="AT7" s="85"/>
      <c r="AU7" s="81"/>
    </row>
    <row r="8" spans="2:48" ht="28.5" customHeight="1" thickBot="1">
      <c r="B8" s="69">
        <v>1</v>
      </c>
      <c r="C8" s="73">
        <v>602</v>
      </c>
      <c r="D8" s="113" t="s">
        <v>70</v>
      </c>
      <c r="E8" s="73">
        <v>212</v>
      </c>
      <c r="F8" s="11" t="s">
        <v>30</v>
      </c>
      <c r="G8" s="12">
        <v>10</v>
      </c>
      <c r="H8" s="12">
        <v>52</v>
      </c>
      <c r="I8" s="13">
        <f>SUM(G8:H8)</f>
        <v>62</v>
      </c>
      <c r="J8" s="12">
        <v>11</v>
      </c>
      <c r="K8" s="12">
        <v>23</v>
      </c>
      <c r="L8" s="13">
        <f>SUM(J8:K8)</f>
        <v>34</v>
      </c>
      <c r="M8" s="12">
        <v>10</v>
      </c>
      <c r="N8" s="12">
        <v>18</v>
      </c>
      <c r="O8" s="13">
        <f>SUM(M8:N8)</f>
        <v>28</v>
      </c>
      <c r="P8" s="12">
        <v>10</v>
      </c>
      <c r="Q8" s="12">
        <v>22</v>
      </c>
      <c r="R8" s="13">
        <f>SUM(P8:Q8)</f>
        <v>32</v>
      </c>
      <c r="S8" s="12">
        <v>12</v>
      </c>
      <c r="T8" s="12">
        <v>5</v>
      </c>
      <c r="U8" s="13">
        <f>SUM(S8:T8)</f>
        <v>17</v>
      </c>
      <c r="V8" s="12">
        <v>17</v>
      </c>
      <c r="W8" s="12">
        <v>6</v>
      </c>
      <c r="X8" s="13">
        <f>SUM(V8:W8)</f>
        <v>23</v>
      </c>
      <c r="Y8" s="12">
        <v>7</v>
      </c>
      <c r="Z8" s="12">
        <v>22</v>
      </c>
      <c r="AA8" s="13">
        <f>SUM(Y8:Z8)</f>
        <v>29</v>
      </c>
      <c r="AB8" s="12">
        <v>13</v>
      </c>
      <c r="AC8" s="12">
        <v>12</v>
      </c>
      <c r="AD8" s="13">
        <f>SUM(AB8:AC8)</f>
        <v>25</v>
      </c>
      <c r="AE8" s="12">
        <v>9</v>
      </c>
      <c r="AF8" s="12">
        <v>10</v>
      </c>
      <c r="AG8" s="13">
        <f>SUM(AE8:AF8)</f>
        <v>19</v>
      </c>
      <c r="AH8" s="12">
        <v>4</v>
      </c>
      <c r="AI8" s="12">
        <v>5</v>
      </c>
      <c r="AJ8" s="13">
        <f>SUM(AH8:AI8)</f>
        <v>9</v>
      </c>
      <c r="AK8" s="12">
        <v>3</v>
      </c>
      <c r="AL8" s="12">
        <v>3</v>
      </c>
      <c r="AM8" s="13">
        <f>SUM(AK8:AL8)</f>
        <v>6</v>
      </c>
      <c r="AN8" s="87"/>
      <c r="AO8" s="87"/>
      <c r="AP8" s="49"/>
      <c r="AQ8" s="51"/>
      <c r="AR8" s="51"/>
      <c r="AS8" s="51"/>
      <c r="AT8" s="51"/>
      <c r="AU8" s="66" t="str">
        <f>IF(AN10="0","راسب","ناجح")</f>
        <v>راسب</v>
      </c>
      <c r="AV8" s="45" t="str">
        <f>IF(AN10="0","له دور ثانٍ في : ","ناجح")&amp;IF(COUNTIF(H10,"&lt;56")+COUNTIF(I10,"&lt;100")=0,,"عربي،")&amp;IF(COUNTIF(K10,"&lt;56")+COUNTIF(L10,"&lt;100")=0,,"إنجليزي،")&amp;IF(COUNTIF(N10,"&lt;56")+COUNTIF(O10,"&lt;100")=0,," رياضيات،")&amp;IF(COUNTIF(Q10,"&lt;29")+COUNTIF(R10,"&lt;60")=0,,"فيزياء ،")&amp;IF(COUNTIF(T10,"&lt;29")+COUNTIF(U10,"&lt;60")=0,,"كيمياء،")&amp;IF(COUNTIF(W10,"&lt;29")+COUNTIF(X10,"&lt;60")=0,,"أحياء،")&amp;IF(COUNTIF(Z10,"&lt;22")+COUNTIF(AA10,"&lt;40")=0,,"دين، ")&amp;IF(COUNTIF(AC10,"&lt;19")+COUNTIF(AD10,"&lt;40")=0,,"حاسوب،
")&amp;IF(COUNTIF(AF10,"&lt;22")+COUNTIF(AG10,"&lt;40")=0,,"تاريخ ،")&amp;IF(COUNTIF(AI10,"&lt;22")+COUNTIF(AJ10,"&lt;40")=0,,"جغرافيا،")&amp;IF(COUNTIF(AL10,"&lt;11")+COUNTIF(AM10,"&lt;20")=0,,"أساسيات الحياة الاجتماعية، ")</f>
        <v>له دور ثانٍ في : إنجليزي، رياضيات،كيمياء،</v>
      </c>
    </row>
    <row r="9" spans="2:48" ht="28.5" customHeight="1" thickBot="1">
      <c r="B9" s="69"/>
      <c r="C9" s="70"/>
      <c r="D9" s="72"/>
      <c r="E9" s="70"/>
      <c r="F9" s="11" t="s">
        <v>31</v>
      </c>
      <c r="G9" s="12">
        <v>11</v>
      </c>
      <c r="H9" s="12">
        <v>48</v>
      </c>
      <c r="I9" s="13">
        <f>SUM(G9:H9)</f>
        <v>59</v>
      </c>
      <c r="J9" s="12">
        <v>18</v>
      </c>
      <c r="K9" s="12">
        <v>27</v>
      </c>
      <c r="L9" s="13">
        <f>SUM(J9:K9)</f>
        <v>45</v>
      </c>
      <c r="M9" s="12">
        <v>8</v>
      </c>
      <c r="N9" s="12">
        <v>16</v>
      </c>
      <c r="O9" s="13">
        <f>SUM(M9:N9)</f>
        <v>24</v>
      </c>
      <c r="P9" s="12">
        <v>14</v>
      </c>
      <c r="Q9" s="12">
        <v>14</v>
      </c>
      <c r="R9" s="13">
        <f>SUM(P9:Q9)</f>
        <v>28</v>
      </c>
      <c r="S9" s="12">
        <v>15</v>
      </c>
      <c r="T9" s="12">
        <v>17</v>
      </c>
      <c r="U9" s="13">
        <f>SUM(S9:T9)</f>
        <v>32</v>
      </c>
      <c r="V9" s="12">
        <v>17</v>
      </c>
      <c r="W9" s="12">
        <v>23</v>
      </c>
      <c r="X9" s="13">
        <f>SUM(V9:W9)</f>
        <v>40</v>
      </c>
      <c r="Y9" s="12">
        <v>1</v>
      </c>
      <c r="Z9" s="12">
        <v>17</v>
      </c>
      <c r="AA9" s="13">
        <f>SUM(Y9:Z9)</f>
        <v>18</v>
      </c>
      <c r="AB9" s="12">
        <v>11</v>
      </c>
      <c r="AC9" s="12">
        <v>15</v>
      </c>
      <c r="AD9" s="13">
        <f>SUM(AB9:AC9)</f>
        <v>26</v>
      </c>
      <c r="AE9" s="12">
        <v>11</v>
      </c>
      <c r="AF9" s="12">
        <v>14</v>
      </c>
      <c r="AG9" s="13">
        <f>SUM(AE9:AF9)</f>
        <v>25</v>
      </c>
      <c r="AH9" s="12">
        <v>4</v>
      </c>
      <c r="AI9" s="12">
        <v>27</v>
      </c>
      <c r="AJ9" s="13">
        <f>SUM(AH9:AI9)</f>
        <v>31</v>
      </c>
      <c r="AK9" s="12">
        <v>3</v>
      </c>
      <c r="AL9" s="12">
        <v>11</v>
      </c>
      <c r="AM9" s="13">
        <f>SUM(AK9:AL9)</f>
        <v>14</v>
      </c>
      <c r="AN9" s="50"/>
      <c r="AO9" s="50"/>
      <c r="AP9" s="50"/>
      <c r="AQ9" s="51"/>
      <c r="AR9" s="51"/>
      <c r="AS9" s="51"/>
      <c r="AT9" s="51"/>
      <c r="AU9" s="67"/>
      <c r="AV9" s="45"/>
    </row>
    <row r="10" spans="2:48" ht="36" customHeight="1" thickBot="1">
      <c r="B10" s="69"/>
      <c r="C10" s="70"/>
      <c r="D10" s="72"/>
      <c r="E10" s="70"/>
      <c r="F10" s="14" t="s">
        <v>32</v>
      </c>
      <c r="G10" s="13">
        <f>SUM(G8:G9)</f>
        <v>21</v>
      </c>
      <c r="H10" s="13">
        <f>IF(SUM(H8:H9)&lt;38,SUM(H8:H9),SUM(H8:H9))</f>
        <v>100</v>
      </c>
      <c r="I10" s="13">
        <f>IF(SUM(G10:H10)&lt;100,SUM(G10:H10),SUM(G10:H10))</f>
        <v>121</v>
      </c>
      <c r="J10" s="13">
        <v>56</v>
      </c>
      <c r="K10" s="13">
        <f>IF(SUM(K8:K9)&lt;38,SUM(K8:K9),SUM(K8:K9))</f>
        <v>50</v>
      </c>
      <c r="L10" s="13">
        <f>IF(SUM(J10:K10)&lt;100,SUM(J10:K10),SUM(J10:K10))</f>
        <v>106</v>
      </c>
      <c r="M10" s="13">
        <f>SUM(M8:M9)</f>
        <v>18</v>
      </c>
      <c r="N10" s="13">
        <f>IF(SUM(N8:N9)&lt;38,SUM(N8:N9),SUM(N8:N9))</f>
        <v>34</v>
      </c>
      <c r="O10" s="13">
        <f>IF(SUM(M10:N10)&lt;100,SUM(M10:N10),SUM(M10:N10))</f>
        <v>52</v>
      </c>
      <c r="P10" s="13">
        <f>SUM(P8:P9)</f>
        <v>24</v>
      </c>
      <c r="Q10" s="13">
        <f>IF(SUM(Q8:Q9)&lt;38,SUM(Q8:Q9),SUM(Q8:Q9))</f>
        <v>36</v>
      </c>
      <c r="R10" s="13">
        <f>IF(SUM(P10:Q10)&lt;80,SUM(P10:Q10),SUM(P10:Q10))</f>
        <v>60</v>
      </c>
      <c r="S10" s="13">
        <f>SUM(S8:S9)</f>
        <v>27</v>
      </c>
      <c r="T10" s="13">
        <f>IF(SUM(T8:T9)&lt;38,SUM(T8:T9),SUM(T8:T9))</f>
        <v>22</v>
      </c>
      <c r="U10" s="13">
        <f>IF(SUM(S10:T10)&lt;80,SUM(S10:T10),SUM(S10:T10))</f>
        <v>49</v>
      </c>
      <c r="V10" s="13">
        <f>SUM(V8:V9)</f>
        <v>34</v>
      </c>
      <c r="W10" s="13">
        <f>IF(SUM(W8:W9)&lt;38,SUM(W8:W9),SUM(W8:W9))</f>
        <v>29</v>
      </c>
      <c r="X10" s="13">
        <f>IF(SUM(V10:W10)&lt;80,SUM(V10:W10),SUM(V10:W10))</f>
        <v>63</v>
      </c>
      <c r="Y10" s="13">
        <f>SUM(Y8:Y9)</f>
        <v>8</v>
      </c>
      <c r="Z10" s="13">
        <f>IF(SUM(Z8:Z9)&lt;19,SUM(Z8:Z9),SUM(Z8:Z9))</f>
        <v>39</v>
      </c>
      <c r="AA10" s="13">
        <f>IF(SUM(Y10:Z10)&lt;40,SUM(Y10:Z10),SUM(Y10:Z10))</f>
        <v>47</v>
      </c>
      <c r="AB10" s="13">
        <f>SUM(AB8:AB9)</f>
        <v>24</v>
      </c>
      <c r="AC10" s="13">
        <f>IF(SUM(AC8:AC9)&lt;19,SUM(AC8:AC9),SUM(AC8:AC9))</f>
        <v>27</v>
      </c>
      <c r="AD10" s="13">
        <f>IF(SUM(AB10:AC10)&lt;40,SUM(AB10:AC10),SUM(AB10:AC10))</f>
        <v>51</v>
      </c>
      <c r="AE10" s="13">
        <f>SUM(AE8:AE9)</f>
        <v>20</v>
      </c>
      <c r="AF10" s="13">
        <f>IF(SUM(AF8:AF9)&lt;19,SUM(AF8:AF9),SUM(AF8:AF9))</f>
        <v>24</v>
      </c>
      <c r="AG10" s="13">
        <f>IF(SUM(AE10:AF10)&lt;40,SUM(AE10:AF10),SUM(AE10:AF10))</f>
        <v>44</v>
      </c>
      <c r="AH10" s="13">
        <f>SUM(AH8:AH9)</f>
        <v>8</v>
      </c>
      <c r="AI10" s="13">
        <f>IF(SUM(AI8:AI9)&lt;19,SUM(AI8:AI9),SUM(AI8:AI9))</f>
        <v>32</v>
      </c>
      <c r="AJ10" s="13">
        <f>IF(SUM(AH10:AI10)&lt;40,SUM(AH10:AI10),SUM(AH10:AI10))</f>
        <v>40</v>
      </c>
      <c r="AK10" s="13">
        <f>SUM(AK8:AK9)</f>
        <v>6</v>
      </c>
      <c r="AL10" s="13">
        <f>IF(SUM(AL8:AL9)&lt;9,SUM(AL8:AL9),SUM(AL8:AL9))</f>
        <v>14</v>
      </c>
      <c r="AM10" s="13">
        <f>IF(SUM(AK10:AL10)&lt;20,SUM(AK10:AL10),SUM(AK10:AL10))</f>
        <v>20</v>
      </c>
      <c r="AN10" s="15" t="str">
        <f>IF(OR(I10&lt;100,L10&lt;100,O10&lt;100,R10&lt;60,U10&lt;60,X10&lt;60,AA10&lt;40,AD10&lt;40,AG10&lt;40,AJ10&lt;40,AM10&lt;20),"0",SUM(AA10,AD10,X10,U10,R10,O10,L10,I10,AG10,AJ10,AM10))</f>
        <v>0</v>
      </c>
      <c r="AO10" s="15">
        <f>AN10/1320*100</f>
        <v>0</v>
      </c>
      <c r="AP10" s="15" t="str">
        <f>IF(AO10&lt;50,"   ",IF(AO10&lt;65,"مقبول",IF(AO10&lt;75,"جيد",IF(AO10&lt;85,"جيدجداً",IF(AO10&lt;=100,"ممتاز","خطا")))))</f>
        <v xml:space="preserve">   </v>
      </c>
      <c r="AQ10" s="51"/>
      <c r="AR10" s="51"/>
      <c r="AS10" s="51"/>
      <c r="AT10" s="51"/>
      <c r="AU10" s="68"/>
      <c r="AV10" s="45"/>
    </row>
    <row r="11" spans="2:48" ht="28.5" customHeight="1" thickBot="1">
      <c r="B11" s="69">
        <v>2</v>
      </c>
      <c r="C11" s="70">
        <v>603</v>
      </c>
      <c r="D11" s="71" t="s">
        <v>39</v>
      </c>
      <c r="E11" s="73">
        <v>213</v>
      </c>
      <c r="F11" s="11" t="s">
        <v>30</v>
      </c>
      <c r="G11" s="12">
        <v>16</v>
      </c>
      <c r="H11" s="12">
        <v>45</v>
      </c>
      <c r="I11" s="13">
        <f>SUM(G11:H11)</f>
        <v>61</v>
      </c>
      <c r="J11" s="12">
        <v>26</v>
      </c>
      <c r="K11" s="12">
        <v>32</v>
      </c>
      <c r="L11" s="13">
        <f>SUM(J11:K11)</f>
        <v>58</v>
      </c>
      <c r="M11" s="12">
        <v>19</v>
      </c>
      <c r="N11" s="12">
        <v>25</v>
      </c>
      <c r="O11" s="13">
        <f>SUM(M11:N11)</f>
        <v>44</v>
      </c>
      <c r="P11" s="12">
        <v>13</v>
      </c>
      <c r="Q11" s="12">
        <v>21</v>
      </c>
      <c r="R11" s="13">
        <f>SUM(P11:Q11)</f>
        <v>34</v>
      </c>
      <c r="S11" s="12">
        <v>19</v>
      </c>
      <c r="T11" s="12">
        <v>16</v>
      </c>
      <c r="U11" s="13">
        <f>SUM(S11:T11)</f>
        <v>35</v>
      </c>
      <c r="V11" s="12">
        <v>17</v>
      </c>
      <c r="W11" s="12">
        <v>26</v>
      </c>
      <c r="X11" s="13">
        <f>SUM(V11:W11)</f>
        <v>43</v>
      </c>
      <c r="Y11" s="12">
        <v>9</v>
      </c>
      <c r="Z11" s="12">
        <v>22</v>
      </c>
      <c r="AA11" s="13">
        <f>SUM(Y11:Z11)</f>
        <v>31</v>
      </c>
      <c r="AB11" s="12">
        <v>11</v>
      </c>
      <c r="AC11" s="12">
        <v>14</v>
      </c>
      <c r="AD11" s="13">
        <f>SUM(AB11:AC11)</f>
        <v>25</v>
      </c>
      <c r="AE11" s="12">
        <v>10</v>
      </c>
      <c r="AF11" s="12">
        <v>7</v>
      </c>
      <c r="AG11" s="13">
        <f>SUM(AE11:AF11)</f>
        <v>17</v>
      </c>
      <c r="AH11" s="12">
        <v>9</v>
      </c>
      <c r="AI11" s="12">
        <v>15</v>
      </c>
      <c r="AJ11" s="13">
        <f>SUM(AH11:AI11)</f>
        <v>24</v>
      </c>
      <c r="AK11" s="12">
        <v>3</v>
      </c>
      <c r="AL11" s="12">
        <v>4</v>
      </c>
      <c r="AM11" s="13">
        <f>SUM(AK11:AL11)</f>
        <v>7</v>
      </c>
      <c r="AN11" s="74"/>
      <c r="AO11" s="74"/>
      <c r="AP11" s="49"/>
      <c r="AQ11" s="51"/>
      <c r="AR11" s="51"/>
      <c r="AS11" s="51"/>
      <c r="AT11" s="51"/>
      <c r="AU11" s="66" t="str">
        <f t="shared" ref="AU11" si="0">IF(AN13="0","راسب","ناجح")</f>
        <v>ناجح</v>
      </c>
      <c r="AV11" s="45" t="str">
        <f>IF(AN13="0","له دور ثانٍ في : ","ناجح")&amp;IF(COUNTIF(H13,"&lt;56")+COUNTIF(I13,"&lt;100")=0,,"عربي،")&amp;IF(COUNTIF(K13,"&lt;56")+COUNTIF(L13,"&lt;100")=0,,"إنجليزي،")&amp;IF(COUNTIF(N13,"&lt;56")+COUNTIF(O13,"&lt;100")=0,," رياضيات،")&amp;IF(COUNTIF(Q13,"&lt;29")+COUNTIF(R13,"&lt;60")=0,,"فيزياء ،")&amp;IF(COUNTIF(T13,"&lt;29")+COUNTIF(U13,"&lt;60")=0,,"كيمياء،")&amp;IF(COUNTIF(W13,"&lt;29")+COUNTIF(X13,"&lt;60")=0,,"أحياء،")&amp;IF(COUNTIF(Z13,"&lt;22")+COUNTIF(AA13,"&lt;40")=0,,"دين، ")&amp;IF(COUNTIF(AC13,"&lt;19")+COUNTIF(AD13,"&lt;40")=0,,"حاسوب،
")&amp;IF(COUNTIF(AF13,"&lt;22")+COUNTIF(AG13,"&lt;40")=0,,"تاريخ ،")&amp;IF(COUNTIF(AI13,"&lt;22")+COUNTIF(AJ13,"&lt;40")=0,,"جغرافيا،")&amp;IF(COUNTIF(AL13,"&lt;11")+COUNTIF(AM13,"&lt;20")=0,,"أساسيات الحياة الاجتماعية، ")</f>
        <v>ناجح</v>
      </c>
    </row>
    <row r="12" spans="2:48" ht="28.5" customHeight="1" thickBot="1">
      <c r="B12" s="69"/>
      <c r="C12" s="70"/>
      <c r="D12" s="72"/>
      <c r="E12" s="70"/>
      <c r="F12" s="11" t="s">
        <v>31</v>
      </c>
      <c r="G12" s="12">
        <v>26</v>
      </c>
      <c r="H12" s="12">
        <v>49</v>
      </c>
      <c r="I12" s="13">
        <f>SUM(G12:H12)</f>
        <v>75</v>
      </c>
      <c r="J12" s="12">
        <v>26</v>
      </c>
      <c r="K12" s="12">
        <v>38</v>
      </c>
      <c r="L12" s="13">
        <f>SUM(J12:K12)</f>
        <v>64</v>
      </c>
      <c r="M12" s="12">
        <v>17</v>
      </c>
      <c r="N12" s="12">
        <v>39</v>
      </c>
      <c r="O12" s="13">
        <f>SUM(M12:N12)</f>
        <v>56</v>
      </c>
      <c r="P12" s="12">
        <v>16</v>
      </c>
      <c r="Q12" s="12">
        <v>14</v>
      </c>
      <c r="R12" s="13">
        <f>SUM(P12:Q12)</f>
        <v>30</v>
      </c>
      <c r="S12" s="12">
        <v>18</v>
      </c>
      <c r="T12" s="12">
        <v>24</v>
      </c>
      <c r="U12" s="13">
        <f>SUM(S12:T12)</f>
        <v>42</v>
      </c>
      <c r="V12" s="12">
        <v>17</v>
      </c>
      <c r="W12" s="12">
        <v>14</v>
      </c>
      <c r="X12" s="13">
        <f>SUM(V12:W12)</f>
        <v>31</v>
      </c>
      <c r="Y12" s="12">
        <v>8</v>
      </c>
      <c r="Z12" s="12">
        <v>14</v>
      </c>
      <c r="AA12" s="13">
        <f>SUM(Y12:Z12)</f>
        <v>22</v>
      </c>
      <c r="AB12" s="12">
        <v>12</v>
      </c>
      <c r="AC12" s="12">
        <v>18</v>
      </c>
      <c r="AD12" s="13">
        <f>SUM(AB12:AC12)</f>
        <v>30</v>
      </c>
      <c r="AE12" s="12">
        <v>11</v>
      </c>
      <c r="AF12" s="12">
        <v>23</v>
      </c>
      <c r="AG12" s="13">
        <f>SUM(AE12:AF12)</f>
        <v>34</v>
      </c>
      <c r="AH12" s="12">
        <v>9</v>
      </c>
      <c r="AI12" s="12">
        <v>18</v>
      </c>
      <c r="AJ12" s="13">
        <f>SUM(AH12:AI12)</f>
        <v>27</v>
      </c>
      <c r="AK12" s="12">
        <v>4</v>
      </c>
      <c r="AL12" s="12">
        <v>10</v>
      </c>
      <c r="AM12" s="13">
        <f>SUM(AK12:AL12)</f>
        <v>14</v>
      </c>
      <c r="AN12" s="74"/>
      <c r="AO12" s="74"/>
      <c r="AP12" s="50"/>
      <c r="AQ12" s="51"/>
      <c r="AR12" s="51"/>
      <c r="AS12" s="51"/>
      <c r="AT12" s="51"/>
      <c r="AU12" s="67"/>
      <c r="AV12" s="45"/>
    </row>
    <row r="13" spans="2:48" ht="36" customHeight="1" thickBot="1">
      <c r="B13" s="69"/>
      <c r="C13" s="70"/>
      <c r="D13" s="72"/>
      <c r="E13" s="70"/>
      <c r="F13" s="14" t="s">
        <v>32</v>
      </c>
      <c r="G13" s="13">
        <f>SUM(G11:G12)</f>
        <v>42</v>
      </c>
      <c r="H13" s="13">
        <f>IF(SUM(H11:H12)&lt;38,SUM(H11:H12),SUM(H11:H12))</f>
        <v>94</v>
      </c>
      <c r="I13" s="13">
        <f>IF(SUM(G13:H13)&lt;100,SUM(G13:H13),SUM(G13:H13))</f>
        <v>136</v>
      </c>
      <c r="J13" s="13">
        <f>SUM(J11:J12)</f>
        <v>52</v>
      </c>
      <c r="K13" s="13">
        <f>IF(SUM(K11:K12)&lt;38,SUM(K11:K12),SUM(K11:K12))</f>
        <v>70</v>
      </c>
      <c r="L13" s="13">
        <f>IF(SUM(J13:K13)&lt;100,SUM(J13:K13),SUM(J13:K13))</f>
        <v>122</v>
      </c>
      <c r="M13" s="13">
        <f>SUM(M11:M12)</f>
        <v>36</v>
      </c>
      <c r="N13" s="13">
        <f>IF(SUM(N11:N12)&lt;38,SUM(N11:N12),SUM(N11:N12))</f>
        <v>64</v>
      </c>
      <c r="O13" s="13">
        <f>IF(SUM(M13:N13)&lt;100,SUM(M13:N13),SUM(M13:N13))</f>
        <v>100</v>
      </c>
      <c r="P13" s="13">
        <f>SUM(P11:P12)</f>
        <v>29</v>
      </c>
      <c r="Q13" s="13">
        <f>IF(SUM(Q11:Q12)&lt;38,SUM(Q11:Q12),SUM(Q11:Q12))</f>
        <v>35</v>
      </c>
      <c r="R13" s="13">
        <f>IF(SUM(P13:Q13)&lt;80,SUM(P13:Q13),SUM(P13:Q13))</f>
        <v>64</v>
      </c>
      <c r="S13" s="13">
        <f>SUM(S11:S12)</f>
        <v>37</v>
      </c>
      <c r="T13" s="13">
        <f>IF(SUM(T11:T12)&lt;38,SUM(T11:T12),SUM(T11:T12))</f>
        <v>40</v>
      </c>
      <c r="U13" s="13">
        <f>IF(SUM(S13:T13)&lt;80,SUM(S13:T13),SUM(S13:T13))</f>
        <v>77</v>
      </c>
      <c r="V13" s="13">
        <f>SUM(V11:V12)</f>
        <v>34</v>
      </c>
      <c r="W13" s="13">
        <f>IF(SUM(W11:W12)&lt;38,SUM(W11:W12),SUM(W11:W12))</f>
        <v>40</v>
      </c>
      <c r="X13" s="13">
        <f>IF(SUM(V13:W13)&lt;80,SUM(V13:W13),SUM(V13:W13))</f>
        <v>74</v>
      </c>
      <c r="Y13" s="13">
        <f>SUM(Y11:Y12)</f>
        <v>17</v>
      </c>
      <c r="Z13" s="13">
        <f>IF(SUM(Z11:Z12)&lt;19,SUM(Z11:Z12),SUM(Z11:Z12))</f>
        <v>36</v>
      </c>
      <c r="AA13" s="13">
        <f>IF(SUM(Y13:Z13)&lt;40,SUM(Y13:Z13),SUM(Y13:Z13))</f>
        <v>53</v>
      </c>
      <c r="AB13" s="13">
        <f>SUM(AB11:AB12)</f>
        <v>23</v>
      </c>
      <c r="AC13" s="13">
        <f>IF(SUM(AC11:AC12)&lt;19,SUM(AC11:AC12),SUM(AC11:AC12))</f>
        <v>32</v>
      </c>
      <c r="AD13" s="13">
        <f>IF(SUM(AB13:AC13)&lt;40,SUM(AB13:AC13),SUM(AB13:AC13))</f>
        <v>55</v>
      </c>
      <c r="AE13" s="13">
        <f>SUM(AE11:AE12)</f>
        <v>21</v>
      </c>
      <c r="AF13" s="13">
        <f>IF(SUM(AF11:AF12)&lt;19,SUM(AF11:AF12),SUM(AF11:AF12))</f>
        <v>30</v>
      </c>
      <c r="AG13" s="13">
        <f>IF(SUM(AE13:AF13)&lt;40,SUM(AE13:AF13),SUM(AE13:AF13))</f>
        <v>51</v>
      </c>
      <c r="AH13" s="13">
        <f>SUM(AH11:AH12)</f>
        <v>18</v>
      </c>
      <c r="AI13" s="13">
        <f>IF(SUM(AI11:AI12)&lt;19,SUM(AI11:AI12),SUM(AI11:AI12))</f>
        <v>33</v>
      </c>
      <c r="AJ13" s="13">
        <f>IF(SUM(AH13:AI13)&lt;40,SUM(AH13:AI13),SUM(AH13:AI13))</f>
        <v>51</v>
      </c>
      <c r="AK13" s="13">
        <f>SUM(AK11:AK12)</f>
        <v>7</v>
      </c>
      <c r="AL13" s="13">
        <f>IF(SUM(AL11:AL12)&lt;9,SUM(AL11:AL12),SUM(AL11:AL12))</f>
        <v>14</v>
      </c>
      <c r="AM13" s="13">
        <f>IF(SUM(AK13:AL13)&lt;20,SUM(AK13:AL13),SUM(AK13:AL13))</f>
        <v>21</v>
      </c>
      <c r="AN13" s="15">
        <f>IF(OR(I13&lt;100,L13&lt;100,O13&lt;100,R13&lt;60,U13&lt;60,X13&lt;60,AA13&lt;40,AD13&lt;40,AG13&lt;40,AJ13&lt;40,AM13&lt;20),"0",SUM(AA13,AD13,X13,U13,R13,O13,L13,I13,AG13,AJ13,AM13))</f>
        <v>804</v>
      </c>
      <c r="AO13" s="15">
        <f>AN13/1320*100</f>
        <v>60.909090909090914</v>
      </c>
      <c r="AP13" s="15" t="str">
        <f>IF(AO13&lt;50,"   ",IF(AO13&lt;65,"مقبول",IF(AO13&lt;75,"جيد",IF(AO13&lt;85,"جيدجداً",IF(AO13&lt;=100,"ممتاز","خطا")))))</f>
        <v>مقبول</v>
      </c>
      <c r="AQ13" s="51"/>
      <c r="AR13" s="51"/>
      <c r="AS13" s="51"/>
      <c r="AT13" s="51"/>
      <c r="AU13" s="68"/>
      <c r="AV13" s="45"/>
    </row>
    <row r="14" spans="2:48" ht="28.5" customHeight="1" thickBot="1">
      <c r="B14" s="69">
        <v>3</v>
      </c>
      <c r="C14" s="70">
        <v>605</v>
      </c>
      <c r="D14" s="71" t="s">
        <v>40</v>
      </c>
      <c r="E14" s="73">
        <v>214</v>
      </c>
      <c r="F14" s="11" t="s">
        <v>30</v>
      </c>
      <c r="G14" s="12">
        <v>14</v>
      </c>
      <c r="H14" s="12">
        <v>48</v>
      </c>
      <c r="I14" s="13">
        <f>SUM(G14:H14)</f>
        <v>62</v>
      </c>
      <c r="J14" s="12">
        <v>26</v>
      </c>
      <c r="K14" s="12">
        <v>30</v>
      </c>
      <c r="L14" s="13">
        <f>SUM(J14:K14)</f>
        <v>56</v>
      </c>
      <c r="M14" s="12">
        <v>8</v>
      </c>
      <c r="N14" s="12">
        <v>20</v>
      </c>
      <c r="O14" s="13">
        <f>SUM(M14:N14)</f>
        <v>28</v>
      </c>
      <c r="P14" s="12">
        <v>19</v>
      </c>
      <c r="Q14" s="12">
        <v>19</v>
      </c>
      <c r="R14" s="13">
        <f>SUM(P14:Q14)</f>
        <v>38</v>
      </c>
      <c r="S14" s="12">
        <v>16</v>
      </c>
      <c r="T14" s="12">
        <v>11</v>
      </c>
      <c r="U14" s="13">
        <f>SUM(S14:T14)</f>
        <v>27</v>
      </c>
      <c r="V14" s="12">
        <v>16</v>
      </c>
      <c r="W14" s="12">
        <v>14</v>
      </c>
      <c r="X14" s="13">
        <f>SUM(V14:W14)</f>
        <v>30</v>
      </c>
      <c r="Y14" s="12">
        <v>6</v>
      </c>
      <c r="Z14" s="12">
        <v>18</v>
      </c>
      <c r="AA14" s="13">
        <f>SUM(Y14:Z14)</f>
        <v>24</v>
      </c>
      <c r="AB14" s="12">
        <v>14</v>
      </c>
      <c r="AC14" s="12">
        <v>11</v>
      </c>
      <c r="AD14" s="13">
        <f>SUM(AB14:AC14)</f>
        <v>25</v>
      </c>
      <c r="AE14" s="12">
        <v>6</v>
      </c>
      <c r="AF14" s="12">
        <v>14</v>
      </c>
      <c r="AG14" s="13">
        <f>SUM(AE14:AF14)</f>
        <v>20</v>
      </c>
      <c r="AH14" s="12">
        <v>6</v>
      </c>
      <c r="AI14" s="12">
        <v>8</v>
      </c>
      <c r="AJ14" s="13">
        <f>SUM(AH14:AI14)</f>
        <v>14</v>
      </c>
      <c r="AK14" s="12">
        <v>5</v>
      </c>
      <c r="AL14" s="12">
        <v>4</v>
      </c>
      <c r="AM14" s="13">
        <f>SUM(AK14:AL14)</f>
        <v>9</v>
      </c>
      <c r="AN14" s="74"/>
      <c r="AO14" s="74"/>
      <c r="AP14" s="49"/>
      <c r="AQ14" s="51"/>
      <c r="AR14" s="51"/>
      <c r="AS14" s="51"/>
      <c r="AT14" s="51"/>
      <c r="AU14" s="66" t="str">
        <f t="shared" ref="AU14" si="1">IF(AN16="0","راسب","ناجح")</f>
        <v>راسب</v>
      </c>
      <c r="AV14" s="45" t="str">
        <f>IF(AN16="0","له دور ثانٍ في : ","ناجح")&amp;IF(COUNTIF(H16,"&lt;56")+COUNTIF(I16,"&lt;100")=0,,"عربي،")&amp;IF(COUNTIF(K16,"&lt;56")+COUNTIF(L16,"&lt;100")=0,,"إنجليزي،")&amp;IF(COUNTIF(N16,"&lt;56")+COUNTIF(O16,"&lt;100")=0,," رياضيات،")&amp;IF(COUNTIF(Q16,"&lt;29")+COUNTIF(R16,"&lt;60")=0,,"فيزياء ،")&amp;IF(COUNTIF(T16,"&lt;29")+COUNTIF(U16,"&lt;60")=0,,"كيمياء،")&amp;IF(COUNTIF(W16,"&lt;29")+COUNTIF(X16,"&lt;60")=0,,"أحياء،")&amp;IF(COUNTIF(Z16,"&lt;22")+COUNTIF(AA16,"&lt;40")=0,,"دين، ")&amp;IF(COUNTIF(AC16,"&lt;19")+COUNTIF(AD16,"&lt;40")=0,,"حاسوب،
")&amp;IF(COUNTIF(AF16,"&lt;22")+COUNTIF(AG16,"&lt;40")=0,,"تاريخ ،")&amp;IF(COUNTIF(AI16,"&lt;22")+COUNTIF(AJ16,"&lt;40")=0,,"جغرافيا،")&amp;IF(COUNTIF(AL16,"&lt;11")+COUNTIF(AM16,"&lt;20")=0,,"أساسيات الحياة الاجتماعية، ")</f>
        <v>له دور ثانٍ في :  رياضيات،</v>
      </c>
    </row>
    <row r="15" spans="2:48" ht="28.5" customHeight="1" thickBot="1">
      <c r="B15" s="69"/>
      <c r="C15" s="70"/>
      <c r="D15" s="72"/>
      <c r="E15" s="70"/>
      <c r="F15" s="11" t="s">
        <v>31</v>
      </c>
      <c r="G15" s="12">
        <v>16</v>
      </c>
      <c r="H15" s="12">
        <v>58</v>
      </c>
      <c r="I15" s="13">
        <f>SUM(G15:H15)</f>
        <v>74</v>
      </c>
      <c r="J15" s="12">
        <v>20</v>
      </c>
      <c r="K15" s="12">
        <v>29</v>
      </c>
      <c r="L15" s="13">
        <f>SUM(J15:K15)</f>
        <v>49</v>
      </c>
      <c r="M15" s="12">
        <v>15</v>
      </c>
      <c r="N15" s="12">
        <v>18</v>
      </c>
      <c r="O15" s="13">
        <f>SUM(M15:N15)</f>
        <v>33</v>
      </c>
      <c r="P15" s="12">
        <v>20</v>
      </c>
      <c r="Q15" s="12">
        <v>10</v>
      </c>
      <c r="R15" s="13">
        <f>SUM(P15:Q15)</f>
        <v>30</v>
      </c>
      <c r="S15" s="12">
        <v>16</v>
      </c>
      <c r="T15" s="12">
        <v>21</v>
      </c>
      <c r="U15" s="13">
        <f>SUM(S15:T15)</f>
        <v>37</v>
      </c>
      <c r="V15" s="12">
        <v>17</v>
      </c>
      <c r="W15" s="12">
        <v>19</v>
      </c>
      <c r="X15" s="13">
        <f>SUM(V15:W15)</f>
        <v>36</v>
      </c>
      <c r="Y15" s="12">
        <v>9</v>
      </c>
      <c r="Z15" s="12">
        <v>24</v>
      </c>
      <c r="AA15" s="13">
        <f>SUM(Y15:Z15)</f>
        <v>33</v>
      </c>
      <c r="AB15" s="12">
        <v>14</v>
      </c>
      <c r="AC15" s="12">
        <v>18</v>
      </c>
      <c r="AD15" s="13">
        <f>SUM(AB15:AC15)</f>
        <v>32</v>
      </c>
      <c r="AE15" s="12">
        <v>12</v>
      </c>
      <c r="AF15" s="12">
        <v>14</v>
      </c>
      <c r="AG15" s="13">
        <f>SUM(AE15:AF15)</f>
        <v>26</v>
      </c>
      <c r="AH15" s="12">
        <v>10</v>
      </c>
      <c r="AI15" s="12">
        <v>16</v>
      </c>
      <c r="AJ15" s="13">
        <f>SUM(AH15:AI15)</f>
        <v>26</v>
      </c>
      <c r="AK15" s="12">
        <v>3</v>
      </c>
      <c r="AL15" s="12">
        <v>8</v>
      </c>
      <c r="AM15" s="13">
        <f>SUM(AK15:AL15)</f>
        <v>11</v>
      </c>
      <c r="AN15" s="74"/>
      <c r="AO15" s="74"/>
      <c r="AP15" s="50"/>
      <c r="AQ15" s="51"/>
      <c r="AR15" s="51"/>
      <c r="AS15" s="51"/>
      <c r="AT15" s="51"/>
      <c r="AU15" s="67"/>
      <c r="AV15" s="45"/>
    </row>
    <row r="16" spans="2:48" ht="36" customHeight="1" thickBot="1">
      <c r="B16" s="69"/>
      <c r="C16" s="70"/>
      <c r="D16" s="72"/>
      <c r="E16" s="70"/>
      <c r="F16" s="14" t="s">
        <v>32</v>
      </c>
      <c r="G16" s="13">
        <f>SUM(G14:G15)</f>
        <v>30</v>
      </c>
      <c r="H16" s="13">
        <f>IF(SUM(H14:H15)&lt;38,SUM(H14:H15),SUM(H14:H15))</f>
        <v>106</v>
      </c>
      <c r="I16" s="13">
        <f>IF(SUM(G16:H16)&lt;100,SUM(G16:H16),SUM(G16:H16))</f>
        <v>136</v>
      </c>
      <c r="J16" s="13">
        <f>SUM(J14:J15)</f>
        <v>46</v>
      </c>
      <c r="K16" s="13">
        <f>IF(SUM(K14:K15)&lt;38,SUM(K14:K15),SUM(K14:K15))</f>
        <v>59</v>
      </c>
      <c r="L16" s="13">
        <f>IF(SUM(J16:K16)&lt;100,SUM(J16:K16),SUM(J16:K16))</f>
        <v>105</v>
      </c>
      <c r="M16" s="13">
        <f>SUM(M14:M15)</f>
        <v>23</v>
      </c>
      <c r="N16" s="13">
        <f>IF(SUM(N14:N15)&lt;38,SUM(N14:N15),SUM(N14:N15))</f>
        <v>38</v>
      </c>
      <c r="O16" s="13"/>
      <c r="P16" s="13">
        <f>SUM(P14:P15)</f>
        <v>39</v>
      </c>
      <c r="Q16" s="13">
        <f>IF(SUM(Q14:Q15)&lt;38,SUM(Q14:Q15),SUM(Q14:Q15))</f>
        <v>29</v>
      </c>
      <c r="R16" s="13">
        <f>IF(SUM(P16:Q16)&lt;80,SUM(P16:Q16),SUM(P16:Q16))</f>
        <v>68</v>
      </c>
      <c r="S16" s="13">
        <f>SUM(S14:S15)</f>
        <v>32</v>
      </c>
      <c r="T16" s="13">
        <f>IF(SUM(T14:T15)&lt;38,SUM(T14:T15),SUM(T14:T15))</f>
        <v>32</v>
      </c>
      <c r="U16" s="13">
        <f>IF(SUM(S16:T16)&lt;80,SUM(S16:T16),SUM(S16:T16))</f>
        <v>64</v>
      </c>
      <c r="V16" s="13">
        <f>SUM(V14:V15)</f>
        <v>33</v>
      </c>
      <c r="W16" s="13">
        <f>IF(SUM(W14:W15)&lt;38,SUM(W14:W15),SUM(W14:W15))</f>
        <v>33</v>
      </c>
      <c r="X16" s="13">
        <f>IF(SUM(V16:W16)&lt;80,SUM(V16:W16),SUM(V16:W16))</f>
        <v>66</v>
      </c>
      <c r="Y16" s="13">
        <f>SUM(Y14:Y15)</f>
        <v>15</v>
      </c>
      <c r="Z16" s="13">
        <f>IF(SUM(Z14:Z15)&lt;19,SUM(Z14:Z15),SUM(Z14:Z15))</f>
        <v>42</v>
      </c>
      <c r="AA16" s="13">
        <f>IF(SUM(Y16:Z16)&lt;40,SUM(Y16:Z16),SUM(Y16:Z16))</f>
        <v>57</v>
      </c>
      <c r="AB16" s="13">
        <f>SUM(AB14:AB15)</f>
        <v>28</v>
      </c>
      <c r="AC16" s="13">
        <f>IF(SUM(AC14:AC15)&lt;19,SUM(AC14:AC15),SUM(AC14:AC15))</f>
        <v>29</v>
      </c>
      <c r="AD16" s="13">
        <f>IF(SUM(AB16:AC16)&lt;40,SUM(AB16:AC16),SUM(AB16:AC16))</f>
        <v>57</v>
      </c>
      <c r="AE16" s="13">
        <f>SUM(AE14:AE15)</f>
        <v>18</v>
      </c>
      <c r="AF16" s="13">
        <f>IF(SUM(AF14:AF15)&lt;19,SUM(AF14:AF15),SUM(AF14:AF15))</f>
        <v>28</v>
      </c>
      <c r="AG16" s="13">
        <f>IF(SUM(AE16:AF16)&lt;40,SUM(AE16:AF16),SUM(AE16:AF16))</f>
        <v>46</v>
      </c>
      <c r="AH16" s="13">
        <f>SUM(AH14:AH15)</f>
        <v>16</v>
      </c>
      <c r="AI16" s="13">
        <f>IF(SUM(AI14:AI15)&lt;19,SUM(AI14:AI15),SUM(AI14:AI15))</f>
        <v>24</v>
      </c>
      <c r="AJ16" s="13">
        <f>IF(SUM(AH16:AI16)&lt;40,SUM(AH16:AI16),SUM(AH16:AI16))</f>
        <v>40</v>
      </c>
      <c r="AK16" s="13">
        <f>SUM(AK14:AK15)</f>
        <v>8</v>
      </c>
      <c r="AL16" s="13">
        <f>IF(SUM(AL14:AL15)&lt;9,SUM(AL14:AL15),SUM(AL14:AL15))</f>
        <v>12</v>
      </c>
      <c r="AM16" s="13">
        <f>IF(SUM(AK16:AL16)&lt;20,SUM(AK16:AL16),SUM(AK16:AL16))</f>
        <v>20</v>
      </c>
      <c r="AN16" s="15" t="str">
        <f>IF(OR(I16&lt;100,L16&lt;100,O16&lt;100,R16&lt;60,U16&lt;60,X16&lt;60,AA16&lt;40,AD16&lt;40,AG16&lt;40,AJ16&lt;40,AM16&lt;20),"0",SUM(AA16,AD16,X16,U16,R16,O16,L16,I16,AG16,AJ16,AM16))</f>
        <v>0</v>
      </c>
      <c r="AO16" s="15">
        <f>AN16/1320*100</f>
        <v>0</v>
      </c>
      <c r="AP16" s="15" t="str">
        <f>IF(AO16&lt;50,"   ",IF(AO16&lt;65,"مقبول",IF(AO16&lt;75,"جيد",IF(AO16&lt;85,"جيدجداً",IF(AO16&lt;=100,"ممتاز","خطا")))))</f>
        <v xml:space="preserve">   </v>
      </c>
      <c r="AQ16" s="51"/>
      <c r="AR16" s="51"/>
      <c r="AS16" s="51"/>
      <c r="AT16" s="51"/>
      <c r="AU16" s="68"/>
      <c r="AV16" s="45"/>
    </row>
    <row r="17" spans="2:48" ht="28.5" customHeight="1" thickBot="1">
      <c r="B17" s="69">
        <v>4</v>
      </c>
      <c r="C17" s="70">
        <v>607</v>
      </c>
      <c r="D17" s="71" t="s">
        <v>41</v>
      </c>
      <c r="E17" s="73">
        <v>215</v>
      </c>
      <c r="F17" s="11" t="s">
        <v>30</v>
      </c>
      <c r="G17" s="12">
        <v>26</v>
      </c>
      <c r="H17" s="12">
        <v>49</v>
      </c>
      <c r="I17" s="13">
        <f>SUM(G17:H17)</f>
        <v>75</v>
      </c>
      <c r="J17" s="12">
        <v>29</v>
      </c>
      <c r="K17" s="12">
        <v>28</v>
      </c>
      <c r="L17" s="13">
        <f>SUM(J17:K17)</f>
        <v>57</v>
      </c>
      <c r="M17" s="12">
        <v>15</v>
      </c>
      <c r="N17" s="12">
        <v>30</v>
      </c>
      <c r="O17" s="13">
        <f>SUM(M17:N17)</f>
        <v>45</v>
      </c>
      <c r="P17" s="12">
        <v>17</v>
      </c>
      <c r="Q17" s="12">
        <v>13</v>
      </c>
      <c r="R17" s="13">
        <f>SUM(P17:Q17)</f>
        <v>30</v>
      </c>
      <c r="S17" s="12">
        <v>16</v>
      </c>
      <c r="T17" s="12">
        <v>18</v>
      </c>
      <c r="U17" s="13">
        <f>SUM(S17:T17)</f>
        <v>34</v>
      </c>
      <c r="V17" s="12">
        <v>19</v>
      </c>
      <c r="W17" s="12">
        <v>30</v>
      </c>
      <c r="X17" s="13">
        <f>SUM(V17:W17)</f>
        <v>49</v>
      </c>
      <c r="Y17" s="12">
        <v>6</v>
      </c>
      <c r="Z17" s="12">
        <v>20</v>
      </c>
      <c r="AA17" s="13">
        <f>SUM(Y17:Z17)</f>
        <v>26</v>
      </c>
      <c r="AB17" s="12">
        <v>16</v>
      </c>
      <c r="AC17" s="12">
        <v>14</v>
      </c>
      <c r="AD17" s="13">
        <f>SUM(AB17:AC17)</f>
        <v>30</v>
      </c>
      <c r="AE17" s="12">
        <v>11</v>
      </c>
      <c r="AF17" s="12">
        <v>9</v>
      </c>
      <c r="AG17" s="13">
        <f>SUM(AE17:AF17)</f>
        <v>20</v>
      </c>
      <c r="AH17" s="12">
        <v>9</v>
      </c>
      <c r="AI17" s="12">
        <v>9</v>
      </c>
      <c r="AJ17" s="13">
        <f>SUM(AH17:AI17)</f>
        <v>18</v>
      </c>
      <c r="AK17" s="12">
        <v>6</v>
      </c>
      <c r="AL17" s="12">
        <v>7</v>
      </c>
      <c r="AM17" s="13">
        <f>SUM(AK17:AL17)</f>
        <v>13</v>
      </c>
      <c r="AN17" s="74"/>
      <c r="AO17" s="74"/>
      <c r="AP17" s="49"/>
      <c r="AQ17" s="51"/>
      <c r="AR17" s="51"/>
      <c r="AS17" s="51"/>
      <c r="AT17" s="51"/>
      <c r="AU17" s="66" t="str">
        <f t="shared" ref="AU17" si="2">IF(AN19="0","راسب","ناجح")</f>
        <v>ناجح</v>
      </c>
      <c r="AV17" s="45" t="str">
        <f>IF(AN19="0","له دور ثانٍ في : ","ناجح")&amp;IF(COUNTIF(H19,"&lt;56")+COUNTIF(I19,"&lt;100")=0,,"عربي،")&amp;IF(COUNTIF(K19,"&lt;56")+COUNTIF(L19,"&lt;100")=0,,"إنجليزي،")&amp;IF(COUNTIF(N19,"&lt;56")+COUNTIF(O19,"&lt;100")=0,," رياضيات،")&amp;IF(COUNTIF(Q19,"&lt;29")+COUNTIF(R19,"&lt;60")=0,,"فيزياء ،")&amp;IF(COUNTIF(T19,"&lt;29")+COUNTIF(U19,"&lt;60")=0,,"كيمياء،")&amp;IF(COUNTIF(W19,"&lt;29")+COUNTIF(X19,"&lt;60")=0,,"أحياء،")&amp;IF(COUNTIF(Z19,"&lt;22")+COUNTIF(AA19,"&lt;40")=0,,"دين، ")&amp;IF(COUNTIF(AC19,"&lt;19")+COUNTIF(AD19,"&lt;40")=0,,"حاسوب،
")&amp;IF(COUNTIF(AF19,"&lt;22")+COUNTIF(AG19,"&lt;40")=0,,"تاريخ ،")&amp;IF(COUNTIF(AI19,"&lt;22")+COUNTIF(AJ19,"&lt;40")=0,,"جغرافيا،")&amp;IF(COUNTIF(AL19,"&lt;11")+COUNTIF(AM19,"&lt;20")=0,,"أساسيات الحياة الاجتماعية، ")</f>
        <v>ناجح</v>
      </c>
    </row>
    <row r="18" spans="2:48" ht="28.5" customHeight="1" thickBot="1">
      <c r="B18" s="69"/>
      <c r="C18" s="70"/>
      <c r="D18" s="72"/>
      <c r="E18" s="70"/>
      <c r="F18" s="11" t="s">
        <v>31</v>
      </c>
      <c r="G18" s="12">
        <v>27</v>
      </c>
      <c r="H18" s="12">
        <v>61</v>
      </c>
      <c r="I18" s="13">
        <f>SUM(G18:H18)</f>
        <v>88</v>
      </c>
      <c r="J18" s="12">
        <v>28</v>
      </c>
      <c r="K18" s="12">
        <v>28</v>
      </c>
      <c r="L18" s="13">
        <f>SUM(J18:K18)</f>
        <v>56</v>
      </c>
      <c r="M18" s="12">
        <v>18</v>
      </c>
      <c r="N18" s="12">
        <v>37</v>
      </c>
      <c r="O18" s="13">
        <f>SUM(M18:N18)</f>
        <v>55</v>
      </c>
      <c r="P18" s="12">
        <v>14</v>
      </c>
      <c r="Q18" s="12">
        <v>16</v>
      </c>
      <c r="R18" s="13">
        <f>SUM(P18:Q18)</f>
        <v>30</v>
      </c>
      <c r="S18" s="12">
        <v>18</v>
      </c>
      <c r="T18" s="12">
        <v>14</v>
      </c>
      <c r="U18" s="13">
        <f>SUM(S18:T18)</f>
        <v>32</v>
      </c>
      <c r="V18" s="12">
        <v>16</v>
      </c>
      <c r="W18" s="12">
        <v>19</v>
      </c>
      <c r="X18" s="13">
        <f>SUM(V18:W18)</f>
        <v>35</v>
      </c>
      <c r="Y18" s="12">
        <v>6</v>
      </c>
      <c r="Z18" s="12">
        <v>21</v>
      </c>
      <c r="AA18" s="13">
        <f>SUM(Y18:Z18)</f>
        <v>27</v>
      </c>
      <c r="AB18" s="12">
        <v>12</v>
      </c>
      <c r="AC18" s="12">
        <v>17</v>
      </c>
      <c r="AD18" s="13">
        <f>SUM(AB18:AC18)</f>
        <v>29</v>
      </c>
      <c r="AE18" s="12">
        <v>11</v>
      </c>
      <c r="AF18" s="12">
        <v>18</v>
      </c>
      <c r="AG18" s="13">
        <f>SUM(AE18:AF18)</f>
        <v>29</v>
      </c>
      <c r="AH18" s="12">
        <v>9</v>
      </c>
      <c r="AI18" s="12">
        <v>16</v>
      </c>
      <c r="AJ18" s="13">
        <f>SUM(AH18:AI18)</f>
        <v>25</v>
      </c>
      <c r="AK18" s="12">
        <v>5</v>
      </c>
      <c r="AL18" s="12">
        <v>4</v>
      </c>
      <c r="AM18" s="13">
        <f>SUM(AK18:AL18)</f>
        <v>9</v>
      </c>
      <c r="AN18" s="74"/>
      <c r="AO18" s="74"/>
      <c r="AP18" s="50"/>
      <c r="AQ18" s="51"/>
      <c r="AR18" s="51"/>
      <c r="AS18" s="51"/>
      <c r="AT18" s="51"/>
      <c r="AU18" s="67"/>
      <c r="AV18" s="45"/>
    </row>
    <row r="19" spans="2:48" ht="36" customHeight="1" thickBot="1">
      <c r="B19" s="69"/>
      <c r="C19" s="70"/>
      <c r="D19" s="72"/>
      <c r="E19" s="70"/>
      <c r="F19" s="14" t="s">
        <v>32</v>
      </c>
      <c r="G19" s="13">
        <f>SUM(G17:G18)</f>
        <v>53</v>
      </c>
      <c r="H19" s="13">
        <f>IF(SUM(H17:H18)&lt;38,SUM(H17:H18),SUM(H17:H18))</f>
        <v>110</v>
      </c>
      <c r="I19" s="13">
        <f>IF(SUM(G19:H19)&lt;100,SUM(G19:H19),SUM(G19:H19))</f>
        <v>163</v>
      </c>
      <c r="J19" s="13">
        <f>SUM(J17:J18)</f>
        <v>57</v>
      </c>
      <c r="K19" s="13">
        <f>IF(SUM(K17:K18)&lt;38,SUM(K17:K18),SUM(K17:K18))</f>
        <v>56</v>
      </c>
      <c r="L19" s="13">
        <f>IF(SUM(J19:K19)&lt;100,SUM(J19:K19),SUM(J19:K19))</f>
        <v>113</v>
      </c>
      <c r="M19" s="13">
        <f>SUM(M17:M18)</f>
        <v>33</v>
      </c>
      <c r="N19" s="13">
        <f>IF(SUM(N17:N18)&lt;38,SUM(N17:N18),SUM(N17:N18))</f>
        <v>67</v>
      </c>
      <c r="O19" s="13">
        <f>IF(SUM(M19:N19)&lt;100,SUM(M19:N19),SUM(M19:N19))</f>
        <v>100</v>
      </c>
      <c r="P19" s="13">
        <f>SUM(P17:P18)</f>
        <v>31</v>
      </c>
      <c r="Q19" s="13">
        <f>IF(SUM(Q17:Q18)&lt;38,SUM(Q17:Q18),SUM(Q17:Q18))</f>
        <v>29</v>
      </c>
      <c r="R19" s="13">
        <f>IF(SUM(P19:Q19)&lt;80,SUM(P19:Q19),SUM(P19:Q19))</f>
        <v>60</v>
      </c>
      <c r="S19" s="13">
        <f>SUM(S17:S18)</f>
        <v>34</v>
      </c>
      <c r="T19" s="13">
        <f>IF(SUM(T17:T18)&lt;38,SUM(T17:T18),SUM(T17:T18))</f>
        <v>32</v>
      </c>
      <c r="U19" s="13">
        <f>IF(SUM(S19:T19)&lt;80,SUM(S19:T19),SUM(S19:T19))</f>
        <v>66</v>
      </c>
      <c r="V19" s="13">
        <f>SUM(V17:V18)</f>
        <v>35</v>
      </c>
      <c r="W19" s="13">
        <f>IF(SUM(W17:W18)&lt;38,SUM(W17:W18),SUM(W17:W18))</f>
        <v>49</v>
      </c>
      <c r="X19" s="13">
        <f>IF(SUM(V19:W19)&lt;80,SUM(V19:W19),SUM(V19:W19))</f>
        <v>84</v>
      </c>
      <c r="Y19" s="13">
        <f>SUM(Y17:Y18)</f>
        <v>12</v>
      </c>
      <c r="Z19" s="13">
        <f>IF(SUM(Z17:Z18)&lt;19,SUM(Z17:Z18),SUM(Z17:Z18))</f>
        <v>41</v>
      </c>
      <c r="AA19" s="13">
        <f>IF(SUM(Y19:Z19)&lt;40,SUM(Y19:Z19),SUM(Y19:Z19))</f>
        <v>53</v>
      </c>
      <c r="AB19" s="13">
        <f>SUM(AB17:AB18)</f>
        <v>28</v>
      </c>
      <c r="AC19" s="13">
        <f>IF(SUM(AC17:AC18)&lt;19,SUM(AC17:AC18),SUM(AC17:AC18))</f>
        <v>31</v>
      </c>
      <c r="AD19" s="13">
        <f>IF(SUM(AB19:AC19)&lt;40,SUM(AB19:AC19),SUM(AB19:AC19))</f>
        <v>59</v>
      </c>
      <c r="AE19" s="13">
        <f>SUM(AE17:AE18)</f>
        <v>22</v>
      </c>
      <c r="AF19" s="13">
        <f>IF(SUM(AF17:AF18)&lt;19,SUM(AF17:AF18),SUM(AF17:AF18))</f>
        <v>27</v>
      </c>
      <c r="AG19" s="13">
        <f>IF(SUM(AE19:AF19)&lt;40,SUM(AE19:AF19),SUM(AE19:AF19))</f>
        <v>49</v>
      </c>
      <c r="AH19" s="13">
        <f>SUM(AH17:AH18)</f>
        <v>18</v>
      </c>
      <c r="AI19" s="13">
        <f>IF(SUM(AI17:AI18)&lt;19,SUM(AI17:AI18),SUM(AI17:AI18))</f>
        <v>25</v>
      </c>
      <c r="AJ19" s="13">
        <f>IF(SUM(AH19:AI19)&lt;40,SUM(AH19:AI19),SUM(AH19:AI19))</f>
        <v>43</v>
      </c>
      <c r="AK19" s="13">
        <f>SUM(AK17:AK18)</f>
        <v>11</v>
      </c>
      <c r="AL19" s="13">
        <f>IF(SUM(AL17:AL18)&lt;9,SUM(AL17:AL18),SUM(AL17:AL18))</f>
        <v>11</v>
      </c>
      <c r="AM19" s="13">
        <f>IF(SUM(AK19:AL19)&lt;20,SUM(AK19:AL19),SUM(AK19:AL19))</f>
        <v>22</v>
      </c>
      <c r="AN19" s="15">
        <f>IF(OR(I19&lt;100,L19&lt;100,O19&lt;100,R19&lt;60,U19&lt;60,X19&lt;60,AA19&lt;40,AD19&lt;40,AG19&lt;40,AJ19&lt;40,AM19&lt;20),"0",SUM(AA19,AD19,X19,U19,R19,O19,L19,I19,AG19,AJ19,AM19))</f>
        <v>812</v>
      </c>
      <c r="AO19" s="15">
        <f>AN19/1320*100</f>
        <v>61.515151515151508</v>
      </c>
      <c r="AP19" s="15" t="str">
        <f>IF(AO19&lt;50,"   ",IF(AO19&lt;65,"مقبول",IF(AO19&lt;75,"جيد",IF(AO19&lt;85,"جيدجداً",IF(AO19&lt;=100,"ممتاز","خطا")))))</f>
        <v>مقبول</v>
      </c>
      <c r="AQ19" s="51"/>
      <c r="AR19" s="51"/>
      <c r="AS19" s="51"/>
      <c r="AT19" s="51"/>
      <c r="AU19" s="68"/>
      <c r="AV19" s="45"/>
    </row>
    <row r="20" spans="2:48" ht="28.5" customHeight="1" thickBot="1">
      <c r="B20" s="69">
        <v>5</v>
      </c>
      <c r="C20" s="70">
        <v>608</v>
      </c>
      <c r="D20" s="71" t="s">
        <v>42</v>
      </c>
      <c r="E20" s="73">
        <v>216</v>
      </c>
      <c r="F20" s="11" t="s">
        <v>30</v>
      </c>
      <c r="G20" s="12">
        <v>8</v>
      </c>
      <c r="H20" s="12">
        <v>12</v>
      </c>
      <c r="I20" s="13">
        <f>SUM(G20:H20)</f>
        <v>20</v>
      </c>
      <c r="J20" s="12">
        <v>9</v>
      </c>
      <c r="K20" s="12">
        <v>5</v>
      </c>
      <c r="L20" s="13">
        <f>SUM(J20:K20)</f>
        <v>14</v>
      </c>
      <c r="M20" s="12">
        <v>17</v>
      </c>
      <c r="N20" s="12">
        <v>0</v>
      </c>
      <c r="O20" s="13">
        <f>SUM(M20:N20)</f>
        <v>17</v>
      </c>
      <c r="P20" s="12">
        <v>11</v>
      </c>
      <c r="Q20" s="12">
        <v>8</v>
      </c>
      <c r="R20" s="13">
        <f>SUM(P20:Q20)</f>
        <v>19</v>
      </c>
      <c r="S20" s="12">
        <v>12</v>
      </c>
      <c r="T20" s="12">
        <v>20</v>
      </c>
      <c r="U20" s="13">
        <f>SUM(S20:T20)</f>
        <v>32</v>
      </c>
      <c r="V20" s="12">
        <v>18</v>
      </c>
      <c r="W20" s="12">
        <v>12</v>
      </c>
      <c r="X20" s="13">
        <f>SUM(V20:W20)</f>
        <v>30</v>
      </c>
      <c r="Y20" s="12">
        <v>5</v>
      </c>
      <c r="Z20" s="12">
        <v>9</v>
      </c>
      <c r="AA20" s="13">
        <f>SUM(Y20:Z20)</f>
        <v>14</v>
      </c>
      <c r="AB20" s="12">
        <v>12</v>
      </c>
      <c r="AC20" s="12">
        <v>14</v>
      </c>
      <c r="AD20" s="13">
        <f>SUM(AB20:AC20)</f>
        <v>26</v>
      </c>
      <c r="AE20" s="12">
        <v>4</v>
      </c>
      <c r="AF20" s="12">
        <v>5</v>
      </c>
      <c r="AG20" s="13">
        <f>SUM(AE20:AF20)</f>
        <v>9</v>
      </c>
      <c r="AH20" s="12">
        <v>6</v>
      </c>
      <c r="AI20" s="12">
        <v>10</v>
      </c>
      <c r="AJ20" s="13">
        <f>SUM(AH20:AI20)</f>
        <v>16</v>
      </c>
      <c r="AK20" s="12">
        <v>5</v>
      </c>
      <c r="AL20" s="12">
        <v>2</v>
      </c>
      <c r="AM20" s="13">
        <f>SUM(AK20:AL20)</f>
        <v>7</v>
      </c>
      <c r="AN20" s="74"/>
      <c r="AO20" s="74"/>
      <c r="AP20" s="49"/>
      <c r="AQ20" s="51"/>
      <c r="AR20" s="51"/>
      <c r="AS20" s="51"/>
      <c r="AT20" s="51"/>
      <c r="AU20" s="66" t="str">
        <f t="shared" ref="AU20" si="3">IF(AN22="0","راسب","ناجح")</f>
        <v>راسب</v>
      </c>
      <c r="AV20" s="45" t="str">
        <f>IF(AN22="0","له دور ثانٍ في : ","ناجح")&amp;IF(COUNTIF(H22,"&lt;56")+COUNTIF(I22,"&lt;100")=0,,"عربي،")&amp;IF(COUNTIF(K22,"&lt;56")+COUNTIF(L22,"&lt;100")=0,,"إنجليزي،")&amp;IF(COUNTIF(N22,"&lt;56")+COUNTIF(O22,"&lt;100")=0,," رياضيات،")&amp;IF(COUNTIF(Q22,"&lt;29")+COUNTIF(R22,"&lt;60")=0,,"فيزياء ،")&amp;IF(COUNTIF(T22,"&lt;29")+COUNTIF(U22,"&lt;60")=0,,"كيمياء،")&amp;IF(COUNTIF(W22,"&lt;29")+COUNTIF(X22,"&lt;60")=0,,"أحياء،")&amp;IF(COUNTIF(Z22,"&lt;22")+COUNTIF(AA22,"&lt;40")=0,,"دين، ")&amp;IF(COUNTIF(AC22,"&lt;19")+COUNTIF(AD22,"&lt;40")=0,,"حاسوب،
")&amp;IF(COUNTIF(AF22,"&lt;22")+COUNTIF(AG22,"&lt;40")=0,,"تاريخ ،")&amp;IF(COUNTIF(AI22,"&lt;22")+COUNTIF(AJ22,"&lt;40")=0,,"جغرافيا،")&amp;IF(COUNTIF(AL22,"&lt;11")+COUNTIF(AM22,"&lt;20")=0,,"أساسيات الحياة الاجتماعية، ")</f>
        <v>له دور ثانٍ في : عربي،إنجليزي، رياضيات،فيزياء ،تاريخ ،جغرافيا،</v>
      </c>
    </row>
    <row r="21" spans="2:48" ht="28.5" customHeight="1" thickBot="1">
      <c r="B21" s="69"/>
      <c r="C21" s="70"/>
      <c r="D21" s="72"/>
      <c r="E21" s="70"/>
      <c r="F21" s="11" t="s">
        <v>31</v>
      </c>
      <c r="G21" s="12">
        <v>19</v>
      </c>
      <c r="H21" s="12">
        <v>16</v>
      </c>
      <c r="I21" s="13">
        <f>SUM(G21:H21)</f>
        <v>35</v>
      </c>
      <c r="J21" s="12">
        <v>18</v>
      </c>
      <c r="K21" s="12">
        <v>22</v>
      </c>
      <c r="L21" s="13">
        <f>SUM(J21:K21)</f>
        <v>40</v>
      </c>
      <c r="M21" s="12">
        <v>15</v>
      </c>
      <c r="N21" s="12">
        <v>2</v>
      </c>
      <c r="O21" s="13">
        <f>SUM(M21:N21)</f>
        <v>17</v>
      </c>
      <c r="P21" s="12">
        <v>14</v>
      </c>
      <c r="Q21" s="12">
        <v>18</v>
      </c>
      <c r="R21" s="13">
        <f>SUM(P21:Q21)</f>
        <v>32</v>
      </c>
      <c r="S21" s="12">
        <v>15</v>
      </c>
      <c r="T21" s="12">
        <v>13</v>
      </c>
      <c r="U21" s="13">
        <f>SUM(S21:T21)</f>
        <v>28</v>
      </c>
      <c r="V21" s="12">
        <v>16</v>
      </c>
      <c r="W21" s="12">
        <v>17</v>
      </c>
      <c r="X21" s="13">
        <f>SUM(V21:W21)</f>
        <v>33</v>
      </c>
      <c r="Y21" s="12">
        <v>1</v>
      </c>
      <c r="Z21" s="12">
        <v>25</v>
      </c>
      <c r="AA21" s="13">
        <f>SUM(Y21:Z21)</f>
        <v>26</v>
      </c>
      <c r="AB21" s="12">
        <v>7</v>
      </c>
      <c r="AC21" s="12">
        <v>8</v>
      </c>
      <c r="AD21" s="13">
        <f>SUM(AB21:AC21)</f>
        <v>15</v>
      </c>
      <c r="AE21" s="12">
        <v>4</v>
      </c>
      <c r="AF21" s="12">
        <v>3</v>
      </c>
      <c r="AG21" s="13">
        <f>SUM(AE21:AF21)</f>
        <v>7</v>
      </c>
      <c r="AH21" s="12">
        <v>6</v>
      </c>
      <c r="AI21" s="12">
        <v>4</v>
      </c>
      <c r="AJ21" s="13">
        <f>SUM(AH21:AI21)</f>
        <v>10</v>
      </c>
      <c r="AK21" s="12">
        <v>3</v>
      </c>
      <c r="AL21" s="12">
        <v>10</v>
      </c>
      <c r="AM21" s="13">
        <f>SUM(AK21:AL21)</f>
        <v>13</v>
      </c>
      <c r="AN21" s="74"/>
      <c r="AO21" s="74"/>
      <c r="AP21" s="50"/>
      <c r="AQ21" s="51"/>
      <c r="AR21" s="51"/>
      <c r="AS21" s="51"/>
      <c r="AT21" s="51"/>
      <c r="AU21" s="67"/>
      <c r="AV21" s="45"/>
    </row>
    <row r="22" spans="2:48" ht="36" customHeight="1" thickBot="1">
      <c r="B22" s="69"/>
      <c r="C22" s="70"/>
      <c r="D22" s="72"/>
      <c r="E22" s="70"/>
      <c r="F22" s="14" t="s">
        <v>32</v>
      </c>
      <c r="G22" s="13">
        <f>SUM(G20:G21)</f>
        <v>27</v>
      </c>
      <c r="H22" s="13">
        <f>IF(SUM(H20:H21)&lt;38,SUM(H20:H21),SUM(H20:H21))</f>
        <v>28</v>
      </c>
      <c r="I22" s="13"/>
      <c r="J22" s="13">
        <f>SUM(J20:J21)</f>
        <v>27</v>
      </c>
      <c r="K22" s="13">
        <f>IF(SUM(K20:K21)&lt;38,SUM(K20:K21),SUM(K20:K21))</f>
        <v>27</v>
      </c>
      <c r="L22" s="13"/>
      <c r="M22" s="13">
        <f>SUM(M20:M21)</f>
        <v>32</v>
      </c>
      <c r="N22" s="13">
        <f>IF(SUM(N20:N21)&lt;38,SUM(N20:N21),SUM(N20:N21))</f>
        <v>2</v>
      </c>
      <c r="O22" s="13"/>
      <c r="P22" s="13">
        <f>SUM(P20:P21)</f>
        <v>25</v>
      </c>
      <c r="Q22" s="13">
        <f>IF(SUM(Q20:Q21)&lt;38,SUM(Q20:Q21),SUM(Q20:Q21))</f>
        <v>26</v>
      </c>
      <c r="R22" s="13"/>
      <c r="S22" s="13">
        <f>SUM(S20:S21)</f>
        <v>27</v>
      </c>
      <c r="T22" s="13">
        <f>IF(SUM(T20:T21)&lt;38,SUM(T20:T21),SUM(T20:T21))</f>
        <v>33</v>
      </c>
      <c r="U22" s="13">
        <f>IF(SUM(S22:T22)&lt;80,SUM(S22:T22),SUM(S22:T22))</f>
        <v>60</v>
      </c>
      <c r="V22" s="13">
        <f>SUM(V20:V21)</f>
        <v>34</v>
      </c>
      <c r="W22" s="13">
        <f>IF(SUM(W20:W21)&lt;38,SUM(W20:W21),SUM(W20:W21))</f>
        <v>29</v>
      </c>
      <c r="X22" s="13">
        <f>IF(SUM(V22:W22)&lt;80,SUM(V22:W22),SUM(V22:W22))</f>
        <v>63</v>
      </c>
      <c r="Y22" s="13">
        <f>SUM(Y20:Y21)</f>
        <v>6</v>
      </c>
      <c r="Z22" s="13">
        <f>IF(SUM(Z20:Z21)&lt;19,SUM(Z20:Z21),SUM(Z20:Z21))</f>
        <v>34</v>
      </c>
      <c r="AA22" s="13">
        <f>IF(SUM(Y22:Z22)&lt;40,SUM(Y22:Z22),SUM(Y22:Z22))</f>
        <v>40</v>
      </c>
      <c r="AB22" s="13">
        <f>SUM(AB20:AB21)</f>
        <v>19</v>
      </c>
      <c r="AC22" s="13">
        <f>IF(SUM(AC20:AC21)&lt;19,SUM(AC20:AC21),SUM(AC20:AC21))</f>
        <v>22</v>
      </c>
      <c r="AD22" s="13">
        <f>IF(SUM(AB22:AC22)&lt;40,SUM(AB22:AC22),SUM(AB22:AC22))</f>
        <v>41</v>
      </c>
      <c r="AE22" s="13">
        <f>SUM(AE20:AE21)</f>
        <v>8</v>
      </c>
      <c r="AF22" s="13">
        <f>IF(SUM(AF20:AF21)&lt;19,SUM(AF20:AF21),SUM(AF20:AF21))</f>
        <v>8</v>
      </c>
      <c r="AG22" s="13"/>
      <c r="AH22" s="13">
        <f>SUM(AH20:AH21)</f>
        <v>12</v>
      </c>
      <c r="AI22" s="13">
        <f>IF(SUM(AI20:AI21)&lt;19,SUM(AI20:AI21),SUM(AI20:AI21))</f>
        <v>14</v>
      </c>
      <c r="AJ22" s="13"/>
      <c r="AK22" s="13">
        <f>SUM(AK20:AK21)</f>
        <v>8</v>
      </c>
      <c r="AL22" s="13">
        <f>IF(SUM(AL20:AL21)&lt;9,SUM(AL20:AL21),SUM(AL20:AL21))</f>
        <v>12</v>
      </c>
      <c r="AM22" s="13">
        <f>IF(SUM(AK22:AL22)&lt;20,SUM(AK22:AL22),SUM(AK22:AL22))</f>
        <v>20</v>
      </c>
      <c r="AN22" s="15" t="str">
        <f>IF(OR(I22&lt;100,L22&lt;100,O22&lt;100,R22&lt;60,U22&lt;60,X22&lt;60,AA22&lt;40,AD22&lt;40,AG22&lt;40,AJ22&lt;40,AM22&lt;20),"0",SUM(AA22,AD22,X22,U22,R22,O22,L22,I22,AG22,AJ22,AM22))</f>
        <v>0</v>
      </c>
      <c r="AO22" s="15">
        <f>AN22/1320*100</f>
        <v>0</v>
      </c>
      <c r="AP22" s="15" t="str">
        <f>IF(AO22&lt;50,"   ",IF(AO22&lt;65,"مقبول",IF(AO22&lt;75,"جيد",IF(AO22&lt;85,"جيدجداً",IF(AO22&lt;=100,"ممتاز","خطا")))))</f>
        <v xml:space="preserve">   </v>
      </c>
      <c r="AQ22" s="51"/>
      <c r="AR22" s="51"/>
      <c r="AS22" s="51"/>
      <c r="AT22" s="51"/>
      <c r="AU22" s="68"/>
      <c r="AV22" s="45"/>
    </row>
    <row r="23" spans="2:48" ht="28.5" customHeight="1" thickBot="1">
      <c r="B23" s="69">
        <v>6</v>
      </c>
      <c r="C23" s="70">
        <v>609</v>
      </c>
      <c r="D23" s="71" t="s">
        <v>43</v>
      </c>
      <c r="E23" s="73">
        <v>217</v>
      </c>
      <c r="F23" s="11" t="s">
        <v>30</v>
      </c>
      <c r="G23" s="12">
        <v>26</v>
      </c>
      <c r="H23" s="12">
        <v>54</v>
      </c>
      <c r="I23" s="13">
        <f>SUM(G23:H23)</f>
        <v>80</v>
      </c>
      <c r="J23" s="12">
        <v>29</v>
      </c>
      <c r="K23" s="12">
        <v>42</v>
      </c>
      <c r="L23" s="13">
        <f>SUM(J23:K23)</f>
        <v>71</v>
      </c>
      <c r="M23" s="12">
        <v>26</v>
      </c>
      <c r="N23" s="12">
        <v>47</v>
      </c>
      <c r="O23" s="13">
        <f>SUM(M23:N23)</f>
        <v>73</v>
      </c>
      <c r="P23" s="12">
        <v>20</v>
      </c>
      <c r="Q23" s="12">
        <v>25</v>
      </c>
      <c r="R23" s="13">
        <f>SUM(P23:Q23)</f>
        <v>45</v>
      </c>
      <c r="S23" s="12">
        <v>22</v>
      </c>
      <c r="T23" s="12">
        <v>29</v>
      </c>
      <c r="U23" s="13">
        <f>SUM(S23:T23)</f>
        <v>51</v>
      </c>
      <c r="V23" s="12">
        <v>17</v>
      </c>
      <c r="W23" s="12">
        <v>28</v>
      </c>
      <c r="X23" s="13">
        <f>SUM(V23:W23)</f>
        <v>45</v>
      </c>
      <c r="Y23" s="12">
        <v>10</v>
      </c>
      <c r="Z23" s="12">
        <v>24</v>
      </c>
      <c r="AA23" s="13">
        <f>SUM(Y23:Z23)</f>
        <v>34</v>
      </c>
      <c r="AB23" s="12">
        <v>10</v>
      </c>
      <c r="AC23" s="12">
        <v>23</v>
      </c>
      <c r="AD23" s="13">
        <f>SUM(AB23:AC23)</f>
        <v>33</v>
      </c>
      <c r="AE23" s="12">
        <v>10</v>
      </c>
      <c r="AF23" s="12">
        <v>13</v>
      </c>
      <c r="AG23" s="13">
        <f>SUM(AE23:AF23)</f>
        <v>23</v>
      </c>
      <c r="AH23" s="12">
        <v>9</v>
      </c>
      <c r="AI23" s="12">
        <v>24</v>
      </c>
      <c r="AJ23" s="13">
        <f>SUM(AH23:AI23)</f>
        <v>33</v>
      </c>
      <c r="AK23" s="12">
        <v>6</v>
      </c>
      <c r="AL23" s="12">
        <v>6</v>
      </c>
      <c r="AM23" s="13">
        <f>SUM(AK23:AL23)</f>
        <v>12</v>
      </c>
      <c r="AN23" s="74"/>
      <c r="AO23" s="74"/>
      <c r="AP23" s="49"/>
      <c r="AQ23" s="51"/>
      <c r="AR23" s="51"/>
      <c r="AS23" s="51"/>
      <c r="AT23" s="51"/>
      <c r="AU23" s="66" t="str">
        <f t="shared" ref="AU23" si="4">IF(AN25="0","راسب","ناجح")</f>
        <v>ناجح</v>
      </c>
      <c r="AV23" s="45" t="str">
        <f>IF(AN25="0","له دور ثانٍ في : ","ناجح")&amp;IF(COUNTIF(H25,"&lt;56")+COUNTIF(I25,"&lt;100")=0,,"عربي،")&amp;IF(COUNTIF(K25,"&lt;56")+COUNTIF(L25,"&lt;100")=0,,"إنجليزي،")&amp;IF(COUNTIF(N25,"&lt;56")+COUNTIF(O25,"&lt;100")=0,," رياضيات،")&amp;IF(COUNTIF(Q25,"&lt;29")+COUNTIF(R25,"&lt;60")=0,,"فيزياء ،")&amp;IF(COUNTIF(T25,"&lt;29")+COUNTIF(U25,"&lt;60")=0,,"كيمياء،")&amp;IF(COUNTIF(W25,"&lt;29")+COUNTIF(X25,"&lt;60")=0,,"أحياء،")&amp;IF(COUNTIF(Z25,"&lt;22")+COUNTIF(AA25,"&lt;40")=0,,"دين، ")&amp;IF(COUNTIF(AC25,"&lt;19")+COUNTIF(AD25,"&lt;40")=0,,"حاسوب،
")&amp;IF(COUNTIF(AF25,"&lt;22")+COUNTIF(AG25,"&lt;40")=0,,"تاريخ ،")&amp;IF(COUNTIF(AI25,"&lt;22")+COUNTIF(AJ25,"&lt;40")=0,,"جغرافيا،")&amp;IF(COUNTIF(AL25,"&lt;11")+COUNTIF(AM25,"&lt;20")=0,,"أساسيات الحياة الاجتماعية، ")</f>
        <v>ناجح</v>
      </c>
    </row>
    <row r="24" spans="2:48" ht="28.5" customHeight="1" thickBot="1">
      <c r="B24" s="69"/>
      <c r="C24" s="70"/>
      <c r="D24" s="72"/>
      <c r="E24" s="70"/>
      <c r="F24" s="11" t="s">
        <v>31</v>
      </c>
      <c r="G24" s="12">
        <v>30</v>
      </c>
      <c r="H24" s="12">
        <v>50</v>
      </c>
      <c r="I24" s="13">
        <f>SUM(G24:H24)</f>
        <v>80</v>
      </c>
      <c r="J24" s="12">
        <v>28</v>
      </c>
      <c r="K24" s="12">
        <v>45</v>
      </c>
      <c r="L24" s="13">
        <f>SUM(J24:K24)</f>
        <v>73</v>
      </c>
      <c r="M24" s="12">
        <v>24</v>
      </c>
      <c r="N24" s="12">
        <v>43</v>
      </c>
      <c r="O24" s="13">
        <f>SUM(M24:N24)</f>
        <v>67</v>
      </c>
      <c r="P24" s="12">
        <v>20</v>
      </c>
      <c r="Q24" s="12">
        <v>24</v>
      </c>
      <c r="R24" s="13">
        <f>SUM(P24:Q24)</f>
        <v>44</v>
      </c>
      <c r="S24" s="12">
        <v>24</v>
      </c>
      <c r="T24" s="12">
        <v>32</v>
      </c>
      <c r="U24" s="13">
        <f>SUM(S24:T24)</f>
        <v>56</v>
      </c>
      <c r="V24" s="12">
        <v>19</v>
      </c>
      <c r="W24" s="12">
        <v>24</v>
      </c>
      <c r="X24" s="13">
        <f>SUM(V24:W24)</f>
        <v>43</v>
      </c>
      <c r="Y24" s="12">
        <v>10</v>
      </c>
      <c r="Z24" s="12">
        <v>18</v>
      </c>
      <c r="AA24" s="13">
        <f>SUM(Y24:Z24)</f>
        <v>28</v>
      </c>
      <c r="AB24" s="12">
        <v>10</v>
      </c>
      <c r="AC24" s="12">
        <v>20</v>
      </c>
      <c r="AD24" s="13">
        <f>SUM(AB24:AC24)</f>
        <v>30</v>
      </c>
      <c r="AE24" s="12">
        <v>11</v>
      </c>
      <c r="AF24" s="12">
        <v>23</v>
      </c>
      <c r="AG24" s="13">
        <f>SUM(AE24:AF24)</f>
        <v>34</v>
      </c>
      <c r="AH24" s="12">
        <v>10</v>
      </c>
      <c r="AI24" s="12">
        <v>20</v>
      </c>
      <c r="AJ24" s="13">
        <f>SUM(AH24:AI24)</f>
        <v>30</v>
      </c>
      <c r="AK24" s="12">
        <v>4</v>
      </c>
      <c r="AL24" s="12">
        <v>9</v>
      </c>
      <c r="AM24" s="13">
        <f>SUM(AK24:AL24)</f>
        <v>13</v>
      </c>
      <c r="AN24" s="74"/>
      <c r="AO24" s="74"/>
      <c r="AP24" s="50"/>
      <c r="AQ24" s="51"/>
      <c r="AR24" s="51"/>
      <c r="AS24" s="51"/>
      <c r="AT24" s="51"/>
      <c r="AU24" s="67"/>
      <c r="AV24" s="45"/>
    </row>
    <row r="25" spans="2:48" ht="36" customHeight="1" thickBot="1">
      <c r="B25" s="69"/>
      <c r="C25" s="93"/>
      <c r="D25" s="94"/>
      <c r="E25" s="70"/>
      <c r="F25" s="14" t="s">
        <v>32</v>
      </c>
      <c r="G25" s="13">
        <f>SUM(G23:G24)</f>
        <v>56</v>
      </c>
      <c r="H25" s="13">
        <f>IF(SUM(H23:H24)&lt;38,SUM(H23:H24),SUM(H23:H24))</f>
        <v>104</v>
      </c>
      <c r="I25" s="13">
        <f>IF(SUM(G25:H25)&lt;100,SUM(G25:H25),SUM(G25:H25))</f>
        <v>160</v>
      </c>
      <c r="J25" s="13">
        <f>SUM(J23:J24)</f>
        <v>57</v>
      </c>
      <c r="K25" s="13">
        <f>IF(SUM(K23:K24)&lt;38,SUM(K23:K24),SUM(K23:K24))</f>
        <v>87</v>
      </c>
      <c r="L25" s="13">
        <f>IF(SUM(J25:K25)&lt;100,SUM(J25:K25),SUM(J25:K25))</f>
        <v>144</v>
      </c>
      <c r="M25" s="13">
        <f>SUM(M23:M24)</f>
        <v>50</v>
      </c>
      <c r="N25" s="13">
        <f>IF(SUM(N23:N24)&lt;38,SUM(N23:N24),SUM(N23:N24))</f>
        <v>90</v>
      </c>
      <c r="O25" s="13">
        <f>IF(SUM(M25:N25)&lt;100,SUM(M25:N25),SUM(M25:N25))</f>
        <v>140</v>
      </c>
      <c r="P25" s="13">
        <f>SUM(P23:P24)</f>
        <v>40</v>
      </c>
      <c r="Q25" s="13">
        <f>IF(SUM(Q23:Q24)&lt;38,SUM(Q23:Q24),SUM(Q23:Q24))</f>
        <v>49</v>
      </c>
      <c r="R25" s="13">
        <f>IF(SUM(P25:Q25)&lt;80,SUM(P25:Q25),SUM(P25:Q25))</f>
        <v>89</v>
      </c>
      <c r="S25" s="13">
        <f>SUM(S23:S24)</f>
        <v>46</v>
      </c>
      <c r="T25" s="13">
        <f>IF(SUM(T23:T24)&lt;38,SUM(T23:T24),SUM(T23:T24))</f>
        <v>61</v>
      </c>
      <c r="U25" s="13">
        <f>IF(SUM(S25:T25)&lt;80,SUM(S25:T25),SUM(S25:T25))</f>
        <v>107</v>
      </c>
      <c r="V25" s="13">
        <f>SUM(V23:V24)</f>
        <v>36</v>
      </c>
      <c r="W25" s="13">
        <f>IF(SUM(W23:W24)&lt;38,SUM(W23:W24),SUM(W23:W24))</f>
        <v>52</v>
      </c>
      <c r="X25" s="13">
        <f>IF(SUM(V25:W25)&lt;80,SUM(V25:W25),SUM(V25:W25))</f>
        <v>88</v>
      </c>
      <c r="Y25" s="13">
        <f>SUM(Y23:Y24)</f>
        <v>20</v>
      </c>
      <c r="Z25" s="13">
        <f>IF(SUM(Z23:Z24)&lt;19,SUM(Z23:Z24),SUM(Z23:Z24))</f>
        <v>42</v>
      </c>
      <c r="AA25" s="13">
        <f>IF(SUM(Y25:Z25)&lt;40,SUM(Y25:Z25),SUM(Y25:Z25))</f>
        <v>62</v>
      </c>
      <c r="AB25" s="13">
        <f>SUM(AB23:AB24)</f>
        <v>20</v>
      </c>
      <c r="AC25" s="13">
        <f>IF(SUM(AC23:AC24)&lt;19,SUM(AC23:AC24),SUM(AC23:AC24))</f>
        <v>43</v>
      </c>
      <c r="AD25" s="13">
        <f>IF(SUM(AB25:AC25)&lt;40,SUM(AB25:AC25),SUM(AB25:AC25))</f>
        <v>63</v>
      </c>
      <c r="AE25" s="13">
        <f>SUM(AE23:AE24)</f>
        <v>21</v>
      </c>
      <c r="AF25" s="13">
        <f>IF(SUM(AF23:AF24)&lt;19,SUM(AF23:AF24),SUM(AF23:AF24))</f>
        <v>36</v>
      </c>
      <c r="AG25" s="13">
        <f>IF(SUM(AE25:AF25)&lt;40,SUM(AE25:AF25),SUM(AE25:AF25))</f>
        <v>57</v>
      </c>
      <c r="AH25" s="13">
        <f>SUM(AH23:AH24)</f>
        <v>19</v>
      </c>
      <c r="AI25" s="13">
        <f>IF(SUM(AI23:AI24)&lt;19,SUM(AI23:AI24),SUM(AI23:AI24))</f>
        <v>44</v>
      </c>
      <c r="AJ25" s="13">
        <f>IF(SUM(AH25:AI25)&lt;40,SUM(AH25:AI25),SUM(AH25:AI25))</f>
        <v>63</v>
      </c>
      <c r="AK25" s="13">
        <f>SUM(AK23:AK24)</f>
        <v>10</v>
      </c>
      <c r="AL25" s="13">
        <f>IF(SUM(AL23:AL24)&lt;9,SUM(AL23:AL24),SUM(AL23:AL24))</f>
        <v>15</v>
      </c>
      <c r="AM25" s="13">
        <f>IF(SUM(AK25:AL25)&lt;20,SUM(AK25:AL25),SUM(AK25:AL25))</f>
        <v>25</v>
      </c>
      <c r="AN25" s="15">
        <f>IF(OR(I25&lt;100,L25&lt;100,O25&lt;100,R25&lt;60,U25&lt;60,X25&lt;60,AA25&lt;40,AD25&lt;40,AG25&lt;40,AJ25&lt;40,AM25&lt;20),"0",SUM(AA25,AD25,X25,U25,R25,O25,L25,I25,AG25,AJ25,AM25))</f>
        <v>998</v>
      </c>
      <c r="AO25" s="15">
        <f>AN25/1320*100</f>
        <v>75.606060606060609</v>
      </c>
      <c r="AP25" s="15" t="str">
        <f>IF(AO25&lt;50,"   ",IF(AO25&lt;65,"مقبول",IF(AO25&lt;75,"جيد",IF(AO25&lt;85,"جيد جداً",IF(AO25&lt;=100,"ممتاز","خطا")))))</f>
        <v>جيد جداً</v>
      </c>
      <c r="AQ25" s="51"/>
      <c r="AR25" s="51"/>
      <c r="AS25" s="51"/>
      <c r="AT25" s="51"/>
      <c r="AU25" s="68"/>
      <c r="AV25" s="45"/>
    </row>
    <row r="26" spans="2:48" ht="28.5" customHeight="1" thickBot="1">
      <c r="B26" s="69">
        <v>7</v>
      </c>
      <c r="C26" s="70">
        <v>610</v>
      </c>
      <c r="D26" s="71" t="s">
        <v>44</v>
      </c>
      <c r="E26" s="73">
        <v>218</v>
      </c>
      <c r="F26" s="11" t="s">
        <v>30</v>
      </c>
      <c r="G26" s="12">
        <v>16</v>
      </c>
      <c r="H26" s="12">
        <v>54</v>
      </c>
      <c r="I26" s="13">
        <f>SUM(G26:H26)</f>
        <v>70</v>
      </c>
      <c r="J26" s="12">
        <v>26</v>
      </c>
      <c r="K26" s="12">
        <v>30</v>
      </c>
      <c r="L26" s="13">
        <f>SUM(J26:K26)</f>
        <v>56</v>
      </c>
      <c r="M26" s="12">
        <v>16</v>
      </c>
      <c r="N26" s="12">
        <v>17</v>
      </c>
      <c r="O26" s="13">
        <f>SUM(M26:N26)</f>
        <v>33</v>
      </c>
      <c r="P26" s="12">
        <v>18</v>
      </c>
      <c r="Q26" s="12">
        <v>12</v>
      </c>
      <c r="R26" s="13">
        <f>SUM(P26:Q26)</f>
        <v>30</v>
      </c>
      <c r="S26" s="12">
        <v>15</v>
      </c>
      <c r="T26" s="12">
        <v>11</v>
      </c>
      <c r="U26" s="13">
        <f>SUM(S26:T26)</f>
        <v>26</v>
      </c>
      <c r="V26" s="12">
        <v>14</v>
      </c>
      <c r="W26" s="12">
        <v>20</v>
      </c>
      <c r="X26" s="13">
        <f>SUM(V26:W26)</f>
        <v>34</v>
      </c>
      <c r="Y26" s="12">
        <v>7</v>
      </c>
      <c r="Z26" s="12">
        <v>18</v>
      </c>
      <c r="AA26" s="13">
        <f>SUM(Y26:Z26)</f>
        <v>25</v>
      </c>
      <c r="AB26" s="12">
        <v>13</v>
      </c>
      <c r="AC26" s="12">
        <v>10</v>
      </c>
      <c r="AD26" s="13">
        <f>SUM(AB26:AC26)</f>
        <v>23</v>
      </c>
      <c r="AE26" s="12">
        <v>7</v>
      </c>
      <c r="AF26" s="12">
        <v>6</v>
      </c>
      <c r="AG26" s="13">
        <f>SUM(AE26:AF26)</f>
        <v>13</v>
      </c>
      <c r="AH26" s="12">
        <v>7</v>
      </c>
      <c r="AI26" s="12">
        <v>9</v>
      </c>
      <c r="AJ26" s="13">
        <f>SUM(AH26:AI26)</f>
        <v>16</v>
      </c>
      <c r="AK26" s="12">
        <v>6</v>
      </c>
      <c r="AL26" s="12">
        <v>9</v>
      </c>
      <c r="AM26" s="13">
        <f>SUM(AK26:AL26)</f>
        <v>15</v>
      </c>
      <c r="AN26" s="74"/>
      <c r="AO26" s="74"/>
      <c r="AP26" s="49"/>
      <c r="AQ26" s="51"/>
      <c r="AR26" s="51"/>
      <c r="AS26" s="51"/>
      <c r="AT26" s="51"/>
      <c r="AU26" s="66" t="str">
        <f t="shared" ref="AU26" si="5">IF(AN28="0","راسب","ناجح")</f>
        <v>راسب</v>
      </c>
      <c r="AV26" s="45" t="str">
        <f>IF(AN28="0","له دور ثانٍ في : ","ناجح")&amp;IF(COUNTIF(H28,"&lt;56")+COUNTIF(I28,"&lt;100")=0,,"عربي،")&amp;IF(COUNTIF(K28,"&lt;56")+COUNTIF(L28,"&lt;100")=0,,"إنجليزي،")&amp;IF(COUNTIF(N28,"&lt;56")+COUNTIF(O28,"&lt;100")=0,," رياضيات،")&amp;IF(COUNTIF(Q28,"&lt;29")+COUNTIF(R28,"&lt;60")=0,,"فيزياء ،")&amp;IF(COUNTIF(T28,"&lt;29")+COUNTIF(U28,"&lt;60")=0,,"كيمياء،")&amp;IF(COUNTIF(W28,"&lt;29")+COUNTIF(X28,"&lt;60")=0,,"أحياء،")&amp;IF(COUNTIF(Z28,"&lt;22")+COUNTIF(AA28,"&lt;40")=0,,"دين، ")&amp;IF(COUNTIF(AC28,"&lt;19")+COUNTIF(AD28,"&lt;40")=0,,"حاسوب،
")&amp;IF(COUNTIF(AF28,"&lt;22")+COUNTIF(AG28,"&lt;40")=0,,"تاريخ ،")&amp;IF(COUNTIF(AI28,"&lt;22")+COUNTIF(AJ28,"&lt;40")=0,,"جغرافيا،")&amp;IF(COUNTIF(AL28,"&lt;11")+COUNTIF(AM28,"&lt;20")=0,,"أساسيات الحياة الاجتماعية، ")</f>
        <v>له دور ثانٍ في :  رياضيات،</v>
      </c>
    </row>
    <row r="27" spans="2:48" ht="28.5" customHeight="1" thickBot="1">
      <c r="B27" s="69"/>
      <c r="C27" s="70"/>
      <c r="D27" s="72"/>
      <c r="E27" s="70"/>
      <c r="F27" s="11" t="s">
        <v>31</v>
      </c>
      <c r="G27" s="12">
        <v>21</v>
      </c>
      <c r="H27" s="12">
        <v>39</v>
      </c>
      <c r="I27" s="13">
        <f>SUM(G27:H27)</f>
        <v>60</v>
      </c>
      <c r="J27" s="12">
        <v>25</v>
      </c>
      <c r="K27" s="12">
        <v>29</v>
      </c>
      <c r="L27" s="13">
        <f>SUM(J27:K27)</f>
        <v>54</v>
      </c>
      <c r="M27" s="12">
        <v>19</v>
      </c>
      <c r="N27" s="12">
        <v>16</v>
      </c>
      <c r="O27" s="13">
        <f>SUM(M27:N27)</f>
        <v>35</v>
      </c>
      <c r="P27" s="12">
        <v>14</v>
      </c>
      <c r="Q27" s="12">
        <v>17</v>
      </c>
      <c r="R27" s="13">
        <f>SUM(P27:Q27)</f>
        <v>31</v>
      </c>
      <c r="S27" s="12">
        <v>13</v>
      </c>
      <c r="T27" s="12">
        <v>21</v>
      </c>
      <c r="U27" s="13">
        <f>SUM(S27:T27)</f>
        <v>34</v>
      </c>
      <c r="V27" s="12">
        <v>18</v>
      </c>
      <c r="W27" s="12">
        <v>16</v>
      </c>
      <c r="X27" s="13">
        <f>SUM(V27:W27)</f>
        <v>34</v>
      </c>
      <c r="Y27" s="12">
        <v>5</v>
      </c>
      <c r="Z27" s="12">
        <v>19</v>
      </c>
      <c r="AA27" s="13">
        <f>SUM(Y27:Z27)</f>
        <v>24</v>
      </c>
      <c r="AB27" s="12">
        <v>11</v>
      </c>
      <c r="AC27" s="12">
        <v>16</v>
      </c>
      <c r="AD27" s="13">
        <f>SUM(AB27:AC27)</f>
        <v>27</v>
      </c>
      <c r="AE27" s="12">
        <v>9</v>
      </c>
      <c r="AF27" s="12">
        <v>18</v>
      </c>
      <c r="AG27" s="13">
        <f>SUM(AE27:AF27)</f>
        <v>27</v>
      </c>
      <c r="AH27" s="12">
        <v>11</v>
      </c>
      <c r="AI27" s="12">
        <v>15</v>
      </c>
      <c r="AJ27" s="13">
        <f>SUM(AH27:AI27)</f>
        <v>26</v>
      </c>
      <c r="AK27" s="12">
        <v>3</v>
      </c>
      <c r="AL27" s="12">
        <v>5</v>
      </c>
      <c r="AM27" s="13">
        <f>SUM(AK27:AL27)</f>
        <v>8</v>
      </c>
      <c r="AN27" s="74"/>
      <c r="AO27" s="74"/>
      <c r="AP27" s="50"/>
      <c r="AQ27" s="51"/>
      <c r="AR27" s="51"/>
      <c r="AS27" s="51"/>
      <c r="AT27" s="51"/>
      <c r="AU27" s="67"/>
      <c r="AV27" s="45"/>
    </row>
    <row r="28" spans="2:48" ht="36" customHeight="1" thickBot="1">
      <c r="B28" s="69"/>
      <c r="C28" s="91"/>
      <c r="D28" s="92"/>
      <c r="E28" s="70"/>
      <c r="F28" s="14" t="s">
        <v>32</v>
      </c>
      <c r="G28" s="13">
        <f>SUM(G26:G27)</f>
        <v>37</v>
      </c>
      <c r="H28" s="13">
        <f>IF(SUM(H26:H27)&lt;38,SUM(H26:H27),SUM(H26:H27))</f>
        <v>93</v>
      </c>
      <c r="I28" s="13">
        <f>IF(SUM(G28:H28)&lt;100,SUM(G28:H28),SUM(G28:H28))</f>
        <v>130</v>
      </c>
      <c r="J28" s="13">
        <f>SUM(J26:J27)</f>
        <v>51</v>
      </c>
      <c r="K28" s="13">
        <f>IF(SUM(K26:K27)&lt;38,SUM(K26:K27),SUM(K26:K27))</f>
        <v>59</v>
      </c>
      <c r="L28" s="13">
        <f>IF(SUM(J28:K28)&lt;100,SUM(J28:K28),SUM(J28:K28))</f>
        <v>110</v>
      </c>
      <c r="M28" s="13">
        <f>SUM(M26:M27)</f>
        <v>35</v>
      </c>
      <c r="N28" s="13">
        <f>IF(SUM(N26:N27)&lt;38,SUM(N26:N27),SUM(N26:N27))</f>
        <v>33</v>
      </c>
      <c r="O28" s="13"/>
      <c r="P28" s="13">
        <f>SUM(P26:P27)</f>
        <v>32</v>
      </c>
      <c r="Q28" s="13">
        <f>IF(SUM(Q26:Q27)&lt;38,SUM(Q26:Q27),SUM(Q26:Q27))</f>
        <v>29</v>
      </c>
      <c r="R28" s="13">
        <f>IF(SUM(P28:Q28)&lt;80,SUM(P28:Q28),SUM(P28:Q28))</f>
        <v>61</v>
      </c>
      <c r="S28" s="13">
        <f>SUM(S26:S27)</f>
        <v>28</v>
      </c>
      <c r="T28" s="13">
        <f>IF(SUM(T26:T27)&lt;38,SUM(T26:T27),SUM(T26:T27))</f>
        <v>32</v>
      </c>
      <c r="U28" s="13">
        <f>IF(SUM(S28:T28)&lt;80,SUM(S28:T28),SUM(S28:T28))</f>
        <v>60</v>
      </c>
      <c r="V28" s="13">
        <f>SUM(V26:V27)</f>
        <v>32</v>
      </c>
      <c r="W28" s="13">
        <f>IF(SUM(W26:W27)&lt;38,SUM(W26:W27),SUM(W26:W27))</f>
        <v>36</v>
      </c>
      <c r="X28" s="13">
        <f>IF(SUM(V28:W28)&lt;80,SUM(V28:W28),SUM(V28:W28))</f>
        <v>68</v>
      </c>
      <c r="Y28" s="13">
        <f>SUM(Y26:Y27)</f>
        <v>12</v>
      </c>
      <c r="Z28" s="13">
        <f>IF(SUM(Z26:Z27)&lt;19,SUM(Z26:Z27),SUM(Z26:Z27))</f>
        <v>37</v>
      </c>
      <c r="AA28" s="13">
        <f>IF(SUM(Y28:Z28)&lt;40,SUM(Y28:Z28),SUM(Y28:Z28))</f>
        <v>49</v>
      </c>
      <c r="AB28" s="13">
        <f>SUM(AB26:AB27)</f>
        <v>24</v>
      </c>
      <c r="AC28" s="13">
        <f>IF(SUM(AC26:AC27)&lt;19,SUM(AC26:AC27),SUM(AC26:AC27))</f>
        <v>26</v>
      </c>
      <c r="AD28" s="13">
        <f>IF(SUM(AB28:AC28)&lt;40,SUM(AB28:AC28),SUM(AB28:AC28))</f>
        <v>50</v>
      </c>
      <c r="AE28" s="13">
        <f>SUM(AE26:AE27)</f>
        <v>16</v>
      </c>
      <c r="AF28" s="13">
        <f>IF(SUM(AF26:AF27)&lt;19,SUM(AF26:AF27),SUM(AF26:AF27))</f>
        <v>24</v>
      </c>
      <c r="AG28" s="13">
        <f>IF(SUM(AE28:AF28)&lt;40,SUM(AE28:AF28),SUM(AE28:AF28))</f>
        <v>40</v>
      </c>
      <c r="AH28" s="13">
        <f>SUM(AH26:AH27)</f>
        <v>18</v>
      </c>
      <c r="AI28" s="13">
        <f>IF(SUM(AI26:AI27)&lt;19,SUM(AI26:AI27),SUM(AI26:AI27))</f>
        <v>24</v>
      </c>
      <c r="AJ28" s="13">
        <f>IF(SUM(AH28:AI28)&lt;40,SUM(AH28:AI28),SUM(AH28:AI28))</f>
        <v>42</v>
      </c>
      <c r="AK28" s="13">
        <f>SUM(AK26:AK27)</f>
        <v>9</v>
      </c>
      <c r="AL28" s="13">
        <f>IF(SUM(AL26:AL27)&lt;9,SUM(AL26:AL27),SUM(AL26:AL27))</f>
        <v>14</v>
      </c>
      <c r="AM28" s="13">
        <f>IF(SUM(AK28:AL28)&lt;20,SUM(AK28:AL28),SUM(AK28:AL28))</f>
        <v>23</v>
      </c>
      <c r="AN28" s="15" t="str">
        <f>IF(OR(I28&lt;100,L28&lt;100,O28&lt;100,R28&lt;60,U28&lt;60,X28&lt;60,AA28&lt;40,AD28&lt;40,AG28&lt;40,AJ28&lt;40,AM28&lt;20),"0",SUM(AA28,AD28,X28,U28,R28,O28,L28,I28,AG28,AJ28,AM28))</f>
        <v>0</v>
      </c>
      <c r="AO28" s="15">
        <f>AN28/1320*100</f>
        <v>0</v>
      </c>
      <c r="AP28" s="15" t="str">
        <f>IF(AO28&lt;50,"   ",IF(AO28&lt;65,"مقبول",IF(AO28&lt;75,"جيد",IF(AO28&lt;85,"جيدجداً",IF(AO28&lt;=100,"ممتاز","خطا")))))</f>
        <v xml:space="preserve">   </v>
      </c>
      <c r="AQ28" s="51"/>
      <c r="AR28" s="51"/>
      <c r="AS28" s="51"/>
      <c r="AT28" s="51"/>
      <c r="AU28" s="68"/>
      <c r="AV28" s="45"/>
    </row>
    <row r="29" spans="2:48" ht="28.5" customHeight="1" thickBot="1">
      <c r="B29" s="69">
        <v>8</v>
      </c>
      <c r="C29" s="93">
        <v>612</v>
      </c>
      <c r="D29" s="71" t="s">
        <v>45</v>
      </c>
      <c r="E29" s="73">
        <v>219</v>
      </c>
      <c r="F29" s="11" t="s">
        <v>30</v>
      </c>
      <c r="G29" s="12">
        <v>18</v>
      </c>
      <c r="H29" s="12">
        <v>56</v>
      </c>
      <c r="I29" s="13">
        <f>SUM(G29:H29)</f>
        <v>74</v>
      </c>
      <c r="J29" s="12">
        <v>24</v>
      </c>
      <c r="K29" s="12">
        <v>30</v>
      </c>
      <c r="L29" s="13">
        <f>SUM(J29:K29)</f>
        <v>54</v>
      </c>
      <c r="M29" s="12">
        <v>17</v>
      </c>
      <c r="N29" s="12">
        <v>44</v>
      </c>
      <c r="O29" s="13">
        <f>SUM(M29:N29)</f>
        <v>61</v>
      </c>
      <c r="P29" s="12">
        <v>22</v>
      </c>
      <c r="Q29" s="12">
        <v>10</v>
      </c>
      <c r="R29" s="13">
        <f>SUM(P29:Q29)</f>
        <v>32</v>
      </c>
      <c r="S29" s="12">
        <v>20</v>
      </c>
      <c r="T29" s="12">
        <v>19</v>
      </c>
      <c r="U29" s="13">
        <f>SUM(S29:T29)</f>
        <v>39</v>
      </c>
      <c r="V29" s="12">
        <v>18</v>
      </c>
      <c r="W29" s="12">
        <v>27</v>
      </c>
      <c r="X29" s="13">
        <f>SUM(V29:W29)</f>
        <v>45</v>
      </c>
      <c r="Y29" s="12">
        <v>10</v>
      </c>
      <c r="Z29" s="12">
        <v>22</v>
      </c>
      <c r="AA29" s="13">
        <f>SUM(Y29:Z29)</f>
        <v>32</v>
      </c>
      <c r="AB29" s="12">
        <v>14</v>
      </c>
      <c r="AC29" s="12">
        <v>22</v>
      </c>
      <c r="AD29" s="13">
        <f>SUM(AB29:AC29)</f>
        <v>36</v>
      </c>
      <c r="AE29" s="12">
        <v>11</v>
      </c>
      <c r="AF29" s="12">
        <v>17</v>
      </c>
      <c r="AG29" s="13">
        <f>SUM(AE29:AF29)</f>
        <v>28</v>
      </c>
      <c r="AH29" s="12">
        <v>9</v>
      </c>
      <c r="AI29" s="12">
        <v>18</v>
      </c>
      <c r="AJ29" s="13">
        <f>SUM(AH29:AI29)</f>
        <v>27</v>
      </c>
      <c r="AK29" s="12">
        <v>5</v>
      </c>
      <c r="AL29" s="12">
        <v>9</v>
      </c>
      <c r="AM29" s="13">
        <f>SUM(AK29:AL29)</f>
        <v>14</v>
      </c>
      <c r="AN29" s="74"/>
      <c r="AO29" s="74"/>
      <c r="AP29" s="49"/>
      <c r="AQ29" s="51"/>
      <c r="AR29" s="51"/>
      <c r="AS29" s="51"/>
      <c r="AT29" s="51"/>
      <c r="AU29" s="66" t="str">
        <f t="shared" ref="AU29" si="6">IF(AN31="0","راسب","ناجح")</f>
        <v>ناجح</v>
      </c>
      <c r="AV29" s="45" t="str">
        <f>IF(AN31="0","له دور ثانٍ في : ","ناجح")&amp;IF(COUNTIF(H31,"&lt;56")+COUNTIF(I31,"&lt;100")=0,,"عربي،")&amp;IF(COUNTIF(K31,"&lt;56")+COUNTIF(L31,"&lt;100")=0,,"إنجليزي،")&amp;IF(COUNTIF(N31,"&lt;56")+COUNTIF(O31,"&lt;100")=0,," رياضيات،")&amp;IF(COUNTIF(Q31,"&lt;29")+COUNTIF(R31,"&lt;60")=0,,"فيزياء ،")&amp;IF(COUNTIF(T31,"&lt;29")+COUNTIF(U31,"&lt;60")=0,,"كيمياء،")&amp;IF(COUNTIF(W31,"&lt;29")+COUNTIF(X31,"&lt;60")=0,,"أحياء،")&amp;IF(COUNTIF(Z31,"&lt;22")+COUNTIF(AA31,"&lt;40")=0,,"دين، ")&amp;IF(COUNTIF(AC31,"&lt;19")+COUNTIF(AD31,"&lt;40")=0,,"حاسوب،
")&amp;IF(COUNTIF(AF31,"&lt;22")+COUNTIF(AG31,"&lt;40")=0,,"تاريخ ،")&amp;IF(COUNTIF(AI31,"&lt;22")+COUNTIF(AJ31,"&lt;40")=0,,"جغرافيا،")&amp;IF(COUNTIF(AL31,"&lt;11")+COUNTIF(AM31,"&lt;20")=0,,"أساسيات الحياة الاجتماعية، ")</f>
        <v>ناجح</v>
      </c>
    </row>
    <row r="30" spans="2:48" ht="28.5" customHeight="1" thickBot="1">
      <c r="B30" s="69"/>
      <c r="C30" s="95"/>
      <c r="D30" s="72"/>
      <c r="E30" s="70"/>
      <c r="F30" s="11" t="s">
        <v>31</v>
      </c>
      <c r="G30" s="12">
        <v>20</v>
      </c>
      <c r="H30" s="12">
        <v>57</v>
      </c>
      <c r="I30" s="13">
        <f>SUM(G30:H30)</f>
        <v>77</v>
      </c>
      <c r="J30" s="12">
        <v>25</v>
      </c>
      <c r="K30" s="12">
        <v>26</v>
      </c>
      <c r="L30" s="13">
        <f>SUM(J30:K30)</f>
        <v>51</v>
      </c>
      <c r="M30" s="12">
        <v>17</v>
      </c>
      <c r="N30" s="12">
        <v>35</v>
      </c>
      <c r="O30" s="13">
        <f>SUM(M30:N30)</f>
        <v>52</v>
      </c>
      <c r="P30" s="12">
        <v>16</v>
      </c>
      <c r="Q30" s="12">
        <v>19</v>
      </c>
      <c r="R30" s="13">
        <f>SUM(P30:Q30)</f>
        <v>35</v>
      </c>
      <c r="S30" s="12">
        <v>19</v>
      </c>
      <c r="T30" s="12">
        <v>29</v>
      </c>
      <c r="U30" s="13">
        <f>SUM(S30:T30)</f>
        <v>48</v>
      </c>
      <c r="V30" s="12">
        <v>16</v>
      </c>
      <c r="W30" s="12">
        <v>17</v>
      </c>
      <c r="X30" s="13">
        <f>SUM(V30:W30)</f>
        <v>33</v>
      </c>
      <c r="Y30" s="12">
        <v>6</v>
      </c>
      <c r="Z30" s="12">
        <v>16</v>
      </c>
      <c r="AA30" s="13">
        <f>SUM(Y30:Z30)</f>
        <v>22</v>
      </c>
      <c r="AB30" s="12">
        <v>14</v>
      </c>
      <c r="AC30" s="12">
        <v>14</v>
      </c>
      <c r="AD30" s="13">
        <f>SUM(AB30:AC30)</f>
        <v>28</v>
      </c>
      <c r="AE30" s="12">
        <v>12</v>
      </c>
      <c r="AF30" s="12">
        <v>24</v>
      </c>
      <c r="AG30" s="13">
        <f>SUM(AE30:AF30)</f>
        <v>36</v>
      </c>
      <c r="AH30" s="12">
        <v>8</v>
      </c>
      <c r="AI30" s="12">
        <v>21</v>
      </c>
      <c r="AJ30" s="13">
        <f>SUM(AH30:AI30)</f>
        <v>29</v>
      </c>
      <c r="AK30" s="12">
        <v>5</v>
      </c>
      <c r="AL30" s="12">
        <v>10</v>
      </c>
      <c r="AM30" s="13">
        <f>SUM(AK30:AL30)</f>
        <v>15</v>
      </c>
      <c r="AN30" s="74"/>
      <c r="AO30" s="74"/>
      <c r="AP30" s="50"/>
      <c r="AQ30" s="51"/>
      <c r="AR30" s="51"/>
      <c r="AS30" s="51"/>
      <c r="AT30" s="51"/>
      <c r="AU30" s="67"/>
      <c r="AV30" s="45"/>
    </row>
    <row r="31" spans="2:48" ht="36" customHeight="1" thickBot="1">
      <c r="B31" s="69"/>
      <c r="C31" s="73"/>
      <c r="D31" s="72"/>
      <c r="E31" s="70"/>
      <c r="F31" s="14" t="s">
        <v>32</v>
      </c>
      <c r="G31" s="13">
        <f>SUM(G29:G30)</f>
        <v>38</v>
      </c>
      <c r="H31" s="13">
        <f>IF(SUM(H29:H30)&lt;38,SUM(H29:H30),SUM(H29:H30))</f>
        <v>113</v>
      </c>
      <c r="I31" s="13">
        <f>IF(SUM(G31:H31)&lt;100,SUM(G31:H31),SUM(G31:H31))</f>
        <v>151</v>
      </c>
      <c r="J31" s="13">
        <f>SUM(J29:J30)</f>
        <v>49</v>
      </c>
      <c r="K31" s="13">
        <f>IF(SUM(K29:K30)&lt;38,SUM(K29:K30),SUM(K29:K30))</f>
        <v>56</v>
      </c>
      <c r="L31" s="13">
        <f>IF(SUM(J31:K31)&lt;100,SUM(J31:K31),SUM(J31:K31))</f>
        <v>105</v>
      </c>
      <c r="M31" s="13">
        <f>SUM(M29:M30)</f>
        <v>34</v>
      </c>
      <c r="N31" s="13">
        <f>IF(SUM(N29:N30)&lt;38,SUM(N29:N30),SUM(N29:N30))</f>
        <v>79</v>
      </c>
      <c r="O31" s="13">
        <f>IF(SUM(M31:N31)&lt;100,SUM(M31:N31),SUM(M31:N31))</f>
        <v>113</v>
      </c>
      <c r="P31" s="13">
        <f>SUM(P29:P30)</f>
        <v>38</v>
      </c>
      <c r="Q31" s="13">
        <f>IF(SUM(Q29:Q30)&lt;38,SUM(Q29:Q30),SUM(Q29:Q30))</f>
        <v>29</v>
      </c>
      <c r="R31" s="13">
        <f>IF(SUM(P31:Q31)&lt;80,SUM(P31:Q31),SUM(P31:Q31))</f>
        <v>67</v>
      </c>
      <c r="S31" s="13">
        <f>SUM(S29:S30)</f>
        <v>39</v>
      </c>
      <c r="T31" s="13">
        <f>IF(SUM(T29:T30)&lt;38,SUM(T29:T30),SUM(T29:T30))</f>
        <v>48</v>
      </c>
      <c r="U31" s="13">
        <f>IF(SUM(S31:T31)&lt;80,SUM(S31:T31),SUM(S31:T31))</f>
        <v>87</v>
      </c>
      <c r="V31" s="13">
        <f>SUM(V29:V30)</f>
        <v>34</v>
      </c>
      <c r="W31" s="13">
        <f>IF(SUM(W29:W30)&lt;38,SUM(W29:W30),SUM(W29:W30))</f>
        <v>44</v>
      </c>
      <c r="X31" s="13">
        <f>IF(SUM(V31:W31)&lt;80,SUM(V31:W31),SUM(V31:W31))</f>
        <v>78</v>
      </c>
      <c r="Y31" s="13">
        <f>SUM(Y29:Y30)</f>
        <v>16</v>
      </c>
      <c r="Z31" s="13">
        <f>IF(SUM(Z29:Z30)&lt;19,SUM(Z29:Z30),SUM(Z29:Z30))</f>
        <v>38</v>
      </c>
      <c r="AA31" s="13">
        <f>IF(SUM(Y31:Z31)&lt;40,SUM(Y31:Z31),SUM(Y31:Z31))</f>
        <v>54</v>
      </c>
      <c r="AB31" s="13">
        <f>SUM(AB29:AB30)</f>
        <v>28</v>
      </c>
      <c r="AC31" s="13">
        <f>IF(SUM(AC29:AC30)&lt;19,SUM(AC29:AC30),SUM(AC29:AC30))</f>
        <v>36</v>
      </c>
      <c r="AD31" s="13">
        <f>IF(SUM(AB31:AC31)&lt;40,SUM(AB31:AC31),SUM(AB31:AC31))</f>
        <v>64</v>
      </c>
      <c r="AE31" s="13">
        <f>SUM(AE29:AE30)</f>
        <v>23</v>
      </c>
      <c r="AF31" s="13">
        <f>IF(SUM(AF29:AF30)&lt;19,SUM(AF29:AF30),SUM(AF29:AF30))</f>
        <v>41</v>
      </c>
      <c r="AG31" s="13">
        <f>IF(SUM(AE31:AF31)&lt;40,SUM(AE31:AF31),SUM(AE31:AF31))</f>
        <v>64</v>
      </c>
      <c r="AH31" s="13">
        <f>SUM(AH29:AH30)</f>
        <v>17</v>
      </c>
      <c r="AI31" s="13">
        <f>IF(SUM(AI29:AI30)&lt;19,SUM(AI29:AI30),SUM(AI29:AI30))</f>
        <v>39</v>
      </c>
      <c r="AJ31" s="13">
        <f>IF(SUM(AH31:AI31)&lt;40,SUM(AH31:AI31),SUM(AH31:AI31))</f>
        <v>56</v>
      </c>
      <c r="AK31" s="13">
        <f>SUM(AK29:AK30)</f>
        <v>10</v>
      </c>
      <c r="AL31" s="13">
        <f>IF(SUM(AL29:AL30)&lt;9,SUM(AL29:AL30),SUM(AL29:AL30))</f>
        <v>19</v>
      </c>
      <c r="AM31" s="13">
        <f>IF(SUM(AK31:AL31)&lt;20,SUM(AK31:AL31),SUM(AK31:AL31))</f>
        <v>29</v>
      </c>
      <c r="AN31" s="15">
        <f>IF(OR(I31&lt;100,L31&lt;100,O31&lt;100,R31&lt;60,U31&lt;60,X31&lt;60,AA31&lt;40,AD31&lt;40,AG31&lt;40,AJ31&lt;40,AM31&lt;20),"0",SUM(AA31,AD31,X31,U31,R31,O31,L31,I31,AG31,AJ31,AM31))</f>
        <v>868</v>
      </c>
      <c r="AO31" s="15">
        <f>AN31/1320*100</f>
        <v>65.757575757575765</v>
      </c>
      <c r="AP31" s="15" t="str">
        <f>IF(AO31&lt;50,"   ",IF(AO31&lt;65,"مقبول",IF(AO31&lt;75,"جيد",IF(AO31&lt;85,"جيدجداً",IF(AO31&lt;=100,"ممتاز","خطا")))))</f>
        <v>جيد</v>
      </c>
      <c r="AQ31" s="51"/>
      <c r="AR31" s="51"/>
      <c r="AS31" s="51"/>
      <c r="AT31" s="51"/>
      <c r="AU31" s="68"/>
      <c r="AV31" s="45"/>
    </row>
    <row r="32" spans="2:48" ht="28.5" customHeight="1" thickBot="1">
      <c r="B32" s="69">
        <v>9</v>
      </c>
      <c r="C32" s="93">
        <v>618</v>
      </c>
      <c r="D32" s="71" t="s">
        <v>46</v>
      </c>
      <c r="E32" s="73">
        <v>220</v>
      </c>
      <c r="F32" s="11" t="s">
        <v>30</v>
      </c>
      <c r="G32" s="12">
        <v>7</v>
      </c>
      <c r="H32" s="12">
        <v>16</v>
      </c>
      <c r="I32" s="13">
        <f>SUM(G32:H32)</f>
        <v>23</v>
      </c>
      <c r="J32" s="12">
        <v>19</v>
      </c>
      <c r="K32" s="12">
        <v>22</v>
      </c>
      <c r="L32" s="13">
        <f>SUM(J32:K32)</f>
        <v>41</v>
      </c>
      <c r="M32" s="12">
        <v>8</v>
      </c>
      <c r="N32" s="12">
        <v>16</v>
      </c>
      <c r="O32" s="13">
        <f>SUM(M32:N32)</f>
        <v>24</v>
      </c>
      <c r="P32" s="12">
        <v>16</v>
      </c>
      <c r="Q32" s="12">
        <v>10</v>
      </c>
      <c r="R32" s="13">
        <f>SUM(P32:Q32)</f>
        <v>26</v>
      </c>
      <c r="S32" s="12">
        <v>8</v>
      </c>
      <c r="T32" s="12">
        <v>2</v>
      </c>
      <c r="U32" s="13">
        <f>SUM(S32:T32)</f>
        <v>10</v>
      </c>
      <c r="V32" s="12">
        <v>12</v>
      </c>
      <c r="W32" s="12">
        <v>12</v>
      </c>
      <c r="X32" s="13">
        <f>SUM(V32:W32)</f>
        <v>24</v>
      </c>
      <c r="Y32" s="12">
        <v>3</v>
      </c>
      <c r="Z32" s="12">
        <v>8</v>
      </c>
      <c r="AA32" s="13">
        <f>SUM(Y32:Z32)</f>
        <v>11</v>
      </c>
      <c r="AB32" s="12">
        <v>9</v>
      </c>
      <c r="AC32" s="12">
        <v>9</v>
      </c>
      <c r="AD32" s="13">
        <f>SUM(AB32:AC32)</f>
        <v>18</v>
      </c>
      <c r="AE32" s="12">
        <v>7</v>
      </c>
      <c r="AF32" s="12">
        <v>13</v>
      </c>
      <c r="AG32" s="13">
        <f>SUM(AE32:AF32)</f>
        <v>20</v>
      </c>
      <c r="AH32" s="12">
        <v>4</v>
      </c>
      <c r="AI32" s="12">
        <v>6</v>
      </c>
      <c r="AJ32" s="13">
        <f>SUM(AH32:AI32)</f>
        <v>10</v>
      </c>
      <c r="AK32" s="12">
        <v>3</v>
      </c>
      <c r="AL32" s="12">
        <v>3</v>
      </c>
      <c r="AM32" s="13">
        <f>SUM(AK32:AL32)</f>
        <v>6</v>
      </c>
      <c r="AN32" s="74"/>
      <c r="AO32" s="74"/>
      <c r="AP32" s="49"/>
      <c r="AQ32" s="51"/>
      <c r="AR32" s="51"/>
      <c r="AS32" s="51"/>
      <c r="AT32" s="51"/>
      <c r="AU32" s="66" t="str">
        <f t="shared" ref="AU32" si="7">IF(AN34="0","راسب","ناجح")</f>
        <v>راسب</v>
      </c>
      <c r="AV32" s="45" t="str">
        <f>IF(AN34="0","له دور ثانٍ في : ","ناجح")&amp;IF(COUNTIF(H34,"&lt;56")+COUNTIF(I34,"&lt;100")=0,,"عربي،")&amp;IF(COUNTIF(K34,"&lt;56")+COUNTIF(L34,"&lt;100")=0,,"إنجليزي،")&amp;IF(COUNTIF(N34,"&lt;56")+COUNTIF(O34,"&lt;100")=0,," رياضيات،")&amp;IF(COUNTIF(Q34,"&lt;29")+COUNTIF(R34,"&lt;60")=0,,"فيزياء ،")&amp;IF(COUNTIF(T34,"&lt;29")+COUNTIF(U34,"&lt;60")=0,,"كيمياء،")&amp;IF(COUNTIF(W34,"&lt;29")+COUNTIF(X34,"&lt;60")=0,,"أحياء،")&amp;IF(COUNTIF(Z34,"&lt;22")+COUNTIF(AA34,"&lt;40")=0,,"دين، ")&amp;IF(COUNTIF(AC34,"&lt;19")+COUNTIF(AD34,"&lt;40")=0,,"حاسوب،
")&amp;IF(COUNTIF(AF34,"&lt;22")+COUNTIF(AG34,"&lt;40")=0,,"تاريخ ،")&amp;IF(COUNTIF(AI34,"&lt;22")+COUNTIF(AJ34,"&lt;40")=0,,"جغرافيا،")&amp;IF(COUNTIF(AL34,"&lt;11")+COUNTIF(AM34,"&lt;20")=0,,"أساسيات الحياة الاجتماعية، ")</f>
        <v>له دور ثانٍ في : عربي،إنجليزي، رياضيات،كيمياء،أحياء،دين، جغرافيا،</v>
      </c>
    </row>
    <row r="33" spans="2:48" ht="28.5" customHeight="1" thickBot="1">
      <c r="B33" s="69"/>
      <c r="C33" s="95"/>
      <c r="D33" s="72"/>
      <c r="E33" s="70"/>
      <c r="F33" s="11" t="s">
        <v>31</v>
      </c>
      <c r="G33" s="12">
        <v>13</v>
      </c>
      <c r="H33" s="12">
        <v>41</v>
      </c>
      <c r="I33" s="13">
        <f>SUM(G33:H33)</f>
        <v>54</v>
      </c>
      <c r="J33" s="12">
        <v>17</v>
      </c>
      <c r="K33" s="12">
        <v>31</v>
      </c>
      <c r="L33" s="13">
        <f>SUM(J33:K33)</f>
        <v>48</v>
      </c>
      <c r="M33" s="12">
        <v>9</v>
      </c>
      <c r="N33" s="12">
        <v>18</v>
      </c>
      <c r="O33" s="13">
        <f>SUM(M33:N33)</f>
        <v>27</v>
      </c>
      <c r="P33" s="12">
        <v>20</v>
      </c>
      <c r="Q33" s="12">
        <v>21</v>
      </c>
      <c r="R33" s="13">
        <f>SUM(P33:Q33)</f>
        <v>41</v>
      </c>
      <c r="S33" s="12">
        <v>9</v>
      </c>
      <c r="T33" s="12">
        <v>18</v>
      </c>
      <c r="U33" s="13">
        <f>SUM(S33:T33)</f>
        <v>27</v>
      </c>
      <c r="V33" s="12">
        <v>10</v>
      </c>
      <c r="W33" s="12">
        <v>9</v>
      </c>
      <c r="X33" s="13">
        <f>SUM(V33:W33)</f>
        <v>19</v>
      </c>
      <c r="Y33" s="12">
        <v>1</v>
      </c>
      <c r="Z33" s="12">
        <v>10</v>
      </c>
      <c r="AA33" s="13">
        <f>SUM(Y33:Z33)</f>
        <v>11</v>
      </c>
      <c r="AB33" s="12">
        <v>10</v>
      </c>
      <c r="AC33" s="12">
        <v>12</v>
      </c>
      <c r="AD33" s="13">
        <f>SUM(AB33:AC33)</f>
        <v>22</v>
      </c>
      <c r="AE33" s="12">
        <v>8</v>
      </c>
      <c r="AF33" s="12">
        <v>12</v>
      </c>
      <c r="AG33" s="13">
        <f>SUM(AE33:AF33)</f>
        <v>20</v>
      </c>
      <c r="AH33" s="12">
        <v>3</v>
      </c>
      <c r="AI33" s="12">
        <v>13</v>
      </c>
      <c r="AJ33" s="13">
        <f>SUM(AH33:AI33)</f>
        <v>16</v>
      </c>
      <c r="AK33" s="12">
        <v>3</v>
      </c>
      <c r="AL33" s="12">
        <v>11</v>
      </c>
      <c r="AM33" s="13">
        <f>SUM(AK33:AL33)</f>
        <v>14</v>
      </c>
      <c r="AN33" s="74"/>
      <c r="AO33" s="74"/>
      <c r="AP33" s="50"/>
      <c r="AQ33" s="51"/>
      <c r="AR33" s="51"/>
      <c r="AS33" s="51"/>
      <c r="AT33" s="51"/>
      <c r="AU33" s="67"/>
      <c r="AV33" s="45"/>
    </row>
    <row r="34" spans="2:48" ht="36" customHeight="1" thickBot="1">
      <c r="B34" s="69"/>
      <c r="C34" s="73"/>
      <c r="D34" s="72"/>
      <c r="E34" s="70"/>
      <c r="F34" s="14" t="s">
        <v>32</v>
      </c>
      <c r="G34" s="13">
        <f>SUM(G32:G33)</f>
        <v>20</v>
      </c>
      <c r="H34" s="13">
        <f>IF(SUM(H32:H33)&lt;38,SUM(H32:H33),SUM(H32:H33))</f>
        <v>57</v>
      </c>
      <c r="I34" s="13">
        <f>IF(SUM(G34:H34)&lt;100,SUM(G34:H34),SUM(G34:H34))</f>
        <v>77</v>
      </c>
      <c r="J34" s="13">
        <f>SUM(J32:J33)</f>
        <v>36</v>
      </c>
      <c r="K34" s="13">
        <f>IF(SUM(K32:K33)&lt;38,SUM(K32:K33),SUM(K32:K33))</f>
        <v>53</v>
      </c>
      <c r="L34" s="13"/>
      <c r="M34" s="13">
        <f>SUM(M32:M33)</f>
        <v>17</v>
      </c>
      <c r="N34" s="13">
        <f>IF(SUM(N32:N33)&lt;38,SUM(N32:N33),SUM(N32:N33))</f>
        <v>34</v>
      </c>
      <c r="O34" s="13"/>
      <c r="P34" s="13">
        <f>SUM(P32:P33)</f>
        <v>36</v>
      </c>
      <c r="Q34" s="13">
        <f>IF(SUM(Q32:Q33)&lt;38,SUM(Q32:Q33),SUM(Q32:Q33))</f>
        <v>31</v>
      </c>
      <c r="R34" s="13">
        <f>IF(SUM(P34:Q34)&lt;80,SUM(P34:Q34),SUM(P34:Q34))</f>
        <v>67</v>
      </c>
      <c r="S34" s="13">
        <f>SUM(S32:S33)</f>
        <v>17</v>
      </c>
      <c r="T34" s="13">
        <f>IF(SUM(T32:T33)&lt;38,SUM(T32:T33),SUM(T32:T33))</f>
        <v>20</v>
      </c>
      <c r="U34" s="13"/>
      <c r="V34" s="13">
        <f>SUM(V32:V33)</f>
        <v>22</v>
      </c>
      <c r="W34" s="13">
        <f>IF(SUM(W32:W33)&lt;38,SUM(W32:W33),SUM(W32:W33))</f>
        <v>21</v>
      </c>
      <c r="X34" s="13"/>
      <c r="Y34" s="13">
        <f>SUM(Y32:Y33)</f>
        <v>4</v>
      </c>
      <c r="Z34" s="13">
        <f>IF(SUM(Z32:Z33)&lt;19,SUM(Z32:Z33),SUM(Z32:Z33))</f>
        <v>18</v>
      </c>
      <c r="AA34" s="13"/>
      <c r="AB34" s="13">
        <f>SUM(AB32:AB33)</f>
        <v>19</v>
      </c>
      <c r="AC34" s="13">
        <f>IF(SUM(AC32:AC33)&lt;19,SUM(AC32:AC33),SUM(AC32:AC33))</f>
        <v>21</v>
      </c>
      <c r="AD34" s="13">
        <f>IF(SUM(AB34:AC34)&lt;40,SUM(AB34:AC34),SUM(AB34:AC34))</f>
        <v>40</v>
      </c>
      <c r="AE34" s="13">
        <f>SUM(AE32:AE33)</f>
        <v>15</v>
      </c>
      <c r="AF34" s="13">
        <f>IF(SUM(AF32:AF33)&lt;19,SUM(AF32:AF33),SUM(AF32:AF33))</f>
        <v>25</v>
      </c>
      <c r="AG34" s="13">
        <f>IF(SUM(AE34:AF34)&lt;40,SUM(AE34:AF34),SUM(AE34:AF34))</f>
        <v>40</v>
      </c>
      <c r="AH34" s="13">
        <f>SUM(AH32:AH33)</f>
        <v>7</v>
      </c>
      <c r="AI34" s="13">
        <f>IF(SUM(AI32:AI33)&lt;19,SUM(AI32:AI33),SUM(AI32:AI33))</f>
        <v>19</v>
      </c>
      <c r="AJ34" s="13"/>
      <c r="AK34" s="13">
        <f>SUM(AK32:AK33)</f>
        <v>6</v>
      </c>
      <c r="AL34" s="13">
        <f>IF(SUM(AL32:AL33)&lt;9,SUM(AL32:AL33),SUM(AL32:AL33))</f>
        <v>14</v>
      </c>
      <c r="AM34" s="13">
        <f>IF(SUM(AK34:AL34)&lt;20,SUM(AK34:AL34),SUM(AK34:AL34))</f>
        <v>20</v>
      </c>
      <c r="AN34" s="15" t="str">
        <f>IF(OR(I34&lt;100,L34&lt;100,O34&lt;100,R34&lt;60,U34&lt;60,X34&lt;60,AA34&lt;40,AD34&lt;40,AG34&lt;40,AJ34&lt;40,AM34&lt;20),"0",SUM(AA34,AD34,X34,U34,R34,O34,L34,I34,AG34,AJ34,AM34))</f>
        <v>0</v>
      </c>
      <c r="AO34" s="15">
        <f>AN34/1320*100</f>
        <v>0</v>
      </c>
      <c r="AP34" s="15" t="str">
        <f>IF(AO34&lt;50,"   ",IF(AO34&lt;65,"مقبول",IF(AO34&lt;75,"جيد",IF(AO34&lt;85,"جيدجداً",IF(AO34&lt;=100,"ممتاز","خطا")))))</f>
        <v xml:space="preserve">   </v>
      </c>
      <c r="AQ34" s="51"/>
      <c r="AR34" s="51"/>
      <c r="AS34" s="51"/>
      <c r="AT34" s="51"/>
      <c r="AU34" s="68"/>
      <c r="AV34" s="45"/>
    </row>
    <row r="35" spans="2:48" ht="28.5" customHeight="1" thickBot="1">
      <c r="B35" s="97">
        <v>10</v>
      </c>
      <c r="C35" s="93">
        <v>619</v>
      </c>
      <c r="D35" s="71" t="s">
        <v>47</v>
      </c>
      <c r="E35" s="73">
        <v>221</v>
      </c>
      <c r="F35" s="11" t="s">
        <v>30</v>
      </c>
      <c r="G35" s="12">
        <v>30</v>
      </c>
      <c r="H35" s="12">
        <v>70</v>
      </c>
      <c r="I35" s="13">
        <f>SUM(G35:H35)</f>
        <v>100</v>
      </c>
      <c r="J35" s="12">
        <v>30</v>
      </c>
      <c r="K35" s="12">
        <v>39</v>
      </c>
      <c r="L35" s="13">
        <f>SUM(J35:K35)</f>
        <v>69</v>
      </c>
      <c r="M35" s="12">
        <v>27</v>
      </c>
      <c r="N35" s="12">
        <v>48</v>
      </c>
      <c r="O35" s="13">
        <f>SUM(M35:N35)</f>
        <v>75</v>
      </c>
      <c r="P35" s="12">
        <v>24</v>
      </c>
      <c r="Q35" s="12">
        <v>36</v>
      </c>
      <c r="R35" s="13">
        <f>SUM(P35:Q35)</f>
        <v>60</v>
      </c>
      <c r="S35" s="12">
        <v>24</v>
      </c>
      <c r="T35" s="12">
        <v>25</v>
      </c>
      <c r="U35" s="13">
        <f>SUM(S35:T35)</f>
        <v>49</v>
      </c>
      <c r="V35" s="12">
        <v>21</v>
      </c>
      <c r="W35" s="12">
        <v>35</v>
      </c>
      <c r="X35" s="13">
        <f>SUM(V35:W35)</f>
        <v>56</v>
      </c>
      <c r="Y35" s="12">
        <v>10</v>
      </c>
      <c r="Z35" s="12">
        <v>28</v>
      </c>
      <c r="AA35" s="13">
        <f>SUM(Y35:Z35)</f>
        <v>38</v>
      </c>
      <c r="AB35" s="12">
        <v>16</v>
      </c>
      <c r="AC35" s="12">
        <v>22</v>
      </c>
      <c r="AD35" s="13">
        <f>SUM(AB35:AC35)</f>
        <v>38</v>
      </c>
      <c r="AE35" s="12">
        <v>12</v>
      </c>
      <c r="AF35" s="12">
        <v>25</v>
      </c>
      <c r="AG35" s="13">
        <f>SUM(AE35:AF35)</f>
        <v>37</v>
      </c>
      <c r="AH35" s="12">
        <v>12</v>
      </c>
      <c r="AI35" s="12">
        <v>25</v>
      </c>
      <c r="AJ35" s="13">
        <f>SUM(AH35:AI35)</f>
        <v>37</v>
      </c>
      <c r="AK35" s="12">
        <v>6</v>
      </c>
      <c r="AL35" s="12">
        <v>11</v>
      </c>
      <c r="AM35" s="13">
        <f>SUM(AK35:AL35)</f>
        <v>17</v>
      </c>
      <c r="AN35" s="74"/>
      <c r="AO35" s="74"/>
      <c r="AP35" s="49"/>
      <c r="AQ35" s="51"/>
      <c r="AR35" s="51"/>
      <c r="AS35" s="51"/>
      <c r="AT35" s="51"/>
      <c r="AU35" s="66" t="str">
        <f t="shared" ref="AU35" si="8">IF(AN37="0","راسب","ناجح")</f>
        <v>ناجح</v>
      </c>
      <c r="AV35" s="45" t="str">
        <f>IF(AN37="0","له دور ثانٍ في : ","ناجح")&amp;IF(COUNTIF(H37,"&lt;56")+COUNTIF(I37,"&lt;100")=0,,"عربي،")&amp;IF(COUNTIF(K37,"&lt;56")+COUNTIF(L37,"&lt;100")=0,,"إنجليزي،")&amp;IF(COUNTIF(N37,"&lt;56")+COUNTIF(O37,"&lt;100")=0,," رياضيات،")&amp;IF(COUNTIF(Q37,"&lt;29")+COUNTIF(R37,"&lt;60")=0,,"فيزياء ،")&amp;IF(COUNTIF(T37,"&lt;29")+COUNTIF(U37,"&lt;60")=0,,"كيمياء،")&amp;IF(COUNTIF(W37,"&lt;29")+COUNTIF(X37,"&lt;60")=0,,"أحياء،")&amp;IF(COUNTIF(Z37,"&lt;22")+COUNTIF(AA37,"&lt;40")=0,,"دين، ")&amp;IF(COUNTIF(AC37,"&lt;19")+COUNTIF(AD37,"&lt;40")=0,,"حاسوب،
")&amp;IF(COUNTIF(AF37,"&lt;22")+COUNTIF(AG37,"&lt;40")=0,,"تاريخ ،")&amp;IF(COUNTIF(AI37,"&lt;22")+COUNTIF(AJ37,"&lt;40")=0,,"جغرافيا،")&amp;IF(COUNTIF(AL37,"&lt;11")+COUNTIF(AM37,"&lt;20")=0,,"أساسيات الحياة الاجتماعية، ")</f>
        <v>ناجح</v>
      </c>
    </row>
    <row r="36" spans="2:48" ht="28.5" customHeight="1" thickBot="1">
      <c r="B36" s="97"/>
      <c r="C36" s="95"/>
      <c r="D36" s="72"/>
      <c r="E36" s="70"/>
      <c r="F36" s="11" t="s">
        <v>31</v>
      </c>
      <c r="G36" s="12">
        <v>30</v>
      </c>
      <c r="H36" s="12">
        <v>65</v>
      </c>
      <c r="I36" s="13">
        <f>SUM(G36:H36)</f>
        <v>95</v>
      </c>
      <c r="J36" s="12">
        <v>26</v>
      </c>
      <c r="K36" s="12">
        <v>35</v>
      </c>
      <c r="L36" s="13">
        <f>SUM(J36:K36)</f>
        <v>61</v>
      </c>
      <c r="M36" s="12">
        <v>27</v>
      </c>
      <c r="N36" s="12">
        <v>35</v>
      </c>
      <c r="O36" s="13">
        <f>SUM(M36:N36)</f>
        <v>62</v>
      </c>
      <c r="P36" s="12">
        <v>16</v>
      </c>
      <c r="Q36" s="12">
        <v>20</v>
      </c>
      <c r="R36" s="13">
        <f>SUM(P36:Q36)</f>
        <v>36</v>
      </c>
      <c r="S36" s="12">
        <v>24</v>
      </c>
      <c r="T36" s="12">
        <v>34</v>
      </c>
      <c r="U36" s="13">
        <f>SUM(S36:T36)</f>
        <v>58</v>
      </c>
      <c r="V36" s="12">
        <v>22</v>
      </c>
      <c r="W36" s="12">
        <v>26</v>
      </c>
      <c r="X36" s="13">
        <f>SUM(V36:W36)</f>
        <v>48</v>
      </c>
      <c r="Y36" s="12">
        <v>12</v>
      </c>
      <c r="Z36" s="12">
        <v>28</v>
      </c>
      <c r="AA36" s="13">
        <f>SUM(Y36:Z36)</f>
        <v>40</v>
      </c>
      <c r="AB36" s="12">
        <v>16</v>
      </c>
      <c r="AC36" s="12">
        <v>23</v>
      </c>
      <c r="AD36" s="13">
        <f>SUM(AB36:AC36)</f>
        <v>39</v>
      </c>
      <c r="AE36" s="12">
        <v>12</v>
      </c>
      <c r="AF36" s="12">
        <v>28</v>
      </c>
      <c r="AG36" s="13">
        <f>SUM(AE36:AF36)</f>
        <v>40</v>
      </c>
      <c r="AH36" s="12">
        <v>12</v>
      </c>
      <c r="AI36" s="12">
        <v>22</v>
      </c>
      <c r="AJ36" s="13">
        <f>SUM(AH36:AI36)</f>
        <v>34</v>
      </c>
      <c r="AK36" s="12">
        <v>5</v>
      </c>
      <c r="AL36" s="12">
        <v>9</v>
      </c>
      <c r="AM36" s="13">
        <f>SUM(AK36:AL36)</f>
        <v>14</v>
      </c>
      <c r="AN36" s="74"/>
      <c r="AO36" s="74"/>
      <c r="AP36" s="50"/>
      <c r="AQ36" s="51"/>
      <c r="AR36" s="51"/>
      <c r="AS36" s="51"/>
      <c r="AT36" s="51"/>
      <c r="AU36" s="67"/>
      <c r="AV36" s="45"/>
    </row>
    <row r="37" spans="2:48" ht="36" customHeight="1" thickBot="1">
      <c r="B37" s="98"/>
      <c r="C37" s="73"/>
      <c r="D37" s="72"/>
      <c r="E37" s="70"/>
      <c r="F37" s="14" t="s">
        <v>32</v>
      </c>
      <c r="G37" s="13">
        <f>SUM(G35:G36)</f>
        <v>60</v>
      </c>
      <c r="H37" s="13">
        <f>IF(SUM(H35:H36)&lt;38,SUM(H35:H36),SUM(H35:H36))</f>
        <v>135</v>
      </c>
      <c r="I37" s="13">
        <f>IF(SUM(G37:H37)&lt;100,SUM(G37:H37),SUM(G37:H37))</f>
        <v>195</v>
      </c>
      <c r="J37" s="13">
        <f>SUM(J35:J36)</f>
        <v>56</v>
      </c>
      <c r="K37" s="13">
        <f>IF(SUM(K35:K36)&lt;38,SUM(K35:K36),SUM(K35:K36))</f>
        <v>74</v>
      </c>
      <c r="L37" s="13">
        <f>IF(SUM(J37:K37)&lt;100,SUM(J37:K37),SUM(J37:K37))</f>
        <v>130</v>
      </c>
      <c r="M37" s="13">
        <f>SUM(M35:M36)</f>
        <v>54</v>
      </c>
      <c r="N37" s="13">
        <f>IF(SUM(N35:N36)&lt;38,SUM(N35:N36),SUM(N35:N36))</f>
        <v>83</v>
      </c>
      <c r="O37" s="13">
        <f>IF(SUM(M37:N37)&lt;100,SUM(M37:N37),SUM(M37:N37))</f>
        <v>137</v>
      </c>
      <c r="P37" s="13">
        <f>SUM(P35:P36)</f>
        <v>40</v>
      </c>
      <c r="Q37" s="13">
        <f>IF(SUM(Q35:Q36)&lt;38,SUM(Q35:Q36),SUM(Q35:Q36))</f>
        <v>56</v>
      </c>
      <c r="R37" s="13">
        <f>IF(SUM(P37:Q37)&lt;80,SUM(P37:Q37),SUM(P37:Q37))</f>
        <v>96</v>
      </c>
      <c r="S37" s="13">
        <f>SUM(S35:S36)</f>
        <v>48</v>
      </c>
      <c r="T37" s="13">
        <f>IF(SUM(T35:T36)&lt;38,SUM(T35:T36),SUM(T35:T36))</f>
        <v>59</v>
      </c>
      <c r="U37" s="13">
        <f>IF(SUM(S37:T37)&lt;80,SUM(S37:T37),SUM(S37:T37))</f>
        <v>107</v>
      </c>
      <c r="V37" s="13">
        <f>SUM(V35:V36)</f>
        <v>43</v>
      </c>
      <c r="W37" s="13">
        <f>IF(SUM(W35:W36)&lt;38,SUM(W35:W36),SUM(W35:W36))</f>
        <v>61</v>
      </c>
      <c r="X37" s="13">
        <f>IF(SUM(V37:W37)&lt;80,SUM(V37:W37),SUM(V37:W37))</f>
        <v>104</v>
      </c>
      <c r="Y37" s="13">
        <f>SUM(Y35:Y36)</f>
        <v>22</v>
      </c>
      <c r="Z37" s="13">
        <f>IF(SUM(Z35:Z36)&lt;19,SUM(Z35:Z36),SUM(Z35:Z36))</f>
        <v>56</v>
      </c>
      <c r="AA37" s="13">
        <f>IF(SUM(Y37:Z37)&lt;40,SUM(Y37:Z37),SUM(Y37:Z37))</f>
        <v>78</v>
      </c>
      <c r="AB37" s="13">
        <f>SUM(AB35:AB36)</f>
        <v>32</v>
      </c>
      <c r="AC37" s="13">
        <f>IF(SUM(AC35:AC36)&lt;19,SUM(AC35:AC36),SUM(AC35:AC36))</f>
        <v>45</v>
      </c>
      <c r="AD37" s="13">
        <f>IF(SUM(AB37:AC37)&lt;40,SUM(AB37:AC37),SUM(AB37:AC37))</f>
        <v>77</v>
      </c>
      <c r="AE37" s="13">
        <f>SUM(AE35:AE36)</f>
        <v>24</v>
      </c>
      <c r="AF37" s="13">
        <f>IF(SUM(AF35:AF36)&lt;19,SUM(AF35:AF36),SUM(AF35:AF36))</f>
        <v>53</v>
      </c>
      <c r="AG37" s="13">
        <f>IF(SUM(AE37:AF37)&lt;40,SUM(AE37:AF37),SUM(AE37:AF37))</f>
        <v>77</v>
      </c>
      <c r="AH37" s="13">
        <f>SUM(AH35:AH36)</f>
        <v>24</v>
      </c>
      <c r="AI37" s="13">
        <f>IF(SUM(AI35:AI36)&lt;19,SUM(AI35:AI36),SUM(AI35:AI36))</f>
        <v>47</v>
      </c>
      <c r="AJ37" s="13">
        <f>IF(SUM(AH37:AI37)&lt;40,SUM(AH37:AI37),SUM(AH37:AI37))</f>
        <v>71</v>
      </c>
      <c r="AK37" s="13">
        <f>SUM(AK35:AK36)</f>
        <v>11</v>
      </c>
      <c r="AL37" s="13">
        <f>IF(SUM(AL35:AL36)&lt;9,SUM(AL35:AL36),SUM(AL35:AL36))</f>
        <v>20</v>
      </c>
      <c r="AM37" s="13">
        <f>IF(SUM(AK37:AL37)&lt;20,SUM(AK37:AL37),SUM(AK37:AL37))</f>
        <v>31</v>
      </c>
      <c r="AN37" s="15">
        <f>IF(OR(I37&lt;100,L37&lt;100,O37&lt;100,R37&lt;60,U37&lt;60,X37&lt;60,AA37&lt;40,AD37&lt;40,AG37&lt;40,AJ37&lt;40,AM37&lt;20),"0",SUM(AA37,AD37,X37,U37,R37,O37,L37,I37,AG37,AJ37,AM37))</f>
        <v>1103</v>
      </c>
      <c r="AO37" s="15">
        <f>AN37/1320*100</f>
        <v>83.560606060606062</v>
      </c>
      <c r="AP37" s="15" t="str">
        <f>IF(AO37&lt;50,"   ",IF(AO37&lt;65,"مقبول",IF(AO37&lt;75,"جيد",IF(AO37&lt;85,"جيدجداً",IF(AO37&lt;=100,"ممتاز","خطا")))))</f>
        <v>جيدجداً</v>
      </c>
      <c r="AQ37" s="96"/>
      <c r="AR37" s="96"/>
      <c r="AS37" s="96"/>
      <c r="AT37" s="96"/>
      <c r="AU37" s="68"/>
      <c r="AV37" s="45"/>
    </row>
    <row r="38" spans="2:48" ht="27" thickTop="1">
      <c r="B38" s="16"/>
      <c r="C38" s="16"/>
      <c r="D38" s="16"/>
      <c r="E38" s="16"/>
      <c r="F38" s="16"/>
      <c r="G38" s="16"/>
      <c r="H38" s="16"/>
      <c r="I38" s="16"/>
      <c r="J38" s="16"/>
      <c r="K38" s="16"/>
      <c r="L38" s="16"/>
      <c r="M38" s="16"/>
      <c r="N38" s="16"/>
      <c r="O38" s="16"/>
      <c r="P38" s="16"/>
      <c r="Q38" s="16"/>
      <c r="R38" s="16"/>
      <c r="S38" s="16"/>
      <c r="T38" s="16"/>
      <c r="U38" s="16"/>
      <c r="V38" s="16"/>
      <c r="W38" s="16"/>
      <c r="X38" s="16"/>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01"/>
    </row>
    <row r="39" spans="2:48" ht="26.25">
      <c r="B39" s="16"/>
      <c r="C39" s="17" t="s">
        <v>33</v>
      </c>
      <c r="D39" s="17"/>
      <c r="E39" s="17"/>
      <c r="F39" s="17"/>
      <c r="G39" s="17"/>
      <c r="H39" s="17"/>
      <c r="I39" s="16"/>
      <c r="J39" s="16"/>
      <c r="K39" s="16"/>
      <c r="L39" s="18" t="s">
        <v>34</v>
      </c>
      <c r="M39" s="18" t="s">
        <v>35</v>
      </c>
      <c r="N39" s="18"/>
      <c r="O39" s="18"/>
      <c r="P39" s="18"/>
      <c r="Q39" s="18"/>
      <c r="R39" s="18"/>
      <c r="S39" s="18"/>
      <c r="T39" s="18"/>
      <c r="U39" s="18"/>
      <c r="V39" s="19"/>
      <c r="W39" s="19"/>
      <c r="X39" s="19"/>
      <c r="Y39" s="18"/>
      <c r="Z39" s="17"/>
      <c r="AA39" s="17"/>
      <c r="AB39" s="17"/>
      <c r="AC39" s="17"/>
      <c r="AD39" s="17"/>
      <c r="AE39" s="18"/>
      <c r="AF39" s="17"/>
      <c r="AG39" s="17"/>
      <c r="AH39" s="17"/>
      <c r="AI39" s="17"/>
      <c r="AJ39" s="17"/>
      <c r="AK39" s="17"/>
      <c r="AL39" s="17"/>
      <c r="AM39" s="17"/>
      <c r="AN39" s="17"/>
      <c r="AO39" s="18"/>
      <c r="AV39" s="101"/>
    </row>
    <row r="40" spans="2:48" ht="33.75">
      <c r="B40" s="19"/>
      <c r="C40" s="20" t="s">
        <v>36</v>
      </c>
      <c r="D40" s="18" t="s">
        <v>37</v>
      </c>
      <c r="E40" s="18"/>
      <c r="F40" s="18"/>
      <c r="G40" s="18"/>
      <c r="H40" s="18"/>
      <c r="I40" s="19"/>
      <c r="J40" s="19"/>
      <c r="K40" s="19"/>
      <c r="L40" s="18" t="s">
        <v>34</v>
      </c>
      <c r="M40" s="18" t="s">
        <v>38</v>
      </c>
      <c r="N40" s="18"/>
      <c r="O40" s="18"/>
      <c r="P40" s="18"/>
      <c r="Q40" s="18"/>
      <c r="R40" s="18"/>
      <c r="S40" s="18"/>
      <c r="T40" s="18"/>
      <c r="U40" s="18"/>
      <c r="V40" s="19"/>
      <c r="W40" s="19"/>
      <c r="X40" s="19"/>
      <c r="AA40" s="21"/>
      <c r="AB40" s="22"/>
      <c r="AC40" s="21"/>
      <c r="AD40" s="21"/>
      <c r="AE40" s="21"/>
      <c r="AF40" s="21"/>
      <c r="AI40" s="21"/>
      <c r="AJ40" s="21"/>
      <c r="AK40" s="21"/>
      <c r="AL40" s="22"/>
      <c r="AM40" s="21"/>
      <c r="AN40" s="21"/>
      <c r="AO40" s="21"/>
      <c r="AP40" s="21"/>
      <c r="AQ40" s="21"/>
      <c r="AR40" s="23"/>
      <c r="AS40" s="22"/>
      <c r="AT40" s="21"/>
      <c r="AU40" s="17"/>
      <c r="AV40" s="101"/>
    </row>
    <row r="41" spans="2:48" ht="33.75">
      <c r="B41" s="19"/>
      <c r="C41" s="20"/>
      <c r="D41" s="18"/>
      <c r="E41" s="18"/>
      <c r="F41" s="18"/>
      <c r="G41" s="18"/>
      <c r="H41" s="18"/>
      <c r="I41" s="19"/>
      <c r="J41" s="19"/>
      <c r="K41" s="19"/>
      <c r="L41" s="18"/>
      <c r="M41" s="18"/>
      <c r="N41" s="18"/>
      <c r="O41" s="18"/>
      <c r="P41" s="18"/>
      <c r="Q41" s="18"/>
      <c r="R41" s="18"/>
      <c r="S41" s="18"/>
      <c r="T41" s="18"/>
      <c r="U41" s="18"/>
      <c r="V41" s="19"/>
      <c r="W41" s="19"/>
      <c r="X41" s="19"/>
      <c r="AA41" s="21"/>
      <c r="AB41" s="22"/>
      <c r="AC41" s="21"/>
      <c r="AD41" s="21"/>
      <c r="AE41" s="21"/>
      <c r="AF41" s="21"/>
      <c r="AI41" s="21"/>
      <c r="AJ41" s="21"/>
      <c r="AK41" s="21"/>
      <c r="AL41" s="22"/>
      <c r="AM41" s="21"/>
      <c r="AN41" s="21"/>
      <c r="AO41" s="21"/>
      <c r="AP41" s="21"/>
      <c r="AQ41" s="21"/>
      <c r="AR41" s="23"/>
      <c r="AS41" s="22"/>
      <c r="AT41" s="21"/>
      <c r="AU41" s="17"/>
      <c r="AV41" s="101"/>
    </row>
    <row r="42" spans="2:48" ht="20.25">
      <c r="B42" s="19"/>
      <c r="AV42" s="101"/>
    </row>
    <row r="43" spans="2:48" ht="20.25">
      <c r="B43" s="19"/>
      <c r="AV43" s="101"/>
    </row>
    <row r="44" spans="2:48" ht="20.25">
      <c r="B44" s="19"/>
      <c r="AV44" s="101"/>
    </row>
    <row r="45" spans="2:48" ht="35.25">
      <c r="B45" s="19"/>
      <c r="J45" s="65" t="s">
        <v>0</v>
      </c>
      <c r="K45" s="65"/>
      <c r="L45" s="65"/>
      <c r="M45" s="65"/>
      <c r="N45" s="65"/>
      <c r="O45" s="65"/>
      <c r="P45" s="65"/>
      <c r="Q45" s="65"/>
      <c r="R45" s="65"/>
      <c r="S45" s="65"/>
      <c r="T45" s="65"/>
      <c r="U45" s="65"/>
      <c r="V45" s="65"/>
      <c r="W45" s="65"/>
      <c r="X45" s="65"/>
      <c r="Y45" s="65"/>
      <c r="Z45" s="65"/>
      <c r="AA45" s="65"/>
      <c r="AB45" s="65"/>
      <c r="AC45" s="65"/>
      <c r="AD45" s="65"/>
      <c r="AE45" s="65"/>
      <c r="AF45" s="65"/>
      <c r="AG45" s="65"/>
      <c r="AH45" s="65"/>
      <c r="AI45" s="65"/>
      <c r="AV45" s="101"/>
    </row>
    <row r="46" spans="2:48" ht="20.25">
      <c r="B46" s="19"/>
      <c r="AV46" s="101"/>
    </row>
    <row r="47" spans="2:48" ht="21" thickBot="1">
      <c r="B47" s="19"/>
      <c r="AV47" s="101"/>
    </row>
    <row r="48" spans="2:48" ht="35.25" customHeight="1" thickTop="1" thickBot="1">
      <c r="B48" s="52" t="s">
        <v>2</v>
      </c>
      <c r="C48" s="55" t="s">
        <v>3</v>
      </c>
      <c r="D48" s="58" t="s">
        <v>4</v>
      </c>
      <c r="E48" s="61" t="s">
        <v>5</v>
      </c>
      <c r="F48" s="24" t="s">
        <v>6</v>
      </c>
      <c r="G48" s="46" t="s">
        <v>7</v>
      </c>
      <c r="H48" s="47"/>
      <c r="I48" s="48"/>
      <c r="J48" s="46" t="s">
        <v>8</v>
      </c>
      <c r="K48" s="47"/>
      <c r="L48" s="48"/>
      <c r="M48" s="46" t="s">
        <v>9</v>
      </c>
      <c r="N48" s="47"/>
      <c r="O48" s="48"/>
      <c r="P48" s="46" t="s">
        <v>10</v>
      </c>
      <c r="Q48" s="47"/>
      <c r="R48" s="48"/>
      <c r="S48" s="46" t="s">
        <v>11</v>
      </c>
      <c r="T48" s="47"/>
      <c r="U48" s="48"/>
      <c r="V48" s="46" t="s">
        <v>12</v>
      </c>
      <c r="W48" s="47"/>
      <c r="X48" s="48"/>
      <c r="Y48" s="46" t="s">
        <v>13</v>
      </c>
      <c r="Z48" s="47"/>
      <c r="AA48" s="48"/>
      <c r="AB48" s="46" t="s">
        <v>14</v>
      </c>
      <c r="AC48" s="47"/>
      <c r="AD48" s="48"/>
      <c r="AE48" s="46" t="s">
        <v>15</v>
      </c>
      <c r="AF48" s="47"/>
      <c r="AG48" s="48"/>
      <c r="AH48" s="46" t="s">
        <v>16</v>
      </c>
      <c r="AI48" s="47"/>
      <c r="AJ48" s="48"/>
      <c r="AK48" s="46" t="s">
        <v>17</v>
      </c>
      <c r="AL48" s="47"/>
      <c r="AM48" s="48"/>
      <c r="AN48" s="88" t="s">
        <v>18</v>
      </c>
      <c r="AO48" s="88" t="s">
        <v>19</v>
      </c>
      <c r="AP48" s="88" t="s">
        <v>20</v>
      </c>
      <c r="AQ48" s="75" t="s">
        <v>21</v>
      </c>
      <c r="AR48" s="76"/>
      <c r="AS48" s="75" t="s">
        <v>22</v>
      </c>
      <c r="AT48" s="76"/>
      <c r="AU48" s="79" t="s">
        <v>23</v>
      </c>
      <c r="AV48" s="101"/>
    </row>
    <row r="49" spans="2:48" ht="187.5" thickBot="1">
      <c r="B49" s="53"/>
      <c r="C49" s="56"/>
      <c r="D49" s="59"/>
      <c r="E49" s="62"/>
      <c r="F49" s="8" t="s">
        <v>24</v>
      </c>
      <c r="G49" s="8" t="s">
        <v>25</v>
      </c>
      <c r="H49" s="8" t="s">
        <v>26</v>
      </c>
      <c r="I49" s="8" t="s">
        <v>27</v>
      </c>
      <c r="J49" s="8" t="s">
        <v>25</v>
      </c>
      <c r="K49" s="8" t="s">
        <v>26</v>
      </c>
      <c r="L49" s="8" t="s">
        <v>27</v>
      </c>
      <c r="M49" s="8" t="s">
        <v>25</v>
      </c>
      <c r="N49" s="8" t="s">
        <v>26</v>
      </c>
      <c r="O49" s="8" t="s">
        <v>27</v>
      </c>
      <c r="P49" s="8" t="s">
        <v>25</v>
      </c>
      <c r="Q49" s="8" t="s">
        <v>26</v>
      </c>
      <c r="R49" s="8" t="s">
        <v>27</v>
      </c>
      <c r="S49" s="8" t="s">
        <v>25</v>
      </c>
      <c r="T49" s="8" t="s">
        <v>26</v>
      </c>
      <c r="U49" s="8" t="s">
        <v>27</v>
      </c>
      <c r="V49" s="8" t="s">
        <v>25</v>
      </c>
      <c r="W49" s="8" t="s">
        <v>26</v>
      </c>
      <c r="X49" s="8" t="s">
        <v>27</v>
      </c>
      <c r="Y49" s="8" t="s">
        <v>25</v>
      </c>
      <c r="Z49" s="8" t="s">
        <v>26</v>
      </c>
      <c r="AA49" s="8" t="s">
        <v>27</v>
      </c>
      <c r="AB49" s="8" t="s">
        <v>25</v>
      </c>
      <c r="AC49" s="8" t="s">
        <v>26</v>
      </c>
      <c r="AD49" s="8" t="s">
        <v>27</v>
      </c>
      <c r="AE49" s="8" t="s">
        <v>25</v>
      </c>
      <c r="AF49" s="8" t="s">
        <v>26</v>
      </c>
      <c r="AG49" s="8" t="s">
        <v>27</v>
      </c>
      <c r="AH49" s="8" t="s">
        <v>25</v>
      </c>
      <c r="AI49" s="8" t="s">
        <v>26</v>
      </c>
      <c r="AJ49" s="8" t="s">
        <v>27</v>
      </c>
      <c r="AK49" s="8" t="s">
        <v>25</v>
      </c>
      <c r="AL49" s="8" t="s">
        <v>26</v>
      </c>
      <c r="AM49" s="8" t="s">
        <v>27</v>
      </c>
      <c r="AN49" s="89"/>
      <c r="AO49" s="89"/>
      <c r="AP49" s="89"/>
      <c r="AQ49" s="77"/>
      <c r="AR49" s="78"/>
      <c r="AS49" s="77"/>
      <c r="AT49" s="78"/>
      <c r="AU49" s="80"/>
      <c r="AV49" s="101"/>
    </row>
    <row r="50" spans="2:48" ht="28.5" thickBot="1">
      <c r="B50" s="53"/>
      <c r="C50" s="56"/>
      <c r="D50" s="59"/>
      <c r="E50" s="62"/>
      <c r="F50" s="25" t="s">
        <v>28</v>
      </c>
      <c r="G50" s="9">
        <v>30</v>
      </c>
      <c r="H50" s="9">
        <v>56</v>
      </c>
      <c r="I50" s="9">
        <v>100</v>
      </c>
      <c r="J50" s="9">
        <v>30</v>
      </c>
      <c r="K50" s="9">
        <v>56</v>
      </c>
      <c r="L50" s="9">
        <v>100</v>
      </c>
      <c r="M50" s="9">
        <v>30</v>
      </c>
      <c r="N50" s="9">
        <v>56</v>
      </c>
      <c r="O50" s="9">
        <v>100</v>
      </c>
      <c r="P50" s="9">
        <v>24</v>
      </c>
      <c r="Q50" s="9">
        <v>29</v>
      </c>
      <c r="R50" s="9">
        <v>60</v>
      </c>
      <c r="S50" s="9">
        <v>24</v>
      </c>
      <c r="T50" s="9">
        <v>29</v>
      </c>
      <c r="U50" s="9">
        <v>60</v>
      </c>
      <c r="V50" s="9">
        <v>24</v>
      </c>
      <c r="W50" s="9">
        <v>29</v>
      </c>
      <c r="X50" s="9">
        <v>60</v>
      </c>
      <c r="Y50" s="9">
        <v>12</v>
      </c>
      <c r="Z50" s="9">
        <v>22</v>
      </c>
      <c r="AA50" s="9">
        <v>40</v>
      </c>
      <c r="AB50" s="9">
        <v>16</v>
      </c>
      <c r="AC50" s="9">
        <v>19</v>
      </c>
      <c r="AD50" s="9">
        <v>40</v>
      </c>
      <c r="AE50" s="9">
        <v>12</v>
      </c>
      <c r="AF50" s="9">
        <v>22</v>
      </c>
      <c r="AG50" s="9">
        <v>40</v>
      </c>
      <c r="AH50" s="9">
        <v>12</v>
      </c>
      <c r="AI50" s="9">
        <v>22</v>
      </c>
      <c r="AJ50" s="9">
        <v>40</v>
      </c>
      <c r="AK50" s="9">
        <v>6</v>
      </c>
      <c r="AL50" s="9">
        <v>11</v>
      </c>
      <c r="AM50" s="9">
        <v>20</v>
      </c>
      <c r="AN50" s="89"/>
      <c r="AO50" s="89"/>
      <c r="AP50" s="89"/>
      <c r="AQ50" s="82" t="s">
        <v>20</v>
      </c>
      <c r="AR50" s="83"/>
      <c r="AS50" s="84" t="s">
        <v>20</v>
      </c>
      <c r="AT50" s="85"/>
      <c r="AU50" s="81"/>
      <c r="AV50" s="31"/>
    </row>
    <row r="51" spans="2:48" ht="28.5" thickBot="1">
      <c r="B51" s="54"/>
      <c r="C51" s="57"/>
      <c r="D51" s="60"/>
      <c r="E51" s="63"/>
      <c r="F51" s="10" t="s">
        <v>29</v>
      </c>
      <c r="G51" s="9">
        <v>60</v>
      </c>
      <c r="H51" s="9">
        <v>140</v>
      </c>
      <c r="I51" s="9">
        <v>200</v>
      </c>
      <c r="J51" s="9">
        <v>60</v>
      </c>
      <c r="K51" s="9">
        <v>140</v>
      </c>
      <c r="L51" s="9">
        <v>200</v>
      </c>
      <c r="M51" s="9">
        <v>60</v>
      </c>
      <c r="N51" s="9">
        <v>140</v>
      </c>
      <c r="O51" s="9">
        <v>200</v>
      </c>
      <c r="P51" s="9">
        <v>48</v>
      </c>
      <c r="Q51" s="9">
        <v>72</v>
      </c>
      <c r="R51" s="9">
        <v>120</v>
      </c>
      <c r="S51" s="9">
        <v>48</v>
      </c>
      <c r="T51" s="9">
        <v>72</v>
      </c>
      <c r="U51" s="9">
        <v>120</v>
      </c>
      <c r="V51" s="9">
        <v>48</v>
      </c>
      <c r="W51" s="9">
        <v>72</v>
      </c>
      <c r="X51" s="9">
        <v>120</v>
      </c>
      <c r="Y51" s="9">
        <v>24</v>
      </c>
      <c r="Z51" s="9">
        <v>56</v>
      </c>
      <c r="AA51" s="9">
        <v>80</v>
      </c>
      <c r="AB51" s="9">
        <v>32</v>
      </c>
      <c r="AC51" s="9">
        <v>48</v>
      </c>
      <c r="AD51" s="9">
        <v>80</v>
      </c>
      <c r="AE51" s="9">
        <v>24</v>
      </c>
      <c r="AF51" s="9">
        <v>56</v>
      </c>
      <c r="AG51" s="9">
        <v>80</v>
      </c>
      <c r="AH51" s="9">
        <v>24</v>
      </c>
      <c r="AI51" s="9">
        <v>56</v>
      </c>
      <c r="AJ51" s="9">
        <v>80</v>
      </c>
      <c r="AK51" s="9">
        <v>12</v>
      </c>
      <c r="AL51" s="9">
        <v>28</v>
      </c>
      <c r="AM51" s="9">
        <v>40</v>
      </c>
      <c r="AN51" s="90"/>
      <c r="AO51" s="90"/>
      <c r="AP51" s="90"/>
      <c r="AQ51" s="84"/>
      <c r="AR51" s="85"/>
      <c r="AS51" s="84"/>
      <c r="AT51" s="85"/>
      <c r="AU51" s="81"/>
      <c r="AV51" s="31"/>
    </row>
    <row r="52" spans="2:48" ht="28.5" customHeight="1" thickBot="1">
      <c r="B52" s="69">
        <v>11</v>
      </c>
      <c r="C52" s="51">
        <v>620</v>
      </c>
      <c r="D52" s="71" t="s">
        <v>48</v>
      </c>
      <c r="E52" s="51">
        <v>222</v>
      </c>
      <c r="F52" s="11" t="s">
        <v>30</v>
      </c>
      <c r="G52" s="12">
        <v>15</v>
      </c>
      <c r="H52" s="12">
        <v>38</v>
      </c>
      <c r="I52" s="13">
        <f>SUM(G52:H52)</f>
        <v>53</v>
      </c>
      <c r="J52" s="12">
        <v>14</v>
      </c>
      <c r="K52" s="12">
        <v>25</v>
      </c>
      <c r="L52" s="13">
        <f>SUM(J52:K52)</f>
        <v>39</v>
      </c>
      <c r="M52" s="12">
        <v>8</v>
      </c>
      <c r="N52" s="12">
        <v>11</v>
      </c>
      <c r="O52" s="13">
        <f>SUM(M52:N52)</f>
        <v>19</v>
      </c>
      <c r="P52" s="12">
        <v>19</v>
      </c>
      <c r="Q52" s="12">
        <v>18</v>
      </c>
      <c r="R52" s="13">
        <f>SUM(P52:Q52)</f>
        <v>37</v>
      </c>
      <c r="S52" s="12">
        <v>17</v>
      </c>
      <c r="T52" s="12">
        <v>10</v>
      </c>
      <c r="U52" s="13">
        <f>SUM(S52:T52)</f>
        <v>27</v>
      </c>
      <c r="V52" s="12">
        <v>14</v>
      </c>
      <c r="W52" s="12">
        <v>12</v>
      </c>
      <c r="X52" s="13">
        <f>SUM(V52:W52)</f>
        <v>26</v>
      </c>
      <c r="Y52" s="12">
        <v>4</v>
      </c>
      <c r="Z52" s="12">
        <v>18</v>
      </c>
      <c r="AA52" s="13">
        <f>SUM(Y52:Z52)</f>
        <v>22</v>
      </c>
      <c r="AB52" s="12">
        <v>12</v>
      </c>
      <c r="AC52" s="12">
        <v>21</v>
      </c>
      <c r="AD52" s="13">
        <f>SUM(AB52:AC52)</f>
        <v>33</v>
      </c>
      <c r="AE52" s="12">
        <v>10</v>
      </c>
      <c r="AF52" s="12">
        <v>25</v>
      </c>
      <c r="AG52" s="13">
        <f>SUM(AE52:AF52)</f>
        <v>35</v>
      </c>
      <c r="AH52" s="12">
        <v>5</v>
      </c>
      <c r="AI52" s="12">
        <v>4</v>
      </c>
      <c r="AJ52" s="13">
        <f>SUM(AH52:AI52)</f>
        <v>9</v>
      </c>
      <c r="AK52" s="12">
        <v>3</v>
      </c>
      <c r="AL52" s="12">
        <v>4</v>
      </c>
      <c r="AM52" s="13">
        <f>SUM(AK52:AL52)</f>
        <v>7</v>
      </c>
      <c r="AN52" s="87"/>
      <c r="AO52" s="87"/>
      <c r="AP52" s="49"/>
      <c r="AQ52" s="51"/>
      <c r="AR52" s="51"/>
      <c r="AS52" s="51"/>
      <c r="AT52" s="51"/>
      <c r="AU52" s="99" t="str">
        <f>IF(AN54="0","راسب","ناجح")</f>
        <v>راسب</v>
      </c>
      <c r="AV52" s="45" t="str">
        <f>IF(AN54="0","له دور ثانٍ في : ","ناجح")&amp;IF(COUNTIF(H54,"&lt;56")+COUNTIF(I54,"&lt;100")=0,,"عربي،")&amp;IF(COUNTIF(K54,"&lt;56")+COUNTIF(L54,"&lt;100")=0,,"إنجليزي،")&amp;IF(COUNTIF(N54,"&lt;56")+COUNTIF(O54,"&lt;100")=0,," رياضيات،")&amp;IF(COUNTIF(Q54,"&lt;29")+COUNTIF(R54,"&lt;60")=0,,"فيزياء ،")&amp;IF(COUNTIF(T54,"&lt;29")+COUNTIF(U54,"&lt;60")=0,,"كيمياء،")&amp;IF(COUNTIF(W54,"&lt;29")+COUNTIF(X54,"&lt;60")=0,,"أحياء،")&amp;IF(COUNTIF(Z54,"&lt;22")+COUNTIF(AA54,"&lt;40")=0,,"دين، ")&amp;IF(COUNTIF(AC54,"&lt;19")+COUNTIF(AD54,"&lt;40")=0,,"حاسوب،
")&amp;IF(COUNTIF(AF54,"&lt;22")+COUNTIF(AG54,"&lt;40")=0,,"تاريخ ،")&amp;IF(COUNTIF(AI54,"&lt;22")+COUNTIF(AJ54,"&lt;40")=0,,"جغرافيا،")&amp;IF(COUNTIF(AL54,"&lt;11")+COUNTIF(AM54,"&lt;20")=0,,"أساسيات الحياة الاجتماعية، ")</f>
        <v>له دور ثانٍ في : إنجليزي، رياضيات،</v>
      </c>
    </row>
    <row r="53" spans="2:48" ht="28.5" customHeight="1" thickBot="1">
      <c r="B53" s="69"/>
      <c r="C53" s="51"/>
      <c r="D53" s="72"/>
      <c r="E53" s="51"/>
      <c r="F53" s="11" t="s">
        <v>31</v>
      </c>
      <c r="G53" s="12">
        <v>15</v>
      </c>
      <c r="H53" s="12">
        <v>49</v>
      </c>
      <c r="I53" s="13">
        <f>SUM(G53:H53)</f>
        <v>64</v>
      </c>
      <c r="J53" s="12">
        <v>22</v>
      </c>
      <c r="K53" s="12">
        <v>20</v>
      </c>
      <c r="L53" s="13">
        <f>SUM(J53:K53)</f>
        <v>42</v>
      </c>
      <c r="M53" s="12">
        <v>8</v>
      </c>
      <c r="N53" s="12">
        <v>8</v>
      </c>
      <c r="O53" s="13">
        <f>SUM(M53:N53)</f>
        <v>16</v>
      </c>
      <c r="P53" s="12">
        <v>12</v>
      </c>
      <c r="Q53" s="12">
        <v>20</v>
      </c>
      <c r="R53" s="13">
        <f>SUM(P53:Q53)</f>
        <v>32</v>
      </c>
      <c r="S53" s="12">
        <v>16</v>
      </c>
      <c r="T53" s="12">
        <v>19</v>
      </c>
      <c r="U53" s="13">
        <f>SUM(S53:T53)</f>
        <v>35</v>
      </c>
      <c r="V53" s="12">
        <v>19</v>
      </c>
      <c r="W53" s="12">
        <v>17</v>
      </c>
      <c r="X53" s="13">
        <f>SUM(V53:W53)</f>
        <v>36</v>
      </c>
      <c r="Y53" s="12">
        <v>3</v>
      </c>
      <c r="Z53" s="12">
        <v>16</v>
      </c>
      <c r="AA53" s="13">
        <f>SUM(Y53:Z53)</f>
        <v>19</v>
      </c>
      <c r="AB53" s="12">
        <v>11</v>
      </c>
      <c r="AC53" s="12">
        <v>13</v>
      </c>
      <c r="AD53" s="13">
        <f>SUM(AB53:AC53)</f>
        <v>24</v>
      </c>
      <c r="AE53" s="12">
        <v>11</v>
      </c>
      <c r="AF53" s="12">
        <v>16</v>
      </c>
      <c r="AG53" s="13">
        <f>SUM(AE53:AF53)</f>
        <v>27</v>
      </c>
      <c r="AH53" s="12">
        <v>7</v>
      </c>
      <c r="AI53" s="12">
        <v>24</v>
      </c>
      <c r="AJ53" s="13">
        <f>SUM(AH53:AI53)</f>
        <v>31</v>
      </c>
      <c r="AK53" s="12">
        <v>3</v>
      </c>
      <c r="AL53" s="12">
        <v>10</v>
      </c>
      <c r="AM53" s="13">
        <f>SUM(AK53:AL53)</f>
        <v>13</v>
      </c>
      <c r="AN53" s="50"/>
      <c r="AO53" s="50"/>
      <c r="AP53" s="50"/>
      <c r="AQ53" s="51"/>
      <c r="AR53" s="51"/>
      <c r="AS53" s="51"/>
      <c r="AT53" s="51"/>
      <c r="AU53" s="99"/>
      <c r="AV53" s="45"/>
    </row>
    <row r="54" spans="2:48" ht="36" customHeight="1" thickBot="1">
      <c r="B54" s="69"/>
      <c r="C54" s="51"/>
      <c r="D54" s="72"/>
      <c r="E54" s="51"/>
      <c r="F54" s="14" t="s">
        <v>32</v>
      </c>
      <c r="G54" s="13">
        <f>SUM(G52:G53)</f>
        <v>30</v>
      </c>
      <c r="H54" s="13">
        <f>IF(SUM(H52:H53)&lt;38,SUM(H52:H53),SUM(H52:H53))</f>
        <v>87</v>
      </c>
      <c r="I54" s="13">
        <f>IF(SUM(G54:H54)&lt;100,SUM(G54:H54),SUM(G54:H54))</f>
        <v>117</v>
      </c>
      <c r="J54" s="13">
        <f>SUM(J52:J53)</f>
        <v>36</v>
      </c>
      <c r="K54" s="13">
        <f>IF(SUM(K52:K53)&lt;38,SUM(K52:K53),SUM(K52:K53))</f>
        <v>45</v>
      </c>
      <c r="L54" s="13"/>
      <c r="M54" s="13">
        <f>SUM(M52:M53)</f>
        <v>16</v>
      </c>
      <c r="N54" s="13">
        <f>IF(SUM(N52:N53)&lt;38,SUM(N52:N53),SUM(N52:N53))</f>
        <v>19</v>
      </c>
      <c r="O54" s="13"/>
      <c r="P54" s="13">
        <f>SUM(P52:P53)</f>
        <v>31</v>
      </c>
      <c r="Q54" s="13">
        <f>IF(SUM(Q52:Q53)&lt;38,SUM(Q52:Q53),SUM(Q52:Q53))</f>
        <v>38</v>
      </c>
      <c r="R54" s="13">
        <f>IF(SUM(P54:Q54)&lt;80,SUM(P54:Q54),SUM(P54:Q54))</f>
        <v>69</v>
      </c>
      <c r="S54" s="13">
        <f>SUM(S52:S53)</f>
        <v>33</v>
      </c>
      <c r="T54" s="13">
        <f>IF(SUM(T52:T53)&lt;38,SUM(T52:T53),SUM(T52:T53))</f>
        <v>29</v>
      </c>
      <c r="U54" s="13">
        <f>IF(SUM(S54:T54)&lt;80,SUM(S54:T54),SUM(S54:T54))</f>
        <v>62</v>
      </c>
      <c r="V54" s="13">
        <f>SUM(V52:V53)</f>
        <v>33</v>
      </c>
      <c r="W54" s="13">
        <f>IF(SUM(W52:W53)&lt;38,SUM(W52:W53),SUM(W52:W53))</f>
        <v>29</v>
      </c>
      <c r="X54" s="13">
        <f>IF(SUM(V54:W54)&lt;80,SUM(V54:W54),SUM(V54:W54))</f>
        <v>62</v>
      </c>
      <c r="Y54" s="13">
        <f>SUM(Y52:Y53)</f>
        <v>7</v>
      </c>
      <c r="Z54" s="13">
        <f>IF(SUM(Z52:Z53)&lt;19,SUM(Z52:Z53),SUM(Z52:Z53))</f>
        <v>34</v>
      </c>
      <c r="AA54" s="13">
        <f>IF(SUM(Y54:Z54)&lt;40,SUM(Y54:Z54),SUM(Y54:Z54))</f>
        <v>41</v>
      </c>
      <c r="AB54" s="13">
        <f>SUM(AB52:AB53)</f>
        <v>23</v>
      </c>
      <c r="AC54" s="13">
        <f>IF(SUM(AC52:AC53)&lt;19,SUM(AC52:AC53),SUM(AC52:AC53))</f>
        <v>34</v>
      </c>
      <c r="AD54" s="13">
        <f>IF(SUM(AB54:AC54)&lt;40,SUM(AB54:AC54),SUM(AB54:AC54))</f>
        <v>57</v>
      </c>
      <c r="AE54" s="13">
        <f>SUM(AE52:AE53)</f>
        <v>21</v>
      </c>
      <c r="AF54" s="13">
        <f>IF(SUM(AF52:AF53)&lt;19,SUM(AF52:AF53),SUM(AF52:AF53))</f>
        <v>41</v>
      </c>
      <c r="AG54" s="13">
        <f>IF(SUM(AE54:AF54)&lt;40,SUM(AE54:AF54),SUM(AE54:AF54))</f>
        <v>62</v>
      </c>
      <c r="AH54" s="13">
        <f>SUM(AH52:AH53)</f>
        <v>12</v>
      </c>
      <c r="AI54" s="13">
        <f>IF(SUM(AI52:AI53)&lt;19,SUM(AI52:AI53),SUM(AI52:AI53))</f>
        <v>28</v>
      </c>
      <c r="AJ54" s="13">
        <f>IF(SUM(AH54:AI54)&lt;40,SUM(AH54:AI54),SUM(AH54:AI54))</f>
        <v>40</v>
      </c>
      <c r="AK54" s="13">
        <f>SUM(AK52:AK53)</f>
        <v>6</v>
      </c>
      <c r="AL54" s="13">
        <f>IF(SUM(AL52:AL53)&lt;9,SUM(AL52:AL53),SUM(AL52:AL53))</f>
        <v>14</v>
      </c>
      <c r="AM54" s="13">
        <f>IF(SUM(AK54:AL54)&lt;20,SUM(AK54:AL54),SUM(AK54:AL54))</f>
        <v>20</v>
      </c>
      <c r="AN54" s="15" t="str">
        <f>IF(OR(I54&lt;100,L54&lt;100,O54&lt;100,R54&lt;60,U54&lt;60,X54&lt;60,AA54&lt;40,AD54&lt;40,AG54&lt;40,AJ54&lt;40,AM54&lt;20),"0",SUM(AA54,AD54,X54,U54,R54,O54,L54,I54,AG54,AJ54,AM54))</f>
        <v>0</v>
      </c>
      <c r="AO54" s="15">
        <f>AN54/1320*100</f>
        <v>0</v>
      </c>
      <c r="AP54" s="15" t="str">
        <f>IF(AO54&lt;50,"   ",IF(AO54&lt;65,"مقبول",IF(AO54&lt;75,"جيد",IF(AO54&lt;85,"جيدجداً",IF(AO54&lt;=100,"ممتاز","خطا")))))</f>
        <v xml:space="preserve">   </v>
      </c>
      <c r="AQ54" s="51"/>
      <c r="AR54" s="51"/>
      <c r="AS54" s="51"/>
      <c r="AT54" s="51"/>
      <c r="AU54" s="99"/>
      <c r="AV54" s="45"/>
    </row>
    <row r="55" spans="2:48" ht="28.5" customHeight="1" thickBot="1">
      <c r="B55" s="69">
        <v>12</v>
      </c>
      <c r="C55" s="51">
        <v>621</v>
      </c>
      <c r="D55" s="71" t="s">
        <v>49</v>
      </c>
      <c r="E55" s="51">
        <v>223</v>
      </c>
      <c r="F55" s="11" t="s">
        <v>30</v>
      </c>
      <c r="G55" s="12">
        <v>18</v>
      </c>
      <c r="H55" s="12">
        <v>56</v>
      </c>
      <c r="I55" s="13">
        <f>SUM(G55:H55)</f>
        <v>74</v>
      </c>
      <c r="J55" s="12">
        <v>24</v>
      </c>
      <c r="K55" s="12">
        <v>30</v>
      </c>
      <c r="L55" s="13">
        <f>SUM(J55:K55)</f>
        <v>54</v>
      </c>
      <c r="M55" s="12">
        <v>17</v>
      </c>
      <c r="N55" s="12">
        <v>44</v>
      </c>
      <c r="O55" s="13">
        <f>SUM(M55:N55)</f>
        <v>61</v>
      </c>
      <c r="P55" s="12">
        <v>22</v>
      </c>
      <c r="Q55" s="12">
        <v>10</v>
      </c>
      <c r="R55" s="13">
        <f>SUM(P55:Q55)</f>
        <v>32</v>
      </c>
      <c r="S55" s="12">
        <v>20</v>
      </c>
      <c r="T55" s="12">
        <v>19</v>
      </c>
      <c r="U55" s="13">
        <f>SUM(S55:T55)</f>
        <v>39</v>
      </c>
      <c r="V55" s="12">
        <v>18</v>
      </c>
      <c r="W55" s="12">
        <v>27</v>
      </c>
      <c r="X55" s="13">
        <f>SUM(V55:W55)</f>
        <v>45</v>
      </c>
      <c r="Y55" s="12">
        <v>10</v>
      </c>
      <c r="Z55" s="12">
        <v>22</v>
      </c>
      <c r="AA55" s="13">
        <f>SUM(Y55:Z55)</f>
        <v>32</v>
      </c>
      <c r="AB55" s="12">
        <v>14</v>
      </c>
      <c r="AC55" s="12">
        <v>22</v>
      </c>
      <c r="AD55" s="13">
        <f>SUM(AB55:AC55)</f>
        <v>36</v>
      </c>
      <c r="AE55" s="12">
        <v>11</v>
      </c>
      <c r="AF55" s="12">
        <v>17</v>
      </c>
      <c r="AG55" s="13">
        <f>SUM(AE55:AF55)</f>
        <v>28</v>
      </c>
      <c r="AH55" s="12">
        <v>9</v>
      </c>
      <c r="AI55" s="12">
        <v>18</v>
      </c>
      <c r="AJ55" s="13">
        <f>SUM(AH55:AI55)</f>
        <v>27</v>
      </c>
      <c r="AK55" s="12">
        <v>5</v>
      </c>
      <c r="AL55" s="12">
        <v>9</v>
      </c>
      <c r="AM55" s="13">
        <f>SUM(AK55:AL55)</f>
        <v>14</v>
      </c>
      <c r="AN55" s="74"/>
      <c r="AO55" s="74"/>
      <c r="AP55" s="49"/>
      <c r="AQ55" s="51"/>
      <c r="AR55" s="51"/>
      <c r="AS55" s="51"/>
      <c r="AT55" s="51"/>
      <c r="AU55" s="99" t="str">
        <f t="shared" ref="AU55" si="9">IF(AN57="0","راسب","ناجح")</f>
        <v>ناجح</v>
      </c>
      <c r="AV55" s="45" t="str">
        <f>IF(AN57="0","له دور ثانٍ في : ","ناجح")&amp;IF(COUNTIF(H57,"&lt;56")+COUNTIF(I57,"&lt;100")=0,,"عربي،")&amp;IF(COUNTIF(K57,"&lt;56")+COUNTIF(L57,"&lt;100")=0,,"إنجليزي،")&amp;IF(COUNTIF(N57,"&lt;56")+COUNTIF(O57,"&lt;100")=0,," رياضيات،")&amp;IF(COUNTIF(Q57,"&lt;29")+COUNTIF(R57,"&lt;60")=0,,"فيزياء ،")&amp;IF(COUNTIF(T57,"&lt;29")+COUNTIF(U57,"&lt;60")=0,,"كيمياء،")&amp;IF(COUNTIF(W57,"&lt;29")+COUNTIF(X57,"&lt;60")=0,,"أحياء،")&amp;IF(COUNTIF(Z57,"&lt;22")+COUNTIF(AA57,"&lt;40")=0,,"دين، ")&amp;IF(COUNTIF(AC57,"&lt;19")+COUNTIF(AD57,"&lt;40")=0,,"حاسوب،
")&amp;IF(COUNTIF(AF57,"&lt;22")+COUNTIF(AG57,"&lt;40")=0,,"تاريخ ،")&amp;IF(COUNTIF(AI57,"&lt;22")+COUNTIF(AJ57,"&lt;40")=0,,"جغرافيا،")&amp;IF(COUNTIF(AL57,"&lt;11")+COUNTIF(AM57,"&lt;20")=0,,"أساسيات الحياة الاجتماعية، ")</f>
        <v>ناجح</v>
      </c>
    </row>
    <row r="56" spans="2:48" ht="28.5" customHeight="1" thickBot="1">
      <c r="B56" s="69"/>
      <c r="C56" s="51"/>
      <c r="D56" s="72"/>
      <c r="E56" s="51"/>
      <c r="F56" s="11" t="s">
        <v>31</v>
      </c>
      <c r="G56" s="12">
        <v>20</v>
      </c>
      <c r="H56" s="12">
        <v>57</v>
      </c>
      <c r="I56" s="13">
        <f>SUM(G56:H56)</f>
        <v>77</v>
      </c>
      <c r="J56" s="12">
        <v>25</v>
      </c>
      <c r="K56" s="12">
        <v>26</v>
      </c>
      <c r="L56" s="13">
        <f>SUM(J56:K56)</f>
        <v>51</v>
      </c>
      <c r="M56" s="12">
        <v>17</v>
      </c>
      <c r="N56" s="12">
        <v>35</v>
      </c>
      <c r="O56" s="13">
        <f>SUM(M56:N56)</f>
        <v>52</v>
      </c>
      <c r="P56" s="12">
        <v>16</v>
      </c>
      <c r="Q56" s="12">
        <v>19</v>
      </c>
      <c r="R56" s="13">
        <f>SUM(P56:Q56)</f>
        <v>35</v>
      </c>
      <c r="S56" s="12">
        <v>19</v>
      </c>
      <c r="T56" s="12">
        <v>29</v>
      </c>
      <c r="U56" s="13">
        <f>SUM(S56:T56)</f>
        <v>48</v>
      </c>
      <c r="V56" s="12">
        <v>16</v>
      </c>
      <c r="W56" s="12">
        <v>17</v>
      </c>
      <c r="X56" s="13">
        <f>SUM(V56:W56)</f>
        <v>33</v>
      </c>
      <c r="Y56" s="12">
        <v>6</v>
      </c>
      <c r="Z56" s="12">
        <v>16</v>
      </c>
      <c r="AA56" s="13">
        <f>SUM(Y56:Z56)</f>
        <v>22</v>
      </c>
      <c r="AB56" s="12">
        <v>14</v>
      </c>
      <c r="AC56" s="12">
        <v>14</v>
      </c>
      <c r="AD56" s="13">
        <f>SUM(AB56:AC56)</f>
        <v>28</v>
      </c>
      <c r="AE56" s="12">
        <v>12</v>
      </c>
      <c r="AF56" s="12">
        <v>24</v>
      </c>
      <c r="AG56" s="13">
        <f>SUM(AE56:AF56)</f>
        <v>36</v>
      </c>
      <c r="AH56" s="12">
        <v>8</v>
      </c>
      <c r="AI56" s="12">
        <v>21</v>
      </c>
      <c r="AJ56" s="13">
        <f>SUM(AH56:AI56)</f>
        <v>29</v>
      </c>
      <c r="AK56" s="12">
        <v>5</v>
      </c>
      <c r="AL56" s="12">
        <v>10</v>
      </c>
      <c r="AM56" s="13">
        <f>SUM(AK56:AL56)</f>
        <v>15</v>
      </c>
      <c r="AN56" s="74"/>
      <c r="AO56" s="74"/>
      <c r="AP56" s="50"/>
      <c r="AQ56" s="51"/>
      <c r="AR56" s="51"/>
      <c r="AS56" s="51"/>
      <c r="AT56" s="51"/>
      <c r="AU56" s="99"/>
      <c r="AV56" s="45"/>
    </row>
    <row r="57" spans="2:48" ht="36" customHeight="1" thickBot="1">
      <c r="B57" s="69"/>
      <c r="C57" s="51"/>
      <c r="D57" s="72"/>
      <c r="E57" s="51"/>
      <c r="F57" s="14" t="s">
        <v>32</v>
      </c>
      <c r="G57" s="13">
        <f>SUM(G55:G56)</f>
        <v>38</v>
      </c>
      <c r="H57" s="27">
        <f>IF(SUM(H55:H56)&lt;38,SUM(H55:H56),SUM(H55:H56))</f>
        <v>113</v>
      </c>
      <c r="I57" s="13">
        <f>IF(SUM(G57:H57)&lt;100,SUM(G57:H57),SUM(G57:H57))</f>
        <v>151</v>
      </c>
      <c r="J57" s="13">
        <f>SUM(J55:J56)</f>
        <v>49</v>
      </c>
      <c r="K57" s="13">
        <f>IF(SUM(K55:K56)&lt;38,SUM(K55:K56),SUM(K55:K56))</f>
        <v>56</v>
      </c>
      <c r="L57" s="13">
        <f>IF(SUM(J57:K57)&lt;100,SUM(J57:K57),SUM(J57:K57))</f>
        <v>105</v>
      </c>
      <c r="M57" s="13">
        <f>SUM(M55:M56)</f>
        <v>34</v>
      </c>
      <c r="N57" s="13">
        <f>IF(SUM(N55:N56)&lt;38,SUM(N55:N56),SUM(N55:N56))</f>
        <v>79</v>
      </c>
      <c r="O57" s="13">
        <f>IF(SUM(M57:N57)&lt;100,SUM(M57:N57),SUM(M57:N57))</f>
        <v>113</v>
      </c>
      <c r="P57" s="13">
        <f>SUM(P55:P56)</f>
        <v>38</v>
      </c>
      <c r="Q57" s="13">
        <f>IF(SUM(Q55:Q56)&lt;38,SUM(Q55:Q56),SUM(Q55:Q56))</f>
        <v>29</v>
      </c>
      <c r="R57" s="13">
        <f>IF(SUM(P57:Q57)&lt;80,SUM(P57:Q57),SUM(P57:Q57))</f>
        <v>67</v>
      </c>
      <c r="S57" s="13">
        <f>SUM(S55:S56)</f>
        <v>39</v>
      </c>
      <c r="T57" s="13">
        <f>IF(SUM(T55:T56)&lt;38,SUM(T55:T56),SUM(T55:T56))</f>
        <v>48</v>
      </c>
      <c r="U57" s="13">
        <f>IF(SUM(S57:T57)&lt;80,SUM(S57:T57),SUM(S57:T57))</f>
        <v>87</v>
      </c>
      <c r="V57" s="13">
        <f>SUM(V55:V56)</f>
        <v>34</v>
      </c>
      <c r="W57" s="13">
        <f>IF(SUM(W55:W56)&lt;38,SUM(W55:W56),SUM(W55:W56))</f>
        <v>44</v>
      </c>
      <c r="X57" s="13">
        <f>IF(SUM(V57:W57)&lt;80,SUM(V57:W57),SUM(V57:W57))</f>
        <v>78</v>
      </c>
      <c r="Y57" s="13">
        <f>SUM(Y55:Y56)</f>
        <v>16</v>
      </c>
      <c r="Z57" s="13">
        <f>IF(SUM(Z55:Z56)&lt;19,SUM(Z55:Z56),SUM(Z55:Z56))</f>
        <v>38</v>
      </c>
      <c r="AA57" s="13">
        <f>IF(SUM(Y57:Z57)&lt;40,SUM(Y57:Z57),SUM(Y57:Z57))</f>
        <v>54</v>
      </c>
      <c r="AB57" s="13">
        <f>SUM(AB55:AB56)</f>
        <v>28</v>
      </c>
      <c r="AC57" s="13">
        <f>IF(SUM(AC55:AC56)&lt;19,SUM(AC55:AC56),SUM(AC55:AC56))</f>
        <v>36</v>
      </c>
      <c r="AD57" s="13">
        <f>IF(SUM(AB57:AC57)&lt;40,SUM(AB57:AC57),SUM(AB57:AC57))</f>
        <v>64</v>
      </c>
      <c r="AE57" s="13">
        <f>SUM(AE55:AE56)</f>
        <v>23</v>
      </c>
      <c r="AF57" s="13">
        <f>IF(SUM(AF55:AF56)&lt;19,SUM(AF55:AF56),SUM(AF55:AF56))</f>
        <v>41</v>
      </c>
      <c r="AG57" s="13">
        <f>IF(SUM(AE57:AF57)&lt;40,SUM(AE57:AF57),SUM(AE57:AF57))</f>
        <v>64</v>
      </c>
      <c r="AH57" s="13">
        <f>SUM(AH55:AH56)</f>
        <v>17</v>
      </c>
      <c r="AI57" s="13">
        <f>IF(SUM(AI55:AI56)&lt;19,SUM(AI55:AI56),SUM(AI55:AI56))</f>
        <v>39</v>
      </c>
      <c r="AJ57" s="13">
        <f>IF(SUM(AH57:AI57)&lt;40,SUM(AH57:AI57),SUM(AH57:AI57))</f>
        <v>56</v>
      </c>
      <c r="AK57" s="13">
        <f>SUM(AK55:AK56)</f>
        <v>10</v>
      </c>
      <c r="AL57" s="13">
        <f>IF(SUM(AL55:AL56)&lt;9,SUM(AL55:AL56),SUM(AL55:AL56))</f>
        <v>19</v>
      </c>
      <c r="AM57" s="13">
        <f>IF(SUM(AK57:AL57)&lt;20,SUM(AK57:AL57),SUM(AK57:AL57))</f>
        <v>29</v>
      </c>
      <c r="AN57" s="15">
        <f>IF(OR(I57&lt;100,L57&lt;100,O57&lt;100,R57&lt;60,U57&lt;60,X57&lt;60,AA57&lt;40,AD57&lt;40,AG57&lt;40,AJ57&lt;40,AM57&lt;20),"0",SUM(AA57,AD57,X57,U57,R57,O57,L57,I57,AG57,AJ57,AM57))</f>
        <v>868</v>
      </c>
      <c r="AO57" s="15">
        <f>AN57/1320*100</f>
        <v>65.757575757575765</v>
      </c>
      <c r="AP57" s="15" t="str">
        <f>IF(AO57&lt;50,"   ",IF(AO57&lt;65,"مقبول",IF(AO57&lt;75,"جيد",IF(AO57&lt;85,"جيدجداً",IF(AO57&lt;=100,"ممتاز","خطا")))))</f>
        <v>جيد</v>
      </c>
      <c r="AQ57" s="51"/>
      <c r="AR57" s="51"/>
      <c r="AS57" s="51"/>
      <c r="AT57" s="51"/>
      <c r="AU57" s="99"/>
      <c r="AV57" s="45"/>
    </row>
    <row r="58" spans="2:48" ht="28.5" customHeight="1" thickBot="1">
      <c r="B58" s="69">
        <v>13</v>
      </c>
      <c r="C58" s="51">
        <v>622</v>
      </c>
      <c r="D58" s="71" t="s">
        <v>50</v>
      </c>
      <c r="E58" s="51">
        <v>224</v>
      </c>
      <c r="F58" s="11" t="s">
        <v>30</v>
      </c>
      <c r="G58" s="12">
        <v>9</v>
      </c>
      <c r="H58" s="12">
        <v>35</v>
      </c>
      <c r="I58" s="13">
        <f>SUM(G58:H58)</f>
        <v>44</v>
      </c>
      <c r="J58" s="12">
        <v>16</v>
      </c>
      <c r="K58" s="12">
        <v>34</v>
      </c>
      <c r="L58" s="13">
        <f>SUM(J58:K58)</f>
        <v>50</v>
      </c>
      <c r="M58" s="12">
        <v>8</v>
      </c>
      <c r="N58" s="12">
        <v>11</v>
      </c>
      <c r="O58" s="13">
        <f>SUM(M58:N58)</f>
        <v>19</v>
      </c>
      <c r="P58" s="12">
        <v>9</v>
      </c>
      <c r="Q58" s="12">
        <v>23</v>
      </c>
      <c r="R58" s="13">
        <f>SUM(P58:Q58)</f>
        <v>32</v>
      </c>
      <c r="S58" s="12">
        <v>13</v>
      </c>
      <c r="T58" s="12">
        <v>28</v>
      </c>
      <c r="U58" s="13">
        <f>SUM(S58:T58)</f>
        <v>41</v>
      </c>
      <c r="V58" s="12">
        <v>14</v>
      </c>
      <c r="W58" s="12">
        <v>16</v>
      </c>
      <c r="X58" s="13">
        <f>SUM(V58:W58)</f>
        <v>30</v>
      </c>
      <c r="Y58" s="12">
        <v>3</v>
      </c>
      <c r="Z58" s="12">
        <v>17</v>
      </c>
      <c r="AA58" s="13">
        <f>SUM(Y58:Z58)</f>
        <v>20</v>
      </c>
      <c r="AB58" s="12">
        <v>12</v>
      </c>
      <c r="AC58" s="12">
        <v>16</v>
      </c>
      <c r="AD58" s="13">
        <f>SUM(AB58:AC58)</f>
        <v>28</v>
      </c>
      <c r="AE58" s="12">
        <v>4</v>
      </c>
      <c r="AF58" s="12">
        <v>4</v>
      </c>
      <c r="AG58" s="13">
        <f>SUM(AE58:AF58)</f>
        <v>8</v>
      </c>
      <c r="AH58" s="12">
        <v>5</v>
      </c>
      <c r="AI58" s="12">
        <v>3</v>
      </c>
      <c r="AJ58" s="13">
        <f>SUM(AH58:AI58)</f>
        <v>8</v>
      </c>
      <c r="AK58" s="12">
        <v>6</v>
      </c>
      <c r="AL58" s="12">
        <v>3</v>
      </c>
      <c r="AM58" s="13">
        <f>SUM(AK58:AL58)</f>
        <v>9</v>
      </c>
      <c r="AN58" s="74"/>
      <c r="AO58" s="74"/>
      <c r="AP58" s="49"/>
      <c r="AQ58" s="51"/>
      <c r="AR58" s="51"/>
      <c r="AS58" s="51"/>
      <c r="AT58" s="51"/>
      <c r="AU58" s="99" t="str">
        <f t="shared" ref="AU58" si="10">IF(AN60="0","راسب","ناجح")</f>
        <v>راسب</v>
      </c>
      <c r="AV58" s="45" t="str">
        <f>IF(AN60="0","له دور ثانٍ في : ","ناجح")&amp;IF(COUNTIF(H60,"&lt;56")+COUNTIF(I60,"&lt;100")=0,,"عربي،")&amp;IF(COUNTIF(K60,"&lt;56")+COUNTIF(L60,"&lt;100")=0,,"إنجليزي،")&amp;IF(COUNTIF(N60,"&lt;56")+COUNTIF(O60,"&lt;100")=0,," رياضيات،")&amp;IF(COUNTIF(Q60,"&lt;29")+COUNTIF(R60,"&lt;60")=0,,"فيزياء ،")&amp;IF(COUNTIF(T60,"&lt;29")+COUNTIF(U60,"&lt;60")=0,,"كيمياء،")&amp;IF(COUNTIF(W60,"&lt;29")+COUNTIF(X60,"&lt;60")=0,,"أحياء،")&amp;IF(COUNTIF(Z60,"&lt;22")+COUNTIF(AA60,"&lt;40")=0,,"دين، ")&amp;IF(COUNTIF(AC60,"&lt;19")+COUNTIF(AD60,"&lt;40")=0,,"حاسوب،
")&amp;IF(COUNTIF(AF60,"&lt;22")+COUNTIF(AG60,"&lt;40")=0,,"تاريخ ،")&amp;IF(COUNTIF(AI60,"&lt;22")+COUNTIF(AJ60,"&lt;40")=0,,"جغرافيا،")&amp;IF(COUNTIF(AL60,"&lt;11")+COUNTIF(AM60,"&lt;20")=0,,"أساسيات الحياة الاجتماعية، ")</f>
        <v>له دور ثانٍ في :  رياضيات،تاريخ ،جغرافيا،</v>
      </c>
    </row>
    <row r="59" spans="2:48" ht="28.5" customHeight="1" thickBot="1">
      <c r="B59" s="69"/>
      <c r="C59" s="51"/>
      <c r="D59" s="72"/>
      <c r="E59" s="51"/>
      <c r="F59" s="11" t="s">
        <v>31</v>
      </c>
      <c r="G59" s="12">
        <v>21</v>
      </c>
      <c r="H59" s="12">
        <v>43</v>
      </c>
      <c r="I59" s="13">
        <f>SUM(G59:H59)</f>
        <v>64</v>
      </c>
      <c r="J59" s="12">
        <v>17</v>
      </c>
      <c r="K59" s="12">
        <v>37</v>
      </c>
      <c r="L59" s="13">
        <f>SUM(J59:K59)</f>
        <v>54</v>
      </c>
      <c r="M59" s="12">
        <v>5</v>
      </c>
      <c r="N59" s="12">
        <v>3</v>
      </c>
      <c r="O59" s="13">
        <f>SUM(M59:N59)</f>
        <v>8</v>
      </c>
      <c r="P59" s="12">
        <v>19</v>
      </c>
      <c r="Q59" s="12">
        <v>10</v>
      </c>
      <c r="R59" s="13">
        <f>SUM(P59:Q59)</f>
        <v>29</v>
      </c>
      <c r="S59" s="12">
        <v>10</v>
      </c>
      <c r="T59" s="12">
        <v>12</v>
      </c>
      <c r="U59" s="13">
        <f>SUM(S59:T59)</f>
        <v>22</v>
      </c>
      <c r="V59" s="12">
        <v>12</v>
      </c>
      <c r="W59" s="12">
        <v>18</v>
      </c>
      <c r="X59" s="13">
        <f>SUM(V59:W59)</f>
        <v>30</v>
      </c>
      <c r="Y59" s="12">
        <v>3</v>
      </c>
      <c r="Z59" s="12">
        <v>17</v>
      </c>
      <c r="AA59" s="13">
        <f>SUM(Y59:Z59)</f>
        <v>20</v>
      </c>
      <c r="AB59" s="12">
        <v>11</v>
      </c>
      <c r="AC59" s="12">
        <v>14</v>
      </c>
      <c r="AD59" s="13">
        <f>SUM(AB59:AC59)</f>
        <v>25</v>
      </c>
      <c r="AE59" s="12">
        <v>11</v>
      </c>
      <c r="AF59" s="12">
        <v>9</v>
      </c>
      <c r="AG59" s="13">
        <f>SUM(AE59:AF59)</f>
        <v>20</v>
      </c>
      <c r="AH59" s="12">
        <v>2</v>
      </c>
      <c r="AI59" s="12">
        <v>19</v>
      </c>
      <c r="AJ59" s="13">
        <f>SUM(AH59:AI59)</f>
        <v>21</v>
      </c>
      <c r="AK59" s="12">
        <v>4</v>
      </c>
      <c r="AL59" s="12">
        <v>8</v>
      </c>
      <c r="AM59" s="13">
        <f>SUM(AK59:AL59)</f>
        <v>12</v>
      </c>
      <c r="AN59" s="74"/>
      <c r="AO59" s="74"/>
      <c r="AP59" s="50"/>
      <c r="AQ59" s="51"/>
      <c r="AR59" s="51"/>
      <c r="AS59" s="51"/>
      <c r="AT59" s="51"/>
      <c r="AU59" s="99"/>
      <c r="AV59" s="45"/>
    </row>
    <row r="60" spans="2:48" ht="36" customHeight="1" thickBot="1">
      <c r="B60" s="69"/>
      <c r="C60" s="51"/>
      <c r="D60" s="72"/>
      <c r="E60" s="51"/>
      <c r="F60" s="14" t="s">
        <v>32</v>
      </c>
      <c r="G60" s="13">
        <f>SUM(G58:G59)</f>
        <v>30</v>
      </c>
      <c r="H60" s="13">
        <f>IF(SUM(H58:H59)&lt;38,SUM(H58:H59),SUM(H58:H59))</f>
        <v>78</v>
      </c>
      <c r="I60" s="13">
        <f>IF(SUM(G60:H60)&lt;100,SUM(G60:H60),SUM(G60:H60))</f>
        <v>108</v>
      </c>
      <c r="J60" s="13">
        <f>SUM(J58:J59)</f>
        <v>33</v>
      </c>
      <c r="K60" s="13">
        <f>IF(SUM(K58:K59)&lt;38,SUM(K58:K59),SUM(K58:K59))</f>
        <v>71</v>
      </c>
      <c r="L60" s="13">
        <f>IF(SUM(J60:K60)&lt;100,SUM(J60:K60),SUM(J60:K60))</f>
        <v>104</v>
      </c>
      <c r="M60" s="13">
        <f>SUM(M58:M59)</f>
        <v>13</v>
      </c>
      <c r="N60" s="13">
        <f>IF(SUM(N58:N59)&lt;38,SUM(N58:N59),SUM(N58:N59))</f>
        <v>14</v>
      </c>
      <c r="O60" s="13"/>
      <c r="P60" s="13">
        <f>SUM(P58:P59)</f>
        <v>28</v>
      </c>
      <c r="Q60" s="13">
        <f>IF(SUM(Q58:Q59)&lt;38,SUM(Q58:Q59),SUM(Q58:Q59))</f>
        <v>33</v>
      </c>
      <c r="R60" s="13">
        <f>IF(SUM(P60:Q60)&lt;80,SUM(P60:Q60),SUM(P60:Q60))</f>
        <v>61</v>
      </c>
      <c r="S60" s="13">
        <f>SUM(S58:S59)</f>
        <v>23</v>
      </c>
      <c r="T60" s="13">
        <f>IF(SUM(T58:T59)&lt;38,SUM(T58:T59),SUM(T58:T59))</f>
        <v>40</v>
      </c>
      <c r="U60" s="13">
        <f>IF(SUM(S60:T60)&lt;80,SUM(S60:T60),SUM(S60:T60))</f>
        <v>63</v>
      </c>
      <c r="V60" s="13">
        <f>SUM(V58:V59)</f>
        <v>26</v>
      </c>
      <c r="W60" s="13">
        <f>IF(SUM(W58:W59)&lt;38,SUM(W58:W59),SUM(W58:W59))</f>
        <v>34</v>
      </c>
      <c r="X60" s="13">
        <f>IF(SUM(V60:W60)&lt;80,SUM(V60:W60),SUM(V60:W60))</f>
        <v>60</v>
      </c>
      <c r="Y60" s="13">
        <f>SUM(Y58:Y59)</f>
        <v>6</v>
      </c>
      <c r="Z60" s="13">
        <f>IF(SUM(Z58:Z59)&lt;19,SUM(Z58:Z59),SUM(Z58:Z59))</f>
        <v>34</v>
      </c>
      <c r="AA60" s="13">
        <f>IF(SUM(Y60:Z60)&lt;40,SUM(Y60:Z60),SUM(Y60:Z60))</f>
        <v>40</v>
      </c>
      <c r="AB60" s="13">
        <f>SUM(AB58:AB59)</f>
        <v>23</v>
      </c>
      <c r="AC60" s="13">
        <f>IF(SUM(AC58:AC59)&lt;19,SUM(AC58:AC59),SUM(AC58:AC59))</f>
        <v>30</v>
      </c>
      <c r="AD60" s="13">
        <f>IF(SUM(AB60:AC60)&lt;40,SUM(AB60:AC60),SUM(AB60:AC60))</f>
        <v>53</v>
      </c>
      <c r="AE60" s="13">
        <f>SUM(AE58:AE59)</f>
        <v>15</v>
      </c>
      <c r="AF60" s="13">
        <f>IF(SUM(AF58:AF59)&lt;19,SUM(AF58:AF59),SUM(AF58:AF59))</f>
        <v>13</v>
      </c>
      <c r="AG60" s="13"/>
      <c r="AH60" s="13">
        <f>SUM(AH58:AH59)</f>
        <v>7</v>
      </c>
      <c r="AI60" s="13">
        <f>IF(SUM(AI58:AI59)&lt;19,SUM(AI58:AI59),SUM(AI58:AI59))</f>
        <v>22</v>
      </c>
      <c r="AJ60" s="13">
        <v>29</v>
      </c>
      <c r="AK60" s="13">
        <f>SUM(AK58:AK59)</f>
        <v>10</v>
      </c>
      <c r="AL60" s="13">
        <f>IF(SUM(AL58:AL59)&lt;9,SUM(AL58:AL59),SUM(AL58:AL59))</f>
        <v>11</v>
      </c>
      <c r="AM60" s="13">
        <f>IF(SUM(AK60:AL60)&lt;20,SUM(AK60:AL60),SUM(AK60:AL60))</f>
        <v>21</v>
      </c>
      <c r="AN60" s="15" t="str">
        <f>IF(OR(I60&lt;100,L60&lt;100,O60&lt;100,R60&lt;60,U60&lt;60,X60&lt;60,AA60&lt;40,AD60&lt;40,AG60&lt;40,AJ60&lt;40,AM60&lt;20),"0",SUM(AA60,AD60,X60,U60,R60,O60,L60,I60,AG60,AJ60,AM60))</f>
        <v>0</v>
      </c>
      <c r="AO60" s="15">
        <f>AN60/1320*100</f>
        <v>0</v>
      </c>
      <c r="AP60" s="15" t="str">
        <f>IF(AO60&lt;50,"   ",IF(AO60&lt;65,"مقبول",IF(AO60&lt;75,"جيد",IF(AO60&lt;85,"جيدجداً",IF(AO60&lt;=100,"ممتاز","خطا")))))</f>
        <v xml:space="preserve">   </v>
      </c>
      <c r="AQ60" s="51"/>
      <c r="AR60" s="51"/>
      <c r="AS60" s="51"/>
      <c r="AT60" s="51"/>
      <c r="AU60" s="99"/>
      <c r="AV60" s="45"/>
    </row>
    <row r="61" spans="2:48" ht="28.5" customHeight="1" thickBot="1">
      <c r="B61" s="69">
        <v>14</v>
      </c>
      <c r="C61" s="51">
        <v>623</v>
      </c>
      <c r="D61" s="71" t="s">
        <v>51</v>
      </c>
      <c r="E61" s="51">
        <v>225</v>
      </c>
      <c r="F61" s="11" t="s">
        <v>30</v>
      </c>
      <c r="G61" s="12">
        <v>15</v>
      </c>
      <c r="H61" s="12">
        <v>41</v>
      </c>
      <c r="I61" s="13">
        <f>SUM(G61:H61)</f>
        <v>56</v>
      </c>
      <c r="J61" s="12">
        <v>20</v>
      </c>
      <c r="K61" s="12">
        <v>27</v>
      </c>
      <c r="L61" s="13">
        <f>SUM(J61:K61)</f>
        <v>47</v>
      </c>
      <c r="M61" s="12">
        <v>13</v>
      </c>
      <c r="N61" s="12">
        <v>18</v>
      </c>
      <c r="O61" s="13">
        <f>SUM(M61:N61)</f>
        <v>31</v>
      </c>
      <c r="P61" s="12">
        <v>14</v>
      </c>
      <c r="Q61" s="12">
        <v>18</v>
      </c>
      <c r="R61" s="13">
        <f>SUM(P61:Q61)</f>
        <v>32</v>
      </c>
      <c r="S61" s="12">
        <v>19</v>
      </c>
      <c r="T61" s="12">
        <v>8</v>
      </c>
      <c r="U61" s="13">
        <f>SUM(S61:T61)</f>
        <v>27</v>
      </c>
      <c r="V61" s="12">
        <v>14</v>
      </c>
      <c r="W61" s="12">
        <v>12</v>
      </c>
      <c r="X61" s="13">
        <f>SUM(V61:W61)</f>
        <v>26</v>
      </c>
      <c r="Y61" s="12">
        <v>9</v>
      </c>
      <c r="Z61" s="12">
        <v>22</v>
      </c>
      <c r="AA61" s="13">
        <f>SUM(Y61:Z61)</f>
        <v>31</v>
      </c>
      <c r="AB61" s="12">
        <v>13</v>
      </c>
      <c r="AC61" s="12">
        <v>18</v>
      </c>
      <c r="AD61" s="13">
        <f>SUM(AB61:AC61)</f>
        <v>31</v>
      </c>
      <c r="AE61" s="12">
        <v>11</v>
      </c>
      <c r="AF61" s="12">
        <v>26</v>
      </c>
      <c r="AG61" s="13">
        <f>SUM(AE61:AF61)</f>
        <v>37</v>
      </c>
      <c r="AH61" s="12">
        <v>11</v>
      </c>
      <c r="AI61" s="12">
        <v>9</v>
      </c>
      <c r="AJ61" s="13">
        <f>SUM(AH61:AI61)</f>
        <v>20</v>
      </c>
      <c r="AK61" s="12">
        <v>4</v>
      </c>
      <c r="AL61" s="12">
        <v>4</v>
      </c>
      <c r="AM61" s="13">
        <f>SUM(AK61:AL61)</f>
        <v>8</v>
      </c>
      <c r="AN61" s="74"/>
      <c r="AO61" s="74"/>
      <c r="AP61" s="49"/>
      <c r="AQ61" s="51"/>
      <c r="AR61" s="51"/>
      <c r="AS61" s="51"/>
      <c r="AT61" s="51"/>
      <c r="AU61" s="99" t="str">
        <f t="shared" ref="AU61" si="11">IF(AN63="0","راسب","ناجح")</f>
        <v>راسب</v>
      </c>
      <c r="AV61" s="45" t="str">
        <f>IF(AN63="0","له دور ثانٍ في : ","ناجح")&amp;IF(COUNTIF(H63,"&lt;56")+COUNTIF(I63,"&lt;100")=0,,"عربي،")&amp;IF(COUNTIF(K63,"&lt;56")+COUNTIF(L63,"&lt;100")=0,,"إنجليزي،")&amp;IF(COUNTIF(N63,"&lt;56")+COUNTIF(O63,"&lt;100")=0,," رياضيات،")&amp;IF(COUNTIF(Q63,"&lt;29")+COUNTIF(R63,"&lt;60")=0,,"فيزياء ،")&amp;IF(COUNTIF(T63,"&lt;29")+COUNTIF(U63,"&lt;60")=0,,"كيمياء،")&amp;IF(COUNTIF(W63,"&lt;29")+COUNTIF(X63,"&lt;60")=0,,"أحياء،")&amp;IF(COUNTIF(Z63,"&lt;22")+COUNTIF(AA63,"&lt;40")=0,,"دين، ")&amp;IF(COUNTIF(AC63,"&lt;19")+COUNTIF(AD63,"&lt;40")=0,,"حاسوب،
")&amp;IF(COUNTIF(AF63,"&lt;22")+COUNTIF(AG63,"&lt;40")=0,,"تاريخ ،")&amp;IF(COUNTIF(AI63,"&lt;22")+COUNTIF(AJ63,"&lt;40")=0,,"جغرافيا،")&amp;IF(COUNTIF(AL63,"&lt;11")+COUNTIF(AM63,"&lt;20")=0,,"أساسيات الحياة الاجتماعية، ")</f>
        <v>له دور ثانٍ في :  رياضيات،</v>
      </c>
    </row>
    <row r="62" spans="2:48" ht="28.5" customHeight="1" thickBot="1">
      <c r="B62" s="69"/>
      <c r="C62" s="51"/>
      <c r="D62" s="72"/>
      <c r="E62" s="51"/>
      <c r="F62" s="11" t="s">
        <v>31</v>
      </c>
      <c r="G62" s="12">
        <v>19</v>
      </c>
      <c r="H62" s="12">
        <v>54</v>
      </c>
      <c r="I62" s="13">
        <f>SUM(G62:H62)</f>
        <v>73</v>
      </c>
      <c r="J62" s="12">
        <v>23</v>
      </c>
      <c r="K62" s="12">
        <v>38</v>
      </c>
      <c r="L62" s="13">
        <f>SUM(J62:K62)</f>
        <v>61</v>
      </c>
      <c r="M62" s="12">
        <v>15</v>
      </c>
      <c r="N62" s="12">
        <v>18</v>
      </c>
      <c r="O62" s="13">
        <f>SUM(M62:N62)</f>
        <v>33</v>
      </c>
      <c r="P62" s="12">
        <v>13</v>
      </c>
      <c r="Q62" s="12">
        <v>16</v>
      </c>
      <c r="R62" s="13">
        <f>SUM(P62:Q62)</f>
        <v>29</v>
      </c>
      <c r="S62" s="12">
        <v>19</v>
      </c>
      <c r="T62" s="12">
        <v>21</v>
      </c>
      <c r="U62" s="13">
        <f>SUM(S62:T62)</f>
        <v>40</v>
      </c>
      <c r="V62" s="12">
        <v>17</v>
      </c>
      <c r="W62" s="12">
        <v>21</v>
      </c>
      <c r="X62" s="13">
        <f>SUM(V62:W62)</f>
        <v>38</v>
      </c>
      <c r="Y62" s="12">
        <v>5</v>
      </c>
      <c r="Z62" s="12">
        <v>16</v>
      </c>
      <c r="AA62" s="13">
        <f>SUM(Y62:Z62)</f>
        <v>21</v>
      </c>
      <c r="AB62" s="12">
        <v>15</v>
      </c>
      <c r="AC62" s="12">
        <v>18</v>
      </c>
      <c r="AD62" s="13">
        <f>SUM(AB62:AC62)</f>
        <v>33</v>
      </c>
      <c r="AE62" s="12">
        <v>12</v>
      </c>
      <c r="AF62" s="12">
        <v>19</v>
      </c>
      <c r="AG62" s="13">
        <f>SUM(AE62:AF62)</f>
        <v>31</v>
      </c>
      <c r="AH62" s="12">
        <v>9</v>
      </c>
      <c r="AI62" s="12">
        <v>19</v>
      </c>
      <c r="AJ62" s="13">
        <f>SUM(AH62:AI62)</f>
        <v>28</v>
      </c>
      <c r="AK62" s="12">
        <v>4</v>
      </c>
      <c r="AL62" s="12">
        <v>11</v>
      </c>
      <c r="AM62" s="13">
        <f>SUM(AK62:AL62)</f>
        <v>15</v>
      </c>
      <c r="AN62" s="74"/>
      <c r="AO62" s="74"/>
      <c r="AP62" s="50"/>
      <c r="AQ62" s="51"/>
      <c r="AR62" s="51"/>
      <c r="AS62" s="51"/>
      <c r="AT62" s="51"/>
      <c r="AU62" s="99"/>
      <c r="AV62" s="45"/>
    </row>
    <row r="63" spans="2:48" ht="36" customHeight="1" thickBot="1">
      <c r="B63" s="69"/>
      <c r="C63" s="51"/>
      <c r="D63" s="72"/>
      <c r="E63" s="51"/>
      <c r="F63" s="14" t="s">
        <v>32</v>
      </c>
      <c r="G63" s="13">
        <f>SUM(G61:G62)</f>
        <v>34</v>
      </c>
      <c r="H63" s="13">
        <f>IF(SUM(H61:H62)&lt;38,SUM(H61:H62),SUM(H61:H62))</f>
        <v>95</v>
      </c>
      <c r="I63" s="13">
        <f>IF(SUM(G63:H63)&lt;100,SUM(G63:H63),SUM(G63:H63))</f>
        <v>129</v>
      </c>
      <c r="J63" s="13">
        <f>SUM(J61:J62)</f>
        <v>43</v>
      </c>
      <c r="K63" s="13">
        <f>IF(SUM(K61:K62)&lt;38,SUM(K61:K62),SUM(K61:K62))</f>
        <v>65</v>
      </c>
      <c r="L63" s="13">
        <f>IF(SUM(J63:K63)&lt;100,SUM(J63:K63),SUM(J63:K63))</f>
        <v>108</v>
      </c>
      <c r="M63" s="13">
        <f>SUM(M61:M62)</f>
        <v>28</v>
      </c>
      <c r="N63" s="13">
        <f>IF(SUM(N61:N62)&lt;38,SUM(N61:N62),SUM(N61:N62))</f>
        <v>36</v>
      </c>
      <c r="O63" s="13"/>
      <c r="P63" s="13">
        <f>SUM(P61:P62)</f>
        <v>27</v>
      </c>
      <c r="Q63" s="13">
        <f>IF(SUM(Q61:Q62)&lt;38,SUM(Q61:Q62),SUM(Q61:Q62))</f>
        <v>34</v>
      </c>
      <c r="R63" s="13">
        <f>IF(SUM(P63:Q63)&lt;80,SUM(P63:Q63),SUM(P63:Q63))</f>
        <v>61</v>
      </c>
      <c r="S63" s="13">
        <f>SUM(S61:S62)</f>
        <v>38</v>
      </c>
      <c r="T63" s="13">
        <f>IF(SUM(T61:T62)&lt;38,SUM(T61:T62),SUM(T61:T62))</f>
        <v>29</v>
      </c>
      <c r="U63" s="13">
        <f>IF(SUM(S63:T63)&lt;80,SUM(S63:T63),SUM(S63:T63))</f>
        <v>67</v>
      </c>
      <c r="V63" s="13">
        <f>SUM(V61:V62)</f>
        <v>31</v>
      </c>
      <c r="W63" s="13">
        <f>IF(SUM(W61:W62)&lt;38,SUM(W61:W62),SUM(W61:W62))</f>
        <v>33</v>
      </c>
      <c r="X63" s="13">
        <f>IF(SUM(V63:W63)&lt;80,SUM(V63:W63),SUM(V63:W63))</f>
        <v>64</v>
      </c>
      <c r="Y63" s="13">
        <f>SUM(Y61:Y62)</f>
        <v>14</v>
      </c>
      <c r="Z63" s="13">
        <f>IF(SUM(Z61:Z62)&lt;19,SUM(Z61:Z62),SUM(Z61:Z62))</f>
        <v>38</v>
      </c>
      <c r="AA63" s="13">
        <f>IF(SUM(Y63:Z63)&lt;40,SUM(Y63:Z63),SUM(Y63:Z63))</f>
        <v>52</v>
      </c>
      <c r="AB63" s="13">
        <f>SUM(AB61:AB62)</f>
        <v>28</v>
      </c>
      <c r="AC63" s="13">
        <f>IF(SUM(AC61:AC62)&lt;19,SUM(AC61:AC62),SUM(AC61:AC62))</f>
        <v>36</v>
      </c>
      <c r="AD63" s="13">
        <f>IF(SUM(AB63:AC63)&lt;40,SUM(AB63:AC63),SUM(AB63:AC63))</f>
        <v>64</v>
      </c>
      <c r="AE63" s="13">
        <f>SUM(AE61:AE62)</f>
        <v>23</v>
      </c>
      <c r="AF63" s="13">
        <f>IF(SUM(AF61:AF62)&lt;19,SUM(AF61:AF62),SUM(AF61:AF62))</f>
        <v>45</v>
      </c>
      <c r="AG63" s="13">
        <f>IF(SUM(AE63:AF63)&lt;40,SUM(AE63:AF63),SUM(AE63:AF63))</f>
        <v>68</v>
      </c>
      <c r="AH63" s="13">
        <f>SUM(AH61:AH62)</f>
        <v>20</v>
      </c>
      <c r="AI63" s="13">
        <f>IF(SUM(AI61:AI62)&lt;19,SUM(AI61:AI62),SUM(AI61:AI62))</f>
        <v>28</v>
      </c>
      <c r="AJ63" s="13">
        <f>IF(SUM(AH63:AI63)&lt;40,SUM(AH63:AI63),SUM(AH63:AI63))</f>
        <v>48</v>
      </c>
      <c r="AK63" s="13">
        <f>SUM(AK61:AK62)</f>
        <v>8</v>
      </c>
      <c r="AL63" s="13">
        <f>IF(SUM(AL61:AL62)&lt;9,SUM(AL61:AL62),SUM(AL61:AL62))</f>
        <v>15</v>
      </c>
      <c r="AM63" s="13">
        <f>IF(SUM(AK63:AL63)&lt;20,SUM(AK63:AL63),SUM(AK63:AL63))</f>
        <v>23</v>
      </c>
      <c r="AN63" s="15" t="str">
        <f>IF(OR(I63&lt;100,L63&lt;100,O63&lt;100,R63&lt;60,U63&lt;60,X63&lt;60,AA63&lt;40,AD63&lt;40,AG63&lt;40,AJ63&lt;40,AM63&lt;20),"0",SUM(AA63,AD63,X63,U63,R63,O63,L63,I63,AG63,AJ63,AM63))</f>
        <v>0</v>
      </c>
      <c r="AO63" s="15">
        <f>AN63/1320*100</f>
        <v>0</v>
      </c>
      <c r="AP63" s="15" t="str">
        <f>IF(AO63&lt;50,"   ",IF(AO63&lt;65,"مقبول",IF(AO63&lt;75,"جيد",IF(AO63&lt;85,"جيدجداً",IF(AO63&lt;=100,"ممتاز","خطا")))))</f>
        <v xml:space="preserve">   </v>
      </c>
      <c r="AQ63" s="51"/>
      <c r="AR63" s="51"/>
      <c r="AS63" s="51"/>
      <c r="AT63" s="51"/>
      <c r="AU63" s="99"/>
      <c r="AV63" s="45"/>
    </row>
    <row r="64" spans="2:48" ht="28.5" customHeight="1" thickBot="1">
      <c r="B64" s="69">
        <v>15</v>
      </c>
      <c r="C64" s="51">
        <v>624</v>
      </c>
      <c r="D64" s="71" t="s">
        <v>52</v>
      </c>
      <c r="E64" s="51">
        <v>226</v>
      </c>
      <c r="F64" s="11" t="s">
        <v>30</v>
      </c>
      <c r="G64" s="12">
        <v>14</v>
      </c>
      <c r="H64" s="12">
        <v>26</v>
      </c>
      <c r="I64" s="13">
        <f>SUM(G64:H64)</f>
        <v>40</v>
      </c>
      <c r="J64" s="12">
        <v>15</v>
      </c>
      <c r="K64" s="12">
        <v>25</v>
      </c>
      <c r="L64" s="13">
        <f>SUM(J64:K64)</f>
        <v>40</v>
      </c>
      <c r="M64" s="12">
        <v>8</v>
      </c>
      <c r="N64" s="12">
        <v>14</v>
      </c>
      <c r="O64" s="13">
        <f>SUM(M64:N64)</f>
        <v>22</v>
      </c>
      <c r="P64" s="12">
        <v>10</v>
      </c>
      <c r="Q64" s="12">
        <v>14</v>
      </c>
      <c r="R64" s="13">
        <f>SUM(P64:Q64)</f>
        <v>24</v>
      </c>
      <c r="S64" s="12">
        <v>12</v>
      </c>
      <c r="T64" s="12">
        <v>12</v>
      </c>
      <c r="U64" s="13">
        <f>SUM(S64:T64)</f>
        <v>24</v>
      </c>
      <c r="V64" s="12">
        <v>11</v>
      </c>
      <c r="W64" s="12">
        <v>11</v>
      </c>
      <c r="X64" s="13">
        <f>SUM(V64:W64)</f>
        <v>22</v>
      </c>
      <c r="Y64" s="12">
        <v>3</v>
      </c>
      <c r="Z64" s="12">
        <v>18</v>
      </c>
      <c r="AA64" s="13">
        <f>SUM(Y64:Z64)</f>
        <v>21</v>
      </c>
      <c r="AB64" s="12">
        <v>10</v>
      </c>
      <c r="AC64" s="12">
        <v>22</v>
      </c>
      <c r="AD64" s="13">
        <f>SUM(AB64:AC64)</f>
        <v>32</v>
      </c>
      <c r="AE64" s="12">
        <v>9</v>
      </c>
      <c r="AF64" s="12">
        <v>20</v>
      </c>
      <c r="AG64" s="13">
        <f>SUM(AE64:AF64)</f>
        <v>29</v>
      </c>
      <c r="AH64" s="12">
        <v>3</v>
      </c>
      <c r="AI64" s="12">
        <v>3</v>
      </c>
      <c r="AJ64" s="13">
        <f>SUM(AH64:AI64)</f>
        <v>6</v>
      </c>
      <c r="AK64" s="12">
        <v>3</v>
      </c>
      <c r="AL64" s="12">
        <v>0</v>
      </c>
      <c r="AM64" s="13">
        <f>SUM(AK64:AL64)</f>
        <v>3</v>
      </c>
      <c r="AN64" s="74"/>
      <c r="AO64" s="74"/>
      <c r="AP64" s="49"/>
      <c r="AQ64" s="51"/>
      <c r="AR64" s="51"/>
      <c r="AS64" s="51"/>
      <c r="AT64" s="51"/>
      <c r="AU64" s="99" t="str">
        <f t="shared" ref="AU64" si="12">IF(AN66="0","راسب","ناجح")</f>
        <v>راسب</v>
      </c>
      <c r="AV64" s="45" t="str">
        <f>IF(AN66="0","له دور ثانٍ في : ","ناجح")&amp;IF(COUNTIF(H66,"&lt;56")+COUNTIF(I66,"&lt;100")=0,,"عربي،")&amp;IF(COUNTIF(K66,"&lt;56")+COUNTIF(L66,"&lt;100")=0,,"إنجليزي،")&amp;IF(COUNTIF(N66,"&lt;56")+COUNTIF(O66,"&lt;100")=0,," رياضيات،")&amp;IF(COUNTIF(Q66,"&lt;29")+COUNTIF(R66,"&lt;60")=0,,"فيزياء ،")&amp;IF(COUNTIF(T66,"&lt;29")+COUNTIF(U66,"&lt;60")=0,,"كيمياء،")&amp;IF(COUNTIF(W66,"&lt;29")+COUNTIF(X66,"&lt;60")=0,,"أحياء،")&amp;IF(COUNTIF(Z66,"&lt;22")+COUNTIF(AA66,"&lt;40")=0,,"دين، ")&amp;IF(COUNTIF(AC66,"&lt;19")+COUNTIF(AD66,"&lt;40")=0,,"حاسوب،
")&amp;IF(COUNTIF(AF66,"&lt;22")+COUNTIF(AG66,"&lt;40")=0,,"تاريخ ،")&amp;IF(COUNTIF(AI66,"&lt;22")+COUNTIF(AJ66,"&lt;40")=0,,"جغرافيا،")&amp;IF(COUNTIF(AL66,"&lt;11")+COUNTIF(AM66,"&lt;20")=0,,"أساسيات الحياة الاجتماعية، ")</f>
        <v>له دور ثانٍ في : إنجليزي، رياضيات،كيمياء،أحياء،جغرافيا،</v>
      </c>
    </row>
    <row r="65" spans="2:48" ht="28.5" customHeight="1" thickBot="1">
      <c r="B65" s="69"/>
      <c r="C65" s="51"/>
      <c r="D65" s="72"/>
      <c r="E65" s="51"/>
      <c r="F65" s="11" t="s">
        <v>31</v>
      </c>
      <c r="G65" s="12">
        <v>10</v>
      </c>
      <c r="H65" s="12">
        <v>52</v>
      </c>
      <c r="I65" s="13">
        <f>SUM(G65:H65)</f>
        <v>62</v>
      </c>
      <c r="J65" s="12">
        <v>18</v>
      </c>
      <c r="K65" s="12">
        <v>27</v>
      </c>
      <c r="L65" s="13">
        <f>SUM(J65:K65)</f>
        <v>45</v>
      </c>
      <c r="M65" s="12">
        <v>10</v>
      </c>
      <c r="N65" s="12">
        <v>4</v>
      </c>
      <c r="O65" s="13">
        <f>SUM(M65:N65)</f>
        <v>14</v>
      </c>
      <c r="P65" s="12">
        <v>20</v>
      </c>
      <c r="Q65" s="12">
        <v>16</v>
      </c>
      <c r="R65" s="13">
        <f>SUM(P65:Q65)</f>
        <v>36</v>
      </c>
      <c r="S65" s="12">
        <v>5</v>
      </c>
      <c r="T65" s="12">
        <v>10</v>
      </c>
      <c r="U65" s="13">
        <f>SUM(S65:T65)</f>
        <v>15</v>
      </c>
      <c r="V65" s="12">
        <v>11</v>
      </c>
      <c r="W65" s="12">
        <v>10</v>
      </c>
      <c r="X65" s="13">
        <f>SUM(V65:W65)</f>
        <v>21</v>
      </c>
      <c r="Y65" s="12">
        <v>1</v>
      </c>
      <c r="Z65" s="12">
        <v>18</v>
      </c>
      <c r="AA65" s="13">
        <f>SUM(Y65:Z65)</f>
        <v>19</v>
      </c>
      <c r="AB65" s="12">
        <v>11</v>
      </c>
      <c r="AC65" s="12">
        <v>19</v>
      </c>
      <c r="AD65" s="13">
        <f>SUM(AB65:AC65)</f>
        <v>30</v>
      </c>
      <c r="AE65" s="12">
        <v>11</v>
      </c>
      <c r="AF65" s="12">
        <v>11</v>
      </c>
      <c r="AG65" s="13">
        <f>SUM(AE65:AF65)</f>
        <v>22</v>
      </c>
      <c r="AH65" s="12">
        <v>3</v>
      </c>
      <c r="AI65" s="12">
        <v>13</v>
      </c>
      <c r="AJ65" s="13">
        <f>SUM(AH65:AI65)</f>
        <v>16</v>
      </c>
      <c r="AK65" s="12">
        <v>3</v>
      </c>
      <c r="AL65" s="12">
        <v>14</v>
      </c>
      <c r="AM65" s="13">
        <f>SUM(AK65:AL65)</f>
        <v>17</v>
      </c>
      <c r="AN65" s="74"/>
      <c r="AO65" s="74"/>
      <c r="AP65" s="50"/>
      <c r="AQ65" s="51"/>
      <c r="AR65" s="51"/>
      <c r="AS65" s="51"/>
      <c r="AT65" s="51"/>
      <c r="AU65" s="99"/>
      <c r="AV65" s="45"/>
    </row>
    <row r="66" spans="2:48" ht="36" customHeight="1" thickBot="1">
      <c r="B66" s="69"/>
      <c r="C66" s="51"/>
      <c r="D66" s="72"/>
      <c r="E66" s="51"/>
      <c r="F66" s="14" t="s">
        <v>32</v>
      </c>
      <c r="G66" s="13">
        <f>SUM(G64:G65)</f>
        <v>24</v>
      </c>
      <c r="H66" s="13">
        <f>IF(SUM(H64:H65)&lt;38,SUM(H64:H65),SUM(H64:H65))</f>
        <v>78</v>
      </c>
      <c r="I66" s="13">
        <f>IF(SUM(G66:H66)&lt;100,SUM(G66:H66),SUM(G66:H66))</f>
        <v>102</v>
      </c>
      <c r="J66" s="13">
        <f>SUM(J64:J65)</f>
        <v>33</v>
      </c>
      <c r="K66" s="13">
        <f>IF(SUM(K64:K65)&lt;38,SUM(K64:K65),SUM(K64:K65))</f>
        <v>52</v>
      </c>
      <c r="L66" s="13"/>
      <c r="M66" s="13">
        <f>SUM(M64:M65)</f>
        <v>18</v>
      </c>
      <c r="N66" s="13">
        <f>IF(SUM(N64:N65)&lt;38,SUM(N64:N65),SUM(N64:N65))</f>
        <v>18</v>
      </c>
      <c r="O66" s="13"/>
      <c r="P66" s="13">
        <f>SUM(P64:P65)</f>
        <v>30</v>
      </c>
      <c r="Q66" s="13">
        <f>IF(SUM(Q64:Q65)&lt;38,SUM(Q64:Q65),SUM(Q64:Q65))</f>
        <v>30</v>
      </c>
      <c r="R66" s="13">
        <f>IF(SUM(P66:Q66)&lt;80,SUM(P66:Q66),SUM(P66:Q66))</f>
        <v>60</v>
      </c>
      <c r="S66" s="13">
        <f>SUM(S64:S65)</f>
        <v>17</v>
      </c>
      <c r="T66" s="13">
        <f>IF(SUM(T64:T65)&lt;38,SUM(T64:T65),SUM(T64:T65))</f>
        <v>22</v>
      </c>
      <c r="U66" s="13"/>
      <c r="V66" s="13">
        <f>SUM(V64:V65)</f>
        <v>22</v>
      </c>
      <c r="W66" s="13">
        <f>IF(SUM(W64:W65)&lt;38,SUM(W64:W65),SUM(W64:W65))</f>
        <v>21</v>
      </c>
      <c r="X66" s="13"/>
      <c r="Y66" s="13">
        <f>SUM(Y64:Y65)</f>
        <v>4</v>
      </c>
      <c r="Z66" s="13">
        <f>IF(SUM(Z64:Z65)&lt;19,SUM(Z64:Z65),SUM(Z64:Z65))</f>
        <v>36</v>
      </c>
      <c r="AA66" s="13">
        <f>IF(SUM(Y66:Z66)&lt;40,SUM(Y66:Z66),SUM(Y66:Z66))</f>
        <v>40</v>
      </c>
      <c r="AB66" s="13">
        <f>SUM(AB64:AB65)</f>
        <v>21</v>
      </c>
      <c r="AC66" s="13">
        <f>IF(SUM(AC64:AC65)&lt;19,SUM(AC64:AC65),SUM(AC64:AC65))</f>
        <v>41</v>
      </c>
      <c r="AD66" s="13">
        <f>IF(SUM(AB66:AC66)&lt;40,SUM(AB66:AC66),SUM(AB66:AC66))</f>
        <v>62</v>
      </c>
      <c r="AE66" s="13">
        <f>SUM(AE64:AE65)</f>
        <v>20</v>
      </c>
      <c r="AF66" s="13">
        <f>IF(SUM(AF64:AF65)&lt;19,SUM(AF64:AF65),SUM(AF64:AF65))</f>
        <v>31</v>
      </c>
      <c r="AG66" s="13">
        <f>IF(SUM(AE66:AF66)&lt;40,SUM(AE66:AF66),SUM(AE66:AF66))</f>
        <v>51</v>
      </c>
      <c r="AH66" s="13">
        <f>SUM(AH64:AH65)</f>
        <v>6</v>
      </c>
      <c r="AI66" s="13">
        <f>IF(SUM(AI64:AI65)&lt;19,SUM(AI64:AI65),SUM(AI64:AI65))</f>
        <v>16</v>
      </c>
      <c r="AJ66" s="13"/>
      <c r="AK66" s="13">
        <f>SUM(AK64:AK65)</f>
        <v>6</v>
      </c>
      <c r="AL66" s="13">
        <f>IF(SUM(AL64:AL65)&lt;9,SUM(AL64:AL65),SUM(AL64:AL65))</f>
        <v>14</v>
      </c>
      <c r="AM66" s="13">
        <f>IF(SUM(AK66:AL66)&lt;20,SUM(AK66:AL66),SUM(AK66:AL66))</f>
        <v>20</v>
      </c>
      <c r="AN66" s="15" t="str">
        <f>IF(OR(I66&lt;100,L66&lt;100,O66&lt;100,R66&lt;60,U66&lt;60,X66&lt;60,AA66&lt;40,AD66&lt;40,AG66&lt;40,AJ66&lt;40,AM66&lt;20),"0",SUM(AA66,AD66,X66,U66,R66,O66,L66,I66,AG66,AJ66,AM66))</f>
        <v>0</v>
      </c>
      <c r="AO66" s="15">
        <f>AN66/1320*100</f>
        <v>0</v>
      </c>
      <c r="AP66" s="15" t="str">
        <f>IF(AO66&lt;50,"   ",IF(AO66&lt;65,"مقبول",IF(AO66&lt;75,"جيد",IF(AO66&lt;85,"جيدجداً",IF(AO66&lt;=100,"ممتاز","خطا")))))</f>
        <v xml:space="preserve">   </v>
      </c>
      <c r="AQ66" s="51"/>
      <c r="AR66" s="51"/>
      <c r="AS66" s="51"/>
      <c r="AT66" s="51"/>
      <c r="AU66" s="99"/>
      <c r="AV66" s="45"/>
    </row>
    <row r="67" spans="2:48" ht="28.5" customHeight="1" thickBot="1">
      <c r="B67" s="69">
        <v>16</v>
      </c>
      <c r="C67" s="51">
        <v>625</v>
      </c>
      <c r="D67" s="71" t="s">
        <v>53</v>
      </c>
      <c r="E67" s="51">
        <v>227</v>
      </c>
      <c r="F67" s="11" t="s">
        <v>30</v>
      </c>
      <c r="G67" s="12">
        <v>25</v>
      </c>
      <c r="H67" s="12">
        <v>54</v>
      </c>
      <c r="I67" s="13">
        <f>SUM(G67:H67)</f>
        <v>79</v>
      </c>
      <c r="J67" s="12">
        <v>27</v>
      </c>
      <c r="K67" s="12">
        <v>23</v>
      </c>
      <c r="L67" s="13">
        <f>SUM(J67:K67)</f>
        <v>50</v>
      </c>
      <c r="M67" s="12">
        <v>12</v>
      </c>
      <c r="N67" s="12">
        <v>15</v>
      </c>
      <c r="O67" s="13">
        <f>SUM(M67:N67)</f>
        <v>27</v>
      </c>
      <c r="P67" s="12">
        <v>15</v>
      </c>
      <c r="Q67" s="12">
        <v>15</v>
      </c>
      <c r="R67" s="13">
        <f>SUM(P67:Q67)</f>
        <v>30</v>
      </c>
      <c r="S67" s="12">
        <v>14</v>
      </c>
      <c r="T67" s="12">
        <v>3</v>
      </c>
      <c r="U67" s="13">
        <f>SUM(S67:T67)</f>
        <v>17</v>
      </c>
      <c r="V67" s="12">
        <v>13</v>
      </c>
      <c r="W67" s="12">
        <v>8</v>
      </c>
      <c r="X67" s="13">
        <f>SUM(V67:W67)</f>
        <v>21</v>
      </c>
      <c r="Y67" s="12">
        <v>3</v>
      </c>
      <c r="Z67" s="12">
        <v>13</v>
      </c>
      <c r="AA67" s="13">
        <f>SUM(Y67:Z67)</f>
        <v>16</v>
      </c>
      <c r="AB67" s="12">
        <v>10</v>
      </c>
      <c r="AC67" s="12">
        <v>9</v>
      </c>
      <c r="AD67" s="13">
        <f>SUM(AB67:AC67)</f>
        <v>19</v>
      </c>
      <c r="AE67" s="12">
        <v>10</v>
      </c>
      <c r="AF67" s="12">
        <v>10</v>
      </c>
      <c r="AG67" s="13">
        <f>SUM(AE67:AF67)</f>
        <v>20</v>
      </c>
      <c r="AH67" s="12">
        <v>8</v>
      </c>
      <c r="AI67" s="12">
        <v>7</v>
      </c>
      <c r="AJ67" s="13">
        <f>SUM(AH67:AI67)</f>
        <v>15</v>
      </c>
      <c r="AK67" s="12">
        <v>6</v>
      </c>
      <c r="AL67" s="12">
        <v>9</v>
      </c>
      <c r="AM67" s="13">
        <f>SUM(AK67:AL67)</f>
        <v>15</v>
      </c>
      <c r="AN67" s="74"/>
      <c r="AO67" s="74"/>
      <c r="AP67" s="49"/>
      <c r="AQ67" s="51"/>
      <c r="AR67" s="51"/>
      <c r="AS67" s="51"/>
      <c r="AT67" s="51"/>
      <c r="AU67" s="99" t="str">
        <f t="shared" ref="AU67" si="13">IF(AN69="0","راسب","ناجح")</f>
        <v>راسب</v>
      </c>
      <c r="AV67" s="45" t="str">
        <f>IF(AN69="0","له دور ثانٍ في : ","ناجح")&amp;IF(COUNTIF(H69,"&lt;56")+COUNTIF(I69,"&lt;100")=0,,"عربي،")&amp;IF(COUNTIF(K69,"&lt;56")+COUNTIF(L69,"&lt;100")=0,,"إنجليزي،")&amp;IF(COUNTIF(N69,"&lt;56")+COUNTIF(O69,"&lt;100")=0,," رياضيات،")&amp;IF(COUNTIF(Q69,"&lt;29")+COUNTIF(R69,"&lt;60")=0,,"فيزياء ،")&amp;IF(COUNTIF(T69,"&lt;29")+COUNTIF(U69,"&lt;60")=0,,"كيمياء،")&amp;IF(COUNTIF(W69,"&lt;29")+COUNTIF(X69,"&lt;60")=0,,"أحياء،")&amp;IF(COUNTIF(Z69,"&lt;22")+COUNTIF(AA69,"&lt;40")=0,,"دين، ")&amp;IF(COUNTIF(AC69,"&lt;19")+COUNTIF(AD69,"&lt;40")=0,,"حاسوب،
")&amp;IF(COUNTIF(AF69,"&lt;22")+COUNTIF(AG69,"&lt;40")=0,,"تاريخ ،")&amp;IF(COUNTIF(AI69,"&lt;22")+COUNTIF(AJ69,"&lt;40")=0,,"جغرافيا،")&amp;IF(COUNTIF(AL69,"&lt;11")+COUNTIF(AM69,"&lt;20")=0,,"أساسيات الحياة الاجتماعية، ")</f>
        <v>له دور ثانٍ في :  رياضيات،كيمياء،أحياء،دين، جغرافيا،</v>
      </c>
    </row>
    <row r="68" spans="2:48" ht="28.5" customHeight="1" thickBot="1">
      <c r="B68" s="69"/>
      <c r="C68" s="51"/>
      <c r="D68" s="72"/>
      <c r="E68" s="51"/>
      <c r="F68" s="11" t="s">
        <v>31</v>
      </c>
      <c r="G68" s="12">
        <v>24</v>
      </c>
      <c r="H68" s="12">
        <v>18</v>
      </c>
      <c r="I68" s="13">
        <f>SUM(G68:H68)</f>
        <v>42</v>
      </c>
      <c r="J68" s="12">
        <v>26</v>
      </c>
      <c r="K68" s="12">
        <v>33</v>
      </c>
      <c r="L68" s="13">
        <f>SUM(J68:K68)</f>
        <v>59</v>
      </c>
      <c r="M68" s="12">
        <v>15</v>
      </c>
      <c r="N68" s="12">
        <v>1</v>
      </c>
      <c r="O68" s="13">
        <f>SUM(M68:N68)</f>
        <v>16</v>
      </c>
      <c r="P68" s="12">
        <v>13</v>
      </c>
      <c r="Q68" s="12">
        <v>17</v>
      </c>
      <c r="R68" s="13">
        <f>SUM(P68:Q68)</f>
        <v>30</v>
      </c>
      <c r="S68" s="12">
        <v>11</v>
      </c>
      <c r="T68" s="12">
        <v>4</v>
      </c>
      <c r="U68" s="13">
        <f>SUM(S68:T68)</f>
        <v>15</v>
      </c>
      <c r="V68" s="12">
        <v>15</v>
      </c>
      <c r="W68" s="12">
        <v>11</v>
      </c>
      <c r="X68" s="13">
        <f>SUM(V68:W68)</f>
        <v>26</v>
      </c>
      <c r="Y68" s="12">
        <v>1</v>
      </c>
      <c r="Z68" s="12">
        <v>7</v>
      </c>
      <c r="AA68" s="13">
        <f>SUM(Y68:Z68)</f>
        <v>8</v>
      </c>
      <c r="AB68" s="12">
        <v>11</v>
      </c>
      <c r="AC68" s="12">
        <v>16</v>
      </c>
      <c r="AD68" s="13">
        <f>SUM(AB68:AC68)</f>
        <v>27</v>
      </c>
      <c r="AE68" s="12">
        <v>5</v>
      </c>
      <c r="AF68" s="12">
        <v>15</v>
      </c>
      <c r="AG68" s="13">
        <f>SUM(AE68:AF68)</f>
        <v>20</v>
      </c>
      <c r="AH68" s="12">
        <v>8</v>
      </c>
      <c r="AI68" s="12">
        <v>5</v>
      </c>
      <c r="AJ68" s="13">
        <f>SUM(AH68:AI68)</f>
        <v>13</v>
      </c>
      <c r="AK68" s="12">
        <v>3</v>
      </c>
      <c r="AL68" s="12">
        <v>4</v>
      </c>
      <c r="AM68" s="13">
        <f>SUM(AK68:AL68)</f>
        <v>7</v>
      </c>
      <c r="AN68" s="74"/>
      <c r="AO68" s="74"/>
      <c r="AP68" s="50"/>
      <c r="AQ68" s="51"/>
      <c r="AR68" s="51"/>
      <c r="AS68" s="51"/>
      <c r="AT68" s="51"/>
      <c r="AU68" s="99"/>
      <c r="AV68" s="45"/>
    </row>
    <row r="69" spans="2:48" ht="36" customHeight="1" thickBot="1">
      <c r="B69" s="69"/>
      <c r="C69" s="51"/>
      <c r="D69" s="72"/>
      <c r="E69" s="51"/>
      <c r="F69" s="14" t="s">
        <v>32</v>
      </c>
      <c r="G69" s="13">
        <f>SUM(G67:G68)</f>
        <v>49</v>
      </c>
      <c r="H69" s="13">
        <f>IF(SUM(H67:H68)&lt;38,SUM(H67:H68),SUM(H67:H68))</f>
        <v>72</v>
      </c>
      <c r="I69" s="13">
        <f>IF(SUM(G69:H69)&lt;100,SUM(G69:H69),SUM(G69:H69))</f>
        <v>121</v>
      </c>
      <c r="J69" s="13">
        <f>SUM(J67:J68)</f>
        <v>53</v>
      </c>
      <c r="K69" s="13">
        <f>IF(SUM(K67:K68)&lt;38,SUM(K67:K68),SUM(K67:K68))</f>
        <v>56</v>
      </c>
      <c r="L69" s="13">
        <f>IF(SUM(J69:K69)&lt;100,SUM(J69:K69),SUM(J69:K69))</f>
        <v>109</v>
      </c>
      <c r="M69" s="13">
        <f>SUM(M67:M68)</f>
        <v>27</v>
      </c>
      <c r="N69" s="13">
        <f>IF(SUM(N67:N68)&lt;38,SUM(N67:N68),SUM(N67:N68))</f>
        <v>16</v>
      </c>
      <c r="O69" s="13"/>
      <c r="P69" s="13">
        <f>SUM(P67:P68)</f>
        <v>28</v>
      </c>
      <c r="Q69" s="13">
        <f>IF(SUM(Q67:Q68)&lt;38,SUM(Q67:Q68),SUM(Q67:Q68))</f>
        <v>32</v>
      </c>
      <c r="R69" s="13">
        <f>IF(SUM(P69:Q69)&lt;80,SUM(P69:Q69),SUM(P69:Q69))</f>
        <v>60</v>
      </c>
      <c r="S69" s="13">
        <f>SUM(S67:S68)</f>
        <v>25</v>
      </c>
      <c r="T69" s="13">
        <f>IF(SUM(T67:T68)&lt;38,SUM(T67:T68),SUM(T67:T68))</f>
        <v>7</v>
      </c>
      <c r="U69" s="13"/>
      <c r="V69" s="13">
        <f>SUM(V67:V68)</f>
        <v>28</v>
      </c>
      <c r="W69" s="13">
        <f>IF(SUM(W67:W68)&lt;38,SUM(W67:W68),SUM(W67:W68))</f>
        <v>19</v>
      </c>
      <c r="X69" s="13"/>
      <c r="Y69" s="13">
        <f>SUM(Y67:Y68)</f>
        <v>4</v>
      </c>
      <c r="Z69" s="13">
        <f>IF(SUM(Z67:Z68)&lt;19,SUM(Z67:Z68),SUM(Z67:Z68))</f>
        <v>20</v>
      </c>
      <c r="AA69" s="13"/>
      <c r="AB69" s="13">
        <f>SUM(AB67:AB68)</f>
        <v>21</v>
      </c>
      <c r="AC69" s="13">
        <f>IF(SUM(AC67:AC68)&lt;19,SUM(AC67:AC68),SUM(AC67:AC68))</f>
        <v>25</v>
      </c>
      <c r="AD69" s="13">
        <f>IF(SUM(AB69:AC69)&lt;40,SUM(AB69:AC69),SUM(AB69:AC69))</f>
        <v>46</v>
      </c>
      <c r="AE69" s="13">
        <f>SUM(AE67:AE68)</f>
        <v>15</v>
      </c>
      <c r="AF69" s="13">
        <f>IF(SUM(AF67:AF68)&lt;19,SUM(AF67:AF68),SUM(AF67:AF68))</f>
        <v>25</v>
      </c>
      <c r="AG69" s="13">
        <f>IF(SUM(AE69:AF69)&lt;40,SUM(AE69:AF69),SUM(AE69:AF69))</f>
        <v>40</v>
      </c>
      <c r="AH69" s="13">
        <f>SUM(AH67:AH68)</f>
        <v>16</v>
      </c>
      <c r="AI69" s="13">
        <f>IF(SUM(AI67:AI68)&lt;19,SUM(AI67:AI68),SUM(AI67:AI68))</f>
        <v>12</v>
      </c>
      <c r="AJ69" s="13"/>
      <c r="AK69" s="13">
        <f>SUM(AK67:AK68)</f>
        <v>9</v>
      </c>
      <c r="AL69" s="13">
        <f>IF(SUM(AL67:AL68)&lt;9,SUM(AL67:AL68),SUM(AL67:AL68))</f>
        <v>13</v>
      </c>
      <c r="AM69" s="13">
        <f>IF(SUM(AK69:AL69)&lt;20,SUM(AK69:AL69),SUM(AK69:AL69))</f>
        <v>22</v>
      </c>
      <c r="AN69" s="15" t="str">
        <f>IF(OR(I69&lt;100,L69&lt;100,O69&lt;100,R69&lt;60,U69&lt;60,X69&lt;60,AA69&lt;40,AD69&lt;40,AG69&lt;40,AJ69&lt;40,AM69&lt;20),"0",SUM(AA69,AD69,X69,U69,R69,O69,L69,I69,AG69,AJ69,AM69))</f>
        <v>0</v>
      </c>
      <c r="AO69" s="15">
        <f>AN69/1320*100</f>
        <v>0</v>
      </c>
      <c r="AP69" s="15" t="str">
        <f>IF(AO69&lt;50,"   ",IF(AO69&lt;65,"مقبول",IF(AO69&lt;75,"جيد",IF(AO69&lt;85,"جيدجداً",IF(AO69&lt;=100,"ممتاز","خطا")))))</f>
        <v xml:space="preserve">   </v>
      </c>
      <c r="AQ69" s="51"/>
      <c r="AR69" s="51"/>
      <c r="AS69" s="51"/>
      <c r="AT69" s="51"/>
      <c r="AU69" s="99"/>
      <c r="AV69" s="45"/>
    </row>
    <row r="70" spans="2:48" ht="28.5" customHeight="1" thickBot="1">
      <c r="B70" s="69">
        <v>17</v>
      </c>
      <c r="C70" s="51">
        <v>626</v>
      </c>
      <c r="D70" s="71" t="s">
        <v>54</v>
      </c>
      <c r="E70" s="51">
        <v>228</v>
      </c>
      <c r="F70" s="11" t="s">
        <v>30</v>
      </c>
      <c r="G70" s="12">
        <v>17</v>
      </c>
      <c r="H70" s="12">
        <v>33</v>
      </c>
      <c r="I70" s="13">
        <f>SUM(G70:H70)</f>
        <v>50</v>
      </c>
      <c r="J70" s="12">
        <v>26</v>
      </c>
      <c r="K70" s="12">
        <v>26</v>
      </c>
      <c r="L70" s="13">
        <f>SUM(J70:K70)</f>
        <v>52</v>
      </c>
      <c r="M70" s="12">
        <v>12</v>
      </c>
      <c r="N70" s="12">
        <v>15</v>
      </c>
      <c r="O70" s="13">
        <f>SUM(M70:N70)</f>
        <v>27</v>
      </c>
      <c r="P70" s="12">
        <v>18</v>
      </c>
      <c r="Q70" s="12">
        <v>15</v>
      </c>
      <c r="R70" s="13">
        <f>SUM(P70:Q70)</f>
        <v>33</v>
      </c>
      <c r="S70" s="12">
        <v>11</v>
      </c>
      <c r="T70" s="12">
        <v>11</v>
      </c>
      <c r="U70" s="13">
        <f>SUM(S70:T70)</f>
        <v>22</v>
      </c>
      <c r="V70" s="12">
        <v>17</v>
      </c>
      <c r="W70" s="12">
        <v>18</v>
      </c>
      <c r="X70" s="13">
        <f>SUM(V70:W70)</f>
        <v>35</v>
      </c>
      <c r="Y70" s="12">
        <v>6</v>
      </c>
      <c r="Z70" s="12">
        <v>15</v>
      </c>
      <c r="AA70" s="13">
        <f>SUM(Y70:Z70)</f>
        <v>21</v>
      </c>
      <c r="AB70" s="12">
        <v>11</v>
      </c>
      <c r="AC70" s="12">
        <v>16</v>
      </c>
      <c r="AD70" s="13">
        <f>SUM(AB70:AC70)</f>
        <v>27</v>
      </c>
      <c r="AE70" s="12">
        <v>7</v>
      </c>
      <c r="AF70" s="12">
        <v>6</v>
      </c>
      <c r="AG70" s="13">
        <f>SUM(AE70:AF70)</f>
        <v>13</v>
      </c>
      <c r="AH70" s="12">
        <v>8</v>
      </c>
      <c r="AI70" s="12">
        <v>9</v>
      </c>
      <c r="AJ70" s="13">
        <f>SUM(AH70:AI70)</f>
        <v>17</v>
      </c>
      <c r="AK70" s="12">
        <v>6</v>
      </c>
      <c r="AL70" s="12">
        <v>7</v>
      </c>
      <c r="AM70" s="13">
        <f>SUM(AK70:AL70)</f>
        <v>13</v>
      </c>
      <c r="AN70" s="74"/>
      <c r="AO70" s="74"/>
      <c r="AP70" s="49"/>
      <c r="AQ70" s="51"/>
      <c r="AR70" s="51"/>
      <c r="AS70" s="51"/>
      <c r="AT70" s="51"/>
      <c r="AU70" s="99" t="str">
        <f t="shared" ref="AU70" si="14">IF(AN72="0","راسب","ناجح")</f>
        <v>راسب</v>
      </c>
      <c r="AV70" s="45" t="str">
        <f>IF(AN72="0","له دور ثانٍ في : ","ناجح")&amp;IF(COUNTIF(H72,"&lt;56")+COUNTIF(I72,"&lt;100")=0,,"عربي،")&amp;IF(COUNTIF(K72,"&lt;56")+COUNTIF(L72,"&lt;100")=0,,"إنجليزي،")&amp;IF(COUNTIF(N72,"&lt;56")+COUNTIF(O72,"&lt;100")=0,," رياضيات،")&amp;IF(COUNTIF(Q72,"&lt;29")+COUNTIF(R72,"&lt;60")=0,,"فيزياء ،")&amp;IF(COUNTIF(T72,"&lt;29")+COUNTIF(U72,"&lt;60")=0,,"كيمياء،")&amp;IF(COUNTIF(W72,"&lt;29")+COUNTIF(X72,"&lt;60")=0,,"أحياء،")&amp;IF(COUNTIF(Z72,"&lt;22")+COUNTIF(AA72,"&lt;40")=0,,"دين، ")&amp;IF(COUNTIF(AC72,"&lt;19")+COUNTIF(AD72,"&lt;40")=0,,"حاسوب،
")&amp;IF(COUNTIF(AF72,"&lt;22")+COUNTIF(AG72,"&lt;40")=0,,"تاريخ ،")&amp;IF(COUNTIF(AI72,"&lt;22")+COUNTIF(AJ72,"&lt;40")=0,,"جغرافيا،")&amp;IF(COUNTIF(AL72,"&lt;11")+COUNTIF(AM72,"&lt;20")=0,,"أساسيات الحياة الاجتماعية، ")</f>
        <v>له دور ثانٍ في : إنجليزي، رياضيات،كيمياء،</v>
      </c>
    </row>
    <row r="71" spans="2:48" ht="28.5" customHeight="1" thickBot="1">
      <c r="B71" s="69"/>
      <c r="C71" s="51"/>
      <c r="D71" s="72"/>
      <c r="E71" s="51"/>
      <c r="F71" s="11" t="s">
        <v>31</v>
      </c>
      <c r="G71" s="12">
        <v>18</v>
      </c>
      <c r="H71" s="12">
        <v>38</v>
      </c>
      <c r="I71" s="13">
        <f>SUM(G71:H71)</f>
        <v>56</v>
      </c>
      <c r="J71" s="12">
        <v>22</v>
      </c>
      <c r="K71" s="12">
        <v>27</v>
      </c>
      <c r="L71" s="13">
        <f>SUM(J71:K71)</f>
        <v>49</v>
      </c>
      <c r="M71" s="12">
        <v>17</v>
      </c>
      <c r="N71" s="12">
        <v>6</v>
      </c>
      <c r="O71" s="13">
        <f>SUM(M71:N71)</f>
        <v>23</v>
      </c>
      <c r="P71" s="12">
        <v>14</v>
      </c>
      <c r="Q71" s="12">
        <v>16</v>
      </c>
      <c r="R71" s="13">
        <f>SUM(P71:Q71)</f>
        <v>30</v>
      </c>
      <c r="S71" s="12">
        <v>9</v>
      </c>
      <c r="T71" s="12">
        <v>16</v>
      </c>
      <c r="U71" s="13">
        <f>SUM(S71:T71)</f>
        <v>25</v>
      </c>
      <c r="V71" s="12">
        <v>13</v>
      </c>
      <c r="W71" s="12">
        <v>19</v>
      </c>
      <c r="X71" s="13">
        <f>SUM(V71:W71)</f>
        <v>32</v>
      </c>
      <c r="Y71" s="12">
        <v>6</v>
      </c>
      <c r="Z71" s="12">
        <v>19</v>
      </c>
      <c r="AA71" s="13">
        <f>SUM(Y71:Z71)</f>
        <v>25</v>
      </c>
      <c r="AB71" s="12">
        <v>12</v>
      </c>
      <c r="AC71" s="12">
        <v>9</v>
      </c>
      <c r="AD71" s="13">
        <f>SUM(AB71:AC71)</f>
        <v>21</v>
      </c>
      <c r="AE71" s="12">
        <v>4</v>
      </c>
      <c r="AF71" s="12">
        <v>23</v>
      </c>
      <c r="AG71" s="13">
        <f>SUM(AE71:AF71)</f>
        <v>27</v>
      </c>
      <c r="AH71" s="12">
        <v>8</v>
      </c>
      <c r="AI71" s="12">
        <v>15</v>
      </c>
      <c r="AJ71" s="13">
        <f>SUM(AH71:AI71)</f>
        <v>23</v>
      </c>
      <c r="AK71" s="12">
        <v>3</v>
      </c>
      <c r="AL71" s="12">
        <v>8</v>
      </c>
      <c r="AM71" s="13">
        <f>SUM(AK71:AL71)</f>
        <v>11</v>
      </c>
      <c r="AN71" s="74"/>
      <c r="AO71" s="74"/>
      <c r="AP71" s="50"/>
      <c r="AQ71" s="51"/>
      <c r="AR71" s="51"/>
      <c r="AS71" s="51"/>
      <c r="AT71" s="51"/>
      <c r="AU71" s="99"/>
      <c r="AV71" s="45"/>
    </row>
    <row r="72" spans="2:48" ht="36" customHeight="1" thickBot="1">
      <c r="B72" s="69"/>
      <c r="C72" s="51"/>
      <c r="D72" s="72"/>
      <c r="E72" s="51"/>
      <c r="F72" s="14" t="s">
        <v>32</v>
      </c>
      <c r="G72" s="13">
        <f>SUM(G70:G71)</f>
        <v>35</v>
      </c>
      <c r="H72" s="13">
        <f>IF(SUM(H70:H71)&lt;38,SUM(H70:H71),SUM(H70:H71))</f>
        <v>71</v>
      </c>
      <c r="I72" s="13">
        <f>IF(SUM(G72:H72)&lt;100,SUM(G72:H72),SUM(G72:H72))</f>
        <v>106</v>
      </c>
      <c r="J72" s="13">
        <f>SUM(J70:J71)</f>
        <v>48</v>
      </c>
      <c r="K72" s="13">
        <f>IF(SUM(K70:K71)&lt;38,SUM(K70:K71),SUM(K70:K71))</f>
        <v>53</v>
      </c>
      <c r="L72" s="13"/>
      <c r="M72" s="13">
        <f>SUM(M70:M71)</f>
        <v>29</v>
      </c>
      <c r="N72" s="13">
        <f>IF(SUM(N70:N71)&lt;38,SUM(N70:N71),SUM(N70:N71))</f>
        <v>21</v>
      </c>
      <c r="O72" s="13"/>
      <c r="P72" s="13">
        <f>SUM(P70:P71)</f>
        <v>32</v>
      </c>
      <c r="Q72" s="13">
        <f>IF(SUM(Q70:Q71)&lt;38,SUM(Q70:Q71),SUM(Q70:Q71))</f>
        <v>31</v>
      </c>
      <c r="R72" s="13">
        <f>IF(SUM(P72:Q72)&lt;80,SUM(P72:Q72),SUM(P72:Q72))</f>
        <v>63</v>
      </c>
      <c r="S72" s="13">
        <f>SUM(S70:S71)</f>
        <v>20</v>
      </c>
      <c r="T72" s="13">
        <f>IF(SUM(T70:T71)&lt;38,SUM(T70:T71),SUM(T70:T71))</f>
        <v>27</v>
      </c>
      <c r="U72" s="13"/>
      <c r="V72" s="13">
        <f>SUM(V70:V71)</f>
        <v>30</v>
      </c>
      <c r="W72" s="13">
        <f>IF(SUM(W70:W71)&lt;38,SUM(W70:W71),SUM(W70:W71))</f>
        <v>37</v>
      </c>
      <c r="X72" s="13">
        <f>IF(SUM(V72:W72)&lt;80,SUM(V72:W72),SUM(V72:W72))</f>
        <v>67</v>
      </c>
      <c r="Y72" s="13">
        <f>SUM(Y70:Y71)</f>
        <v>12</v>
      </c>
      <c r="Z72" s="13">
        <f>IF(SUM(Z70:Z71)&lt;19,SUM(Z70:Z71),SUM(Z70:Z71))</f>
        <v>34</v>
      </c>
      <c r="AA72" s="13">
        <f>IF(SUM(Y72:Z72)&lt;40,SUM(Y72:Z72),SUM(Y72:Z72))</f>
        <v>46</v>
      </c>
      <c r="AB72" s="13">
        <f>SUM(AB70:AB71)</f>
        <v>23</v>
      </c>
      <c r="AC72" s="13">
        <f>IF(SUM(AC70:AC71)&lt;19,SUM(AC70:AC71),SUM(AC70:AC71))</f>
        <v>25</v>
      </c>
      <c r="AD72" s="13">
        <f>IF(SUM(AB72:AC72)&lt;40,SUM(AB72:AC72),SUM(AB72:AC72))</f>
        <v>48</v>
      </c>
      <c r="AE72" s="13">
        <f>SUM(AE70:AE71)</f>
        <v>11</v>
      </c>
      <c r="AF72" s="13">
        <f>IF(SUM(AF70:AF71)&lt;19,SUM(AF70:AF71),SUM(AF70:AF71))</f>
        <v>29</v>
      </c>
      <c r="AG72" s="13">
        <f>IF(SUM(AE72:AF72)&lt;40,SUM(AE72:AF72),SUM(AE72:AF72))</f>
        <v>40</v>
      </c>
      <c r="AH72" s="13">
        <f>SUM(AH70:AH71)</f>
        <v>16</v>
      </c>
      <c r="AI72" s="13">
        <f>IF(SUM(AI70:AI71)&lt;19,SUM(AI70:AI71),SUM(AI70:AI71))</f>
        <v>24</v>
      </c>
      <c r="AJ72" s="13">
        <f>IF(SUM(AH72:AI72)&lt;40,SUM(AH72:AI72),SUM(AH72:AI72))</f>
        <v>40</v>
      </c>
      <c r="AK72" s="13">
        <f>SUM(AK70:AK71)</f>
        <v>9</v>
      </c>
      <c r="AL72" s="13">
        <f>IF(SUM(AL70:AL71)&lt;9,SUM(AL70:AL71),SUM(AL70:AL71))</f>
        <v>15</v>
      </c>
      <c r="AM72" s="13">
        <f>IF(SUM(AK72:AL72)&lt;20,SUM(AK72:AL72),SUM(AK72:AL72))</f>
        <v>24</v>
      </c>
      <c r="AN72" s="15" t="str">
        <f>IF(OR(I72&lt;100,L72&lt;100,O72&lt;100,R72&lt;60,U72&lt;60,X72&lt;60,AA72&lt;40,AD72&lt;40,AG72&lt;40,AJ72&lt;40,AM72&lt;20),"0",SUM(AA72,AD72,X72,U72,R72,O72,L72,I72,AG72,AJ72,AM72))</f>
        <v>0</v>
      </c>
      <c r="AO72" s="15">
        <f>AN72/1320*100</f>
        <v>0</v>
      </c>
      <c r="AP72" s="15" t="str">
        <f>IF(AO72&lt;50,"   ",IF(AO72&lt;65,"مقبول",IF(AO72&lt;75,"جيد",IF(AO72&lt;85,"جيدجداً",IF(AO72&lt;=100,"ممتاز","خطا")))))</f>
        <v xml:space="preserve">   </v>
      </c>
      <c r="AQ72" s="51"/>
      <c r="AR72" s="51"/>
      <c r="AS72" s="51"/>
      <c r="AT72" s="51"/>
      <c r="AU72" s="99"/>
      <c r="AV72" s="45"/>
    </row>
    <row r="73" spans="2:48" ht="28.5" customHeight="1" thickBot="1">
      <c r="B73" s="69">
        <v>18</v>
      </c>
      <c r="C73" s="51">
        <v>627</v>
      </c>
      <c r="D73" s="71" t="s">
        <v>55</v>
      </c>
      <c r="E73" s="51">
        <v>229</v>
      </c>
      <c r="F73" s="11" t="s">
        <v>30</v>
      </c>
      <c r="G73" s="12">
        <v>22</v>
      </c>
      <c r="H73" s="12">
        <v>50</v>
      </c>
      <c r="I73" s="13">
        <f>SUM(G73:H73)</f>
        <v>72</v>
      </c>
      <c r="J73" s="12">
        <v>21</v>
      </c>
      <c r="K73" s="12">
        <v>43</v>
      </c>
      <c r="L73" s="13">
        <f>SUM(J73:K73)</f>
        <v>64</v>
      </c>
      <c r="M73" s="12">
        <v>20</v>
      </c>
      <c r="N73" s="12">
        <v>41</v>
      </c>
      <c r="O73" s="13">
        <f>SUM(M73:N73)</f>
        <v>61</v>
      </c>
      <c r="P73" s="12">
        <v>15</v>
      </c>
      <c r="Q73" s="12">
        <v>20</v>
      </c>
      <c r="R73" s="13">
        <f>SUM(P73:Q73)</f>
        <v>35</v>
      </c>
      <c r="S73" s="12">
        <v>16</v>
      </c>
      <c r="T73" s="12">
        <v>15</v>
      </c>
      <c r="U73" s="13">
        <f>SUM(S73:T73)</f>
        <v>31</v>
      </c>
      <c r="V73" s="12">
        <v>16</v>
      </c>
      <c r="W73" s="12">
        <v>14</v>
      </c>
      <c r="X73" s="13">
        <f>SUM(V73:W73)</f>
        <v>30</v>
      </c>
      <c r="Y73" s="12">
        <v>9</v>
      </c>
      <c r="Z73" s="12">
        <v>21</v>
      </c>
      <c r="AA73" s="13">
        <f>SUM(Y73:Z73)</f>
        <v>30</v>
      </c>
      <c r="AB73" s="12">
        <v>14</v>
      </c>
      <c r="AC73" s="12">
        <v>21</v>
      </c>
      <c r="AD73" s="13">
        <f>SUM(AB73:AC73)</f>
        <v>35</v>
      </c>
      <c r="AE73" s="12">
        <v>9</v>
      </c>
      <c r="AF73" s="12">
        <v>23</v>
      </c>
      <c r="AG73" s="13">
        <f>SUM(AE73:AF73)</f>
        <v>32</v>
      </c>
      <c r="AH73" s="12">
        <v>7</v>
      </c>
      <c r="AI73" s="12">
        <v>14</v>
      </c>
      <c r="AJ73" s="13">
        <f>SUM(AH73:AI73)</f>
        <v>21</v>
      </c>
      <c r="AK73" s="12">
        <v>5</v>
      </c>
      <c r="AL73" s="12">
        <v>6</v>
      </c>
      <c r="AM73" s="13">
        <f>SUM(AK73:AL73)</f>
        <v>11</v>
      </c>
      <c r="AN73" s="74"/>
      <c r="AO73" s="74"/>
      <c r="AP73" s="49"/>
      <c r="AQ73" s="51"/>
      <c r="AR73" s="51"/>
      <c r="AS73" s="51"/>
      <c r="AT73" s="51"/>
      <c r="AU73" s="99" t="str">
        <f t="shared" ref="AU73" si="15">IF(AN75="0","راسب","ناجح")</f>
        <v>ناجح</v>
      </c>
      <c r="AV73" s="45" t="str">
        <f>IF(AN75="0","له دور ثانٍ في : ","ناجح")&amp;IF(COUNTIF(H75,"&lt;56")+COUNTIF(I75,"&lt;100")=0,,"عربي،")&amp;IF(COUNTIF(K75,"&lt;56")+COUNTIF(L75,"&lt;100")=0,,"إنجليزي،")&amp;IF(COUNTIF(N75,"&lt;56")+COUNTIF(O75,"&lt;100")=0,," رياضيات،")&amp;IF(COUNTIF(Q75,"&lt;29")+COUNTIF(R75,"&lt;60")=0,,"فيزياء ،")&amp;IF(COUNTIF(T75,"&lt;29")+COUNTIF(U75,"&lt;60")=0,,"كيمياء،")&amp;IF(COUNTIF(W75,"&lt;29")+COUNTIF(X75,"&lt;60")=0,,"أحياء،")&amp;IF(COUNTIF(Z75,"&lt;22")+COUNTIF(AA75,"&lt;40")=0,,"دين، ")&amp;IF(COUNTIF(AC75,"&lt;19")+COUNTIF(AD75,"&lt;40")=0,,"حاسوب،
")&amp;IF(COUNTIF(AF75,"&lt;22")+COUNTIF(AG75,"&lt;40")=0,,"تاريخ ،")&amp;IF(COUNTIF(AI75,"&lt;22")+COUNTIF(AJ75,"&lt;40")=0,,"جغرافيا،")&amp;IF(COUNTIF(AL75,"&lt;11")+COUNTIF(AM75,"&lt;20")=0,,"أساسيات الحياة الاجتماعية، ")</f>
        <v>ناجح</v>
      </c>
    </row>
    <row r="74" spans="2:48" ht="28.5" customHeight="1" thickBot="1">
      <c r="B74" s="69"/>
      <c r="C74" s="51"/>
      <c r="D74" s="72"/>
      <c r="E74" s="51"/>
      <c r="F74" s="11" t="s">
        <v>31</v>
      </c>
      <c r="G74" s="12">
        <v>22</v>
      </c>
      <c r="H74" s="12">
        <v>63</v>
      </c>
      <c r="I74" s="13">
        <f>SUM(G74:H74)</f>
        <v>85</v>
      </c>
      <c r="J74" s="12">
        <v>21</v>
      </c>
      <c r="K74" s="12">
        <v>39</v>
      </c>
      <c r="L74" s="13">
        <f>SUM(J74:K74)</f>
        <v>60</v>
      </c>
      <c r="M74" s="12">
        <v>15</v>
      </c>
      <c r="N74" s="12">
        <v>40</v>
      </c>
      <c r="O74" s="13">
        <f>SUM(M74:N74)</f>
        <v>55</v>
      </c>
      <c r="P74" s="12">
        <v>13</v>
      </c>
      <c r="Q74" s="12">
        <v>20</v>
      </c>
      <c r="R74" s="13">
        <f>SUM(P74:Q74)</f>
        <v>33</v>
      </c>
      <c r="S74" s="12">
        <v>21</v>
      </c>
      <c r="T74" s="12">
        <v>24</v>
      </c>
      <c r="U74" s="13">
        <f>SUM(S74:T74)</f>
        <v>45</v>
      </c>
      <c r="V74" s="12">
        <v>18</v>
      </c>
      <c r="W74" s="12">
        <v>23</v>
      </c>
      <c r="X74" s="13">
        <f>SUM(V74:W74)</f>
        <v>41</v>
      </c>
      <c r="Y74" s="12">
        <v>8</v>
      </c>
      <c r="Z74" s="12">
        <v>26</v>
      </c>
      <c r="AA74" s="13">
        <f>SUM(Y74:Z74)</f>
        <v>34</v>
      </c>
      <c r="AB74" s="12">
        <v>14</v>
      </c>
      <c r="AC74" s="12">
        <v>6</v>
      </c>
      <c r="AD74" s="13">
        <f>SUM(AB74:AC74)</f>
        <v>20</v>
      </c>
      <c r="AE74" s="12">
        <v>11</v>
      </c>
      <c r="AF74" s="12">
        <v>18</v>
      </c>
      <c r="AG74" s="13">
        <f>SUM(AE74:AF74)</f>
        <v>29</v>
      </c>
      <c r="AH74" s="12">
        <v>7</v>
      </c>
      <c r="AI74" s="12">
        <v>12</v>
      </c>
      <c r="AJ74" s="13">
        <f>SUM(AH74:AI74)</f>
        <v>19</v>
      </c>
      <c r="AK74" s="12">
        <v>4</v>
      </c>
      <c r="AL74" s="12">
        <v>7</v>
      </c>
      <c r="AM74" s="13">
        <f>SUM(AK74:AL74)</f>
        <v>11</v>
      </c>
      <c r="AN74" s="74"/>
      <c r="AO74" s="74"/>
      <c r="AP74" s="50"/>
      <c r="AQ74" s="51"/>
      <c r="AR74" s="51"/>
      <c r="AS74" s="51"/>
      <c r="AT74" s="51"/>
      <c r="AU74" s="99"/>
      <c r="AV74" s="45"/>
    </row>
    <row r="75" spans="2:48" ht="36" customHeight="1" thickBot="1">
      <c r="B75" s="69"/>
      <c r="C75" s="51"/>
      <c r="D75" s="72"/>
      <c r="E75" s="51"/>
      <c r="F75" s="14" t="s">
        <v>32</v>
      </c>
      <c r="G75" s="13">
        <f>SUM(G73:G74)</f>
        <v>44</v>
      </c>
      <c r="H75" s="13">
        <f>IF(SUM(H73:H74)&lt;38,SUM(H73:H74),SUM(H73:H74))</f>
        <v>113</v>
      </c>
      <c r="I75" s="13">
        <f>IF(SUM(G75:H75)&lt;100,SUM(G75:H75),SUM(G75:H75))</f>
        <v>157</v>
      </c>
      <c r="J75" s="13">
        <f>SUM(J73:J74)</f>
        <v>42</v>
      </c>
      <c r="K75" s="13">
        <f>IF(SUM(K73:K74)&lt;38,SUM(K73:K74),SUM(K73:K74))</f>
        <v>82</v>
      </c>
      <c r="L75" s="13">
        <f>IF(SUM(J75:K75)&lt;100,SUM(J75:K75),SUM(J75:K75))</f>
        <v>124</v>
      </c>
      <c r="M75" s="13">
        <f>SUM(M73:M74)</f>
        <v>35</v>
      </c>
      <c r="N75" s="13">
        <f>IF(SUM(N73:N74)&lt;38,SUM(N73:N74),SUM(N73:N74))</f>
        <v>81</v>
      </c>
      <c r="O75" s="13">
        <f>IF(SUM(M75:N75)&lt;100,SUM(M75:N75),SUM(M75:N75))</f>
        <v>116</v>
      </c>
      <c r="P75" s="13">
        <f>SUM(P73:P74)</f>
        <v>28</v>
      </c>
      <c r="Q75" s="13">
        <f>IF(SUM(Q73:Q74)&lt;38,SUM(Q73:Q74),SUM(Q73:Q74))</f>
        <v>40</v>
      </c>
      <c r="R75" s="13">
        <f>IF(SUM(P75:Q75)&lt;80,SUM(P75:Q75),SUM(P75:Q75))</f>
        <v>68</v>
      </c>
      <c r="S75" s="13">
        <f>SUM(S73:S74)</f>
        <v>37</v>
      </c>
      <c r="T75" s="13">
        <f>IF(SUM(T73:T74)&lt;38,SUM(T73:T74),SUM(T73:T74))</f>
        <v>39</v>
      </c>
      <c r="U75" s="13">
        <f>IF(SUM(S75:T75)&lt;80,SUM(S75:T75),SUM(S75:T75))</f>
        <v>76</v>
      </c>
      <c r="V75" s="13">
        <f>SUM(V73:V74)</f>
        <v>34</v>
      </c>
      <c r="W75" s="13">
        <f>IF(SUM(W73:W74)&lt;38,SUM(W73:W74),SUM(W73:W74))</f>
        <v>37</v>
      </c>
      <c r="X75" s="13">
        <f>IF(SUM(V75:W75)&lt;80,SUM(V75:W75),SUM(V75:W75))</f>
        <v>71</v>
      </c>
      <c r="Y75" s="13">
        <f>SUM(Y73:Y74)</f>
        <v>17</v>
      </c>
      <c r="Z75" s="13">
        <f>IF(SUM(Z73:Z74)&lt;19,SUM(Z73:Z74),SUM(Z73:Z74))</f>
        <v>47</v>
      </c>
      <c r="AA75" s="13">
        <f>IF(SUM(Y75:Z75)&lt;40,SUM(Y75:Z75),SUM(Y75:Z75))</f>
        <v>64</v>
      </c>
      <c r="AB75" s="13">
        <f>SUM(AB73:AB74)</f>
        <v>28</v>
      </c>
      <c r="AC75" s="13">
        <f>IF(SUM(AC73:AC74)&lt;19,SUM(AC73:AC74),SUM(AC73:AC74))</f>
        <v>27</v>
      </c>
      <c r="AD75" s="13">
        <f>IF(SUM(AB75:AC75)&lt;40,SUM(AB75:AC75),SUM(AB75:AC75))</f>
        <v>55</v>
      </c>
      <c r="AE75" s="13">
        <f>SUM(AE73:AE74)</f>
        <v>20</v>
      </c>
      <c r="AF75" s="13">
        <f>IF(SUM(AF73:AF74)&lt;19,SUM(AF73:AF74),SUM(AF73:AF74))</f>
        <v>41</v>
      </c>
      <c r="AG75" s="13">
        <f>IF(SUM(AE75:AF75)&lt;40,SUM(AE75:AF75),SUM(AE75:AF75))</f>
        <v>61</v>
      </c>
      <c r="AH75" s="13">
        <f>SUM(AH73:AH74)</f>
        <v>14</v>
      </c>
      <c r="AI75" s="13">
        <f>IF(SUM(AI73:AI74)&lt;19,SUM(AI73:AI74),SUM(AI73:AI74))</f>
        <v>26</v>
      </c>
      <c r="AJ75" s="13">
        <f>IF(SUM(AH75:AI75)&lt;40,SUM(AH75:AI75),SUM(AH75:AI75))</f>
        <v>40</v>
      </c>
      <c r="AK75" s="13">
        <f>SUM(AK73:AK74)</f>
        <v>9</v>
      </c>
      <c r="AL75" s="13">
        <f>IF(SUM(AL73:AL74)&lt;9,SUM(AL73:AL74),SUM(AL73:AL74))</f>
        <v>13</v>
      </c>
      <c r="AM75" s="13">
        <f>IF(SUM(AK75:AL75)&lt;20,SUM(AK75:AL75),SUM(AK75:AL75))</f>
        <v>22</v>
      </c>
      <c r="AN75" s="15">
        <f>IF(OR(I75&lt;100,L75&lt;100,O75&lt;100,R75&lt;60,U75&lt;60,X75&lt;60,AA75&lt;40,AD75&lt;40,AG75&lt;40,AJ75&lt;40,AM75&lt;20),"0",SUM(AA75,AD75,X75,U75,R75,O75,L75,I75,AG75,AJ75,AM75))</f>
        <v>854</v>
      </c>
      <c r="AO75" s="15">
        <f>AN75/1320*100</f>
        <v>64.696969696969703</v>
      </c>
      <c r="AP75" s="15" t="str">
        <f>IF(AO75&lt;50,"   ",IF(AO75&lt;65,"مقبول",IF(AO75&lt;75,"جيد",IF(AO75&lt;85,"جيدجداً",IF(AO75&lt;=100,"ممتاز","خطا")))))</f>
        <v>مقبول</v>
      </c>
      <c r="AQ75" s="51"/>
      <c r="AR75" s="51"/>
      <c r="AS75" s="51"/>
      <c r="AT75" s="51"/>
      <c r="AU75" s="99"/>
      <c r="AV75" s="45"/>
    </row>
    <row r="76" spans="2:48" ht="28.5" customHeight="1" thickBot="1">
      <c r="B76" s="69">
        <v>19</v>
      </c>
      <c r="C76" s="51">
        <v>628</v>
      </c>
      <c r="D76" s="71" t="s">
        <v>56</v>
      </c>
      <c r="E76" s="51">
        <v>230</v>
      </c>
      <c r="F76" s="11" t="s">
        <v>30</v>
      </c>
      <c r="G76" s="12">
        <v>30</v>
      </c>
      <c r="H76" s="12">
        <v>70</v>
      </c>
      <c r="I76" s="13">
        <f>SUM(G76:H76)</f>
        <v>100</v>
      </c>
      <c r="J76" s="12">
        <v>30</v>
      </c>
      <c r="K76" s="12">
        <v>39</v>
      </c>
      <c r="L76" s="13">
        <f>SUM(J76:K76)</f>
        <v>69</v>
      </c>
      <c r="M76" s="12">
        <v>27</v>
      </c>
      <c r="N76" s="12">
        <v>48</v>
      </c>
      <c r="O76" s="13">
        <f>SUM(M76:N76)</f>
        <v>75</v>
      </c>
      <c r="P76" s="12">
        <v>24</v>
      </c>
      <c r="Q76" s="12">
        <v>36</v>
      </c>
      <c r="R76" s="13">
        <f>SUM(P76:Q76)</f>
        <v>60</v>
      </c>
      <c r="S76" s="12">
        <v>24</v>
      </c>
      <c r="T76" s="12">
        <v>25</v>
      </c>
      <c r="U76" s="13">
        <f>SUM(S76:T76)</f>
        <v>49</v>
      </c>
      <c r="V76" s="12">
        <v>21</v>
      </c>
      <c r="W76" s="12">
        <v>35</v>
      </c>
      <c r="X76" s="13">
        <f>SUM(V76:W76)</f>
        <v>56</v>
      </c>
      <c r="Y76" s="12">
        <v>10</v>
      </c>
      <c r="Z76" s="12">
        <v>28</v>
      </c>
      <c r="AA76" s="13">
        <f>SUM(Y76:Z76)</f>
        <v>38</v>
      </c>
      <c r="AB76" s="12">
        <v>16</v>
      </c>
      <c r="AC76" s="12">
        <v>22</v>
      </c>
      <c r="AD76" s="13">
        <f>SUM(AB76:AC76)</f>
        <v>38</v>
      </c>
      <c r="AE76" s="12">
        <v>12</v>
      </c>
      <c r="AF76" s="12">
        <v>25</v>
      </c>
      <c r="AG76" s="13">
        <f>SUM(AE76:AF76)</f>
        <v>37</v>
      </c>
      <c r="AH76" s="12">
        <v>12</v>
      </c>
      <c r="AI76" s="12">
        <v>25</v>
      </c>
      <c r="AJ76" s="13">
        <f>SUM(AH76:AI76)</f>
        <v>37</v>
      </c>
      <c r="AK76" s="12">
        <v>6</v>
      </c>
      <c r="AL76" s="12">
        <v>11</v>
      </c>
      <c r="AM76" s="13">
        <f>SUM(AK76:AL76)</f>
        <v>17</v>
      </c>
      <c r="AN76" s="74"/>
      <c r="AO76" s="74"/>
      <c r="AP76" s="49"/>
      <c r="AQ76" s="51"/>
      <c r="AR76" s="51"/>
      <c r="AS76" s="51"/>
      <c r="AT76" s="51"/>
      <c r="AU76" s="99" t="str">
        <f t="shared" ref="AU76" si="16">IF(AN78="0","راسب","ناجح")</f>
        <v>ناجح</v>
      </c>
      <c r="AV76" s="45" t="str">
        <f>IF(AN78="0","له دور ثانٍ في : ","ناجح")&amp;IF(COUNTIF(H78,"&lt;56")+COUNTIF(I78,"&lt;100")=0,,"عربي،")&amp;IF(COUNTIF(K78,"&lt;56")+COUNTIF(L78,"&lt;100")=0,,"إنجليزي،")&amp;IF(COUNTIF(N78,"&lt;56")+COUNTIF(O78,"&lt;100")=0,," رياضيات،")&amp;IF(COUNTIF(Q78,"&lt;29")+COUNTIF(R78,"&lt;60")=0,,"فيزياء ،")&amp;IF(COUNTIF(T78,"&lt;29")+COUNTIF(U78,"&lt;60")=0,,"كيمياء،")&amp;IF(COUNTIF(W78,"&lt;29")+COUNTIF(X78,"&lt;60")=0,,"أحياء،")&amp;IF(COUNTIF(Z78,"&lt;22")+COUNTIF(AA78,"&lt;40")=0,,"دين، ")&amp;IF(COUNTIF(AC78,"&lt;19")+COUNTIF(AD78,"&lt;40")=0,,"حاسوب،
")&amp;IF(COUNTIF(AF78,"&lt;22")+COUNTIF(AG78,"&lt;40")=0,,"تاريخ ،")&amp;IF(COUNTIF(AI78,"&lt;22")+COUNTIF(AJ78,"&lt;40")=0,,"جغرافيا،")&amp;IF(COUNTIF(AL78,"&lt;11")+COUNTIF(AM78,"&lt;20")=0,,"أساسيات الحياة الاجتماعية، ")</f>
        <v>ناجح</v>
      </c>
    </row>
    <row r="77" spans="2:48" ht="28.5" customHeight="1" thickBot="1">
      <c r="B77" s="69"/>
      <c r="C77" s="51"/>
      <c r="D77" s="72"/>
      <c r="E77" s="51"/>
      <c r="F77" s="11" t="s">
        <v>31</v>
      </c>
      <c r="G77" s="12">
        <v>30</v>
      </c>
      <c r="H77" s="12">
        <v>65</v>
      </c>
      <c r="I77" s="13">
        <f>SUM(G77:H77)</f>
        <v>95</v>
      </c>
      <c r="J77" s="12">
        <v>26</v>
      </c>
      <c r="K77" s="12">
        <v>35</v>
      </c>
      <c r="L77" s="13">
        <f>SUM(J77:K77)</f>
        <v>61</v>
      </c>
      <c r="M77" s="12">
        <v>27</v>
      </c>
      <c r="N77" s="12">
        <v>35</v>
      </c>
      <c r="O77" s="13">
        <f>SUM(M77:N77)</f>
        <v>62</v>
      </c>
      <c r="P77" s="12">
        <v>16</v>
      </c>
      <c r="Q77" s="12">
        <v>20</v>
      </c>
      <c r="R77" s="13">
        <f>SUM(P77:Q77)</f>
        <v>36</v>
      </c>
      <c r="S77" s="12">
        <v>24</v>
      </c>
      <c r="T77" s="12">
        <v>34</v>
      </c>
      <c r="U77" s="13">
        <f>SUM(S77:T77)</f>
        <v>58</v>
      </c>
      <c r="V77" s="12">
        <v>22</v>
      </c>
      <c r="W77" s="12">
        <v>26</v>
      </c>
      <c r="X77" s="13">
        <f>SUM(V77:W77)</f>
        <v>48</v>
      </c>
      <c r="Y77" s="12">
        <v>12</v>
      </c>
      <c r="Z77" s="12">
        <v>28</v>
      </c>
      <c r="AA77" s="13">
        <f>SUM(Y77:Z77)</f>
        <v>40</v>
      </c>
      <c r="AB77" s="12">
        <v>16</v>
      </c>
      <c r="AC77" s="12">
        <v>23</v>
      </c>
      <c r="AD77" s="13">
        <f>SUM(AB77:AC77)</f>
        <v>39</v>
      </c>
      <c r="AE77" s="12">
        <v>12</v>
      </c>
      <c r="AF77" s="12">
        <v>28</v>
      </c>
      <c r="AG77" s="13">
        <f>SUM(AE77:AF77)</f>
        <v>40</v>
      </c>
      <c r="AH77" s="12">
        <v>12</v>
      </c>
      <c r="AI77" s="12">
        <v>22</v>
      </c>
      <c r="AJ77" s="13">
        <f>SUM(AH77:AI77)</f>
        <v>34</v>
      </c>
      <c r="AK77" s="12">
        <v>5</v>
      </c>
      <c r="AL77" s="12">
        <v>9</v>
      </c>
      <c r="AM77" s="13">
        <f>SUM(AK77:AL77)</f>
        <v>14</v>
      </c>
      <c r="AN77" s="74"/>
      <c r="AO77" s="74"/>
      <c r="AP77" s="50"/>
      <c r="AQ77" s="51"/>
      <c r="AR77" s="51"/>
      <c r="AS77" s="51"/>
      <c r="AT77" s="51"/>
      <c r="AU77" s="99"/>
      <c r="AV77" s="45"/>
    </row>
    <row r="78" spans="2:48" ht="36" customHeight="1" thickBot="1">
      <c r="B78" s="69"/>
      <c r="C78" s="51"/>
      <c r="D78" s="94"/>
      <c r="E78" s="51"/>
      <c r="F78" s="14" t="s">
        <v>32</v>
      </c>
      <c r="G78" s="13">
        <f>SUM(G76:G77)</f>
        <v>60</v>
      </c>
      <c r="H78" s="13">
        <f>IF(SUM(H76:H77)&lt;38,SUM(H76:H77),SUM(H76:H77))</f>
        <v>135</v>
      </c>
      <c r="I78" s="13">
        <f>IF(SUM(G78:H78)&lt;100,SUM(G78:H78),SUM(G78:H78))</f>
        <v>195</v>
      </c>
      <c r="J78" s="13">
        <f>SUM(J76:J77)</f>
        <v>56</v>
      </c>
      <c r="K78" s="13">
        <f>IF(SUM(K76:K77)&lt;38,SUM(K76:K77),SUM(K76:K77))</f>
        <v>74</v>
      </c>
      <c r="L78" s="13">
        <f>IF(SUM(J78:K78)&lt;100,SUM(J78:K78),SUM(J78:K78))</f>
        <v>130</v>
      </c>
      <c r="M78" s="13">
        <f>SUM(M76:M77)</f>
        <v>54</v>
      </c>
      <c r="N78" s="13">
        <f>IF(SUM(N76:N77)&lt;38,SUM(N76:N77),SUM(N76:N77))</f>
        <v>83</v>
      </c>
      <c r="O78" s="13">
        <f>IF(SUM(M78:N78)&lt;100,SUM(M78:N78),SUM(M78:N78))</f>
        <v>137</v>
      </c>
      <c r="P78" s="13">
        <f>SUM(P76:P77)</f>
        <v>40</v>
      </c>
      <c r="Q78" s="13">
        <f>IF(SUM(Q76:Q77)&lt;38,SUM(Q76:Q77),SUM(Q76:Q77))</f>
        <v>56</v>
      </c>
      <c r="R78" s="13">
        <f>IF(SUM(P78:Q78)&lt;80,SUM(P78:Q78),SUM(P78:Q78))</f>
        <v>96</v>
      </c>
      <c r="S78" s="13">
        <f>SUM(S76:S77)</f>
        <v>48</v>
      </c>
      <c r="T78" s="13">
        <f>IF(SUM(T76:T77)&lt;38,SUM(T76:T77),SUM(T76:T77))</f>
        <v>59</v>
      </c>
      <c r="U78" s="13">
        <f>IF(SUM(S78:T78)&lt;80,SUM(S78:T78),SUM(S78:T78))</f>
        <v>107</v>
      </c>
      <c r="V78" s="13">
        <f>SUM(V76:V77)</f>
        <v>43</v>
      </c>
      <c r="W78" s="13">
        <f>IF(SUM(W76:W77)&lt;38,SUM(W76:W77),SUM(W76:W77))</f>
        <v>61</v>
      </c>
      <c r="X78" s="13">
        <f>IF(SUM(V78:W78)&lt;80,SUM(V78:W78),SUM(V78:W78))</f>
        <v>104</v>
      </c>
      <c r="Y78" s="13">
        <f>SUM(Y76:Y77)</f>
        <v>22</v>
      </c>
      <c r="Z78" s="13">
        <f>IF(SUM(Z76:Z77)&lt;19,SUM(Z76:Z77),SUM(Z76:Z77))</f>
        <v>56</v>
      </c>
      <c r="AA78" s="13">
        <f>IF(SUM(Y78:Z78)&lt;40,SUM(Y78:Z78),SUM(Y78:Z78))</f>
        <v>78</v>
      </c>
      <c r="AB78" s="13">
        <f>SUM(AB76:AB77)</f>
        <v>32</v>
      </c>
      <c r="AC78" s="13">
        <f>IF(SUM(AC76:AC77)&lt;19,SUM(AC76:AC77),SUM(AC76:AC77))</f>
        <v>45</v>
      </c>
      <c r="AD78" s="13">
        <f>IF(SUM(AB78:AC78)&lt;40,SUM(AB78:AC78),SUM(AB78:AC78))</f>
        <v>77</v>
      </c>
      <c r="AE78" s="13">
        <f>SUM(AE76:AE77)</f>
        <v>24</v>
      </c>
      <c r="AF78" s="13">
        <f>IF(SUM(AF76:AF77)&lt;19,SUM(AF76:AF77),SUM(AF76:AF77))</f>
        <v>53</v>
      </c>
      <c r="AG78" s="13">
        <f>IF(SUM(AE78:AF78)&lt;40,SUM(AE78:AF78),SUM(AE78:AF78))</f>
        <v>77</v>
      </c>
      <c r="AH78" s="13">
        <f>SUM(AH76:AH77)</f>
        <v>24</v>
      </c>
      <c r="AI78" s="13">
        <f>IF(SUM(AI76:AI77)&lt;19,SUM(AI76:AI77),SUM(AI76:AI77))</f>
        <v>47</v>
      </c>
      <c r="AJ78" s="13">
        <f>IF(SUM(AH78:AI78)&lt;40,SUM(AH78:AI78),SUM(AH78:AI78))</f>
        <v>71</v>
      </c>
      <c r="AK78" s="13">
        <f>SUM(AK76:AK77)</f>
        <v>11</v>
      </c>
      <c r="AL78" s="13">
        <f>IF(SUM(AL76:AL77)&lt;9,SUM(AL76:AL77),SUM(AL76:AL77))</f>
        <v>20</v>
      </c>
      <c r="AM78" s="13">
        <f>IF(SUM(AK78:AL78)&lt;20,SUM(AK78:AL78),SUM(AK78:AL78))</f>
        <v>31</v>
      </c>
      <c r="AN78" s="15">
        <f>IF(OR(I78&lt;100,L78&lt;100,O78&lt;100,R78&lt;60,U78&lt;60,X78&lt;60,AA78&lt;40,AD78&lt;40,AG78&lt;40,AJ78&lt;40,AM78&lt;20),"0",SUM(AA78,AD78,X78,U78,R78,O78,L78,I78,AG78,AJ78,AM78))</f>
        <v>1103</v>
      </c>
      <c r="AO78" s="15">
        <f>AN78/1320*100</f>
        <v>83.560606060606062</v>
      </c>
      <c r="AP78" s="15" t="str">
        <f>IF(AO78&lt;50,"   ",IF(AO78&lt;65,"مقبول",IF(AO78&lt;75,"جيد",IF(AO78&lt;85,"جيدجداً",IF(AO78&lt;=100,"ممتاز","خطا")))))</f>
        <v>جيدجداً</v>
      </c>
      <c r="AQ78" s="51"/>
      <c r="AR78" s="51"/>
      <c r="AS78" s="51"/>
      <c r="AT78" s="51"/>
      <c r="AU78" s="99"/>
      <c r="AV78" s="45"/>
    </row>
    <row r="79" spans="2:48" ht="28.5" customHeight="1" thickBot="1">
      <c r="B79" s="69">
        <v>20</v>
      </c>
      <c r="C79" s="51">
        <v>629</v>
      </c>
      <c r="D79" s="71" t="s">
        <v>57</v>
      </c>
      <c r="E79" s="51">
        <v>231</v>
      </c>
      <c r="F79" s="11" t="s">
        <v>30</v>
      </c>
      <c r="G79" s="12">
        <v>19</v>
      </c>
      <c r="H79" s="12">
        <v>49</v>
      </c>
      <c r="I79" s="13">
        <f>SUM(G79:H79)</f>
        <v>68</v>
      </c>
      <c r="J79" s="12">
        <v>23</v>
      </c>
      <c r="K79" s="12">
        <v>42</v>
      </c>
      <c r="L79" s="13">
        <f>SUM(J79:K79)</f>
        <v>65</v>
      </c>
      <c r="M79" s="12">
        <v>11</v>
      </c>
      <c r="N79" s="12">
        <v>16</v>
      </c>
      <c r="O79" s="13">
        <f>SUM(M79:N79)</f>
        <v>27</v>
      </c>
      <c r="P79" s="12">
        <v>17</v>
      </c>
      <c r="Q79" s="12">
        <v>20</v>
      </c>
      <c r="R79" s="13">
        <f>SUM(P79:Q79)</f>
        <v>37</v>
      </c>
      <c r="S79" s="12">
        <v>12</v>
      </c>
      <c r="T79" s="12">
        <v>20</v>
      </c>
      <c r="U79" s="13">
        <f>SUM(S79:T79)</f>
        <v>32</v>
      </c>
      <c r="V79" s="12">
        <v>14</v>
      </c>
      <c r="W79" s="12">
        <v>20</v>
      </c>
      <c r="X79" s="13">
        <f>SUM(V79:W79)</f>
        <v>34</v>
      </c>
      <c r="Y79" s="12">
        <v>9</v>
      </c>
      <c r="Z79" s="12">
        <v>22</v>
      </c>
      <c r="AA79" s="13">
        <f>SUM(Y79:Z79)</f>
        <v>31</v>
      </c>
      <c r="AB79" s="12">
        <v>13</v>
      </c>
      <c r="AC79" s="12">
        <v>12</v>
      </c>
      <c r="AD79" s="13">
        <f>SUM(AB79:AC79)</f>
        <v>25</v>
      </c>
      <c r="AE79" s="12">
        <v>7</v>
      </c>
      <c r="AF79" s="12">
        <v>13</v>
      </c>
      <c r="AG79" s="13">
        <f>SUM(AE79:AF79)</f>
        <v>20</v>
      </c>
      <c r="AH79" s="12">
        <v>5</v>
      </c>
      <c r="AI79" s="12">
        <v>6</v>
      </c>
      <c r="AJ79" s="13">
        <f>SUM(AH79:AI79)</f>
        <v>11</v>
      </c>
      <c r="AK79" s="12">
        <v>6</v>
      </c>
      <c r="AL79" s="12">
        <v>4</v>
      </c>
      <c r="AM79" s="13">
        <f>SUM(AK79:AL79)</f>
        <v>10</v>
      </c>
      <c r="AN79" s="74"/>
      <c r="AO79" s="74"/>
      <c r="AP79" s="49"/>
      <c r="AQ79" s="51"/>
      <c r="AR79" s="51"/>
      <c r="AS79" s="51"/>
      <c r="AT79" s="51"/>
      <c r="AU79" s="99" t="str">
        <f t="shared" ref="AU79" si="17">IF(AN81="0","راسب","ناجح")</f>
        <v>راسب</v>
      </c>
      <c r="AV79" s="45" t="str">
        <f>IF(AN81="0","له دور ثانٍ في : ","ناجح")&amp;IF(COUNTIF(H81,"&lt;56")+COUNTIF(I81,"&lt;100")=0,,"عربي،")&amp;IF(COUNTIF(K81,"&lt;56")+COUNTIF(L81,"&lt;100")=0,,"إنجليزي،")&amp;IF(COUNTIF(N81,"&lt;56")+COUNTIF(O81,"&lt;100")=0,," رياضيات،")&amp;IF(COUNTIF(Q81,"&lt;29")+COUNTIF(R81,"&lt;60")=0,,"فيزياء ،")&amp;IF(COUNTIF(T81,"&lt;29")+COUNTIF(U81,"&lt;60")=0,,"كيمياء،")&amp;IF(COUNTIF(W81,"&lt;29")+COUNTIF(X81,"&lt;60")=0,,"أحياء،")&amp;IF(COUNTIF(Z81,"&lt;22")+COUNTIF(AA81,"&lt;40")=0,,"دين، ")&amp;IF(COUNTIF(AC81,"&lt;19")+COUNTIF(AD81,"&lt;40")=0,,"حاسوب،
")&amp;IF(COUNTIF(AF81,"&lt;22")+COUNTIF(AG81,"&lt;40")=0,,"تاريخ ،")&amp;IF(COUNTIF(AI81,"&lt;22")+COUNTIF(AJ81,"&lt;40")=0,,"جغرافيا،")&amp;IF(COUNTIF(AL81,"&lt;11")+COUNTIF(AM81,"&lt;20")=0,,"أساسيات الحياة الاجتماعية، ")</f>
        <v>له دور ثانٍ في :  رياضيات،</v>
      </c>
    </row>
    <row r="80" spans="2:48" ht="28.5" customHeight="1" thickBot="1">
      <c r="B80" s="69"/>
      <c r="C80" s="51"/>
      <c r="D80" s="72"/>
      <c r="E80" s="51"/>
      <c r="F80" s="11" t="s">
        <v>31</v>
      </c>
      <c r="G80" s="12">
        <v>25</v>
      </c>
      <c r="H80" s="12">
        <v>46</v>
      </c>
      <c r="I80" s="13">
        <f>SUM(G80:H80)</f>
        <v>71</v>
      </c>
      <c r="J80" s="12">
        <v>26</v>
      </c>
      <c r="K80" s="12">
        <v>36</v>
      </c>
      <c r="L80" s="13">
        <f>SUM(J80:K80)</f>
        <v>62</v>
      </c>
      <c r="M80" s="12">
        <v>17</v>
      </c>
      <c r="N80" s="12">
        <v>26</v>
      </c>
      <c r="O80" s="13">
        <f>SUM(M80:N80)</f>
        <v>43</v>
      </c>
      <c r="P80" s="12">
        <v>21</v>
      </c>
      <c r="Q80" s="12">
        <v>27</v>
      </c>
      <c r="R80" s="13">
        <f>SUM(P80:Q80)</f>
        <v>48</v>
      </c>
      <c r="S80" s="12">
        <v>15</v>
      </c>
      <c r="T80" s="12">
        <v>16</v>
      </c>
      <c r="U80" s="13">
        <f>SUM(S80:T80)</f>
        <v>31</v>
      </c>
      <c r="V80" s="12">
        <v>17</v>
      </c>
      <c r="W80" s="12">
        <v>22</v>
      </c>
      <c r="X80" s="13">
        <f>SUM(V80:W80)</f>
        <v>39</v>
      </c>
      <c r="Y80" s="12">
        <v>8</v>
      </c>
      <c r="Z80" s="12">
        <v>28</v>
      </c>
      <c r="AA80" s="13">
        <f>SUM(Y80:Z80)</f>
        <v>36</v>
      </c>
      <c r="AB80" s="12">
        <v>12</v>
      </c>
      <c r="AC80" s="12">
        <v>11</v>
      </c>
      <c r="AD80" s="13">
        <f>SUM(AB80:AC80)</f>
        <v>23</v>
      </c>
      <c r="AE80" s="12">
        <v>12</v>
      </c>
      <c r="AF80" s="12">
        <v>19</v>
      </c>
      <c r="AG80" s="13">
        <f>SUM(AE80:AF80)</f>
        <v>31</v>
      </c>
      <c r="AH80" s="12">
        <v>8</v>
      </c>
      <c r="AI80" s="12">
        <v>21</v>
      </c>
      <c r="AJ80" s="13">
        <f>SUM(AH80:AI80)</f>
        <v>29</v>
      </c>
      <c r="AK80" s="12">
        <v>4</v>
      </c>
      <c r="AL80" s="12">
        <v>10</v>
      </c>
      <c r="AM80" s="13">
        <f>SUM(AK80:AL80)</f>
        <v>14</v>
      </c>
      <c r="AN80" s="74"/>
      <c r="AO80" s="74"/>
      <c r="AP80" s="50"/>
      <c r="AQ80" s="51"/>
      <c r="AR80" s="51"/>
      <c r="AS80" s="51"/>
      <c r="AT80" s="51"/>
      <c r="AU80" s="99"/>
      <c r="AV80" s="45"/>
    </row>
    <row r="81" spans="2:48" ht="36" customHeight="1" thickBot="1">
      <c r="B81" s="69"/>
      <c r="C81" s="51"/>
      <c r="D81" s="92"/>
      <c r="E81" s="51"/>
      <c r="F81" s="14" t="s">
        <v>32</v>
      </c>
      <c r="G81" s="13">
        <f>SUM(G79:G80)</f>
        <v>44</v>
      </c>
      <c r="H81" s="13">
        <f>IF(SUM(H79:H80)&lt;38,SUM(H79:H80),SUM(H79:H80))</f>
        <v>95</v>
      </c>
      <c r="I81" s="13">
        <f>IF(SUM(G81:H81)&lt;100,SUM(G81:H81),SUM(G81:H81))</f>
        <v>139</v>
      </c>
      <c r="J81" s="13">
        <f>SUM(J79:J80)</f>
        <v>49</v>
      </c>
      <c r="K81" s="13">
        <f>IF(SUM(K79:K80)&lt;38,SUM(K79:K80),SUM(K79:K80))</f>
        <v>78</v>
      </c>
      <c r="L81" s="13">
        <f>IF(SUM(J81:K81)&lt;100,SUM(J81:K81),SUM(J81:K81))</f>
        <v>127</v>
      </c>
      <c r="M81" s="13">
        <f>SUM(M79:M80)</f>
        <v>28</v>
      </c>
      <c r="N81" s="13">
        <f>IF(SUM(N79:N80)&lt;38,SUM(N79:N80),SUM(N79:N80))</f>
        <v>42</v>
      </c>
      <c r="O81" s="13"/>
      <c r="P81" s="13">
        <f>SUM(P79:P80)</f>
        <v>38</v>
      </c>
      <c r="Q81" s="13">
        <f>IF(SUM(Q79:Q80)&lt;38,SUM(Q79:Q80),SUM(Q79:Q80))</f>
        <v>47</v>
      </c>
      <c r="R81" s="13">
        <f>IF(SUM(P81:Q81)&lt;80,SUM(P81:Q81),SUM(P81:Q81))</f>
        <v>85</v>
      </c>
      <c r="S81" s="13">
        <f>SUM(S79:S80)</f>
        <v>27</v>
      </c>
      <c r="T81" s="13">
        <f>IF(SUM(T79:T80)&lt;38,SUM(T79:T80),SUM(T79:T80))</f>
        <v>36</v>
      </c>
      <c r="U81" s="13">
        <f>IF(SUM(S81:T81)&lt;80,SUM(S81:T81),SUM(S81:T81))</f>
        <v>63</v>
      </c>
      <c r="V81" s="13">
        <f>SUM(V79:V80)</f>
        <v>31</v>
      </c>
      <c r="W81" s="13">
        <f>IF(SUM(W79:W80)&lt;38,SUM(W79:W80),SUM(W79:W80))</f>
        <v>42</v>
      </c>
      <c r="X81" s="13">
        <f>IF(SUM(V81:W81)&lt;80,SUM(V81:W81),SUM(V81:W81))</f>
        <v>73</v>
      </c>
      <c r="Y81" s="13">
        <f>SUM(Y79:Y80)</f>
        <v>17</v>
      </c>
      <c r="Z81" s="13">
        <f>IF(SUM(Z79:Z80)&lt;19,SUM(Z79:Z80),SUM(Z79:Z80))</f>
        <v>50</v>
      </c>
      <c r="AA81" s="13">
        <f>IF(SUM(Y81:Z81)&lt;40,SUM(Y81:Z81),SUM(Y81:Z81))</f>
        <v>67</v>
      </c>
      <c r="AB81" s="13">
        <f>SUM(AB79:AB80)</f>
        <v>25</v>
      </c>
      <c r="AC81" s="13">
        <f>IF(SUM(AC79:AC80)&lt;19,SUM(AC79:AC80),SUM(AC79:AC80))</f>
        <v>23</v>
      </c>
      <c r="AD81" s="13">
        <f>IF(SUM(AB81:AC81)&lt;40,SUM(AB81:AC81),SUM(AB81:AC81))</f>
        <v>48</v>
      </c>
      <c r="AE81" s="13">
        <f>SUM(AE79:AE80)</f>
        <v>19</v>
      </c>
      <c r="AF81" s="13">
        <f>IF(SUM(AF79:AF80)&lt;19,SUM(AF79:AF80),SUM(AF79:AF80))</f>
        <v>32</v>
      </c>
      <c r="AG81" s="13">
        <f>IF(SUM(AE81:AF81)&lt;40,SUM(AE81:AF81),SUM(AE81:AF81))</f>
        <v>51</v>
      </c>
      <c r="AH81" s="13">
        <f>SUM(AH79:AH80)</f>
        <v>13</v>
      </c>
      <c r="AI81" s="13">
        <f>IF(SUM(AI79:AI80)&lt;19,SUM(AI79:AI80),SUM(AI79:AI80))</f>
        <v>27</v>
      </c>
      <c r="AJ81" s="13">
        <f>IF(SUM(AH81:AI81)&lt;40,SUM(AH81:AI81),SUM(AH81:AI81))</f>
        <v>40</v>
      </c>
      <c r="AK81" s="13">
        <f>SUM(AK79:AK80)</f>
        <v>10</v>
      </c>
      <c r="AL81" s="13">
        <f>IF(SUM(AL79:AL80)&lt;9,SUM(AL79:AL80),SUM(AL79:AL80))</f>
        <v>14</v>
      </c>
      <c r="AM81" s="13">
        <f>IF(SUM(AK81:AL81)&lt;20,SUM(AK81:AL81),SUM(AK81:AL81))</f>
        <v>24</v>
      </c>
      <c r="AN81" s="15" t="str">
        <f>IF(OR(I81&lt;100,L81&lt;100,O81&lt;100,R81&lt;60,U81&lt;60,X81&lt;60,AA81&lt;40,AD81&lt;40,AG81&lt;40,AJ81&lt;40,AM81&lt;20),"0",SUM(AA81,AD81,X81,U81,R81,O81,L81,I81,AG81,AJ81,AM81))</f>
        <v>0</v>
      </c>
      <c r="AO81" s="15">
        <f>AN81/1320*100</f>
        <v>0</v>
      </c>
      <c r="AP81" s="15" t="str">
        <f>IF(AO81&lt;50,"   ",IF(AO81&lt;65,"مقبول",IF(AO81&lt;75,"جيد",IF(AO81&lt;85,"جيدجداً",IF(AO81&lt;=100,"ممتاز","خطا")))))</f>
        <v xml:space="preserve">   </v>
      </c>
      <c r="AQ81" s="96"/>
      <c r="AR81" s="96"/>
      <c r="AS81" s="96"/>
      <c r="AT81" s="96"/>
      <c r="AU81" s="99"/>
      <c r="AV81" s="45"/>
    </row>
    <row r="83" spans="2:48" ht="26.25">
      <c r="C83" s="16"/>
      <c r="D83" s="17" t="s">
        <v>33</v>
      </c>
      <c r="E83" s="17"/>
      <c r="F83" s="17"/>
      <c r="G83" s="17"/>
      <c r="H83" s="17"/>
      <c r="I83" s="17"/>
      <c r="J83" s="16"/>
      <c r="K83" s="16"/>
      <c r="L83" s="16"/>
      <c r="M83" s="18" t="s">
        <v>34</v>
      </c>
      <c r="N83" s="18" t="s">
        <v>35</v>
      </c>
      <c r="O83" s="18"/>
      <c r="P83" s="18"/>
      <c r="Q83" s="18"/>
      <c r="R83" s="18"/>
      <c r="S83" s="18"/>
      <c r="T83" s="18"/>
      <c r="U83" s="18"/>
      <c r="V83" s="18"/>
      <c r="W83" s="19"/>
      <c r="X83" s="19"/>
      <c r="Y83" s="19"/>
    </row>
    <row r="84" spans="2:48" ht="26.25">
      <c r="C84" s="19"/>
      <c r="D84" s="20" t="s">
        <v>36</v>
      </c>
      <c r="E84" s="18" t="s">
        <v>37</v>
      </c>
      <c r="F84" s="18"/>
      <c r="G84" s="18"/>
      <c r="H84" s="18"/>
      <c r="I84" s="18"/>
      <c r="J84" s="19"/>
      <c r="K84" s="19"/>
      <c r="L84" s="19"/>
      <c r="M84" s="18" t="s">
        <v>34</v>
      </c>
      <c r="N84" s="18" t="s">
        <v>38</v>
      </c>
      <c r="O84" s="18"/>
      <c r="P84" s="18"/>
      <c r="Q84" s="18"/>
      <c r="R84" s="18"/>
      <c r="S84" s="18"/>
      <c r="T84" s="18"/>
      <c r="U84" s="18"/>
      <c r="V84" s="18"/>
      <c r="W84" s="19"/>
      <c r="X84" s="19"/>
      <c r="Y84" s="19"/>
    </row>
    <row r="85" spans="2:48" ht="20.25">
      <c r="C85" s="19"/>
    </row>
    <row r="86" spans="2:48" ht="20.25">
      <c r="C86" s="19"/>
    </row>
    <row r="87" spans="2:48" ht="20.25">
      <c r="C87" s="19"/>
    </row>
    <row r="88" spans="2:48" ht="35.25">
      <c r="C88" s="19"/>
      <c r="J88" s="65" t="s">
        <v>0</v>
      </c>
      <c r="K88" s="65"/>
      <c r="L88" s="65"/>
      <c r="M88" s="65"/>
      <c r="N88" s="65"/>
      <c r="O88" s="65"/>
      <c r="P88" s="65"/>
      <c r="Q88" s="65"/>
      <c r="R88" s="65"/>
      <c r="S88" s="65"/>
      <c r="T88" s="65"/>
      <c r="U88" s="65"/>
      <c r="V88" s="65"/>
      <c r="W88" s="65"/>
      <c r="X88" s="65"/>
      <c r="Y88" s="65"/>
      <c r="Z88" s="65"/>
      <c r="AA88" s="65"/>
      <c r="AB88" s="65"/>
      <c r="AC88" s="65"/>
      <c r="AD88" s="65"/>
      <c r="AE88" s="65"/>
      <c r="AF88" s="65"/>
      <c r="AG88" s="65"/>
      <c r="AH88" s="65"/>
      <c r="AI88" s="65"/>
    </row>
    <row r="89" spans="2:48" ht="20.25">
      <c r="C89" s="19"/>
    </row>
    <row r="90" spans="2:48" ht="20.25">
      <c r="C90" s="19"/>
    </row>
    <row r="91" spans="2:48" ht="21" thickBot="1">
      <c r="C91" s="19"/>
    </row>
    <row r="92" spans="2:48" ht="35.25" customHeight="1" thickTop="1" thickBot="1">
      <c r="B92" s="52" t="s">
        <v>2</v>
      </c>
      <c r="C92" s="55" t="s">
        <v>3</v>
      </c>
      <c r="D92" s="58" t="s">
        <v>4</v>
      </c>
      <c r="E92" s="61" t="s">
        <v>5</v>
      </c>
      <c r="F92" s="24" t="s">
        <v>6</v>
      </c>
      <c r="G92" s="46" t="s">
        <v>7</v>
      </c>
      <c r="H92" s="47"/>
      <c r="I92" s="48"/>
      <c r="J92" s="46" t="s">
        <v>8</v>
      </c>
      <c r="K92" s="47"/>
      <c r="L92" s="48"/>
      <c r="M92" s="46" t="s">
        <v>9</v>
      </c>
      <c r="N92" s="47"/>
      <c r="O92" s="48"/>
      <c r="P92" s="46" t="s">
        <v>10</v>
      </c>
      <c r="Q92" s="47"/>
      <c r="R92" s="48"/>
      <c r="S92" s="46" t="s">
        <v>11</v>
      </c>
      <c r="T92" s="47"/>
      <c r="U92" s="48"/>
      <c r="V92" s="46" t="s">
        <v>12</v>
      </c>
      <c r="W92" s="47"/>
      <c r="X92" s="48"/>
      <c r="Y92" s="46" t="s">
        <v>13</v>
      </c>
      <c r="Z92" s="47"/>
      <c r="AA92" s="48"/>
      <c r="AB92" s="46" t="s">
        <v>14</v>
      </c>
      <c r="AC92" s="47"/>
      <c r="AD92" s="48"/>
      <c r="AE92" s="46" t="s">
        <v>15</v>
      </c>
      <c r="AF92" s="47"/>
      <c r="AG92" s="48"/>
      <c r="AH92" s="46" t="s">
        <v>16</v>
      </c>
      <c r="AI92" s="47"/>
      <c r="AJ92" s="48"/>
      <c r="AK92" s="46" t="s">
        <v>17</v>
      </c>
      <c r="AL92" s="47"/>
      <c r="AM92" s="48"/>
      <c r="AN92" s="88" t="s">
        <v>18</v>
      </c>
      <c r="AO92" s="88" t="s">
        <v>19</v>
      </c>
      <c r="AP92" s="88" t="s">
        <v>20</v>
      </c>
      <c r="AQ92" s="75" t="s">
        <v>21</v>
      </c>
      <c r="AR92" s="76"/>
      <c r="AS92" s="75" t="s">
        <v>22</v>
      </c>
      <c r="AT92" s="76"/>
      <c r="AU92" s="79" t="s">
        <v>23</v>
      </c>
    </row>
    <row r="93" spans="2:48" ht="187.5" thickBot="1">
      <c r="B93" s="53"/>
      <c r="C93" s="56"/>
      <c r="D93" s="59"/>
      <c r="E93" s="62"/>
      <c r="F93" s="8" t="s">
        <v>24</v>
      </c>
      <c r="G93" s="8" t="s">
        <v>25</v>
      </c>
      <c r="H93" s="8" t="s">
        <v>26</v>
      </c>
      <c r="I93" s="8" t="s">
        <v>27</v>
      </c>
      <c r="J93" s="8" t="s">
        <v>25</v>
      </c>
      <c r="K93" s="8" t="s">
        <v>26</v>
      </c>
      <c r="L93" s="8" t="s">
        <v>27</v>
      </c>
      <c r="M93" s="8" t="s">
        <v>25</v>
      </c>
      <c r="N93" s="8" t="s">
        <v>26</v>
      </c>
      <c r="O93" s="8" t="s">
        <v>27</v>
      </c>
      <c r="P93" s="8" t="s">
        <v>25</v>
      </c>
      <c r="Q93" s="8" t="s">
        <v>26</v>
      </c>
      <c r="R93" s="8" t="s">
        <v>27</v>
      </c>
      <c r="S93" s="8" t="s">
        <v>25</v>
      </c>
      <c r="T93" s="8" t="s">
        <v>26</v>
      </c>
      <c r="U93" s="8" t="s">
        <v>27</v>
      </c>
      <c r="V93" s="8" t="s">
        <v>25</v>
      </c>
      <c r="W93" s="8" t="s">
        <v>26</v>
      </c>
      <c r="X93" s="8" t="s">
        <v>27</v>
      </c>
      <c r="Y93" s="8" t="s">
        <v>25</v>
      </c>
      <c r="Z93" s="8" t="s">
        <v>26</v>
      </c>
      <c r="AA93" s="8" t="s">
        <v>27</v>
      </c>
      <c r="AB93" s="8" t="s">
        <v>25</v>
      </c>
      <c r="AC93" s="8" t="s">
        <v>26</v>
      </c>
      <c r="AD93" s="8" t="s">
        <v>27</v>
      </c>
      <c r="AE93" s="8" t="s">
        <v>25</v>
      </c>
      <c r="AF93" s="8" t="s">
        <v>26</v>
      </c>
      <c r="AG93" s="8" t="s">
        <v>27</v>
      </c>
      <c r="AH93" s="8" t="s">
        <v>25</v>
      </c>
      <c r="AI93" s="8" t="s">
        <v>26</v>
      </c>
      <c r="AJ93" s="8" t="s">
        <v>27</v>
      </c>
      <c r="AK93" s="8" t="s">
        <v>25</v>
      </c>
      <c r="AL93" s="8" t="s">
        <v>26</v>
      </c>
      <c r="AM93" s="8" t="s">
        <v>27</v>
      </c>
      <c r="AN93" s="89"/>
      <c r="AO93" s="89"/>
      <c r="AP93" s="89"/>
      <c r="AQ93" s="77"/>
      <c r="AR93" s="78"/>
      <c r="AS93" s="77"/>
      <c r="AT93" s="78"/>
      <c r="AU93" s="80"/>
    </row>
    <row r="94" spans="2:48" ht="28.5" thickBot="1">
      <c r="B94" s="53"/>
      <c r="C94" s="56"/>
      <c r="D94" s="59"/>
      <c r="E94" s="62"/>
      <c r="F94" s="25" t="s">
        <v>28</v>
      </c>
      <c r="G94" s="9">
        <v>30</v>
      </c>
      <c r="H94" s="9">
        <v>56</v>
      </c>
      <c r="I94" s="9">
        <v>100</v>
      </c>
      <c r="J94" s="9">
        <v>30</v>
      </c>
      <c r="K94" s="9">
        <v>56</v>
      </c>
      <c r="L94" s="9">
        <v>100</v>
      </c>
      <c r="M94" s="9">
        <v>30</v>
      </c>
      <c r="N94" s="9">
        <v>56</v>
      </c>
      <c r="O94" s="9">
        <v>100</v>
      </c>
      <c r="P94" s="9">
        <v>24</v>
      </c>
      <c r="Q94" s="9">
        <v>29</v>
      </c>
      <c r="R94" s="9">
        <v>60</v>
      </c>
      <c r="S94" s="9">
        <v>24</v>
      </c>
      <c r="T94" s="9">
        <v>29</v>
      </c>
      <c r="U94" s="9">
        <v>60</v>
      </c>
      <c r="V94" s="9">
        <v>24</v>
      </c>
      <c r="W94" s="9">
        <v>29</v>
      </c>
      <c r="X94" s="9">
        <v>60</v>
      </c>
      <c r="Y94" s="9">
        <v>12</v>
      </c>
      <c r="Z94" s="9">
        <v>22</v>
      </c>
      <c r="AA94" s="9">
        <v>40</v>
      </c>
      <c r="AB94" s="9">
        <v>16</v>
      </c>
      <c r="AC94" s="9">
        <v>19</v>
      </c>
      <c r="AD94" s="9">
        <v>40</v>
      </c>
      <c r="AE94" s="9">
        <v>12</v>
      </c>
      <c r="AF94" s="9">
        <v>22</v>
      </c>
      <c r="AG94" s="9">
        <v>40</v>
      </c>
      <c r="AH94" s="9">
        <v>12</v>
      </c>
      <c r="AI94" s="9">
        <v>22</v>
      </c>
      <c r="AJ94" s="9">
        <v>40</v>
      </c>
      <c r="AK94" s="9">
        <v>6</v>
      </c>
      <c r="AL94" s="9">
        <v>11</v>
      </c>
      <c r="AM94" s="9">
        <v>20</v>
      </c>
      <c r="AN94" s="89"/>
      <c r="AO94" s="89"/>
      <c r="AP94" s="89"/>
      <c r="AQ94" s="82" t="s">
        <v>20</v>
      </c>
      <c r="AR94" s="83"/>
      <c r="AS94" s="84" t="s">
        <v>20</v>
      </c>
      <c r="AT94" s="85"/>
      <c r="AU94" s="81"/>
    </row>
    <row r="95" spans="2:48" ht="28.5" thickBot="1">
      <c r="B95" s="54"/>
      <c r="C95" s="57"/>
      <c r="D95" s="60"/>
      <c r="E95" s="63"/>
      <c r="F95" s="10" t="s">
        <v>29</v>
      </c>
      <c r="G95" s="9">
        <v>60</v>
      </c>
      <c r="H95" s="9">
        <v>140</v>
      </c>
      <c r="I95" s="9">
        <v>200</v>
      </c>
      <c r="J95" s="9">
        <v>60</v>
      </c>
      <c r="K95" s="9">
        <v>140</v>
      </c>
      <c r="L95" s="9">
        <v>200</v>
      </c>
      <c r="M95" s="9">
        <v>60</v>
      </c>
      <c r="N95" s="9">
        <v>140</v>
      </c>
      <c r="O95" s="9">
        <v>200</v>
      </c>
      <c r="P95" s="9">
        <v>48</v>
      </c>
      <c r="Q95" s="9">
        <v>72</v>
      </c>
      <c r="R95" s="9">
        <v>120</v>
      </c>
      <c r="S95" s="9">
        <v>48</v>
      </c>
      <c r="T95" s="9">
        <v>72</v>
      </c>
      <c r="U95" s="9">
        <v>120</v>
      </c>
      <c r="V95" s="9">
        <v>48</v>
      </c>
      <c r="W95" s="9">
        <v>72</v>
      </c>
      <c r="X95" s="9">
        <v>120</v>
      </c>
      <c r="Y95" s="9">
        <v>24</v>
      </c>
      <c r="Z95" s="9">
        <v>56</v>
      </c>
      <c r="AA95" s="9">
        <v>80</v>
      </c>
      <c r="AB95" s="9">
        <v>32</v>
      </c>
      <c r="AC95" s="9">
        <v>48</v>
      </c>
      <c r="AD95" s="9">
        <v>80</v>
      </c>
      <c r="AE95" s="9">
        <v>24</v>
      </c>
      <c r="AF95" s="9">
        <v>56</v>
      </c>
      <c r="AG95" s="9">
        <v>80</v>
      </c>
      <c r="AH95" s="9">
        <v>24</v>
      </c>
      <c r="AI95" s="9">
        <v>56</v>
      </c>
      <c r="AJ95" s="9">
        <v>80</v>
      </c>
      <c r="AK95" s="9">
        <v>12</v>
      </c>
      <c r="AL95" s="9">
        <v>28</v>
      </c>
      <c r="AM95" s="9">
        <v>40</v>
      </c>
      <c r="AN95" s="90"/>
      <c r="AO95" s="90"/>
      <c r="AP95" s="90"/>
      <c r="AQ95" s="84"/>
      <c r="AR95" s="85"/>
      <c r="AS95" s="84"/>
      <c r="AT95" s="85"/>
      <c r="AU95" s="81"/>
    </row>
    <row r="96" spans="2:48" ht="28.5" customHeight="1" thickBot="1">
      <c r="B96" s="69">
        <v>21</v>
      </c>
      <c r="C96" s="51">
        <v>630</v>
      </c>
      <c r="D96" s="72" t="s">
        <v>58</v>
      </c>
      <c r="E96" s="51">
        <v>232</v>
      </c>
      <c r="F96" s="11" t="s">
        <v>30</v>
      </c>
      <c r="G96" s="28">
        <v>15</v>
      </c>
      <c r="H96" s="28">
        <v>38</v>
      </c>
      <c r="I96" s="13">
        <f>SUM(G96:H96)</f>
        <v>53</v>
      </c>
      <c r="J96" s="28">
        <v>14</v>
      </c>
      <c r="K96" s="28">
        <v>25</v>
      </c>
      <c r="L96" s="13">
        <f>SUM(J96:K96)</f>
        <v>39</v>
      </c>
      <c r="M96" s="28">
        <v>8</v>
      </c>
      <c r="N96" s="28">
        <v>40</v>
      </c>
      <c r="O96" s="13">
        <f>SUM(M96:N96)</f>
        <v>48</v>
      </c>
      <c r="P96" s="28">
        <v>19</v>
      </c>
      <c r="Q96" s="28">
        <v>18</v>
      </c>
      <c r="R96" s="13">
        <f>SUM(P96:Q96)</f>
        <v>37</v>
      </c>
      <c r="S96" s="28">
        <v>17</v>
      </c>
      <c r="T96" s="28">
        <v>10</v>
      </c>
      <c r="U96" s="13">
        <f>SUM(S96:T96)</f>
        <v>27</v>
      </c>
      <c r="V96" s="28">
        <v>14</v>
      </c>
      <c r="W96" s="28">
        <v>12</v>
      </c>
      <c r="X96" s="13">
        <f>SUM(V96:W96)</f>
        <v>26</v>
      </c>
      <c r="Y96" s="28">
        <v>4</v>
      </c>
      <c r="Z96" s="28">
        <v>18</v>
      </c>
      <c r="AA96" s="13">
        <f>SUM(Y96:Z96)</f>
        <v>22</v>
      </c>
      <c r="AB96" s="28">
        <v>12</v>
      </c>
      <c r="AC96" s="28">
        <v>21</v>
      </c>
      <c r="AD96" s="13">
        <f>SUM(AB96:AC96)</f>
        <v>33</v>
      </c>
      <c r="AE96" s="28">
        <v>10</v>
      </c>
      <c r="AF96" s="28">
        <v>25</v>
      </c>
      <c r="AG96" s="13">
        <f>SUM(AE96:AF96)</f>
        <v>35</v>
      </c>
      <c r="AH96" s="28">
        <v>5</v>
      </c>
      <c r="AI96" s="28">
        <v>4</v>
      </c>
      <c r="AJ96" s="13">
        <f>SUM(AH96:AI96)</f>
        <v>9</v>
      </c>
      <c r="AK96" s="28">
        <v>3</v>
      </c>
      <c r="AL96" s="28">
        <v>4</v>
      </c>
      <c r="AM96" s="13">
        <f>SUM(AK96:AL96)</f>
        <v>7</v>
      </c>
      <c r="AN96" s="87"/>
      <c r="AO96" s="87"/>
      <c r="AP96" s="49"/>
      <c r="AQ96" s="51"/>
      <c r="AR96" s="51"/>
      <c r="AS96" s="51"/>
      <c r="AT96" s="51"/>
      <c r="AU96" s="99" t="str">
        <f>IF(AN98="0","راسب","ناجح")</f>
        <v>ناجح</v>
      </c>
      <c r="AV96" s="45" t="str">
        <f>IF(AN98="0","له دور ثانٍ في : ","ناجح")&amp;IF(COUNTIF(H98,"&lt;56")+COUNTIF(I98,"&lt;100")=0,,"عربي،")&amp;IF(COUNTIF(K98,"&lt;56")+COUNTIF(L98,"&lt;100")=0,,"إنجليزي،")&amp;IF(COUNTIF(N98,"&lt;56")+COUNTIF(O98,"&lt;100")=0,," رياضيات،")&amp;IF(COUNTIF(Q98,"&lt;29")+COUNTIF(R98,"&lt;60")=0,,"فيزياء ،")&amp;IF(COUNTIF(T98,"&lt;29")+COUNTIF(U98,"&lt;60")=0,,"كيمياء،")&amp;IF(COUNTIF(W98,"&lt;29")+COUNTIF(X98,"&lt;60")=0,,"أحياء،")&amp;IF(COUNTIF(Z98,"&lt;22")+COUNTIF(AA98,"&lt;40")=0,,"دين، ")&amp;IF(COUNTIF(AC98,"&lt;19")+COUNTIF(AD98,"&lt;40")=0,,"حاسوب،
")&amp;IF(COUNTIF(AF98,"&lt;22")+COUNTIF(AG98,"&lt;40")=0,,"تاريخ ،")&amp;IF(COUNTIF(AI98,"&lt;22")+COUNTIF(AJ98,"&lt;40")=0,,"جغرافيا،")&amp;IF(COUNTIF(AL98,"&lt;11")+COUNTIF(AM98,"&lt;20")=0,,"أساسيات الحياة الاجتماعية، ")</f>
        <v>ناجح</v>
      </c>
    </row>
    <row r="97" spans="2:48" ht="28.5" customHeight="1" thickBot="1">
      <c r="B97" s="69"/>
      <c r="C97" s="51"/>
      <c r="D97" s="72"/>
      <c r="E97" s="51"/>
      <c r="F97" s="11" t="s">
        <v>31</v>
      </c>
      <c r="G97" s="28">
        <v>15</v>
      </c>
      <c r="H97" s="28">
        <v>49</v>
      </c>
      <c r="I97" s="13">
        <f>SUM(G97:H97)</f>
        <v>64</v>
      </c>
      <c r="J97" s="28">
        <v>22</v>
      </c>
      <c r="K97" s="28">
        <v>40</v>
      </c>
      <c r="L97" s="13">
        <f>SUM(J97:K97)</f>
        <v>62</v>
      </c>
      <c r="M97" s="28">
        <v>30</v>
      </c>
      <c r="N97" s="28">
        <v>30</v>
      </c>
      <c r="O97" s="13">
        <f>SUM(M97:N97)</f>
        <v>60</v>
      </c>
      <c r="P97" s="28">
        <v>12</v>
      </c>
      <c r="Q97" s="28">
        <v>20</v>
      </c>
      <c r="R97" s="13">
        <f>SUM(P97:Q97)</f>
        <v>32</v>
      </c>
      <c r="S97" s="28">
        <v>16</v>
      </c>
      <c r="T97" s="28">
        <v>19</v>
      </c>
      <c r="U97" s="13">
        <f>SUM(S97:T97)</f>
        <v>35</v>
      </c>
      <c r="V97" s="28">
        <v>19</v>
      </c>
      <c r="W97" s="28">
        <v>17</v>
      </c>
      <c r="X97" s="13">
        <f>SUM(V97:W97)</f>
        <v>36</v>
      </c>
      <c r="Y97" s="28">
        <v>3</v>
      </c>
      <c r="Z97" s="28">
        <v>16</v>
      </c>
      <c r="AA97" s="13">
        <f>SUM(Y97:Z97)</f>
        <v>19</v>
      </c>
      <c r="AB97" s="28">
        <v>11</v>
      </c>
      <c r="AC97" s="28">
        <v>13</v>
      </c>
      <c r="AD97" s="13">
        <f>SUM(AB97:AC97)</f>
        <v>24</v>
      </c>
      <c r="AE97" s="28">
        <v>11</v>
      </c>
      <c r="AF97" s="28">
        <v>16</v>
      </c>
      <c r="AG97" s="13">
        <f>SUM(AE97:AF97)</f>
        <v>27</v>
      </c>
      <c r="AH97" s="28">
        <v>7</v>
      </c>
      <c r="AI97" s="28">
        <v>24</v>
      </c>
      <c r="AJ97" s="13">
        <f>SUM(AH97:AI97)</f>
        <v>31</v>
      </c>
      <c r="AK97" s="28">
        <v>3</v>
      </c>
      <c r="AL97" s="28">
        <v>10</v>
      </c>
      <c r="AM97" s="13">
        <f>SUM(AK97:AL97)</f>
        <v>13</v>
      </c>
      <c r="AN97" s="50"/>
      <c r="AO97" s="50"/>
      <c r="AP97" s="50"/>
      <c r="AQ97" s="51"/>
      <c r="AR97" s="51"/>
      <c r="AS97" s="51"/>
      <c r="AT97" s="51"/>
      <c r="AU97" s="99"/>
      <c r="AV97" s="45"/>
    </row>
    <row r="98" spans="2:48" ht="36" customHeight="1" thickBot="1">
      <c r="B98" s="69"/>
      <c r="C98" s="51"/>
      <c r="D98" s="72"/>
      <c r="E98" s="51"/>
      <c r="F98" s="14" t="s">
        <v>32</v>
      </c>
      <c r="G98" s="13">
        <f>SUM(G96:G97)</f>
        <v>30</v>
      </c>
      <c r="H98" s="13">
        <f>IF(SUM(H96:H97)&lt;38,SUM(H96:H97),SUM(H96:H97))</f>
        <v>87</v>
      </c>
      <c r="I98" s="13">
        <f>IF(SUM(G98:H98)&lt;100,SUM(G98:H98),SUM(G98:H98))</f>
        <v>117</v>
      </c>
      <c r="J98" s="13">
        <f>SUM(J96:J97)</f>
        <v>36</v>
      </c>
      <c r="K98" s="13">
        <f>IF(SUM(K96:K97)&lt;38,SUM(K96:K97),SUM(K96:K97))</f>
        <v>65</v>
      </c>
      <c r="L98" s="13">
        <f>IF(SUM(J98:K98)&lt;100,SUM(J98:K98),SUM(J98:K98))</f>
        <v>101</v>
      </c>
      <c r="M98" s="13">
        <f>SUM(M96:M97)</f>
        <v>38</v>
      </c>
      <c r="N98" s="13">
        <f>IF(SUM(N96:N97)&lt;38,SUM(N96:N97),SUM(N96:N97))</f>
        <v>70</v>
      </c>
      <c r="O98" s="13">
        <f>IF(SUM(M98:N98)&lt;100,SUM(M98:N98),SUM(M98:N98))</f>
        <v>108</v>
      </c>
      <c r="P98" s="13">
        <f>SUM(P96:P97)</f>
        <v>31</v>
      </c>
      <c r="Q98" s="13">
        <f>IF(SUM(Q96:Q97)&lt;38,SUM(Q96:Q97),SUM(Q96:Q97))</f>
        <v>38</v>
      </c>
      <c r="R98" s="13">
        <f>IF(SUM(P98:Q98)&lt;80,SUM(P98:Q98),SUM(P98:Q98))</f>
        <v>69</v>
      </c>
      <c r="S98" s="13">
        <f>SUM(S96:S97)</f>
        <v>33</v>
      </c>
      <c r="T98" s="13">
        <f>IF(SUM(T96:T97)&lt;38,SUM(T96:T97),SUM(T96:T97))</f>
        <v>29</v>
      </c>
      <c r="U98" s="13">
        <f>IF(SUM(S98:T98)&lt;80,SUM(S98:T98),SUM(S98:T98))</f>
        <v>62</v>
      </c>
      <c r="V98" s="13">
        <f>SUM(V96:V97)</f>
        <v>33</v>
      </c>
      <c r="W98" s="13">
        <f>IF(SUM(W96:W97)&lt;38,SUM(W96:W97),SUM(W96:W97))</f>
        <v>29</v>
      </c>
      <c r="X98" s="13">
        <f>IF(SUM(V98:W98)&lt;80,SUM(V98:W98),SUM(V98:W98))</f>
        <v>62</v>
      </c>
      <c r="Y98" s="13">
        <f>SUM(Y96:Y97)</f>
        <v>7</v>
      </c>
      <c r="Z98" s="13">
        <f>IF(SUM(Z96:Z97)&lt;19,SUM(Z96:Z97),SUM(Z96:Z97))</f>
        <v>34</v>
      </c>
      <c r="AA98" s="13">
        <f>IF(SUM(Y98:Z98)&lt;40,SUM(Y98:Z98),SUM(Y98:Z98))</f>
        <v>41</v>
      </c>
      <c r="AB98" s="13">
        <f>SUM(AB96:AB97)</f>
        <v>23</v>
      </c>
      <c r="AC98" s="13">
        <f>IF(SUM(AC96:AC97)&lt;19,SUM(AC96:AC97),SUM(AC96:AC97))</f>
        <v>34</v>
      </c>
      <c r="AD98" s="13">
        <f>IF(SUM(AB98:AC98)&lt;40,SUM(AB98:AC98),SUM(AB98:AC98))</f>
        <v>57</v>
      </c>
      <c r="AE98" s="13">
        <f>SUM(AE96:AE97)</f>
        <v>21</v>
      </c>
      <c r="AF98" s="13">
        <f>IF(SUM(AF96:AF97)&lt;19,SUM(AF96:AF97),SUM(AF96:AF97))</f>
        <v>41</v>
      </c>
      <c r="AG98" s="13">
        <f>IF(SUM(AE98:AF98)&lt;40,SUM(AE98:AF98),SUM(AE98:AF98))</f>
        <v>62</v>
      </c>
      <c r="AH98" s="13">
        <f>SUM(AH96:AH97)</f>
        <v>12</v>
      </c>
      <c r="AI98" s="13">
        <f>IF(SUM(AI96:AI97)&lt;19,SUM(AI96:AI97),SUM(AI96:AI97))</f>
        <v>28</v>
      </c>
      <c r="AJ98" s="13">
        <f>IF(SUM(AH98:AI98)&lt;40,SUM(AH98:AI98),SUM(AH98:AI98))</f>
        <v>40</v>
      </c>
      <c r="AK98" s="13">
        <f>SUM(AK96:AK97)</f>
        <v>6</v>
      </c>
      <c r="AL98" s="13">
        <f>IF(SUM(AL96:AL97)&lt;9,SUM(AL96:AL97),SUM(AL96:AL97))</f>
        <v>14</v>
      </c>
      <c r="AM98" s="13">
        <f>IF(SUM(AK98:AL98)&lt;20,SUM(AK98:AL98),SUM(AK98:AL98))</f>
        <v>20</v>
      </c>
      <c r="AN98" s="15">
        <f>IF(OR(I98&lt;100,L98&lt;100,O98&lt;100,R98&lt;60,U98&lt;60,X98&lt;60,AA98&lt;40,AD98&lt;40,AG98&lt;40,AJ98&lt;40,AM98&lt;20),"0",SUM(AA98,AD98,X98,U98,R98,O98,L98,I98,AG98,AJ98,AM98))</f>
        <v>739</v>
      </c>
      <c r="AO98" s="15">
        <f>AN98/1320*100</f>
        <v>55.984848484848484</v>
      </c>
      <c r="AP98" s="15" t="str">
        <f>IF(AO98&lt;50,"   ",IF(AO98&lt;65,"مقبول",IF(AO98&lt;75,"جيد",IF(AO98&lt;85,"جيدجداً",IF(AO98&lt;=100,"ممتاز","خطا")))))</f>
        <v>مقبول</v>
      </c>
      <c r="AQ98" s="51"/>
      <c r="AR98" s="51"/>
      <c r="AS98" s="51"/>
      <c r="AT98" s="51"/>
      <c r="AU98" s="99"/>
      <c r="AV98" s="45"/>
    </row>
    <row r="99" spans="2:48" ht="28.5" customHeight="1" thickBot="1">
      <c r="B99" s="69">
        <v>22</v>
      </c>
      <c r="C99" s="51">
        <v>631</v>
      </c>
      <c r="D99" s="71" t="s">
        <v>59</v>
      </c>
      <c r="E99" s="51">
        <v>233</v>
      </c>
      <c r="F99" s="11" t="s">
        <v>30</v>
      </c>
      <c r="G99" s="28">
        <v>18</v>
      </c>
      <c r="H99" s="28">
        <v>56</v>
      </c>
      <c r="I99" s="13">
        <f>SUM(G99:H99)</f>
        <v>74</v>
      </c>
      <c r="J99" s="28">
        <v>24</v>
      </c>
      <c r="K99" s="28">
        <v>30</v>
      </c>
      <c r="L99" s="13">
        <f>SUM(J99:K99)</f>
        <v>54</v>
      </c>
      <c r="M99" s="28">
        <v>17</v>
      </c>
      <c r="N99" s="28">
        <v>44</v>
      </c>
      <c r="O99" s="13">
        <f>SUM(M99:N99)</f>
        <v>61</v>
      </c>
      <c r="P99" s="28">
        <v>22</v>
      </c>
      <c r="Q99" s="28">
        <v>10</v>
      </c>
      <c r="R99" s="13">
        <f>SUM(P99:Q99)</f>
        <v>32</v>
      </c>
      <c r="S99" s="28">
        <v>20</v>
      </c>
      <c r="T99" s="28">
        <v>19</v>
      </c>
      <c r="U99" s="13">
        <f>SUM(S99:T99)</f>
        <v>39</v>
      </c>
      <c r="V99" s="28">
        <v>18</v>
      </c>
      <c r="W99" s="28">
        <v>27</v>
      </c>
      <c r="X99" s="13">
        <f>SUM(V99:W99)</f>
        <v>45</v>
      </c>
      <c r="Y99" s="28">
        <v>10</v>
      </c>
      <c r="Z99" s="28">
        <v>22</v>
      </c>
      <c r="AA99" s="13">
        <f>SUM(Y99:Z99)</f>
        <v>32</v>
      </c>
      <c r="AB99" s="28">
        <v>14</v>
      </c>
      <c r="AC99" s="28">
        <v>22</v>
      </c>
      <c r="AD99" s="13">
        <f>SUM(AB99:AC99)</f>
        <v>36</v>
      </c>
      <c r="AE99" s="28">
        <v>11</v>
      </c>
      <c r="AF99" s="28">
        <v>17</v>
      </c>
      <c r="AG99" s="13">
        <f>SUM(AE99:AF99)</f>
        <v>28</v>
      </c>
      <c r="AH99" s="28">
        <v>9</v>
      </c>
      <c r="AI99" s="28">
        <v>18</v>
      </c>
      <c r="AJ99" s="13">
        <f>SUM(AH99:AI99)</f>
        <v>27</v>
      </c>
      <c r="AK99" s="28">
        <v>5</v>
      </c>
      <c r="AL99" s="28">
        <v>9</v>
      </c>
      <c r="AM99" s="13">
        <f>SUM(AK99:AL99)</f>
        <v>14</v>
      </c>
      <c r="AN99" s="74"/>
      <c r="AO99" s="74"/>
      <c r="AP99" s="49"/>
      <c r="AQ99" s="51"/>
      <c r="AR99" s="51"/>
      <c r="AS99" s="51"/>
      <c r="AT99" s="51"/>
      <c r="AU99" s="99" t="str">
        <f>IF(AN101="0","راسب","ناجح")</f>
        <v>ناجح</v>
      </c>
      <c r="AV99" s="45" t="str">
        <f>IF(AN101="0","له دور ثانٍ في : ","ناجح")&amp;IF(COUNTIF(H101,"&lt;56")+COUNTIF(I101,"&lt;100")=0,,"عربي،")&amp;IF(COUNTIF(K101,"&lt;56")+COUNTIF(L101,"&lt;100")=0,,"إنجليزي،")&amp;IF(COUNTIF(N101,"&lt;56")+COUNTIF(O101,"&lt;100")=0,," رياضيات،")&amp;IF(COUNTIF(Q101,"&lt;29")+COUNTIF(R101,"&lt;60")=0,,"فيزياء ،")&amp;IF(COUNTIF(T101,"&lt;29")+COUNTIF(U101,"&lt;60")=0,,"كيمياء،")&amp;IF(COUNTIF(W101,"&lt;29")+COUNTIF(X101,"&lt;60")=0,,"أحياء،")&amp;IF(COUNTIF(Z101,"&lt;22")+COUNTIF(AA101,"&lt;40")=0,,"دين، ")&amp;IF(COUNTIF(AC101,"&lt;19")+COUNTIF(AD101,"&lt;40")=0,,"حاسوب،
")&amp;IF(COUNTIF(AF101,"&lt;22")+COUNTIF(AG101,"&lt;40")=0,,"تاريخ ،")&amp;IF(COUNTIF(AI101,"&lt;22")+COUNTIF(AJ101,"&lt;40")=0,,"جغرافيا،")&amp;IF(COUNTIF(AL101,"&lt;11")+COUNTIF(AM101,"&lt;20")=0,,"أساسيات الحياة الاجتماعية، ")</f>
        <v>ناجح</v>
      </c>
    </row>
    <row r="100" spans="2:48" ht="28.5" customHeight="1" thickBot="1">
      <c r="B100" s="69"/>
      <c r="C100" s="51"/>
      <c r="D100" s="72"/>
      <c r="E100" s="51"/>
      <c r="F100" s="11" t="s">
        <v>31</v>
      </c>
      <c r="G100" s="28">
        <v>20</v>
      </c>
      <c r="H100" s="28">
        <v>57</v>
      </c>
      <c r="I100" s="13">
        <f>SUM(G100:H100)</f>
        <v>77</v>
      </c>
      <c r="J100" s="28">
        <v>25</v>
      </c>
      <c r="K100" s="28">
        <v>26</v>
      </c>
      <c r="L100" s="13">
        <f>SUM(J100:K100)</f>
        <v>51</v>
      </c>
      <c r="M100" s="28">
        <v>17</v>
      </c>
      <c r="N100" s="28">
        <v>35</v>
      </c>
      <c r="O100" s="13">
        <f>SUM(M100:N100)</f>
        <v>52</v>
      </c>
      <c r="P100" s="28">
        <v>16</v>
      </c>
      <c r="Q100" s="28">
        <v>19</v>
      </c>
      <c r="R100" s="13">
        <f>SUM(P100:Q100)</f>
        <v>35</v>
      </c>
      <c r="S100" s="28">
        <v>19</v>
      </c>
      <c r="T100" s="28">
        <v>29</v>
      </c>
      <c r="U100" s="13">
        <f>SUM(S100:T100)</f>
        <v>48</v>
      </c>
      <c r="V100" s="28">
        <v>16</v>
      </c>
      <c r="W100" s="28">
        <v>17</v>
      </c>
      <c r="X100" s="13">
        <f>SUM(V100:W100)</f>
        <v>33</v>
      </c>
      <c r="Y100" s="28">
        <v>6</v>
      </c>
      <c r="Z100" s="28">
        <v>16</v>
      </c>
      <c r="AA100" s="13">
        <f>SUM(Y100:Z100)</f>
        <v>22</v>
      </c>
      <c r="AB100" s="28">
        <v>14</v>
      </c>
      <c r="AC100" s="28">
        <v>14</v>
      </c>
      <c r="AD100" s="13">
        <f>SUM(AB100:AC100)</f>
        <v>28</v>
      </c>
      <c r="AE100" s="28">
        <v>12</v>
      </c>
      <c r="AF100" s="28">
        <v>24</v>
      </c>
      <c r="AG100" s="13">
        <f>SUM(AE100:AF100)</f>
        <v>36</v>
      </c>
      <c r="AH100" s="28">
        <v>8</v>
      </c>
      <c r="AI100" s="28">
        <v>21</v>
      </c>
      <c r="AJ100" s="13">
        <f>SUM(AH100:AI100)</f>
        <v>29</v>
      </c>
      <c r="AK100" s="28">
        <v>5</v>
      </c>
      <c r="AL100" s="28">
        <v>10</v>
      </c>
      <c r="AM100" s="13">
        <f>SUM(AK100:AL100)</f>
        <v>15</v>
      </c>
      <c r="AN100" s="74"/>
      <c r="AO100" s="74"/>
      <c r="AP100" s="50"/>
      <c r="AQ100" s="51"/>
      <c r="AR100" s="51"/>
      <c r="AS100" s="51"/>
      <c r="AT100" s="51"/>
      <c r="AU100" s="99"/>
      <c r="AV100" s="45"/>
    </row>
    <row r="101" spans="2:48" ht="36" thickBot="1">
      <c r="B101" s="69"/>
      <c r="C101" s="51"/>
      <c r="D101" s="72"/>
      <c r="E101" s="51"/>
      <c r="F101" s="14" t="s">
        <v>32</v>
      </c>
      <c r="G101" s="13">
        <f>SUM(G99:G100)</f>
        <v>38</v>
      </c>
      <c r="H101" s="27">
        <f>IF(SUM(H99:H100)&lt;38,SUM(H99:H100),SUM(H99:H100))</f>
        <v>113</v>
      </c>
      <c r="I101" s="13">
        <f>IF(SUM(G101:H101)&lt;100,SUM(G101:H101),SUM(G101:H101))</f>
        <v>151</v>
      </c>
      <c r="J101" s="13">
        <f>SUM(J99:J100)</f>
        <v>49</v>
      </c>
      <c r="K101" s="13">
        <f>IF(SUM(K99:K100)&lt;38,SUM(K99:K100),SUM(K99:K100))</f>
        <v>56</v>
      </c>
      <c r="L101" s="13">
        <f>IF(SUM(J101:K101)&lt;100,SUM(J101:K101),SUM(J101:K101))</f>
        <v>105</v>
      </c>
      <c r="M101" s="13">
        <f>SUM(M99:M100)</f>
        <v>34</v>
      </c>
      <c r="N101" s="13">
        <f>IF(SUM(N99:N100)&lt;38,SUM(N99:N100),SUM(N99:N100))</f>
        <v>79</v>
      </c>
      <c r="O101" s="13">
        <f>IF(SUM(M101:N101)&lt;100,SUM(M101:N101),SUM(M101:N101))</f>
        <v>113</v>
      </c>
      <c r="P101" s="13">
        <f>SUM(P99:P100)</f>
        <v>38</v>
      </c>
      <c r="Q101" s="13">
        <f>IF(SUM(Q99:Q100)&lt;38,SUM(Q99:Q100),SUM(Q99:Q100))</f>
        <v>29</v>
      </c>
      <c r="R101" s="13">
        <f>IF(SUM(P101:Q101)&lt;80,SUM(P101:Q101),SUM(P101:Q101))</f>
        <v>67</v>
      </c>
      <c r="S101" s="13">
        <f>SUM(S99:S100)</f>
        <v>39</v>
      </c>
      <c r="T101" s="13">
        <f>IF(SUM(T99:T100)&lt;38,SUM(T99:T100),SUM(T99:T100))</f>
        <v>48</v>
      </c>
      <c r="U101" s="13">
        <f>IF(SUM(S101:T101)&lt;80,SUM(S101:T101),SUM(S101:T101))</f>
        <v>87</v>
      </c>
      <c r="V101" s="13">
        <f>SUM(V99:V100)</f>
        <v>34</v>
      </c>
      <c r="W101" s="13">
        <f>IF(SUM(W99:W100)&lt;38,SUM(W99:W100),SUM(W99:W100))</f>
        <v>44</v>
      </c>
      <c r="X101" s="13">
        <f>IF(SUM(V101:W101)&lt;80,SUM(V101:W101),SUM(V101:W101))</f>
        <v>78</v>
      </c>
      <c r="Y101" s="13">
        <f>SUM(Y99:Y100)</f>
        <v>16</v>
      </c>
      <c r="Z101" s="13">
        <f>IF(SUM(Z99:Z100)&lt;19,SUM(Z99:Z100),SUM(Z99:Z100))</f>
        <v>38</v>
      </c>
      <c r="AA101" s="13">
        <f>IF(SUM(Y101:Z101)&lt;40,SUM(Y101:Z101),SUM(Y101:Z101))</f>
        <v>54</v>
      </c>
      <c r="AB101" s="13">
        <f>SUM(AB99:AB100)</f>
        <v>28</v>
      </c>
      <c r="AC101" s="13">
        <f>IF(SUM(AC99:AC100)&lt;19,SUM(AC99:AC100),SUM(AC99:AC100))</f>
        <v>36</v>
      </c>
      <c r="AD101" s="13">
        <f>IF(SUM(AB101:AC101)&lt;40,SUM(AB101:AC101),SUM(AB101:AC101))</f>
        <v>64</v>
      </c>
      <c r="AE101" s="13">
        <f>SUM(AE99:AE100)</f>
        <v>23</v>
      </c>
      <c r="AF101" s="13">
        <f>IF(SUM(AF99:AF100)&lt;19,SUM(AF99:AF100),SUM(AF99:AF100))</f>
        <v>41</v>
      </c>
      <c r="AG101" s="13">
        <f>IF(SUM(AE101:AF101)&lt;40,SUM(AE101:AF101),SUM(AE101:AF101))</f>
        <v>64</v>
      </c>
      <c r="AH101" s="13">
        <f>SUM(AH99:AH100)</f>
        <v>17</v>
      </c>
      <c r="AI101" s="13">
        <f>IF(SUM(AI99:AI100)&lt;19,SUM(AI99:AI100),SUM(AI99:AI100))</f>
        <v>39</v>
      </c>
      <c r="AJ101" s="13">
        <f>IF(SUM(AH101:AI101)&lt;40,SUM(AH101:AI101),SUM(AH101:AI101))</f>
        <v>56</v>
      </c>
      <c r="AK101" s="13">
        <f>SUM(AK99:AK100)</f>
        <v>10</v>
      </c>
      <c r="AL101" s="13">
        <f>IF(SUM(AL99:AL100)&lt;9,SUM(AL99:AL100),SUM(AL99:AL100))</f>
        <v>19</v>
      </c>
      <c r="AM101" s="13">
        <f>IF(SUM(AK101:AL101)&lt;20,SUM(AK101:AL101),SUM(AK101:AL101))</f>
        <v>29</v>
      </c>
      <c r="AN101" s="15">
        <f>IF(OR(I101&lt;100,L101&lt;100,O101&lt;100,R101&lt;60,U101&lt;60,X101&lt;60,AA101&lt;40,AD101&lt;40,AG101&lt;40,AJ101&lt;40,AM101&lt;20),"0",SUM(AA101,AD101,X101,U101,R101,O101,L101,I101,AG101,AJ101,AM101))</f>
        <v>868</v>
      </c>
      <c r="AO101" s="15">
        <f>AN101/1320*100</f>
        <v>65.757575757575765</v>
      </c>
      <c r="AP101" s="15" t="str">
        <f>IF(AO101&lt;50,"   ",IF(AO101&lt;65,"مقبول",IF(AO101&lt;75,"جيد",IF(AO101&lt;85,"جيدجداً",IF(AO101&lt;=100,"ممتاز","خطا")))))</f>
        <v>جيد</v>
      </c>
      <c r="AQ101" s="51"/>
      <c r="AR101" s="51"/>
      <c r="AS101" s="51"/>
      <c r="AT101" s="51"/>
      <c r="AU101" s="99"/>
      <c r="AV101" s="45"/>
    </row>
    <row r="102" spans="2:48" ht="28.5" customHeight="1" thickBot="1">
      <c r="B102" s="69">
        <v>23</v>
      </c>
      <c r="C102" s="51">
        <v>632</v>
      </c>
      <c r="D102" s="71" t="s">
        <v>60</v>
      </c>
      <c r="E102" s="51">
        <v>234</v>
      </c>
      <c r="F102" s="11" t="s">
        <v>30</v>
      </c>
      <c r="G102" s="28">
        <v>9</v>
      </c>
      <c r="H102" s="28">
        <v>35</v>
      </c>
      <c r="I102" s="13">
        <f>SUM(G102:H102)</f>
        <v>44</v>
      </c>
      <c r="J102" s="28">
        <v>16</v>
      </c>
      <c r="K102" s="28">
        <v>34</v>
      </c>
      <c r="L102" s="13">
        <f>SUM(J102:K102)</f>
        <v>50</v>
      </c>
      <c r="M102" s="28">
        <v>8</v>
      </c>
      <c r="N102" s="28">
        <v>11</v>
      </c>
      <c r="O102" s="13">
        <f>SUM(M102:N102)</f>
        <v>19</v>
      </c>
      <c r="P102" s="28">
        <v>9</v>
      </c>
      <c r="Q102" s="28">
        <v>23</v>
      </c>
      <c r="R102" s="13">
        <f>SUM(P102:Q102)</f>
        <v>32</v>
      </c>
      <c r="S102" s="28">
        <v>13</v>
      </c>
      <c r="T102" s="28">
        <v>28</v>
      </c>
      <c r="U102" s="13">
        <f>SUM(S102:T102)</f>
        <v>41</v>
      </c>
      <c r="V102" s="28">
        <v>14</v>
      </c>
      <c r="W102" s="28">
        <v>16</v>
      </c>
      <c r="X102" s="13">
        <f>SUM(V102:W102)</f>
        <v>30</v>
      </c>
      <c r="Y102" s="28">
        <v>3</v>
      </c>
      <c r="Z102" s="28">
        <v>17</v>
      </c>
      <c r="AA102" s="13">
        <f>SUM(Y102:Z102)</f>
        <v>20</v>
      </c>
      <c r="AB102" s="28">
        <v>12</v>
      </c>
      <c r="AC102" s="28">
        <v>16</v>
      </c>
      <c r="AD102" s="13">
        <f>SUM(AB102:AC102)</f>
        <v>28</v>
      </c>
      <c r="AE102" s="28">
        <v>4</v>
      </c>
      <c r="AF102" s="28">
        <v>4</v>
      </c>
      <c r="AG102" s="13">
        <f>SUM(AE102:AF102)</f>
        <v>8</v>
      </c>
      <c r="AH102" s="28">
        <v>5</v>
      </c>
      <c r="AI102" s="28">
        <v>3</v>
      </c>
      <c r="AJ102" s="13">
        <f>SUM(AH102:AI102)</f>
        <v>8</v>
      </c>
      <c r="AK102" s="28">
        <v>6</v>
      </c>
      <c r="AL102" s="28">
        <v>3</v>
      </c>
      <c r="AM102" s="13">
        <f>SUM(AK102:AL102)</f>
        <v>9</v>
      </c>
      <c r="AN102" s="74"/>
      <c r="AO102" s="74"/>
      <c r="AP102" s="49"/>
      <c r="AQ102" s="51"/>
      <c r="AR102" s="51"/>
      <c r="AS102" s="51"/>
      <c r="AT102" s="51"/>
      <c r="AU102" s="99" t="str">
        <f>IF(AN104="0","راسب","ناجح")</f>
        <v>راسب</v>
      </c>
      <c r="AV102" s="45" t="str">
        <f>IF(AN104="0","له دور ثانٍ في : ","ناجح")&amp;IF(COUNTIF(H104,"&lt;56")+COUNTIF(I104,"&lt;100")=0,,"عربي،")&amp;IF(COUNTIF(K104,"&lt;56")+COUNTIF(L104,"&lt;100")=0,,"إنجليزي،")&amp;IF(COUNTIF(N104,"&lt;56")+COUNTIF(O104,"&lt;100")=0,," رياضيات،")&amp;IF(COUNTIF(Q104,"&lt;29")+COUNTIF(R104,"&lt;60")=0,,"فيزياء ،")&amp;IF(COUNTIF(T104,"&lt;29")+COUNTIF(U104,"&lt;60")=0,,"كيمياء،")&amp;IF(COUNTIF(W104,"&lt;29")+COUNTIF(X104,"&lt;60")=0,,"أحياء،")&amp;IF(COUNTIF(Z104,"&lt;22")+COUNTIF(AA104,"&lt;40")=0,,"دين، ")&amp;IF(COUNTIF(AC104,"&lt;19")+COUNTIF(AD104,"&lt;40")=0,,"حاسوب،
")&amp;IF(COUNTIF(AF104,"&lt;22")+COUNTIF(AG104,"&lt;40")=0,,"تاريخ ،")&amp;IF(COUNTIF(AI104,"&lt;22")+COUNTIF(AJ104,"&lt;40")=0,,"جغرافيا،")&amp;IF(COUNTIF(AL104,"&lt;11")+COUNTIF(AM104,"&lt;20")=0,,"أساسيات الحياة الاجتماعية، ")</f>
        <v>له دور ثانٍ في :  رياضيات،تاريخ ،جغرافيا،</v>
      </c>
    </row>
    <row r="103" spans="2:48" ht="28.5" customHeight="1" thickBot="1">
      <c r="B103" s="69"/>
      <c r="C103" s="51"/>
      <c r="D103" s="72"/>
      <c r="E103" s="51"/>
      <c r="F103" s="11" t="s">
        <v>31</v>
      </c>
      <c r="G103" s="28">
        <v>21</v>
      </c>
      <c r="H103" s="28">
        <v>43</v>
      </c>
      <c r="I103" s="13">
        <f>SUM(G103:H103)</f>
        <v>64</v>
      </c>
      <c r="J103" s="28">
        <v>17</v>
      </c>
      <c r="K103" s="28">
        <v>37</v>
      </c>
      <c r="L103" s="13">
        <f>SUM(J103:K103)</f>
        <v>54</v>
      </c>
      <c r="M103" s="28">
        <v>5</v>
      </c>
      <c r="N103" s="28">
        <v>3</v>
      </c>
      <c r="O103" s="13">
        <f>SUM(M103:N103)</f>
        <v>8</v>
      </c>
      <c r="P103" s="28">
        <v>19</v>
      </c>
      <c r="Q103" s="28">
        <v>10</v>
      </c>
      <c r="R103" s="13">
        <f>SUM(P103:Q103)</f>
        <v>29</v>
      </c>
      <c r="S103" s="28">
        <v>10</v>
      </c>
      <c r="T103" s="28">
        <v>12</v>
      </c>
      <c r="U103" s="13">
        <f>SUM(S103:T103)</f>
        <v>22</v>
      </c>
      <c r="V103" s="28">
        <v>12</v>
      </c>
      <c r="W103" s="28">
        <v>18</v>
      </c>
      <c r="X103" s="13">
        <f>SUM(V103:W103)</f>
        <v>30</v>
      </c>
      <c r="Y103" s="28">
        <v>3</v>
      </c>
      <c r="Z103" s="28">
        <v>17</v>
      </c>
      <c r="AA103" s="13">
        <f>SUM(Y103:Z103)</f>
        <v>20</v>
      </c>
      <c r="AB103" s="28">
        <v>11</v>
      </c>
      <c r="AC103" s="28">
        <v>14</v>
      </c>
      <c r="AD103" s="13">
        <f>SUM(AB103:AC103)</f>
        <v>25</v>
      </c>
      <c r="AE103" s="28">
        <v>11</v>
      </c>
      <c r="AF103" s="28">
        <v>9</v>
      </c>
      <c r="AG103" s="13">
        <f>SUM(AE103:AF103)</f>
        <v>20</v>
      </c>
      <c r="AH103" s="28">
        <v>2</v>
      </c>
      <c r="AI103" s="28">
        <v>19</v>
      </c>
      <c r="AJ103" s="13">
        <f>SUM(AH103:AI103)</f>
        <v>21</v>
      </c>
      <c r="AK103" s="28">
        <v>4</v>
      </c>
      <c r="AL103" s="28">
        <v>8</v>
      </c>
      <c r="AM103" s="13">
        <f>SUM(AK103:AL103)</f>
        <v>12</v>
      </c>
      <c r="AN103" s="74"/>
      <c r="AO103" s="74"/>
      <c r="AP103" s="50"/>
      <c r="AQ103" s="51"/>
      <c r="AR103" s="51"/>
      <c r="AS103" s="51"/>
      <c r="AT103" s="51"/>
      <c r="AU103" s="99"/>
      <c r="AV103" s="45"/>
    </row>
    <row r="104" spans="2:48" ht="36" customHeight="1" thickBot="1">
      <c r="B104" s="69"/>
      <c r="C104" s="51"/>
      <c r="D104" s="72"/>
      <c r="E104" s="51"/>
      <c r="F104" s="14" t="s">
        <v>32</v>
      </c>
      <c r="G104" s="13">
        <f>SUM(G102:G103)</f>
        <v>30</v>
      </c>
      <c r="H104" s="13">
        <f>IF(SUM(H102:H103)&lt;38,SUM(H102:H103),SUM(H102:H103))</f>
        <v>78</v>
      </c>
      <c r="I104" s="13">
        <f>IF(SUM(G104:H104)&lt;100,SUM(G104:H104),SUM(G104:H104))</f>
        <v>108</v>
      </c>
      <c r="J104" s="13">
        <f>SUM(J102:J103)</f>
        <v>33</v>
      </c>
      <c r="K104" s="13">
        <f>IF(SUM(K102:K103)&lt;38,SUM(K102:K103),SUM(K102:K103))</f>
        <v>71</v>
      </c>
      <c r="L104" s="13">
        <f>IF(SUM(J104:K104)&lt;100,SUM(J104:K104),SUM(J104:K104))</f>
        <v>104</v>
      </c>
      <c r="M104" s="13">
        <f>SUM(M102:M103)</f>
        <v>13</v>
      </c>
      <c r="N104" s="13">
        <f>IF(SUM(N102:N103)&lt;38,SUM(N102:N103),SUM(N102:N103))</f>
        <v>14</v>
      </c>
      <c r="O104" s="13"/>
      <c r="P104" s="13">
        <f>SUM(P102:P103)</f>
        <v>28</v>
      </c>
      <c r="Q104" s="13">
        <f>IF(SUM(Q102:Q103)&lt;38,SUM(Q102:Q103),SUM(Q102:Q103))</f>
        <v>33</v>
      </c>
      <c r="R104" s="13">
        <f>IF(SUM(P104:Q104)&lt;80,SUM(P104:Q104),SUM(P104:Q104))</f>
        <v>61</v>
      </c>
      <c r="S104" s="13">
        <f>SUM(S102:S103)</f>
        <v>23</v>
      </c>
      <c r="T104" s="13">
        <f>IF(SUM(T102:T103)&lt;38,SUM(T102:T103),SUM(T102:T103))</f>
        <v>40</v>
      </c>
      <c r="U104" s="13">
        <f>IF(SUM(S104:T104)&lt;80,SUM(S104:T104),SUM(S104:T104))</f>
        <v>63</v>
      </c>
      <c r="V104" s="13">
        <f>SUM(V102:V103)</f>
        <v>26</v>
      </c>
      <c r="W104" s="13">
        <f>IF(SUM(W102:W103)&lt;38,SUM(W102:W103),SUM(W102:W103))</f>
        <v>34</v>
      </c>
      <c r="X104" s="13">
        <f>IF(SUM(V104:W104)&lt;80,SUM(V104:W104),SUM(V104:W104))</f>
        <v>60</v>
      </c>
      <c r="Y104" s="13">
        <f>SUM(Y102:Y103)</f>
        <v>6</v>
      </c>
      <c r="Z104" s="13">
        <f>IF(SUM(Z102:Z103)&lt;19,SUM(Z102:Z103),SUM(Z102:Z103))</f>
        <v>34</v>
      </c>
      <c r="AA104" s="13">
        <f>IF(SUM(Y104:Z104)&lt;40,SUM(Y104:Z104),SUM(Y104:Z104))</f>
        <v>40</v>
      </c>
      <c r="AB104" s="13">
        <f>SUM(AB102:AB103)</f>
        <v>23</v>
      </c>
      <c r="AC104" s="13">
        <f>IF(SUM(AC102:AC103)&lt;19,SUM(AC102:AC103),SUM(AC102:AC103))</f>
        <v>30</v>
      </c>
      <c r="AD104" s="13">
        <f>IF(SUM(AB104:AC104)&lt;40,SUM(AB104:AC104),SUM(AB104:AC104))</f>
        <v>53</v>
      </c>
      <c r="AE104" s="13">
        <f>SUM(AE102:AE103)</f>
        <v>15</v>
      </c>
      <c r="AF104" s="13">
        <f>IF(SUM(AF102:AF103)&lt;19,SUM(AF102:AF103),SUM(AF102:AF103))</f>
        <v>13</v>
      </c>
      <c r="AG104" s="13"/>
      <c r="AH104" s="13">
        <f>SUM(AH102:AH103)</f>
        <v>7</v>
      </c>
      <c r="AI104" s="13">
        <f>IF(SUM(AI102:AI103)&lt;19,SUM(AI102:AI103),SUM(AI102:AI103))</f>
        <v>22</v>
      </c>
      <c r="AJ104" s="13">
        <v>29</v>
      </c>
      <c r="AK104" s="13">
        <f>SUM(AK102:AK103)</f>
        <v>10</v>
      </c>
      <c r="AL104" s="13">
        <f>IF(SUM(AL102:AL103)&lt;9,SUM(AL102:AL103),SUM(AL102:AL103))</f>
        <v>11</v>
      </c>
      <c r="AM104" s="13">
        <f>IF(SUM(AK104:AL104)&lt;20,SUM(AK104:AL104),SUM(AK104:AL104))</f>
        <v>21</v>
      </c>
      <c r="AN104" s="15" t="str">
        <f>IF(OR(I104&lt;100,L104&lt;100,O104&lt;100,R104&lt;60,U104&lt;60,X104&lt;60,AA104&lt;40,AD104&lt;40,AG104&lt;40,AJ104&lt;40,AM104&lt;20),"0",SUM(AA104,AD104,X104,U104,R104,O104,L104,I104,AG104,AJ104,AM104))</f>
        <v>0</v>
      </c>
      <c r="AO104" s="15">
        <f>AN104/1320*100</f>
        <v>0</v>
      </c>
      <c r="AP104" s="15" t="str">
        <f>IF(AO104&lt;50,"   ",IF(AO104&lt;65,"مقبول",IF(AO104&lt;75,"جيد",IF(AO104&lt;85,"جيدجداً",IF(AO104&lt;=100,"ممتاز","خطا")))))</f>
        <v xml:space="preserve">   </v>
      </c>
      <c r="AQ104" s="51"/>
      <c r="AR104" s="51"/>
      <c r="AS104" s="51"/>
      <c r="AT104" s="51"/>
      <c r="AU104" s="99"/>
      <c r="AV104" s="45"/>
    </row>
    <row r="105" spans="2:48" ht="28.5" customHeight="1" thickBot="1">
      <c r="B105" s="69">
        <v>24</v>
      </c>
      <c r="C105" s="51">
        <v>633</v>
      </c>
      <c r="D105" s="71" t="s">
        <v>61</v>
      </c>
      <c r="E105" s="51">
        <v>235</v>
      </c>
      <c r="F105" s="11" t="s">
        <v>30</v>
      </c>
      <c r="G105" s="28">
        <v>15</v>
      </c>
      <c r="H105" s="28">
        <v>41</v>
      </c>
      <c r="I105" s="13">
        <f>SUM(G105:H105)</f>
        <v>56</v>
      </c>
      <c r="J105" s="28">
        <v>20</v>
      </c>
      <c r="K105" s="28">
        <v>27</v>
      </c>
      <c r="L105" s="13">
        <f>SUM(J105:K105)</f>
        <v>47</v>
      </c>
      <c r="M105" s="28">
        <v>13</v>
      </c>
      <c r="N105" s="28">
        <v>18</v>
      </c>
      <c r="O105" s="13">
        <f>SUM(M105:N105)</f>
        <v>31</v>
      </c>
      <c r="P105" s="28">
        <v>14</v>
      </c>
      <c r="Q105" s="28">
        <v>18</v>
      </c>
      <c r="R105" s="13">
        <f>SUM(P105:Q105)</f>
        <v>32</v>
      </c>
      <c r="S105" s="28">
        <v>19</v>
      </c>
      <c r="T105" s="28">
        <v>8</v>
      </c>
      <c r="U105" s="13">
        <f>SUM(S105:T105)</f>
        <v>27</v>
      </c>
      <c r="V105" s="28">
        <v>14</v>
      </c>
      <c r="W105" s="28">
        <v>12</v>
      </c>
      <c r="X105" s="13">
        <f>SUM(V105:W105)</f>
        <v>26</v>
      </c>
      <c r="Y105" s="28">
        <v>9</v>
      </c>
      <c r="Z105" s="28">
        <v>22</v>
      </c>
      <c r="AA105" s="13">
        <f>SUM(Y105:Z105)</f>
        <v>31</v>
      </c>
      <c r="AB105" s="28">
        <v>13</v>
      </c>
      <c r="AC105" s="28">
        <v>18</v>
      </c>
      <c r="AD105" s="13">
        <f>SUM(AB105:AC105)</f>
        <v>31</v>
      </c>
      <c r="AE105" s="28">
        <v>11</v>
      </c>
      <c r="AF105" s="28">
        <v>26</v>
      </c>
      <c r="AG105" s="13">
        <f>SUM(AE105:AF105)</f>
        <v>37</v>
      </c>
      <c r="AH105" s="28">
        <v>11</v>
      </c>
      <c r="AI105" s="28">
        <v>9</v>
      </c>
      <c r="AJ105" s="13">
        <f>SUM(AH105:AI105)</f>
        <v>20</v>
      </c>
      <c r="AK105" s="28">
        <v>4</v>
      </c>
      <c r="AL105" s="28">
        <v>4</v>
      </c>
      <c r="AM105" s="13">
        <f>SUM(AK105:AL105)</f>
        <v>8</v>
      </c>
      <c r="AN105" s="74"/>
      <c r="AO105" s="74"/>
      <c r="AP105" s="49"/>
      <c r="AQ105" s="51"/>
      <c r="AR105" s="51"/>
      <c r="AS105" s="51"/>
      <c r="AT105" s="51"/>
      <c r="AU105" s="99" t="str">
        <f t="shared" ref="AU105" si="18">IF(AN107="0","راسب","ناجح")</f>
        <v>راسب</v>
      </c>
      <c r="AV105" s="45" t="str">
        <f t="shared" ref="AV105" si="19">IF(AN107="0","له دور ثانٍ في : ","ناجح")&amp;IF(COUNTIF(H107,"&lt;56")+COUNTIF(I107,"&lt;100")=0,,"عربي،")&amp;IF(COUNTIF(K107,"&lt;56")+COUNTIF(L107,"&lt;100")=0,,"إنجليزي،")&amp;IF(COUNTIF(N107,"&lt;56")+COUNTIF(O107,"&lt;100")=0,," رياضيات،")&amp;IF(COUNTIF(Q107,"&lt;29")+COUNTIF(R107,"&lt;60")=0,,"فيزياء ،")&amp;IF(COUNTIF(T107,"&lt;29")+COUNTIF(U107,"&lt;60")=0,,"كيمياء،")&amp;IF(COUNTIF(W107,"&lt;29")+COUNTIF(X107,"&lt;60")=0,,"أحياء،")&amp;IF(COUNTIF(Z107,"&lt;22")+COUNTIF(AA107,"&lt;40")=0,,"دين، ")&amp;IF(COUNTIF(AC107,"&lt;19")+COUNTIF(AD107,"&lt;40")=0,,"حاسوب،
")&amp;IF(COUNTIF(AF107,"&lt;22")+COUNTIF(AG107,"&lt;40")=0,,"تاريخ ،")&amp;IF(COUNTIF(AI107,"&lt;22")+COUNTIF(AJ107,"&lt;40")=0,,"جغرافيا،")&amp;IF(COUNTIF(AL107,"&lt;11")+COUNTIF(AM107,"&lt;20")=0,,"أساسيات الحياة الاجتماعية، ")</f>
        <v>له دور ثانٍ في :  رياضيات،</v>
      </c>
    </row>
    <row r="106" spans="2:48" ht="28.5" customHeight="1" thickBot="1">
      <c r="B106" s="69"/>
      <c r="C106" s="51"/>
      <c r="D106" s="72"/>
      <c r="E106" s="51"/>
      <c r="F106" s="11" t="s">
        <v>31</v>
      </c>
      <c r="G106" s="28">
        <v>19</v>
      </c>
      <c r="H106" s="28">
        <v>54</v>
      </c>
      <c r="I106" s="13">
        <f>SUM(G106:H106)</f>
        <v>73</v>
      </c>
      <c r="J106" s="28">
        <v>23</v>
      </c>
      <c r="K106" s="28">
        <v>38</v>
      </c>
      <c r="L106" s="13">
        <f>SUM(J106:K106)</f>
        <v>61</v>
      </c>
      <c r="M106" s="28">
        <v>15</v>
      </c>
      <c r="N106" s="28">
        <v>18</v>
      </c>
      <c r="O106" s="13">
        <f>SUM(M106:N106)</f>
        <v>33</v>
      </c>
      <c r="P106" s="28">
        <v>13</v>
      </c>
      <c r="Q106" s="28">
        <v>16</v>
      </c>
      <c r="R106" s="13">
        <f>SUM(P106:Q106)</f>
        <v>29</v>
      </c>
      <c r="S106" s="28">
        <v>19</v>
      </c>
      <c r="T106" s="28">
        <v>21</v>
      </c>
      <c r="U106" s="13">
        <f>SUM(S106:T106)</f>
        <v>40</v>
      </c>
      <c r="V106" s="28">
        <v>17</v>
      </c>
      <c r="W106" s="28">
        <v>21</v>
      </c>
      <c r="X106" s="13">
        <f>SUM(V106:W106)</f>
        <v>38</v>
      </c>
      <c r="Y106" s="28">
        <v>5</v>
      </c>
      <c r="Z106" s="28">
        <v>16</v>
      </c>
      <c r="AA106" s="13">
        <f>SUM(Y106:Z106)</f>
        <v>21</v>
      </c>
      <c r="AB106" s="28">
        <v>15</v>
      </c>
      <c r="AC106" s="28">
        <v>18</v>
      </c>
      <c r="AD106" s="13">
        <f>SUM(AB106:AC106)</f>
        <v>33</v>
      </c>
      <c r="AE106" s="28">
        <v>12</v>
      </c>
      <c r="AF106" s="28">
        <v>19</v>
      </c>
      <c r="AG106" s="13">
        <f>SUM(AE106:AF106)</f>
        <v>31</v>
      </c>
      <c r="AH106" s="28">
        <v>9</v>
      </c>
      <c r="AI106" s="28">
        <v>19</v>
      </c>
      <c r="AJ106" s="13">
        <f>SUM(AH106:AI106)</f>
        <v>28</v>
      </c>
      <c r="AK106" s="28">
        <v>4</v>
      </c>
      <c r="AL106" s="28">
        <v>11</v>
      </c>
      <c r="AM106" s="13">
        <f>SUM(AK106:AL106)</f>
        <v>15</v>
      </c>
      <c r="AN106" s="74"/>
      <c r="AO106" s="74"/>
      <c r="AP106" s="50"/>
      <c r="AQ106" s="51"/>
      <c r="AR106" s="51"/>
      <c r="AS106" s="51"/>
      <c r="AT106" s="51"/>
      <c r="AU106" s="99"/>
      <c r="AV106" s="45"/>
    </row>
    <row r="107" spans="2:48" ht="36" customHeight="1" thickBot="1">
      <c r="B107" s="69"/>
      <c r="C107" s="51"/>
      <c r="D107" s="72"/>
      <c r="E107" s="51"/>
      <c r="F107" s="14" t="s">
        <v>32</v>
      </c>
      <c r="G107" s="13">
        <f>SUM(G105:G106)</f>
        <v>34</v>
      </c>
      <c r="H107" s="13">
        <f>IF(SUM(H105:H106)&lt;38,SUM(H105:H106),SUM(H105:H106))</f>
        <v>95</v>
      </c>
      <c r="I107" s="13">
        <f>IF(SUM(G107:H107)&lt;100,SUM(G107:H107),SUM(G107:H107))</f>
        <v>129</v>
      </c>
      <c r="J107" s="13">
        <f>SUM(J105:J106)</f>
        <v>43</v>
      </c>
      <c r="K107" s="13">
        <f>IF(SUM(K105:K106)&lt;38,SUM(K105:K106),SUM(K105:K106))</f>
        <v>65</v>
      </c>
      <c r="L107" s="13">
        <f>IF(SUM(J107:K107)&lt;100,SUM(J107:K107),SUM(J107:K107))</f>
        <v>108</v>
      </c>
      <c r="M107" s="13">
        <f>SUM(M105:M106)</f>
        <v>28</v>
      </c>
      <c r="N107" s="13">
        <f>IF(SUM(N105:N106)&lt;38,SUM(N105:N106),SUM(N105:N106))</f>
        <v>36</v>
      </c>
      <c r="O107" s="13"/>
      <c r="P107" s="13">
        <f>SUM(P105:P106)</f>
        <v>27</v>
      </c>
      <c r="Q107" s="13">
        <f>IF(SUM(Q105:Q106)&lt;38,SUM(Q105:Q106),SUM(Q105:Q106))</f>
        <v>34</v>
      </c>
      <c r="R107" s="13">
        <f>IF(SUM(P107:Q107)&lt;80,SUM(P107:Q107),SUM(P107:Q107))</f>
        <v>61</v>
      </c>
      <c r="S107" s="13">
        <f>SUM(S105:S106)</f>
        <v>38</v>
      </c>
      <c r="T107" s="13">
        <f>IF(SUM(T105:T106)&lt;38,SUM(T105:T106),SUM(T105:T106))</f>
        <v>29</v>
      </c>
      <c r="U107" s="13">
        <f>IF(SUM(S107:T107)&lt;80,SUM(S107:T107),SUM(S107:T107))</f>
        <v>67</v>
      </c>
      <c r="V107" s="13">
        <f>SUM(V105:V106)</f>
        <v>31</v>
      </c>
      <c r="W107" s="13">
        <f>IF(SUM(W105:W106)&lt;38,SUM(W105:W106),SUM(W105:W106))</f>
        <v>33</v>
      </c>
      <c r="X107" s="13">
        <f>IF(SUM(V107:W107)&lt;80,SUM(V107:W107),SUM(V107:W107))</f>
        <v>64</v>
      </c>
      <c r="Y107" s="13">
        <f>SUM(Y105:Y106)</f>
        <v>14</v>
      </c>
      <c r="Z107" s="13">
        <f>IF(SUM(Z105:Z106)&lt;19,SUM(Z105:Z106),SUM(Z105:Z106))</f>
        <v>38</v>
      </c>
      <c r="AA107" s="13">
        <f>IF(SUM(Y107:Z107)&lt;40,SUM(Y107:Z107),SUM(Y107:Z107))</f>
        <v>52</v>
      </c>
      <c r="AB107" s="13">
        <f>SUM(AB105:AB106)</f>
        <v>28</v>
      </c>
      <c r="AC107" s="13">
        <f>IF(SUM(AC105:AC106)&lt;19,SUM(AC105:AC106),SUM(AC105:AC106))</f>
        <v>36</v>
      </c>
      <c r="AD107" s="13">
        <f>IF(SUM(AB107:AC107)&lt;40,SUM(AB107:AC107),SUM(AB107:AC107))</f>
        <v>64</v>
      </c>
      <c r="AE107" s="13">
        <f>SUM(AE105:AE106)</f>
        <v>23</v>
      </c>
      <c r="AF107" s="13">
        <f>IF(SUM(AF105:AF106)&lt;19,SUM(AF105:AF106),SUM(AF105:AF106))</f>
        <v>45</v>
      </c>
      <c r="AG107" s="13">
        <f>IF(SUM(AE107:AF107)&lt;40,SUM(AE107:AF107),SUM(AE107:AF107))</f>
        <v>68</v>
      </c>
      <c r="AH107" s="13">
        <f>SUM(AH105:AH106)</f>
        <v>20</v>
      </c>
      <c r="AI107" s="13">
        <f>IF(SUM(AI105:AI106)&lt;19,SUM(AI105:AI106),SUM(AI105:AI106))</f>
        <v>28</v>
      </c>
      <c r="AJ107" s="13">
        <f>IF(SUM(AH107:AI107)&lt;40,SUM(AH107:AI107),SUM(AH107:AI107))</f>
        <v>48</v>
      </c>
      <c r="AK107" s="13">
        <f>SUM(AK105:AK106)</f>
        <v>8</v>
      </c>
      <c r="AL107" s="13">
        <f>IF(SUM(AL105:AL106)&lt;9,SUM(AL105:AL106),SUM(AL105:AL106))</f>
        <v>15</v>
      </c>
      <c r="AM107" s="13">
        <f>IF(SUM(AK107:AL107)&lt;20,SUM(AK107:AL107),SUM(AK107:AL107))</f>
        <v>23</v>
      </c>
      <c r="AN107" s="15" t="str">
        <f>IF(OR(I107&lt;100,L107&lt;100,O107&lt;100,R107&lt;60,U107&lt;60,X107&lt;60,AA107&lt;40,AD107&lt;40,AG107&lt;40,AJ107&lt;40,AM107&lt;20),"0",SUM(AA107,AD107,X107,U107,R107,O107,L107,I107,AG107,AJ107,AM107))</f>
        <v>0</v>
      </c>
      <c r="AO107" s="15">
        <f>AN107/1320*100</f>
        <v>0</v>
      </c>
      <c r="AP107" s="15" t="str">
        <f>IF(AO107&lt;50,"   ",IF(AO107&lt;65,"مقبول",IF(AO107&lt;75,"جيد",IF(AO107&lt;85,"جيدجداً",IF(AO107&lt;=100,"ممتاز","خطا")))))</f>
        <v xml:space="preserve">   </v>
      </c>
      <c r="AQ107" s="51"/>
      <c r="AR107" s="51"/>
      <c r="AS107" s="51"/>
      <c r="AT107" s="51"/>
      <c r="AU107" s="99"/>
      <c r="AV107" s="45"/>
    </row>
    <row r="108" spans="2:48" ht="28.5" customHeight="1" thickBot="1">
      <c r="B108" s="69">
        <v>25</v>
      </c>
      <c r="C108" s="51">
        <v>634</v>
      </c>
      <c r="D108" s="71" t="s">
        <v>62</v>
      </c>
      <c r="E108" s="51">
        <v>236</v>
      </c>
      <c r="F108" s="11" t="s">
        <v>30</v>
      </c>
      <c r="G108" s="28">
        <v>14</v>
      </c>
      <c r="H108" s="28">
        <v>26</v>
      </c>
      <c r="I108" s="13">
        <f>SUM(G108:H108)</f>
        <v>40</v>
      </c>
      <c r="J108" s="28">
        <v>15</v>
      </c>
      <c r="K108" s="28">
        <v>25</v>
      </c>
      <c r="L108" s="13">
        <f>SUM(J108:K108)</f>
        <v>40</v>
      </c>
      <c r="M108" s="28">
        <v>8</v>
      </c>
      <c r="N108" s="28">
        <v>14</v>
      </c>
      <c r="O108" s="13">
        <f>SUM(M108:N108)</f>
        <v>22</v>
      </c>
      <c r="P108" s="28">
        <v>10</v>
      </c>
      <c r="Q108" s="28">
        <v>14</v>
      </c>
      <c r="R108" s="13">
        <f>SUM(P108:Q108)</f>
        <v>24</v>
      </c>
      <c r="S108" s="28">
        <v>12</v>
      </c>
      <c r="T108" s="28">
        <v>12</v>
      </c>
      <c r="U108" s="13">
        <f>SUM(S108:T108)</f>
        <v>24</v>
      </c>
      <c r="V108" s="28">
        <v>11</v>
      </c>
      <c r="W108" s="28">
        <v>11</v>
      </c>
      <c r="X108" s="13">
        <f>SUM(V108:W108)</f>
        <v>22</v>
      </c>
      <c r="Y108" s="28">
        <v>3</v>
      </c>
      <c r="Z108" s="28">
        <v>18</v>
      </c>
      <c r="AA108" s="13">
        <f>SUM(Y108:Z108)</f>
        <v>21</v>
      </c>
      <c r="AB108" s="28">
        <v>10</v>
      </c>
      <c r="AC108" s="28">
        <v>22</v>
      </c>
      <c r="AD108" s="13">
        <f>SUM(AB108:AC108)</f>
        <v>32</v>
      </c>
      <c r="AE108" s="28">
        <v>9</v>
      </c>
      <c r="AF108" s="28">
        <v>20</v>
      </c>
      <c r="AG108" s="13">
        <f>SUM(AE108:AF108)</f>
        <v>29</v>
      </c>
      <c r="AH108" s="28">
        <v>3</v>
      </c>
      <c r="AI108" s="28">
        <v>3</v>
      </c>
      <c r="AJ108" s="13">
        <f>SUM(AH108:AI108)</f>
        <v>6</v>
      </c>
      <c r="AK108" s="28">
        <v>3</v>
      </c>
      <c r="AL108" s="28">
        <v>0</v>
      </c>
      <c r="AM108" s="13">
        <f>SUM(AK108:AL108)</f>
        <v>3</v>
      </c>
      <c r="AN108" s="74"/>
      <c r="AO108" s="74"/>
      <c r="AP108" s="49"/>
      <c r="AQ108" s="51"/>
      <c r="AR108" s="51"/>
      <c r="AS108" s="51"/>
      <c r="AT108" s="51"/>
      <c r="AU108" s="99" t="str">
        <f t="shared" ref="AU108" si="20">IF(AN110="0","راسب","ناجح")</f>
        <v>راسب</v>
      </c>
      <c r="AV108" s="45" t="str">
        <f t="shared" ref="AV108" si="21">IF(AN110="0","له دور ثانٍ في : ","ناجح")&amp;IF(COUNTIF(H110,"&lt;56")+COUNTIF(I110,"&lt;100")=0,,"عربي،")&amp;IF(COUNTIF(K110,"&lt;56")+COUNTIF(L110,"&lt;100")=0,,"إنجليزي،")&amp;IF(COUNTIF(N110,"&lt;56")+COUNTIF(O110,"&lt;100")=0,," رياضيات،")&amp;IF(COUNTIF(Q110,"&lt;29")+COUNTIF(R110,"&lt;60")=0,,"فيزياء ،")&amp;IF(COUNTIF(T110,"&lt;29")+COUNTIF(U110,"&lt;60")=0,,"كيمياء،")&amp;IF(COUNTIF(W110,"&lt;29")+COUNTIF(X110,"&lt;60")=0,,"أحياء،")&amp;IF(COUNTIF(Z110,"&lt;22")+COUNTIF(AA110,"&lt;40")=0,,"دين، ")&amp;IF(COUNTIF(AC110,"&lt;19")+COUNTIF(AD110,"&lt;40")=0,,"حاسوب،
")&amp;IF(COUNTIF(AF110,"&lt;22")+COUNTIF(AG110,"&lt;40")=0,,"تاريخ ،")&amp;IF(COUNTIF(AI110,"&lt;22")+COUNTIF(AJ110,"&lt;40")=0,,"جغرافيا،")&amp;IF(COUNTIF(AL110,"&lt;11")+COUNTIF(AM110,"&lt;20")=0,,"أساسيات الحياة الاجتماعية، ")</f>
        <v>له دور ثانٍ في : إنجليزي، رياضيات،كيمياء،أحياء،جغرافيا،</v>
      </c>
    </row>
    <row r="109" spans="2:48" ht="28.5" customHeight="1" thickBot="1">
      <c r="B109" s="69"/>
      <c r="C109" s="51"/>
      <c r="D109" s="72"/>
      <c r="E109" s="51"/>
      <c r="F109" s="11" t="s">
        <v>31</v>
      </c>
      <c r="G109" s="28">
        <v>10</v>
      </c>
      <c r="H109" s="28">
        <v>52</v>
      </c>
      <c r="I109" s="13">
        <f>SUM(G109:H109)</f>
        <v>62</v>
      </c>
      <c r="J109" s="28">
        <v>18</v>
      </c>
      <c r="K109" s="28">
        <v>27</v>
      </c>
      <c r="L109" s="13">
        <f>SUM(J109:K109)</f>
        <v>45</v>
      </c>
      <c r="M109" s="28">
        <v>10</v>
      </c>
      <c r="N109" s="28">
        <v>4</v>
      </c>
      <c r="O109" s="13">
        <f>SUM(M109:N109)</f>
        <v>14</v>
      </c>
      <c r="P109" s="28">
        <v>20</v>
      </c>
      <c r="Q109" s="28">
        <v>16</v>
      </c>
      <c r="R109" s="13">
        <f>SUM(P109:Q109)</f>
        <v>36</v>
      </c>
      <c r="S109" s="28">
        <v>5</v>
      </c>
      <c r="T109" s="28">
        <v>10</v>
      </c>
      <c r="U109" s="13">
        <f>SUM(S109:T109)</f>
        <v>15</v>
      </c>
      <c r="V109" s="28">
        <v>11</v>
      </c>
      <c r="W109" s="28">
        <v>10</v>
      </c>
      <c r="X109" s="13">
        <f>SUM(V109:W109)</f>
        <v>21</v>
      </c>
      <c r="Y109" s="28">
        <v>1</v>
      </c>
      <c r="Z109" s="28">
        <v>18</v>
      </c>
      <c r="AA109" s="13">
        <f>SUM(Y109:Z109)</f>
        <v>19</v>
      </c>
      <c r="AB109" s="28">
        <v>11</v>
      </c>
      <c r="AC109" s="28">
        <v>19</v>
      </c>
      <c r="AD109" s="13">
        <f>SUM(AB109:AC109)</f>
        <v>30</v>
      </c>
      <c r="AE109" s="28">
        <v>11</v>
      </c>
      <c r="AF109" s="28">
        <v>11</v>
      </c>
      <c r="AG109" s="13">
        <f>SUM(AE109:AF109)</f>
        <v>22</v>
      </c>
      <c r="AH109" s="28">
        <v>3</v>
      </c>
      <c r="AI109" s="28">
        <v>13</v>
      </c>
      <c r="AJ109" s="13">
        <f>SUM(AH109:AI109)</f>
        <v>16</v>
      </c>
      <c r="AK109" s="28">
        <v>3</v>
      </c>
      <c r="AL109" s="28">
        <v>14</v>
      </c>
      <c r="AM109" s="13">
        <f>SUM(AK109:AL109)</f>
        <v>17</v>
      </c>
      <c r="AN109" s="74"/>
      <c r="AO109" s="74"/>
      <c r="AP109" s="50"/>
      <c r="AQ109" s="51"/>
      <c r="AR109" s="51"/>
      <c r="AS109" s="51"/>
      <c r="AT109" s="51"/>
      <c r="AU109" s="99"/>
      <c r="AV109" s="45"/>
    </row>
    <row r="110" spans="2:48" ht="36" customHeight="1" thickBot="1">
      <c r="B110" s="69"/>
      <c r="C110" s="51"/>
      <c r="D110" s="72"/>
      <c r="E110" s="51"/>
      <c r="F110" s="14" t="s">
        <v>32</v>
      </c>
      <c r="G110" s="13">
        <f>SUM(G108:G109)</f>
        <v>24</v>
      </c>
      <c r="H110" s="13">
        <f>IF(SUM(H108:H109)&lt;38,SUM(H108:H109),SUM(H108:H109))</f>
        <v>78</v>
      </c>
      <c r="I110" s="13">
        <f>IF(SUM(G110:H110)&lt;100,SUM(G110:H110),SUM(G110:H110))</f>
        <v>102</v>
      </c>
      <c r="J110" s="13">
        <f>SUM(J108:J109)</f>
        <v>33</v>
      </c>
      <c r="K110" s="13">
        <f>IF(SUM(K108:K109)&lt;38,SUM(K108:K109),SUM(K108:K109))</f>
        <v>52</v>
      </c>
      <c r="L110" s="13"/>
      <c r="M110" s="13">
        <f>SUM(M108:M109)</f>
        <v>18</v>
      </c>
      <c r="N110" s="13">
        <f>IF(SUM(N108:N109)&lt;38,SUM(N108:N109),SUM(N108:N109))</f>
        <v>18</v>
      </c>
      <c r="O110" s="13"/>
      <c r="P110" s="13">
        <f>SUM(P108:P109)</f>
        <v>30</v>
      </c>
      <c r="Q110" s="13">
        <f>IF(SUM(Q108:Q109)&lt;38,SUM(Q108:Q109),SUM(Q108:Q109))</f>
        <v>30</v>
      </c>
      <c r="R110" s="13">
        <f>IF(SUM(P110:Q110)&lt;80,SUM(P110:Q110),SUM(P110:Q110))</f>
        <v>60</v>
      </c>
      <c r="S110" s="13">
        <f>SUM(S108:S109)</f>
        <v>17</v>
      </c>
      <c r="T110" s="13">
        <f>IF(SUM(T108:T109)&lt;38,SUM(T108:T109),SUM(T108:T109))</f>
        <v>22</v>
      </c>
      <c r="U110" s="13"/>
      <c r="V110" s="13">
        <f>SUM(V108:V109)</f>
        <v>22</v>
      </c>
      <c r="W110" s="13">
        <f>IF(SUM(W108:W109)&lt;38,SUM(W108:W109),SUM(W108:W109))</f>
        <v>21</v>
      </c>
      <c r="X110" s="13"/>
      <c r="Y110" s="13">
        <f>SUM(Y108:Y109)</f>
        <v>4</v>
      </c>
      <c r="Z110" s="13">
        <f>IF(SUM(Z108:Z109)&lt;19,SUM(Z108:Z109),SUM(Z108:Z109))</f>
        <v>36</v>
      </c>
      <c r="AA110" s="13">
        <f>IF(SUM(Y110:Z110)&lt;40,SUM(Y110:Z110),SUM(Y110:Z110))</f>
        <v>40</v>
      </c>
      <c r="AB110" s="13">
        <f>SUM(AB108:AB109)</f>
        <v>21</v>
      </c>
      <c r="AC110" s="13">
        <f>IF(SUM(AC108:AC109)&lt;19,SUM(AC108:AC109),SUM(AC108:AC109))</f>
        <v>41</v>
      </c>
      <c r="AD110" s="13">
        <f>IF(SUM(AB110:AC110)&lt;40,SUM(AB110:AC110),SUM(AB110:AC110))</f>
        <v>62</v>
      </c>
      <c r="AE110" s="13">
        <f>SUM(AE108:AE109)</f>
        <v>20</v>
      </c>
      <c r="AF110" s="13">
        <f>IF(SUM(AF108:AF109)&lt;19,SUM(AF108:AF109),SUM(AF108:AF109))</f>
        <v>31</v>
      </c>
      <c r="AG110" s="13">
        <f>IF(SUM(AE110:AF110)&lt;40,SUM(AE110:AF110),SUM(AE110:AF110))</f>
        <v>51</v>
      </c>
      <c r="AH110" s="13">
        <f>SUM(AH108:AH109)</f>
        <v>6</v>
      </c>
      <c r="AI110" s="13">
        <f>IF(SUM(AI108:AI109)&lt;19,SUM(AI108:AI109),SUM(AI108:AI109))</f>
        <v>16</v>
      </c>
      <c r="AJ110" s="13"/>
      <c r="AK110" s="13">
        <f>SUM(AK108:AK109)</f>
        <v>6</v>
      </c>
      <c r="AL110" s="13">
        <f>IF(SUM(AL108:AL109)&lt;9,SUM(AL108:AL109),SUM(AL108:AL109))</f>
        <v>14</v>
      </c>
      <c r="AM110" s="13">
        <f>IF(SUM(AK110:AL110)&lt;20,SUM(AK110:AL110),SUM(AK110:AL110))</f>
        <v>20</v>
      </c>
      <c r="AN110" s="15" t="str">
        <f>IF(OR(I110&lt;100,L110&lt;100,O110&lt;100,R110&lt;60,U110&lt;60,X110&lt;60,AA110&lt;40,AD110&lt;40,AG110&lt;40,AJ110&lt;40,AM110&lt;20),"0",SUM(AA110,AD110,X110,U110,R110,O110,L110,I110,AG110,AJ110,AM110))</f>
        <v>0</v>
      </c>
      <c r="AO110" s="15">
        <f>AN110/1320*100</f>
        <v>0</v>
      </c>
      <c r="AP110" s="15" t="str">
        <f>IF(AO110&lt;50,"   ",IF(AO110&lt;65,"مقبول",IF(AO110&lt;75,"جيد",IF(AO110&lt;85,"جيدجداً",IF(AO110&lt;=100,"ممتاز","خطا")))))</f>
        <v xml:space="preserve">   </v>
      </c>
      <c r="AQ110" s="51"/>
      <c r="AR110" s="51"/>
      <c r="AS110" s="51"/>
      <c r="AT110" s="51"/>
      <c r="AU110" s="99"/>
      <c r="AV110" s="45"/>
    </row>
    <row r="111" spans="2:48" ht="28.5" customHeight="1" thickBot="1">
      <c r="B111" s="69">
        <v>26</v>
      </c>
      <c r="C111" s="51">
        <v>635</v>
      </c>
      <c r="D111" s="71" t="s">
        <v>53</v>
      </c>
      <c r="E111" s="51">
        <v>237</v>
      </c>
      <c r="F111" s="11" t="s">
        <v>30</v>
      </c>
      <c r="G111" s="28">
        <v>25</v>
      </c>
      <c r="H111" s="28">
        <v>54</v>
      </c>
      <c r="I111" s="13">
        <f>SUM(G111:H111)</f>
        <v>79</v>
      </c>
      <c r="J111" s="28">
        <v>27</v>
      </c>
      <c r="K111" s="28">
        <v>23</v>
      </c>
      <c r="L111" s="13">
        <f>SUM(J111:K111)</f>
        <v>50</v>
      </c>
      <c r="M111" s="28">
        <v>12</v>
      </c>
      <c r="N111" s="28">
        <v>15</v>
      </c>
      <c r="O111" s="13">
        <f>SUM(M111:N111)</f>
        <v>27</v>
      </c>
      <c r="P111" s="28">
        <v>15</v>
      </c>
      <c r="Q111" s="28">
        <v>15</v>
      </c>
      <c r="R111" s="13">
        <f>SUM(P111:Q111)</f>
        <v>30</v>
      </c>
      <c r="S111" s="28">
        <v>14</v>
      </c>
      <c r="T111" s="28">
        <v>3</v>
      </c>
      <c r="U111" s="13">
        <f>SUM(S111:T111)</f>
        <v>17</v>
      </c>
      <c r="V111" s="28">
        <v>13</v>
      </c>
      <c r="W111" s="28">
        <v>8</v>
      </c>
      <c r="X111" s="13">
        <f>SUM(V111:W111)</f>
        <v>21</v>
      </c>
      <c r="Y111" s="28">
        <v>3</v>
      </c>
      <c r="Z111" s="28">
        <v>13</v>
      </c>
      <c r="AA111" s="13">
        <f>SUM(Y111:Z111)</f>
        <v>16</v>
      </c>
      <c r="AB111" s="28">
        <v>10</v>
      </c>
      <c r="AC111" s="28">
        <v>9</v>
      </c>
      <c r="AD111" s="13">
        <f>SUM(AB111:AC111)</f>
        <v>19</v>
      </c>
      <c r="AE111" s="28">
        <v>10</v>
      </c>
      <c r="AF111" s="28">
        <v>10</v>
      </c>
      <c r="AG111" s="13">
        <f>SUM(AE111:AF111)</f>
        <v>20</v>
      </c>
      <c r="AH111" s="28">
        <v>8</v>
      </c>
      <c r="AI111" s="28">
        <v>7</v>
      </c>
      <c r="AJ111" s="13">
        <f>SUM(AH111:AI111)</f>
        <v>15</v>
      </c>
      <c r="AK111" s="28">
        <v>6</v>
      </c>
      <c r="AL111" s="28">
        <v>9</v>
      </c>
      <c r="AM111" s="13">
        <f>SUM(AK111:AL111)</f>
        <v>15</v>
      </c>
      <c r="AN111" s="74"/>
      <c r="AO111" s="74"/>
      <c r="AP111" s="49"/>
      <c r="AQ111" s="51"/>
      <c r="AR111" s="51"/>
      <c r="AS111" s="51"/>
      <c r="AT111" s="51"/>
      <c r="AU111" s="99" t="str">
        <f t="shared" ref="AU111" si="22">IF(AN113="0","راسب","ناجح")</f>
        <v>راسب</v>
      </c>
      <c r="AV111" s="45" t="str">
        <f t="shared" ref="AV111" si="23">IF(AN113="0","له دور ثانٍ في : ","ناجح")&amp;IF(COUNTIF(H113,"&lt;56")+COUNTIF(I113,"&lt;100")=0,,"عربي،")&amp;IF(COUNTIF(K113,"&lt;56")+COUNTIF(L113,"&lt;100")=0,,"إنجليزي،")&amp;IF(COUNTIF(N113,"&lt;56")+COUNTIF(O113,"&lt;100")=0,," رياضيات،")&amp;IF(COUNTIF(Q113,"&lt;29")+COUNTIF(R113,"&lt;60")=0,,"فيزياء ،")&amp;IF(COUNTIF(T113,"&lt;29")+COUNTIF(U113,"&lt;60")=0,,"كيمياء،")&amp;IF(COUNTIF(W113,"&lt;29")+COUNTIF(X113,"&lt;60")=0,,"أحياء،")&amp;IF(COUNTIF(Z113,"&lt;22")+COUNTIF(AA113,"&lt;40")=0,,"دين، ")&amp;IF(COUNTIF(AC113,"&lt;19")+COUNTIF(AD113,"&lt;40")=0,,"حاسوب،
")&amp;IF(COUNTIF(AF113,"&lt;22")+COUNTIF(AG113,"&lt;40")=0,,"تاريخ ،")&amp;IF(COUNTIF(AI113,"&lt;22")+COUNTIF(AJ113,"&lt;40")=0,,"جغرافيا،")&amp;IF(COUNTIF(AL113,"&lt;11")+COUNTIF(AM113,"&lt;20")=0,,"أساسيات الحياة الاجتماعية، ")</f>
        <v>له دور ثانٍ في :  رياضيات،كيمياء،أحياء،دين، جغرافيا،</v>
      </c>
    </row>
    <row r="112" spans="2:48" ht="28.5" customHeight="1" thickBot="1">
      <c r="B112" s="69"/>
      <c r="C112" s="51"/>
      <c r="D112" s="72"/>
      <c r="E112" s="51"/>
      <c r="F112" s="11" t="s">
        <v>31</v>
      </c>
      <c r="G112" s="28">
        <v>24</v>
      </c>
      <c r="H112" s="28">
        <v>18</v>
      </c>
      <c r="I112" s="13">
        <f>SUM(G112:H112)</f>
        <v>42</v>
      </c>
      <c r="J112" s="28">
        <v>26</v>
      </c>
      <c r="K112" s="28">
        <v>33</v>
      </c>
      <c r="L112" s="13">
        <f>SUM(J112:K112)</f>
        <v>59</v>
      </c>
      <c r="M112" s="28">
        <v>15</v>
      </c>
      <c r="N112" s="28">
        <v>1</v>
      </c>
      <c r="O112" s="13">
        <f>SUM(M112:N112)</f>
        <v>16</v>
      </c>
      <c r="P112" s="28">
        <v>13</v>
      </c>
      <c r="Q112" s="28">
        <v>17</v>
      </c>
      <c r="R112" s="13">
        <f>SUM(P112:Q112)</f>
        <v>30</v>
      </c>
      <c r="S112" s="28">
        <v>11</v>
      </c>
      <c r="T112" s="28">
        <v>4</v>
      </c>
      <c r="U112" s="13">
        <f>SUM(S112:T112)</f>
        <v>15</v>
      </c>
      <c r="V112" s="28">
        <v>15</v>
      </c>
      <c r="W112" s="28">
        <v>11</v>
      </c>
      <c r="X112" s="13">
        <f>SUM(V112:W112)</f>
        <v>26</v>
      </c>
      <c r="Y112" s="28">
        <v>1</v>
      </c>
      <c r="Z112" s="28">
        <v>7</v>
      </c>
      <c r="AA112" s="13">
        <f>SUM(Y112:Z112)</f>
        <v>8</v>
      </c>
      <c r="AB112" s="28">
        <v>11</v>
      </c>
      <c r="AC112" s="28">
        <v>16</v>
      </c>
      <c r="AD112" s="13">
        <f>SUM(AB112:AC112)</f>
        <v>27</v>
      </c>
      <c r="AE112" s="28">
        <v>5</v>
      </c>
      <c r="AF112" s="28">
        <v>15</v>
      </c>
      <c r="AG112" s="13">
        <f>SUM(AE112:AF112)</f>
        <v>20</v>
      </c>
      <c r="AH112" s="28">
        <v>8</v>
      </c>
      <c r="AI112" s="28">
        <v>5</v>
      </c>
      <c r="AJ112" s="13">
        <f>SUM(AH112:AI112)</f>
        <v>13</v>
      </c>
      <c r="AK112" s="28">
        <v>3</v>
      </c>
      <c r="AL112" s="28">
        <v>4</v>
      </c>
      <c r="AM112" s="13">
        <f>SUM(AK112:AL112)</f>
        <v>7</v>
      </c>
      <c r="AN112" s="74"/>
      <c r="AO112" s="74"/>
      <c r="AP112" s="50"/>
      <c r="AQ112" s="51"/>
      <c r="AR112" s="51"/>
      <c r="AS112" s="51"/>
      <c r="AT112" s="51"/>
      <c r="AU112" s="99"/>
      <c r="AV112" s="45"/>
    </row>
    <row r="113" spans="2:48" ht="36" customHeight="1" thickBot="1">
      <c r="B113" s="69"/>
      <c r="C113" s="51"/>
      <c r="D113" s="72"/>
      <c r="E113" s="51"/>
      <c r="F113" s="14" t="s">
        <v>32</v>
      </c>
      <c r="G113" s="13">
        <f>SUM(G111:G112)</f>
        <v>49</v>
      </c>
      <c r="H113" s="13">
        <f>IF(SUM(H111:H112)&lt;38,SUM(H111:H112),SUM(H111:H112))</f>
        <v>72</v>
      </c>
      <c r="I113" s="13">
        <f>IF(SUM(G113:H113)&lt;100,SUM(G113:H113),SUM(G113:H113))</f>
        <v>121</v>
      </c>
      <c r="J113" s="13">
        <f>SUM(J111:J112)</f>
        <v>53</v>
      </c>
      <c r="K113" s="13">
        <f>IF(SUM(K111:K112)&lt;38,SUM(K111:K112),SUM(K111:K112))</f>
        <v>56</v>
      </c>
      <c r="L113" s="13">
        <f>IF(SUM(J113:K113)&lt;100,SUM(J113:K113),SUM(J113:K113))</f>
        <v>109</v>
      </c>
      <c r="M113" s="13">
        <f>SUM(M111:M112)</f>
        <v>27</v>
      </c>
      <c r="N113" s="13">
        <f>IF(SUM(N111:N112)&lt;38,SUM(N111:N112),SUM(N111:N112))</f>
        <v>16</v>
      </c>
      <c r="O113" s="13"/>
      <c r="P113" s="13">
        <f>SUM(P111:P112)</f>
        <v>28</v>
      </c>
      <c r="Q113" s="13">
        <f>IF(SUM(Q111:Q112)&lt;38,SUM(Q111:Q112),SUM(Q111:Q112))</f>
        <v>32</v>
      </c>
      <c r="R113" s="13">
        <f>IF(SUM(P113:Q113)&lt;80,SUM(P113:Q113),SUM(P113:Q113))</f>
        <v>60</v>
      </c>
      <c r="S113" s="13">
        <f>SUM(S111:S112)</f>
        <v>25</v>
      </c>
      <c r="T113" s="13">
        <f>IF(SUM(T111:T112)&lt;38,SUM(T111:T112),SUM(T111:T112))</f>
        <v>7</v>
      </c>
      <c r="U113" s="13"/>
      <c r="V113" s="13">
        <f>SUM(V111:V112)</f>
        <v>28</v>
      </c>
      <c r="W113" s="13">
        <f>IF(SUM(W111:W112)&lt;38,SUM(W111:W112),SUM(W111:W112))</f>
        <v>19</v>
      </c>
      <c r="X113" s="13"/>
      <c r="Y113" s="13">
        <f>SUM(Y111:Y112)</f>
        <v>4</v>
      </c>
      <c r="Z113" s="13">
        <f>IF(SUM(Z111:Z112)&lt;19,SUM(Z111:Z112),SUM(Z111:Z112))</f>
        <v>20</v>
      </c>
      <c r="AA113" s="13"/>
      <c r="AB113" s="13">
        <f>SUM(AB111:AB112)</f>
        <v>21</v>
      </c>
      <c r="AC113" s="13">
        <f>IF(SUM(AC111:AC112)&lt;19,SUM(AC111:AC112),SUM(AC111:AC112))</f>
        <v>25</v>
      </c>
      <c r="AD113" s="13">
        <f>IF(SUM(AB113:AC113)&lt;40,SUM(AB113:AC113),SUM(AB113:AC113))</f>
        <v>46</v>
      </c>
      <c r="AE113" s="13">
        <f>SUM(AE111:AE112)</f>
        <v>15</v>
      </c>
      <c r="AF113" s="13">
        <f>IF(SUM(AF111:AF112)&lt;19,SUM(AF111:AF112),SUM(AF111:AF112))</f>
        <v>25</v>
      </c>
      <c r="AG113" s="13">
        <f>IF(SUM(AE113:AF113)&lt;40,SUM(AE113:AF113),SUM(AE113:AF113))</f>
        <v>40</v>
      </c>
      <c r="AH113" s="13">
        <f>SUM(AH111:AH112)</f>
        <v>16</v>
      </c>
      <c r="AI113" s="13">
        <f>IF(SUM(AI111:AI112)&lt;19,SUM(AI111:AI112),SUM(AI111:AI112))</f>
        <v>12</v>
      </c>
      <c r="AJ113" s="13"/>
      <c r="AK113" s="13">
        <f>SUM(AK111:AK112)</f>
        <v>9</v>
      </c>
      <c r="AL113" s="13">
        <f>IF(SUM(AL111:AL112)&lt;9,SUM(AL111:AL112),SUM(AL111:AL112))</f>
        <v>13</v>
      </c>
      <c r="AM113" s="13">
        <f>IF(SUM(AK113:AL113)&lt;20,SUM(AK113:AL113),SUM(AK113:AL113))</f>
        <v>22</v>
      </c>
      <c r="AN113" s="15" t="str">
        <f>IF(OR(I113&lt;100,L113&lt;100,O113&lt;100,R113&lt;60,U113&lt;60,X113&lt;60,AA113&lt;40,AD113&lt;40,AG113&lt;40,AJ113&lt;40,AM113&lt;20),"0",SUM(AA113,AD113,X113,U113,R113,O113,L113,I113,AG113,AJ113,AM113))</f>
        <v>0</v>
      </c>
      <c r="AO113" s="15">
        <f>AN113/1320*100</f>
        <v>0</v>
      </c>
      <c r="AP113" s="15" t="str">
        <f>IF(AO113&lt;50,"   ",IF(AO113&lt;65,"مقبول",IF(AO113&lt;75,"جيد",IF(AO113&lt;85,"جيدجداً",IF(AO113&lt;=100,"ممتاز","خطا")))))</f>
        <v xml:space="preserve">   </v>
      </c>
      <c r="AQ113" s="51"/>
      <c r="AR113" s="51"/>
      <c r="AS113" s="51"/>
      <c r="AT113" s="51"/>
      <c r="AU113" s="99"/>
      <c r="AV113" s="45"/>
    </row>
    <row r="114" spans="2:48" ht="28.5" customHeight="1" thickBot="1">
      <c r="B114" s="69">
        <v>27</v>
      </c>
      <c r="C114" s="51">
        <v>636</v>
      </c>
      <c r="D114" s="71" t="s">
        <v>63</v>
      </c>
      <c r="E114" s="51">
        <v>238</v>
      </c>
      <c r="F114" s="11" t="s">
        <v>30</v>
      </c>
      <c r="G114" s="28">
        <v>17</v>
      </c>
      <c r="H114" s="28">
        <v>33</v>
      </c>
      <c r="I114" s="13">
        <f>SUM(G114:H114)</f>
        <v>50</v>
      </c>
      <c r="J114" s="28">
        <v>26</v>
      </c>
      <c r="K114" s="28">
        <v>26</v>
      </c>
      <c r="L114" s="13">
        <f>SUM(J114:K114)</f>
        <v>52</v>
      </c>
      <c r="M114" s="28">
        <v>12</v>
      </c>
      <c r="N114" s="28">
        <v>15</v>
      </c>
      <c r="O114" s="13">
        <f>SUM(M114:N114)</f>
        <v>27</v>
      </c>
      <c r="P114" s="28">
        <v>18</v>
      </c>
      <c r="Q114" s="28">
        <v>15</v>
      </c>
      <c r="R114" s="13">
        <f>SUM(P114:Q114)</f>
        <v>33</v>
      </c>
      <c r="S114" s="28">
        <v>11</v>
      </c>
      <c r="T114" s="28">
        <v>11</v>
      </c>
      <c r="U114" s="13">
        <f>SUM(S114:T114)</f>
        <v>22</v>
      </c>
      <c r="V114" s="28">
        <v>17</v>
      </c>
      <c r="W114" s="28">
        <v>18</v>
      </c>
      <c r="X114" s="13">
        <f>SUM(V114:W114)</f>
        <v>35</v>
      </c>
      <c r="Y114" s="28">
        <v>6</v>
      </c>
      <c r="Z114" s="28">
        <v>15</v>
      </c>
      <c r="AA114" s="13">
        <f>SUM(Y114:Z114)</f>
        <v>21</v>
      </c>
      <c r="AB114" s="28">
        <v>11</v>
      </c>
      <c r="AC114" s="28">
        <v>16</v>
      </c>
      <c r="AD114" s="13">
        <f>SUM(AB114:AC114)</f>
        <v>27</v>
      </c>
      <c r="AE114" s="28">
        <v>7</v>
      </c>
      <c r="AF114" s="28">
        <v>6</v>
      </c>
      <c r="AG114" s="13">
        <f>SUM(AE114:AF114)</f>
        <v>13</v>
      </c>
      <c r="AH114" s="28">
        <v>8</v>
      </c>
      <c r="AI114" s="28">
        <v>9</v>
      </c>
      <c r="AJ114" s="13">
        <f>SUM(AH114:AI114)</f>
        <v>17</v>
      </c>
      <c r="AK114" s="28">
        <v>6</v>
      </c>
      <c r="AL114" s="28">
        <v>7</v>
      </c>
      <c r="AM114" s="13">
        <f>SUM(AK114:AL114)</f>
        <v>13</v>
      </c>
      <c r="AN114" s="74"/>
      <c r="AO114" s="74"/>
      <c r="AP114" s="49"/>
      <c r="AQ114" s="51"/>
      <c r="AR114" s="51"/>
      <c r="AS114" s="51"/>
      <c r="AT114" s="51"/>
      <c r="AU114" s="99" t="str">
        <f t="shared" ref="AU114" si="24">IF(AN116="0","راسب","ناجح")</f>
        <v>راسب</v>
      </c>
      <c r="AV114" s="45" t="str">
        <f t="shared" ref="AV114" si="25">IF(AN116="0","له دور ثانٍ في : ","ناجح")&amp;IF(COUNTIF(H116,"&lt;56")+COUNTIF(I116,"&lt;100")=0,,"عربي،")&amp;IF(COUNTIF(K116,"&lt;56")+COUNTIF(L116,"&lt;100")=0,,"إنجليزي،")&amp;IF(COUNTIF(N116,"&lt;56")+COUNTIF(O116,"&lt;100")=0,," رياضيات،")&amp;IF(COUNTIF(Q116,"&lt;29")+COUNTIF(R116,"&lt;60")=0,,"فيزياء ،")&amp;IF(COUNTIF(T116,"&lt;29")+COUNTIF(U116,"&lt;60")=0,,"كيمياء،")&amp;IF(COUNTIF(W116,"&lt;29")+COUNTIF(X116,"&lt;60")=0,,"أحياء،")&amp;IF(COUNTIF(Z116,"&lt;22")+COUNTIF(AA116,"&lt;40")=0,,"دين، ")&amp;IF(COUNTIF(AC116,"&lt;19")+COUNTIF(AD116,"&lt;40")=0,,"حاسوب،
")&amp;IF(COUNTIF(AF116,"&lt;22")+COUNTIF(AG116,"&lt;40")=0,,"تاريخ ،")&amp;IF(COUNTIF(AI116,"&lt;22")+COUNTIF(AJ116,"&lt;40")=0,,"جغرافيا،")&amp;IF(COUNTIF(AL116,"&lt;11")+COUNTIF(AM116,"&lt;20")=0,,"أساسيات الحياة الاجتماعية، ")</f>
        <v>له دور ثانٍ في : إنجليزي، رياضيات،كيمياء،</v>
      </c>
    </row>
    <row r="115" spans="2:48" ht="28.5" customHeight="1" thickBot="1">
      <c r="B115" s="69"/>
      <c r="C115" s="51"/>
      <c r="D115" s="72"/>
      <c r="E115" s="51"/>
      <c r="F115" s="11" t="s">
        <v>31</v>
      </c>
      <c r="G115" s="28">
        <v>18</v>
      </c>
      <c r="H115" s="28">
        <v>38</v>
      </c>
      <c r="I115" s="13">
        <f>SUM(G115:H115)</f>
        <v>56</v>
      </c>
      <c r="J115" s="28">
        <v>22</v>
      </c>
      <c r="K115" s="28">
        <v>27</v>
      </c>
      <c r="L115" s="13">
        <f>SUM(J115:K115)</f>
        <v>49</v>
      </c>
      <c r="M115" s="28">
        <v>17</v>
      </c>
      <c r="N115" s="28">
        <v>6</v>
      </c>
      <c r="O115" s="13">
        <f>SUM(M115:N115)</f>
        <v>23</v>
      </c>
      <c r="P115" s="28">
        <v>14</v>
      </c>
      <c r="Q115" s="28">
        <v>16</v>
      </c>
      <c r="R115" s="13">
        <f>SUM(P115:Q115)</f>
        <v>30</v>
      </c>
      <c r="S115" s="28">
        <v>9</v>
      </c>
      <c r="T115" s="28">
        <v>16</v>
      </c>
      <c r="U115" s="13">
        <f>SUM(S115:T115)</f>
        <v>25</v>
      </c>
      <c r="V115" s="28">
        <v>13</v>
      </c>
      <c r="W115" s="28">
        <v>19</v>
      </c>
      <c r="X115" s="13">
        <f>SUM(V115:W115)</f>
        <v>32</v>
      </c>
      <c r="Y115" s="28">
        <v>6</v>
      </c>
      <c r="Z115" s="28">
        <v>19</v>
      </c>
      <c r="AA115" s="13">
        <f>SUM(Y115:Z115)</f>
        <v>25</v>
      </c>
      <c r="AB115" s="28">
        <v>12</v>
      </c>
      <c r="AC115" s="28">
        <v>9</v>
      </c>
      <c r="AD115" s="13">
        <f>SUM(AB115:AC115)</f>
        <v>21</v>
      </c>
      <c r="AE115" s="28">
        <v>4</v>
      </c>
      <c r="AF115" s="28">
        <v>23</v>
      </c>
      <c r="AG115" s="13">
        <f>SUM(AE115:AF115)</f>
        <v>27</v>
      </c>
      <c r="AH115" s="28">
        <v>8</v>
      </c>
      <c r="AI115" s="28">
        <v>15</v>
      </c>
      <c r="AJ115" s="13">
        <f>SUM(AH115:AI115)</f>
        <v>23</v>
      </c>
      <c r="AK115" s="28">
        <v>3</v>
      </c>
      <c r="AL115" s="28">
        <v>8</v>
      </c>
      <c r="AM115" s="13">
        <f>SUM(AK115:AL115)</f>
        <v>11</v>
      </c>
      <c r="AN115" s="74"/>
      <c r="AO115" s="74"/>
      <c r="AP115" s="50"/>
      <c r="AQ115" s="51"/>
      <c r="AR115" s="51"/>
      <c r="AS115" s="51"/>
      <c r="AT115" s="51"/>
      <c r="AU115" s="99"/>
      <c r="AV115" s="45"/>
    </row>
    <row r="116" spans="2:48" ht="36" customHeight="1" thickBot="1">
      <c r="B116" s="69"/>
      <c r="C116" s="51"/>
      <c r="D116" s="72"/>
      <c r="E116" s="51"/>
      <c r="F116" s="14" t="s">
        <v>32</v>
      </c>
      <c r="G116" s="13">
        <f>SUM(G114:G115)</f>
        <v>35</v>
      </c>
      <c r="H116" s="13">
        <f>IF(SUM(H114:H115)&lt;38,SUM(H114:H115),SUM(H114:H115))</f>
        <v>71</v>
      </c>
      <c r="I116" s="13">
        <f>IF(SUM(G116:H116)&lt;100,SUM(G116:H116),SUM(G116:H116))</f>
        <v>106</v>
      </c>
      <c r="J116" s="13">
        <f>SUM(J114:J115)</f>
        <v>48</v>
      </c>
      <c r="K116" s="13">
        <f>IF(SUM(K114:K115)&lt;38,SUM(K114:K115),SUM(K114:K115))</f>
        <v>53</v>
      </c>
      <c r="L116" s="13"/>
      <c r="M116" s="13">
        <f>SUM(M114:M115)</f>
        <v>29</v>
      </c>
      <c r="N116" s="13">
        <f>IF(SUM(N114:N115)&lt;38,SUM(N114:N115),SUM(N114:N115))</f>
        <v>21</v>
      </c>
      <c r="O116" s="13"/>
      <c r="P116" s="13">
        <f>SUM(P114:P115)</f>
        <v>32</v>
      </c>
      <c r="Q116" s="13">
        <f>IF(SUM(Q114:Q115)&lt;38,SUM(Q114:Q115),SUM(Q114:Q115))</f>
        <v>31</v>
      </c>
      <c r="R116" s="13">
        <f>IF(SUM(P116:Q116)&lt;80,SUM(P116:Q116),SUM(P116:Q116))</f>
        <v>63</v>
      </c>
      <c r="S116" s="13">
        <f>SUM(S114:S115)</f>
        <v>20</v>
      </c>
      <c r="T116" s="13">
        <f>IF(SUM(T114:T115)&lt;38,SUM(T114:T115),SUM(T114:T115))</f>
        <v>27</v>
      </c>
      <c r="U116" s="13"/>
      <c r="V116" s="13">
        <f>SUM(V114:V115)</f>
        <v>30</v>
      </c>
      <c r="W116" s="13">
        <f>IF(SUM(W114:W115)&lt;38,SUM(W114:W115),SUM(W114:W115))</f>
        <v>37</v>
      </c>
      <c r="X116" s="13">
        <f>IF(SUM(V116:W116)&lt;80,SUM(V116:W116),SUM(V116:W116))</f>
        <v>67</v>
      </c>
      <c r="Y116" s="13">
        <f>SUM(Y114:Y115)</f>
        <v>12</v>
      </c>
      <c r="Z116" s="13">
        <f>IF(SUM(Z114:Z115)&lt;19,SUM(Z114:Z115),SUM(Z114:Z115))</f>
        <v>34</v>
      </c>
      <c r="AA116" s="13">
        <f>IF(SUM(Y116:Z116)&lt;40,SUM(Y116:Z116),SUM(Y116:Z116))</f>
        <v>46</v>
      </c>
      <c r="AB116" s="13">
        <f>SUM(AB114:AB115)</f>
        <v>23</v>
      </c>
      <c r="AC116" s="13">
        <f>IF(SUM(AC114:AC115)&lt;19,SUM(AC114:AC115),SUM(AC114:AC115))</f>
        <v>25</v>
      </c>
      <c r="AD116" s="13">
        <f>IF(SUM(AB116:AC116)&lt;40,SUM(AB116:AC116),SUM(AB116:AC116))</f>
        <v>48</v>
      </c>
      <c r="AE116" s="13">
        <f>SUM(AE114:AE115)</f>
        <v>11</v>
      </c>
      <c r="AF116" s="13">
        <f>IF(SUM(AF114:AF115)&lt;19,SUM(AF114:AF115),SUM(AF114:AF115))</f>
        <v>29</v>
      </c>
      <c r="AG116" s="13">
        <f>IF(SUM(AE116:AF116)&lt;40,SUM(AE116:AF116),SUM(AE116:AF116))</f>
        <v>40</v>
      </c>
      <c r="AH116" s="13">
        <f>SUM(AH114:AH115)</f>
        <v>16</v>
      </c>
      <c r="AI116" s="13">
        <f>IF(SUM(AI114:AI115)&lt;19,SUM(AI114:AI115),SUM(AI114:AI115))</f>
        <v>24</v>
      </c>
      <c r="AJ116" s="13">
        <f>IF(SUM(AH116:AI116)&lt;40,SUM(AH116:AI116),SUM(AH116:AI116))</f>
        <v>40</v>
      </c>
      <c r="AK116" s="13">
        <f>SUM(AK114:AK115)</f>
        <v>9</v>
      </c>
      <c r="AL116" s="13">
        <f>IF(SUM(AL114:AL115)&lt;9,SUM(AL114:AL115),SUM(AL114:AL115))</f>
        <v>15</v>
      </c>
      <c r="AM116" s="13">
        <f>IF(SUM(AK116:AL116)&lt;20,SUM(AK116:AL116),SUM(AK116:AL116))</f>
        <v>24</v>
      </c>
      <c r="AN116" s="15" t="str">
        <f>IF(OR(I116&lt;100,L116&lt;100,O116&lt;100,R116&lt;60,U116&lt;60,X116&lt;60,AA116&lt;40,AD116&lt;40,AG116&lt;40,AJ116&lt;40,AM116&lt;20),"0",SUM(AA116,AD116,X116,U116,R116,O116,L116,I116,AG116,AJ116,AM116))</f>
        <v>0</v>
      </c>
      <c r="AO116" s="15">
        <f>AN116/1320*100</f>
        <v>0</v>
      </c>
      <c r="AP116" s="15" t="str">
        <f>IF(AO116&lt;50,"   ",IF(AO116&lt;65,"مقبول",IF(AO116&lt;75,"جيد",IF(AO116&lt;85,"جيدجداً",IF(AO116&lt;=100,"ممتاز","خطا")))))</f>
        <v xml:space="preserve">   </v>
      </c>
      <c r="AQ116" s="51"/>
      <c r="AR116" s="51"/>
      <c r="AS116" s="51"/>
      <c r="AT116" s="51"/>
      <c r="AU116" s="99"/>
      <c r="AV116" s="45"/>
    </row>
    <row r="117" spans="2:48" ht="28.5" customHeight="1" thickBot="1">
      <c r="B117" s="69">
        <v>28</v>
      </c>
      <c r="C117" s="51">
        <v>637</v>
      </c>
      <c r="D117" s="71" t="s">
        <v>64</v>
      </c>
      <c r="E117" s="51">
        <v>239</v>
      </c>
      <c r="F117" s="11" t="s">
        <v>30</v>
      </c>
      <c r="G117" s="28">
        <v>22</v>
      </c>
      <c r="H117" s="28">
        <v>50</v>
      </c>
      <c r="I117" s="13">
        <f>SUM(G117:H117)</f>
        <v>72</v>
      </c>
      <c r="J117" s="28">
        <v>21</v>
      </c>
      <c r="K117" s="28">
        <v>43</v>
      </c>
      <c r="L117" s="13">
        <f>SUM(J117:K117)</f>
        <v>64</v>
      </c>
      <c r="M117" s="28">
        <v>20</v>
      </c>
      <c r="N117" s="28">
        <v>41</v>
      </c>
      <c r="O117" s="13">
        <f>SUM(M117:N117)</f>
        <v>61</v>
      </c>
      <c r="P117" s="28">
        <v>15</v>
      </c>
      <c r="Q117" s="28">
        <v>20</v>
      </c>
      <c r="R117" s="13">
        <f>SUM(P117:Q117)</f>
        <v>35</v>
      </c>
      <c r="S117" s="28">
        <v>16</v>
      </c>
      <c r="T117" s="28">
        <v>15</v>
      </c>
      <c r="U117" s="13">
        <f>SUM(S117:T117)</f>
        <v>31</v>
      </c>
      <c r="V117" s="28">
        <v>16</v>
      </c>
      <c r="W117" s="28">
        <v>14</v>
      </c>
      <c r="X117" s="13">
        <f>SUM(V117:W117)</f>
        <v>30</v>
      </c>
      <c r="Y117" s="28">
        <v>9</v>
      </c>
      <c r="Z117" s="28">
        <v>21</v>
      </c>
      <c r="AA117" s="13">
        <f>SUM(Y117:Z117)</f>
        <v>30</v>
      </c>
      <c r="AB117" s="28">
        <v>14</v>
      </c>
      <c r="AC117" s="28">
        <v>21</v>
      </c>
      <c r="AD117" s="13">
        <f>SUM(AB117:AC117)</f>
        <v>35</v>
      </c>
      <c r="AE117" s="28">
        <v>9</v>
      </c>
      <c r="AF117" s="28">
        <v>23</v>
      </c>
      <c r="AG117" s="13">
        <f>SUM(AE117:AF117)</f>
        <v>32</v>
      </c>
      <c r="AH117" s="28">
        <v>7</v>
      </c>
      <c r="AI117" s="28">
        <v>14</v>
      </c>
      <c r="AJ117" s="13">
        <f>SUM(AH117:AI117)</f>
        <v>21</v>
      </c>
      <c r="AK117" s="28">
        <v>5</v>
      </c>
      <c r="AL117" s="28">
        <v>6</v>
      </c>
      <c r="AM117" s="13">
        <f>SUM(AK117:AL117)</f>
        <v>11</v>
      </c>
      <c r="AN117" s="74"/>
      <c r="AO117" s="74"/>
      <c r="AP117" s="49"/>
      <c r="AQ117" s="51"/>
      <c r="AR117" s="51"/>
      <c r="AS117" s="51"/>
      <c r="AT117" s="51"/>
      <c r="AU117" s="99" t="str">
        <f t="shared" ref="AU117" si="26">IF(AN119="0","راسب","ناجح")</f>
        <v>ناجح</v>
      </c>
      <c r="AV117" s="45" t="str">
        <f t="shared" ref="AV117" si="27">IF(AN119="0","له دور ثانٍ في : ","ناجح")&amp;IF(COUNTIF(H119,"&lt;56")+COUNTIF(I119,"&lt;100")=0,,"عربي،")&amp;IF(COUNTIF(K119,"&lt;56")+COUNTIF(L119,"&lt;100")=0,,"إنجليزي،")&amp;IF(COUNTIF(N119,"&lt;56")+COUNTIF(O119,"&lt;100")=0,," رياضيات،")&amp;IF(COUNTIF(Q119,"&lt;29")+COUNTIF(R119,"&lt;60")=0,,"فيزياء ،")&amp;IF(COUNTIF(T119,"&lt;29")+COUNTIF(U119,"&lt;60")=0,,"كيمياء،")&amp;IF(COUNTIF(W119,"&lt;29")+COUNTIF(X119,"&lt;60")=0,,"أحياء،")&amp;IF(COUNTIF(Z119,"&lt;22")+COUNTIF(AA119,"&lt;40")=0,,"دين، ")&amp;IF(COUNTIF(AC119,"&lt;19")+COUNTIF(AD119,"&lt;40")=0,,"حاسوب،
")&amp;IF(COUNTIF(AF119,"&lt;22")+COUNTIF(AG119,"&lt;40")=0,,"تاريخ ،")&amp;IF(COUNTIF(AI119,"&lt;22")+COUNTIF(AJ119,"&lt;40")=0,,"جغرافيا،")&amp;IF(COUNTIF(AL119,"&lt;11")+COUNTIF(AM119,"&lt;20")=0,,"أساسيات الحياة الاجتماعية، ")</f>
        <v>ناجح</v>
      </c>
    </row>
    <row r="118" spans="2:48" ht="28.5" customHeight="1" thickBot="1">
      <c r="B118" s="69"/>
      <c r="C118" s="51"/>
      <c r="D118" s="72"/>
      <c r="E118" s="51"/>
      <c r="F118" s="11" t="s">
        <v>31</v>
      </c>
      <c r="G118" s="28">
        <v>22</v>
      </c>
      <c r="H118" s="28">
        <v>63</v>
      </c>
      <c r="I118" s="13">
        <f>SUM(G118:H118)</f>
        <v>85</v>
      </c>
      <c r="J118" s="28">
        <v>21</v>
      </c>
      <c r="K118" s="28">
        <v>39</v>
      </c>
      <c r="L118" s="13">
        <f>SUM(J118:K118)</f>
        <v>60</v>
      </c>
      <c r="M118" s="28">
        <v>15</v>
      </c>
      <c r="N118" s="28">
        <v>40</v>
      </c>
      <c r="O118" s="13">
        <f>SUM(M118:N118)</f>
        <v>55</v>
      </c>
      <c r="P118" s="28">
        <v>13</v>
      </c>
      <c r="Q118" s="28">
        <v>20</v>
      </c>
      <c r="R118" s="13">
        <f>SUM(P118:Q118)</f>
        <v>33</v>
      </c>
      <c r="S118" s="28">
        <v>21</v>
      </c>
      <c r="T118" s="28">
        <v>24</v>
      </c>
      <c r="U118" s="13">
        <f>SUM(S118:T118)</f>
        <v>45</v>
      </c>
      <c r="V118" s="28">
        <v>18</v>
      </c>
      <c r="W118" s="28">
        <v>23</v>
      </c>
      <c r="X118" s="13">
        <f>SUM(V118:W118)</f>
        <v>41</v>
      </c>
      <c r="Y118" s="28">
        <v>8</v>
      </c>
      <c r="Z118" s="28">
        <v>26</v>
      </c>
      <c r="AA118" s="13">
        <f>SUM(Y118:Z118)</f>
        <v>34</v>
      </c>
      <c r="AB118" s="28">
        <v>14</v>
      </c>
      <c r="AC118" s="28">
        <v>6</v>
      </c>
      <c r="AD118" s="13">
        <f>SUM(AB118:AC118)</f>
        <v>20</v>
      </c>
      <c r="AE118" s="28">
        <v>11</v>
      </c>
      <c r="AF118" s="28">
        <v>18</v>
      </c>
      <c r="AG118" s="13">
        <f>SUM(AE118:AF118)</f>
        <v>29</v>
      </c>
      <c r="AH118" s="28">
        <v>7</v>
      </c>
      <c r="AI118" s="28">
        <v>12</v>
      </c>
      <c r="AJ118" s="13">
        <f>SUM(AH118:AI118)</f>
        <v>19</v>
      </c>
      <c r="AK118" s="28">
        <v>4</v>
      </c>
      <c r="AL118" s="28">
        <v>7</v>
      </c>
      <c r="AM118" s="13">
        <f>SUM(AK118:AL118)</f>
        <v>11</v>
      </c>
      <c r="AN118" s="74"/>
      <c r="AO118" s="74"/>
      <c r="AP118" s="50"/>
      <c r="AQ118" s="51"/>
      <c r="AR118" s="51"/>
      <c r="AS118" s="51"/>
      <c r="AT118" s="51"/>
      <c r="AU118" s="99"/>
      <c r="AV118" s="45"/>
    </row>
    <row r="119" spans="2:48" ht="36" customHeight="1" thickBot="1">
      <c r="B119" s="69"/>
      <c r="C119" s="51"/>
      <c r="D119" s="72"/>
      <c r="E119" s="51"/>
      <c r="F119" s="14" t="s">
        <v>32</v>
      </c>
      <c r="G119" s="13">
        <f>SUM(G117:G118)</f>
        <v>44</v>
      </c>
      <c r="H119" s="13">
        <f>IF(SUM(H117:H118)&lt;38,SUM(H117:H118),SUM(H117:H118))</f>
        <v>113</v>
      </c>
      <c r="I119" s="13">
        <f>IF(SUM(G119:H119)&lt;100,SUM(G119:H119),SUM(G119:H119))</f>
        <v>157</v>
      </c>
      <c r="J119" s="13">
        <f>SUM(J117:J118)</f>
        <v>42</v>
      </c>
      <c r="K119" s="13">
        <f>IF(SUM(K117:K118)&lt;38,SUM(K117:K118),SUM(K117:K118))</f>
        <v>82</v>
      </c>
      <c r="L119" s="13">
        <f>IF(SUM(J119:K119)&lt;100,SUM(J119:K119),SUM(J119:K119))</f>
        <v>124</v>
      </c>
      <c r="M119" s="13">
        <f>SUM(M117:M118)</f>
        <v>35</v>
      </c>
      <c r="N119" s="13">
        <f>IF(SUM(N117:N118)&lt;38,SUM(N117:N118),SUM(N117:N118))</f>
        <v>81</v>
      </c>
      <c r="O119" s="13">
        <f>IF(SUM(M119:N119)&lt;100,SUM(M119:N119),SUM(M119:N119))</f>
        <v>116</v>
      </c>
      <c r="P119" s="13">
        <f>SUM(P117:P118)</f>
        <v>28</v>
      </c>
      <c r="Q119" s="13">
        <f>IF(SUM(Q117:Q118)&lt;38,SUM(Q117:Q118),SUM(Q117:Q118))</f>
        <v>40</v>
      </c>
      <c r="R119" s="13">
        <f>IF(SUM(P119:Q119)&lt;80,SUM(P119:Q119),SUM(P119:Q119))</f>
        <v>68</v>
      </c>
      <c r="S119" s="13">
        <f>SUM(S117:S118)</f>
        <v>37</v>
      </c>
      <c r="T119" s="13">
        <f>IF(SUM(T117:T118)&lt;38,SUM(T117:T118),SUM(T117:T118))</f>
        <v>39</v>
      </c>
      <c r="U119" s="13">
        <f>IF(SUM(S119:T119)&lt;80,SUM(S119:T119),SUM(S119:T119))</f>
        <v>76</v>
      </c>
      <c r="V119" s="13">
        <f>SUM(V117:V118)</f>
        <v>34</v>
      </c>
      <c r="W119" s="13">
        <f>IF(SUM(W117:W118)&lt;38,SUM(W117:W118),SUM(W117:W118))</f>
        <v>37</v>
      </c>
      <c r="X119" s="13">
        <f>IF(SUM(V119:W119)&lt;80,SUM(V119:W119),SUM(V119:W119))</f>
        <v>71</v>
      </c>
      <c r="Y119" s="13">
        <f>SUM(Y117:Y118)</f>
        <v>17</v>
      </c>
      <c r="Z119" s="13">
        <f>IF(SUM(Z117:Z118)&lt;19,SUM(Z117:Z118),SUM(Z117:Z118))</f>
        <v>47</v>
      </c>
      <c r="AA119" s="13">
        <f>IF(SUM(Y119:Z119)&lt;40,SUM(Y119:Z119),SUM(Y119:Z119))</f>
        <v>64</v>
      </c>
      <c r="AB119" s="13">
        <f>SUM(AB117:AB118)</f>
        <v>28</v>
      </c>
      <c r="AC119" s="13">
        <f>IF(SUM(AC117:AC118)&lt;19,SUM(AC117:AC118),SUM(AC117:AC118))</f>
        <v>27</v>
      </c>
      <c r="AD119" s="13">
        <f>IF(SUM(AB119:AC119)&lt;40,SUM(AB119:AC119),SUM(AB119:AC119))</f>
        <v>55</v>
      </c>
      <c r="AE119" s="13">
        <f>SUM(AE117:AE118)</f>
        <v>20</v>
      </c>
      <c r="AF119" s="13">
        <f>IF(SUM(AF117:AF118)&lt;19,SUM(AF117:AF118),SUM(AF117:AF118))</f>
        <v>41</v>
      </c>
      <c r="AG119" s="13">
        <f>IF(SUM(AE119:AF119)&lt;40,SUM(AE119:AF119),SUM(AE119:AF119))</f>
        <v>61</v>
      </c>
      <c r="AH119" s="13">
        <f>SUM(AH117:AH118)</f>
        <v>14</v>
      </c>
      <c r="AI119" s="13">
        <f>IF(SUM(AI117:AI118)&lt;19,SUM(AI117:AI118),SUM(AI117:AI118))</f>
        <v>26</v>
      </c>
      <c r="AJ119" s="13">
        <f>IF(SUM(AH119:AI119)&lt;40,SUM(AH119:AI119),SUM(AH119:AI119))</f>
        <v>40</v>
      </c>
      <c r="AK119" s="13">
        <f>SUM(AK117:AK118)</f>
        <v>9</v>
      </c>
      <c r="AL119" s="13">
        <f>IF(SUM(AL117:AL118)&lt;9,SUM(AL117:AL118),SUM(AL117:AL118))</f>
        <v>13</v>
      </c>
      <c r="AM119" s="13">
        <f>IF(SUM(AK119:AL119)&lt;20,SUM(AK119:AL119),SUM(AK119:AL119))</f>
        <v>22</v>
      </c>
      <c r="AN119" s="15">
        <f>IF(OR(I119&lt;100,L119&lt;100,O119&lt;100,R119&lt;60,U119&lt;60,X119&lt;60,AA119&lt;40,AD119&lt;40,AG119&lt;40,AJ119&lt;40,AM119&lt;20),"0",SUM(AA119,AD119,X119,U119,R119,O119,L119,I119,AG119,AJ119,AM119))</f>
        <v>854</v>
      </c>
      <c r="AO119" s="15">
        <f>AN119/1320*100</f>
        <v>64.696969696969703</v>
      </c>
      <c r="AP119" s="15" t="str">
        <f>IF(AO119&lt;50,"   ",IF(AO119&lt;65,"مقبول",IF(AO119&lt;75,"جيد",IF(AO119&lt;85,"جيدجداً",IF(AO119&lt;=100,"ممتاز","خطا")))))</f>
        <v>مقبول</v>
      </c>
      <c r="AQ119" s="51"/>
      <c r="AR119" s="51"/>
      <c r="AS119" s="51"/>
      <c r="AT119" s="51"/>
      <c r="AU119" s="99"/>
      <c r="AV119" s="45"/>
    </row>
    <row r="120" spans="2:48" ht="28.5" customHeight="1" thickBot="1">
      <c r="B120" s="69">
        <v>29</v>
      </c>
      <c r="C120" s="51">
        <v>638</v>
      </c>
      <c r="D120" s="71" t="s">
        <v>65</v>
      </c>
      <c r="E120" s="51">
        <v>240</v>
      </c>
      <c r="F120" s="11" t="s">
        <v>30</v>
      </c>
      <c r="G120" s="28">
        <v>30</v>
      </c>
      <c r="H120" s="28">
        <v>70</v>
      </c>
      <c r="I120" s="13">
        <f>SUM(G120:H120)</f>
        <v>100</v>
      </c>
      <c r="J120" s="28">
        <v>30</v>
      </c>
      <c r="K120" s="28">
        <v>39</v>
      </c>
      <c r="L120" s="13">
        <f>SUM(J120:K120)</f>
        <v>69</v>
      </c>
      <c r="M120" s="28">
        <v>27</v>
      </c>
      <c r="N120" s="28">
        <v>48</v>
      </c>
      <c r="O120" s="13">
        <f>SUM(M120:N120)</f>
        <v>75</v>
      </c>
      <c r="P120" s="28">
        <v>24</v>
      </c>
      <c r="Q120" s="28">
        <v>36</v>
      </c>
      <c r="R120" s="13">
        <f>SUM(P120:Q120)</f>
        <v>60</v>
      </c>
      <c r="S120" s="28">
        <v>24</v>
      </c>
      <c r="T120" s="28">
        <v>25</v>
      </c>
      <c r="U120" s="13">
        <f>SUM(S120:T120)</f>
        <v>49</v>
      </c>
      <c r="V120" s="28">
        <v>21</v>
      </c>
      <c r="W120" s="28">
        <v>35</v>
      </c>
      <c r="X120" s="13">
        <f>SUM(V120:W120)</f>
        <v>56</v>
      </c>
      <c r="Y120" s="28">
        <v>10</v>
      </c>
      <c r="Z120" s="28">
        <v>28</v>
      </c>
      <c r="AA120" s="13">
        <f>SUM(Y120:Z120)</f>
        <v>38</v>
      </c>
      <c r="AB120" s="28">
        <v>16</v>
      </c>
      <c r="AC120" s="28">
        <v>22</v>
      </c>
      <c r="AD120" s="13">
        <f>SUM(AB120:AC120)</f>
        <v>38</v>
      </c>
      <c r="AE120" s="28">
        <v>12</v>
      </c>
      <c r="AF120" s="28">
        <v>25</v>
      </c>
      <c r="AG120" s="13">
        <f>SUM(AE120:AF120)</f>
        <v>37</v>
      </c>
      <c r="AH120" s="28">
        <v>12</v>
      </c>
      <c r="AI120" s="28">
        <v>25</v>
      </c>
      <c r="AJ120" s="13">
        <f>SUM(AH120:AI120)</f>
        <v>37</v>
      </c>
      <c r="AK120" s="28">
        <v>6</v>
      </c>
      <c r="AL120" s="28">
        <v>11</v>
      </c>
      <c r="AM120" s="13">
        <f>SUM(AK120:AL120)</f>
        <v>17</v>
      </c>
      <c r="AN120" s="74"/>
      <c r="AO120" s="74"/>
      <c r="AP120" s="49"/>
      <c r="AQ120" s="51"/>
      <c r="AR120" s="51"/>
      <c r="AS120" s="51"/>
      <c r="AT120" s="51"/>
      <c r="AU120" s="99" t="str">
        <f t="shared" ref="AU120" si="28">IF(AN122="0","راسب","ناجح")</f>
        <v>ناجح</v>
      </c>
      <c r="AV120" s="45" t="str">
        <f t="shared" ref="AV120" si="29">IF(AN122="0","له دور ثانٍ في : ","ناجح")&amp;IF(COUNTIF(H122,"&lt;56")+COUNTIF(I122,"&lt;100")=0,,"عربي،")&amp;IF(COUNTIF(K122,"&lt;56")+COUNTIF(L122,"&lt;100")=0,,"إنجليزي،")&amp;IF(COUNTIF(N122,"&lt;56")+COUNTIF(O122,"&lt;100")=0,," رياضيات،")&amp;IF(COUNTIF(Q122,"&lt;29")+COUNTIF(R122,"&lt;60")=0,,"فيزياء ،")&amp;IF(COUNTIF(T122,"&lt;29")+COUNTIF(U122,"&lt;60")=0,,"كيمياء،")&amp;IF(COUNTIF(W122,"&lt;29")+COUNTIF(X122,"&lt;60")=0,,"أحياء،")&amp;IF(COUNTIF(Z122,"&lt;22")+COUNTIF(AA122,"&lt;40")=0,,"دين، ")&amp;IF(COUNTIF(AC122,"&lt;19")+COUNTIF(AD122,"&lt;40")=0,,"حاسوب،
")&amp;IF(COUNTIF(AF122,"&lt;22")+COUNTIF(AG122,"&lt;40")=0,,"تاريخ ،")&amp;IF(COUNTIF(AI122,"&lt;22")+COUNTIF(AJ122,"&lt;40")=0,,"جغرافيا،")&amp;IF(COUNTIF(AL122,"&lt;11")+COUNTIF(AM122,"&lt;20")=0,,"أساسيات الحياة الاجتماعية، ")</f>
        <v>ناجح</v>
      </c>
    </row>
    <row r="121" spans="2:48" ht="28.5" customHeight="1" thickBot="1">
      <c r="B121" s="69"/>
      <c r="C121" s="51"/>
      <c r="D121" s="72"/>
      <c r="E121" s="51"/>
      <c r="F121" s="11" t="s">
        <v>31</v>
      </c>
      <c r="G121" s="28">
        <v>30</v>
      </c>
      <c r="H121" s="28">
        <v>65</v>
      </c>
      <c r="I121" s="13">
        <f>SUM(G121:H121)</f>
        <v>95</v>
      </c>
      <c r="J121" s="28">
        <v>26</v>
      </c>
      <c r="K121" s="28">
        <v>35</v>
      </c>
      <c r="L121" s="13">
        <f>SUM(J121:K121)</f>
        <v>61</v>
      </c>
      <c r="M121" s="28">
        <v>27</v>
      </c>
      <c r="N121" s="28">
        <v>35</v>
      </c>
      <c r="O121" s="13">
        <f>SUM(M121:N121)</f>
        <v>62</v>
      </c>
      <c r="P121" s="28">
        <v>16</v>
      </c>
      <c r="Q121" s="28">
        <v>20</v>
      </c>
      <c r="R121" s="13">
        <f>SUM(P121:Q121)</f>
        <v>36</v>
      </c>
      <c r="S121" s="28">
        <v>24</v>
      </c>
      <c r="T121" s="28">
        <v>34</v>
      </c>
      <c r="U121" s="13">
        <f>SUM(S121:T121)</f>
        <v>58</v>
      </c>
      <c r="V121" s="28">
        <v>22</v>
      </c>
      <c r="W121" s="28">
        <v>26</v>
      </c>
      <c r="X121" s="13">
        <f>SUM(V121:W121)</f>
        <v>48</v>
      </c>
      <c r="Y121" s="28">
        <v>12</v>
      </c>
      <c r="Z121" s="28">
        <v>28</v>
      </c>
      <c r="AA121" s="13">
        <f>SUM(Y121:Z121)</f>
        <v>40</v>
      </c>
      <c r="AB121" s="28">
        <v>16</v>
      </c>
      <c r="AC121" s="28">
        <v>23</v>
      </c>
      <c r="AD121" s="13">
        <f>SUM(AB121:AC121)</f>
        <v>39</v>
      </c>
      <c r="AE121" s="28">
        <v>12</v>
      </c>
      <c r="AF121" s="28">
        <v>28</v>
      </c>
      <c r="AG121" s="13">
        <f>SUM(AE121:AF121)</f>
        <v>40</v>
      </c>
      <c r="AH121" s="28">
        <v>12</v>
      </c>
      <c r="AI121" s="28">
        <v>22</v>
      </c>
      <c r="AJ121" s="13">
        <f>SUM(AH121:AI121)</f>
        <v>34</v>
      </c>
      <c r="AK121" s="28">
        <v>5</v>
      </c>
      <c r="AL121" s="28">
        <v>9</v>
      </c>
      <c r="AM121" s="13">
        <f>SUM(AK121:AL121)</f>
        <v>14</v>
      </c>
      <c r="AN121" s="74"/>
      <c r="AO121" s="74"/>
      <c r="AP121" s="50"/>
      <c r="AQ121" s="51"/>
      <c r="AR121" s="51"/>
      <c r="AS121" s="51"/>
      <c r="AT121" s="51"/>
      <c r="AU121" s="99"/>
      <c r="AV121" s="45"/>
    </row>
    <row r="122" spans="2:48" ht="36" customHeight="1" thickBot="1">
      <c r="B122" s="69"/>
      <c r="C122" s="51"/>
      <c r="D122" s="94"/>
      <c r="E122" s="51"/>
      <c r="F122" s="14" t="s">
        <v>32</v>
      </c>
      <c r="G122" s="13">
        <f>SUM(G120:G121)</f>
        <v>60</v>
      </c>
      <c r="H122" s="13">
        <f>IF(SUM(H120:H121)&lt;38,SUM(H120:H121),SUM(H120:H121))</f>
        <v>135</v>
      </c>
      <c r="I122" s="13">
        <f>IF(SUM(G122:H122)&lt;100,SUM(G122:H122),SUM(G122:H122))</f>
        <v>195</v>
      </c>
      <c r="J122" s="13">
        <f>SUM(J120:J121)</f>
        <v>56</v>
      </c>
      <c r="K122" s="13">
        <f>IF(SUM(K120:K121)&lt;38,SUM(K120:K121),SUM(K120:K121))</f>
        <v>74</v>
      </c>
      <c r="L122" s="13">
        <f>IF(SUM(J122:K122)&lt;100,SUM(J122:K122),SUM(J122:K122))</f>
        <v>130</v>
      </c>
      <c r="M122" s="13">
        <f>SUM(M120:M121)</f>
        <v>54</v>
      </c>
      <c r="N122" s="13">
        <f>IF(SUM(N120:N121)&lt;38,SUM(N120:N121),SUM(N120:N121))</f>
        <v>83</v>
      </c>
      <c r="O122" s="13">
        <f>IF(SUM(M122:N122)&lt;100,SUM(M122:N122),SUM(M122:N122))</f>
        <v>137</v>
      </c>
      <c r="P122" s="13">
        <f>SUM(P120:P121)</f>
        <v>40</v>
      </c>
      <c r="Q122" s="13">
        <f>IF(SUM(Q120:Q121)&lt;38,SUM(Q120:Q121),SUM(Q120:Q121))</f>
        <v>56</v>
      </c>
      <c r="R122" s="13">
        <f>IF(SUM(P122:Q122)&lt;80,SUM(P122:Q122),SUM(P122:Q122))</f>
        <v>96</v>
      </c>
      <c r="S122" s="13">
        <f>SUM(S120:S121)</f>
        <v>48</v>
      </c>
      <c r="T122" s="13">
        <f>IF(SUM(T120:T121)&lt;38,SUM(T120:T121),SUM(T120:T121))</f>
        <v>59</v>
      </c>
      <c r="U122" s="13">
        <f>IF(SUM(S122:T122)&lt;80,SUM(S122:T122),SUM(S122:T122))</f>
        <v>107</v>
      </c>
      <c r="V122" s="13">
        <f>SUM(V120:V121)</f>
        <v>43</v>
      </c>
      <c r="W122" s="13">
        <f>IF(SUM(W120:W121)&lt;38,SUM(W120:W121),SUM(W120:W121))</f>
        <v>61</v>
      </c>
      <c r="X122" s="13">
        <f>IF(SUM(V122:W122)&lt;80,SUM(V122:W122),SUM(V122:W122))</f>
        <v>104</v>
      </c>
      <c r="Y122" s="13">
        <f>SUM(Y120:Y121)</f>
        <v>22</v>
      </c>
      <c r="Z122" s="13">
        <f>IF(SUM(Z120:Z121)&lt;19,SUM(Z120:Z121),SUM(Z120:Z121))</f>
        <v>56</v>
      </c>
      <c r="AA122" s="13">
        <f>IF(SUM(Y122:Z122)&lt;40,SUM(Y122:Z122),SUM(Y122:Z122))</f>
        <v>78</v>
      </c>
      <c r="AB122" s="13">
        <f>SUM(AB120:AB121)</f>
        <v>32</v>
      </c>
      <c r="AC122" s="13">
        <f>IF(SUM(AC120:AC121)&lt;19,SUM(AC120:AC121),SUM(AC120:AC121))</f>
        <v>45</v>
      </c>
      <c r="AD122" s="13">
        <f>IF(SUM(AB122:AC122)&lt;40,SUM(AB122:AC122),SUM(AB122:AC122))</f>
        <v>77</v>
      </c>
      <c r="AE122" s="13">
        <f>SUM(AE120:AE121)</f>
        <v>24</v>
      </c>
      <c r="AF122" s="13">
        <f>IF(SUM(AF120:AF121)&lt;19,SUM(AF120:AF121),SUM(AF120:AF121))</f>
        <v>53</v>
      </c>
      <c r="AG122" s="13">
        <f>IF(SUM(AE122:AF122)&lt;40,SUM(AE122:AF122),SUM(AE122:AF122))</f>
        <v>77</v>
      </c>
      <c r="AH122" s="13">
        <f>SUM(AH120:AH121)</f>
        <v>24</v>
      </c>
      <c r="AI122" s="13">
        <f>IF(SUM(AI120:AI121)&lt;19,SUM(AI120:AI121),SUM(AI120:AI121))</f>
        <v>47</v>
      </c>
      <c r="AJ122" s="13">
        <f>IF(SUM(AH122:AI122)&lt;40,SUM(AH122:AI122),SUM(AH122:AI122))</f>
        <v>71</v>
      </c>
      <c r="AK122" s="13">
        <f>SUM(AK120:AK121)</f>
        <v>11</v>
      </c>
      <c r="AL122" s="13">
        <f>IF(SUM(AL120:AL121)&lt;9,SUM(AL120:AL121),SUM(AL120:AL121))</f>
        <v>20</v>
      </c>
      <c r="AM122" s="13">
        <f>IF(SUM(AK122:AL122)&lt;20,SUM(AK122:AL122),SUM(AK122:AL122))</f>
        <v>31</v>
      </c>
      <c r="AN122" s="15">
        <f>IF(OR(I122&lt;100,L122&lt;100,O122&lt;100,R122&lt;60,U122&lt;60,X122&lt;60,AA122&lt;40,AD122&lt;40,AG122&lt;40,AJ122&lt;40,AM122&lt;20),"0",SUM(AA122,AD122,X122,U122,R122,O122,L122,I122,AG122,AJ122,AM122))</f>
        <v>1103</v>
      </c>
      <c r="AO122" s="15">
        <f>AN122/1320*100</f>
        <v>83.560606060606062</v>
      </c>
      <c r="AP122" s="15" t="str">
        <f>IF(AO122&lt;50,"   ",IF(AO122&lt;65,"مقبول",IF(AO122&lt;75,"جيد",IF(AO122&lt;85,"جيدجداً",IF(AO122&lt;=100,"ممتاز","خطا")))))</f>
        <v>جيدجداً</v>
      </c>
      <c r="AQ122" s="51"/>
      <c r="AR122" s="51"/>
      <c r="AS122" s="51"/>
      <c r="AT122" s="51"/>
      <c r="AU122" s="99"/>
      <c r="AV122" s="45"/>
    </row>
    <row r="123" spans="2:48" ht="28.5" customHeight="1" thickBot="1">
      <c r="B123" s="69">
        <v>30</v>
      </c>
      <c r="C123" s="51">
        <v>639</v>
      </c>
      <c r="D123" s="71" t="s">
        <v>66</v>
      </c>
      <c r="E123" s="51">
        <v>241</v>
      </c>
      <c r="F123" s="11" t="s">
        <v>30</v>
      </c>
      <c r="G123" s="28">
        <v>19</v>
      </c>
      <c r="H123" s="28">
        <v>49</v>
      </c>
      <c r="I123" s="13">
        <f>SUM(G123:H123)</f>
        <v>68</v>
      </c>
      <c r="J123" s="28">
        <v>23</v>
      </c>
      <c r="K123" s="28">
        <v>42</v>
      </c>
      <c r="L123" s="13">
        <f>SUM(J123:K123)</f>
        <v>65</v>
      </c>
      <c r="M123" s="28">
        <v>20</v>
      </c>
      <c r="N123" s="28">
        <v>30</v>
      </c>
      <c r="O123" s="13">
        <f>SUM(M123:N123)</f>
        <v>50</v>
      </c>
      <c r="P123" s="28">
        <v>17</v>
      </c>
      <c r="Q123" s="28">
        <v>20</v>
      </c>
      <c r="R123" s="13">
        <f>SUM(P123:Q123)</f>
        <v>37</v>
      </c>
      <c r="S123" s="28">
        <v>12</v>
      </c>
      <c r="T123" s="28">
        <v>20</v>
      </c>
      <c r="U123" s="13">
        <f>SUM(S123:T123)</f>
        <v>32</v>
      </c>
      <c r="V123" s="28">
        <v>14</v>
      </c>
      <c r="W123" s="28">
        <v>20</v>
      </c>
      <c r="X123" s="13">
        <f>SUM(V123:W123)</f>
        <v>34</v>
      </c>
      <c r="Y123" s="28">
        <v>9</v>
      </c>
      <c r="Z123" s="28">
        <v>22</v>
      </c>
      <c r="AA123" s="13">
        <f>SUM(Y123:Z123)</f>
        <v>31</v>
      </c>
      <c r="AB123" s="28">
        <v>13</v>
      </c>
      <c r="AC123" s="28">
        <v>12</v>
      </c>
      <c r="AD123" s="13">
        <f>SUM(AB123:AC123)</f>
        <v>25</v>
      </c>
      <c r="AE123" s="28">
        <v>7</v>
      </c>
      <c r="AF123" s="28">
        <v>13</v>
      </c>
      <c r="AG123" s="13">
        <f>SUM(AE123:AF123)</f>
        <v>20</v>
      </c>
      <c r="AH123" s="28">
        <v>5</v>
      </c>
      <c r="AI123" s="28">
        <v>6</v>
      </c>
      <c r="AJ123" s="13">
        <f>SUM(AH123:AI123)</f>
        <v>11</v>
      </c>
      <c r="AK123" s="28">
        <v>6</v>
      </c>
      <c r="AL123" s="28">
        <v>4</v>
      </c>
      <c r="AM123" s="13">
        <f>SUM(AK123:AL123)</f>
        <v>10</v>
      </c>
      <c r="AN123" s="74"/>
      <c r="AO123" s="74"/>
      <c r="AP123" s="49"/>
      <c r="AQ123" s="51"/>
      <c r="AR123" s="51"/>
      <c r="AS123" s="51"/>
      <c r="AT123" s="51"/>
      <c r="AU123" s="99" t="str">
        <f t="shared" ref="AU123" si="30">IF(AN125="0","راسب","ناجح")</f>
        <v>ناجح</v>
      </c>
      <c r="AV123" s="45" t="str">
        <f t="shared" ref="AV123" si="31">IF(AN125="0","له دور ثانٍ في : ","ناجح")&amp;IF(COUNTIF(H125,"&lt;56")+COUNTIF(I125,"&lt;100")=0,,"عربي،")&amp;IF(COUNTIF(K125,"&lt;56")+COUNTIF(L125,"&lt;100")=0,,"إنجليزي،")&amp;IF(COUNTIF(N125,"&lt;56")+COUNTIF(O125,"&lt;100")=0,," رياضيات،")&amp;IF(COUNTIF(Q125,"&lt;29")+COUNTIF(R125,"&lt;60")=0,,"فيزياء ،")&amp;IF(COUNTIF(T125,"&lt;29")+COUNTIF(U125,"&lt;60")=0,,"كيمياء،")&amp;IF(COUNTIF(W125,"&lt;29")+COUNTIF(X125,"&lt;60")=0,,"أحياء،")&amp;IF(COUNTIF(Z125,"&lt;22")+COUNTIF(AA125,"&lt;40")=0,,"دين، ")&amp;IF(COUNTIF(AC125,"&lt;19")+COUNTIF(AD125,"&lt;40")=0,,"حاسوب،
")&amp;IF(COUNTIF(AF125,"&lt;22")+COUNTIF(AG125,"&lt;40")=0,,"تاريخ ،")&amp;IF(COUNTIF(AI125,"&lt;22")+COUNTIF(AJ125,"&lt;40")=0,,"جغرافيا،")&amp;IF(COUNTIF(AL125,"&lt;11")+COUNTIF(AM125,"&lt;20")=0,,"أساسيات الحياة الاجتماعية، ")</f>
        <v>ناجح</v>
      </c>
    </row>
    <row r="124" spans="2:48" ht="28.5" customHeight="1" thickBot="1">
      <c r="B124" s="69"/>
      <c r="C124" s="51"/>
      <c r="D124" s="72"/>
      <c r="E124" s="51"/>
      <c r="F124" s="11" t="s">
        <v>31</v>
      </c>
      <c r="G124" s="28">
        <v>25</v>
      </c>
      <c r="H124" s="28">
        <v>46</v>
      </c>
      <c r="I124" s="13">
        <f>SUM(G124:H124)</f>
        <v>71</v>
      </c>
      <c r="J124" s="28">
        <v>26</v>
      </c>
      <c r="K124" s="28">
        <v>36</v>
      </c>
      <c r="L124" s="13">
        <f>SUM(J124:K124)</f>
        <v>62</v>
      </c>
      <c r="M124" s="28">
        <v>30</v>
      </c>
      <c r="N124" s="28">
        <v>26</v>
      </c>
      <c r="O124" s="13">
        <f>SUM(M124:N124)</f>
        <v>56</v>
      </c>
      <c r="P124" s="28">
        <v>21</v>
      </c>
      <c r="Q124" s="28">
        <v>27</v>
      </c>
      <c r="R124" s="13">
        <f>SUM(P124:Q124)</f>
        <v>48</v>
      </c>
      <c r="S124" s="28">
        <v>15</v>
      </c>
      <c r="T124" s="28">
        <v>16</v>
      </c>
      <c r="U124" s="13">
        <f>SUM(S124:T124)</f>
        <v>31</v>
      </c>
      <c r="V124" s="28">
        <v>17</v>
      </c>
      <c r="W124" s="28">
        <v>22</v>
      </c>
      <c r="X124" s="13">
        <f>SUM(V124:W124)</f>
        <v>39</v>
      </c>
      <c r="Y124" s="28">
        <v>8</v>
      </c>
      <c r="Z124" s="28">
        <v>28</v>
      </c>
      <c r="AA124" s="13">
        <f>SUM(Y124:Z124)</f>
        <v>36</v>
      </c>
      <c r="AB124" s="28">
        <v>12</v>
      </c>
      <c r="AC124" s="28">
        <v>11</v>
      </c>
      <c r="AD124" s="13">
        <f>SUM(AB124:AC124)</f>
        <v>23</v>
      </c>
      <c r="AE124" s="28">
        <v>12</v>
      </c>
      <c r="AF124" s="28">
        <v>19</v>
      </c>
      <c r="AG124" s="13">
        <f>SUM(AE124:AF124)</f>
        <v>31</v>
      </c>
      <c r="AH124" s="28">
        <v>8</v>
      </c>
      <c r="AI124" s="28">
        <v>21</v>
      </c>
      <c r="AJ124" s="13">
        <f>SUM(AH124:AI124)</f>
        <v>29</v>
      </c>
      <c r="AK124" s="28">
        <v>4</v>
      </c>
      <c r="AL124" s="28">
        <v>10</v>
      </c>
      <c r="AM124" s="13">
        <f>SUM(AK124:AL124)</f>
        <v>14</v>
      </c>
      <c r="AN124" s="74"/>
      <c r="AO124" s="74"/>
      <c r="AP124" s="50"/>
      <c r="AQ124" s="51"/>
      <c r="AR124" s="51"/>
      <c r="AS124" s="51"/>
      <c r="AT124" s="51"/>
      <c r="AU124" s="99"/>
      <c r="AV124" s="45"/>
    </row>
    <row r="125" spans="2:48" ht="36" customHeight="1" thickBot="1">
      <c r="B125" s="69"/>
      <c r="C125" s="51"/>
      <c r="D125" s="92"/>
      <c r="E125" s="51"/>
      <c r="F125" s="14" t="s">
        <v>32</v>
      </c>
      <c r="G125" s="13">
        <f>SUM(G123:G124)</f>
        <v>44</v>
      </c>
      <c r="H125" s="13">
        <f>IF(SUM(H123:H124)&lt;38,SUM(H123:H124),SUM(H123:H124))</f>
        <v>95</v>
      </c>
      <c r="I125" s="13">
        <f>IF(SUM(G125:H125)&lt;100,SUM(G125:H125),SUM(G125:H125))</f>
        <v>139</v>
      </c>
      <c r="J125" s="13">
        <f>SUM(J123:J124)</f>
        <v>49</v>
      </c>
      <c r="K125" s="13">
        <f>IF(SUM(K123:K124)&lt;38,SUM(K123:K124),SUM(K123:K124))</f>
        <v>78</v>
      </c>
      <c r="L125" s="13">
        <f>IF(SUM(J125:K125)&lt;100,SUM(J125:K125),SUM(J125:K125))</f>
        <v>127</v>
      </c>
      <c r="M125" s="13">
        <f>SUM(M123:M124)</f>
        <v>50</v>
      </c>
      <c r="N125" s="13">
        <f>IF(SUM(N123:N124)&lt;38,SUM(N123:N124),SUM(N123:N124))</f>
        <v>56</v>
      </c>
      <c r="O125" s="13">
        <f>IF(SUM(M125:N125)&lt;100,SUM(M125:N125),SUM(M125:N125))</f>
        <v>106</v>
      </c>
      <c r="P125" s="13">
        <f>SUM(P123:P124)</f>
        <v>38</v>
      </c>
      <c r="Q125" s="13">
        <f>IF(SUM(Q123:Q124)&lt;38,SUM(Q123:Q124),SUM(Q123:Q124))</f>
        <v>47</v>
      </c>
      <c r="R125" s="13">
        <f>IF(SUM(P125:Q125)&lt;80,SUM(P125:Q125),SUM(P125:Q125))</f>
        <v>85</v>
      </c>
      <c r="S125" s="13">
        <f>SUM(S123:S124)</f>
        <v>27</v>
      </c>
      <c r="T125" s="13">
        <f>IF(SUM(T123:T124)&lt;38,SUM(T123:T124),SUM(T123:T124))</f>
        <v>36</v>
      </c>
      <c r="U125" s="13">
        <f>IF(SUM(S125:T125)&lt;80,SUM(S125:T125),SUM(S125:T125))</f>
        <v>63</v>
      </c>
      <c r="V125" s="13">
        <f>SUM(V123:V124)</f>
        <v>31</v>
      </c>
      <c r="W125" s="13">
        <f>IF(SUM(W123:W124)&lt;38,SUM(W123:W124),SUM(W123:W124))</f>
        <v>42</v>
      </c>
      <c r="X125" s="13">
        <f>IF(SUM(V125:W125)&lt;80,SUM(V125:W125),SUM(V125:W125))</f>
        <v>73</v>
      </c>
      <c r="Y125" s="13">
        <f>SUM(Y123:Y124)</f>
        <v>17</v>
      </c>
      <c r="Z125" s="13">
        <f>IF(SUM(Z123:Z124)&lt;19,SUM(Z123:Z124),SUM(Z123:Z124))</f>
        <v>50</v>
      </c>
      <c r="AA125" s="13">
        <f>IF(SUM(Y125:Z125)&lt;40,SUM(Y125:Z125),SUM(Y125:Z125))</f>
        <v>67</v>
      </c>
      <c r="AB125" s="13">
        <f>SUM(AB123:AB124)</f>
        <v>25</v>
      </c>
      <c r="AC125" s="13">
        <f>IF(SUM(AC123:AC124)&lt;19,SUM(AC123:AC124),SUM(AC123:AC124))</f>
        <v>23</v>
      </c>
      <c r="AD125" s="13">
        <f>IF(SUM(AB125:AC125)&lt;40,SUM(AB125:AC125),SUM(AB125:AC125))</f>
        <v>48</v>
      </c>
      <c r="AE125" s="13">
        <f>SUM(AE123:AE124)</f>
        <v>19</v>
      </c>
      <c r="AF125" s="13">
        <f>IF(SUM(AF123:AF124)&lt;19,SUM(AF123:AF124),SUM(AF123:AF124))</f>
        <v>32</v>
      </c>
      <c r="AG125" s="13">
        <f>IF(SUM(AE125:AF125)&lt;40,SUM(AE125:AF125),SUM(AE125:AF125))</f>
        <v>51</v>
      </c>
      <c r="AH125" s="13">
        <f>SUM(AH123:AH124)</f>
        <v>13</v>
      </c>
      <c r="AI125" s="13">
        <f>IF(SUM(AI123:AI124)&lt;19,SUM(AI123:AI124),SUM(AI123:AI124))</f>
        <v>27</v>
      </c>
      <c r="AJ125" s="13">
        <f>IF(SUM(AH125:AI125)&lt;40,SUM(AH125:AI125),SUM(AH125:AI125))</f>
        <v>40</v>
      </c>
      <c r="AK125" s="13">
        <f>SUM(AK123:AK124)</f>
        <v>10</v>
      </c>
      <c r="AL125" s="13">
        <f>IF(SUM(AL123:AL124)&lt;9,SUM(AL123:AL124),SUM(AL123:AL124))</f>
        <v>14</v>
      </c>
      <c r="AM125" s="13">
        <f>IF(SUM(AK125:AL125)&lt;20,SUM(AK125:AL125),SUM(AK125:AL125))</f>
        <v>24</v>
      </c>
      <c r="AN125" s="15">
        <f>IF(OR(I125&lt;100,L125&lt;100,O125&lt;100,R125&lt;60,U125&lt;60,X125&lt;60,AA125&lt;40,AD125&lt;40,AG125&lt;40,AJ125&lt;40,AM125&lt;20),"0",SUM(AA125,AD125,X125,U125,R125,O125,L125,I125,AG125,AJ125,AM125))</f>
        <v>823</v>
      </c>
      <c r="AO125" s="15">
        <f>AN125/1320*100</f>
        <v>62.348484848484851</v>
      </c>
      <c r="AP125" s="15" t="str">
        <f>IF(AO125&lt;50,"   ",IF(AO125&lt;65,"مقبول",IF(AO125&lt;75,"جيد",IF(AO125&lt;85,"جيدجداً",IF(AO125&lt;=100,"ممتاز","خطا")))))</f>
        <v>مقبول</v>
      </c>
      <c r="AQ125" s="96"/>
      <c r="AR125" s="96"/>
      <c r="AS125" s="96"/>
      <c r="AT125" s="96"/>
      <c r="AU125" s="99"/>
      <c r="AV125" s="45"/>
    </row>
  </sheetData>
  <mergeCells count="407">
    <mergeCell ref="AV123:AV125"/>
    <mergeCell ref="AV61:AV63"/>
    <mergeCell ref="AV64:AV66"/>
    <mergeCell ref="AV67:AV69"/>
    <mergeCell ref="AV70:AV72"/>
    <mergeCell ref="AV73:AV75"/>
    <mergeCell ref="AV76:AV78"/>
    <mergeCell ref="AV79:AV81"/>
    <mergeCell ref="AV96:AV98"/>
    <mergeCell ref="AV99:AV101"/>
    <mergeCell ref="AV102:AV104"/>
    <mergeCell ref="AV105:AV107"/>
    <mergeCell ref="AV108:AV110"/>
    <mergeCell ref="AV111:AV113"/>
    <mergeCell ref="AV114:AV116"/>
    <mergeCell ref="AV117:AV119"/>
    <mergeCell ref="AV120:AV122"/>
    <mergeCell ref="AV8:AV10"/>
    <mergeCell ref="AV11:AV13"/>
    <mergeCell ref="AV14:AV16"/>
    <mergeCell ref="AV17:AV19"/>
    <mergeCell ref="AV20:AV22"/>
    <mergeCell ref="AV23:AV25"/>
    <mergeCell ref="AV26:AV28"/>
    <mergeCell ref="AV29:AV31"/>
    <mergeCell ref="AV32:AV34"/>
    <mergeCell ref="AV35:AV37"/>
    <mergeCell ref="AV38:AV40"/>
    <mergeCell ref="AV41:AV43"/>
    <mergeCell ref="AV44:AV46"/>
    <mergeCell ref="AV47:AV49"/>
    <mergeCell ref="AV52:AV54"/>
    <mergeCell ref="AV55:AV57"/>
    <mergeCell ref="AV58:AV60"/>
    <mergeCell ref="B120:B122"/>
    <mergeCell ref="C120:C122"/>
    <mergeCell ref="D120:D122"/>
    <mergeCell ref="E120:E122"/>
    <mergeCell ref="AN120:AN121"/>
    <mergeCell ref="AO120:AO121"/>
    <mergeCell ref="AP120:AP121"/>
    <mergeCell ref="AQ120:AR122"/>
    <mergeCell ref="AS120:AT122"/>
    <mergeCell ref="B117:B119"/>
    <mergeCell ref="C117:C119"/>
    <mergeCell ref="D117:D119"/>
    <mergeCell ref="E117:E119"/>
    <mergeCell ref="AN117:AN118"/>
    <mergeCell ref="AO117:AO118"/>
    <mergeCell ref="AP117:AP118"/>
    <mergeCell ref="AQ117:AR119"/>
    <mergeCell ref="AS117:AT119"/>
    <mergeCell ref="AU117:AU119"/>
    <mergeCell ref="B114:B116"/>
    <mergeCell ref="C114:C116"/>
    <mergeCell ref="D114:D116"/>
    <mergeCell ref="E114:E116"/>
    <mergeCell ref="AN114:AN115"/>
    <mergeCell ref="AO114:AO115"/>
    <mergeCell ref="AP114:AP115"/>
    <mergeCell ref="AQ114:AR116"/>
    <mergeCell ref="AS114:AT116"/>
    <mergeCell ref="AU120:AU122"/>
    <mergeCell ref="B123:B125"/>
    <mergeCell ref="C123:C125"/>
    <mergeCell ref="D123:D125"/>
    <mergeCell ref="E123:E125"/>
    <mergeCell ref="AN123:AN124"/>
    <mergeCell ref="AO123:AO124"/>
    <mergeCell ref="AP123:AP124"/>
    <mergeCell ref="AQ123:AR125"/>
    <mergeCell ref="AS123:AT125"/>
    <mergeCell ref="AU123:AU125"/>
    <mergeCell ref="AU108:AU110"/>
    <mergeCell ref="B111:B113"/>
    <mergeCell ref="C111:C113"/>
    <mergeCell ref="D111:D113"/>
    <mergeCell ref="E111:E113"/>
    <mergeCell ref="AN111:AN112"/>
    <mergeCell ref="AO111:AO112"/>
    <mergeCell ref="AP111:AP112"/>
    <mergeCell ref="AQ111:AR113"/>
    <mergeCell ref="AS111:AT113"/>
    <mergeCell ref="AU111:AU113"/>
    <mergeCell ref="B108:B110"/>
    <mergeCell ref="C108:C110"/>
    <mergeCell ref="D108:D110"/>
    <mergeCell ref="E108:E110"/>
    <mergeCell ref="AN108:AN109"/>
    <mergeCell ref="AO108:AO109"/>
    <mergeCell ref="AP108:AP109"/>
    <mergeCell ref="AQ108:AR110"/>
    <mergeCell ref="AS108:AT110"/>
    <mergeCell ref="AU114:AU116"/>
    <mergeCell ref="AU102:AU104"/>
    <mergeCell ref="B105:B107"/>
    <mergeCell ref="C105:C107"/>
    <mergeCell ref="D105:D107"/>
    <mergeCell ref="E105:E107"/>
    <mergeCell ref="AN105:AN106"/>
    <mergeCell ref="AO105:AO106"/>
    <mergeCell ref="AP105:AP106"/>
    <mergeCell ref="AQ105:AR107"/>
    <mergeCell ref="AS105:AT107"/>
    <mergeCell ref="AU105:AU107"/>
    <mergeCell ref="B102:B104"/>
    <mergeCell ref="C102:C104"/>
    <mergeCell ref="D102:D104"/>
    <mergeCell ref="E102:E104"/>
    <mergeCell ref="AN102:AN103"/>
    <mergeCell ref="AO102:AO103"/>
    <mergeCell ref="AP102:AP103"/>
    <mergeCell ref="AQ102:AR104"/>
    <mergeCell ref="AS102:AT104"/>
    <mergeCell ref="AU96:AU98"/>
    <mergeCell ref="B99:B101"/>
    <mergeCell ref="C99:C101"/>
    <mergeCell ref="D99:D101"/>
    <mergeCell ref="E99:E101"/>
    <mergeCell ref="AN99:AN100"/>
    <mergeCell ref="AO99:AO100"/>
    <mergeCell ref="AP99:AP100"/>
    <mergeCell ref="AQ99:AR101"/>
    <mergeCell ref="AS99:AT101"/>
    <mergeCell ref="AU99:AU101"/>
    <mergeCell ref="B96:B98"/>
    <mergeCell ref="C96:C98"/>
    <mergeCell ref="D96:D98"/>
    <mergeCell ref="E96:E98"/>
    <mergeCell ref="AN96:AN97"/>
    <mergeCell ref="AO96:AO97"/>
    <mergeCell ref="AP96:AP97"/>
    <mergeCell ref="AQ96:AR98"/>
    <mergeCell ref="AS96:AT98"/>
    <mergeCell ref="AK92:AM92"/>
    <mergeCell ref="AN92:AN95"/>
    <mergeCell ref="AO92:AO95"/>
    <mergeCell ref="AP92:AP95"/>
    <mergeCell ref="AQ92:AR93"/>
    <mergeCell ref="AS92:AT93"/>
    <mergeCell ref="AU92:AU95"/>
    <mergeCell ref="AQ94:AR95"/>
    <mergeCell ref="AS94:AT95"/>
    <mergeCell ref="J88:AI88"/>
    <mergeCell ref="B92:B95"/>
    <mergeCell ref="C92:C95"/>
    <mergeCell ref="D92:D95"/>
    <mergeCell ref="E92:E95"/>
    <mergeCell ref="G92:I92"/>
    <mergeCell ref="J92:L92"/>
    <mergeCell ref="M92:O92"/>
    <mergeCell ref="P92:R92"/>
    <mergeCell ref="S92:U92"/>
    <mergeCell ref="V92:X92"/>
    <mergeCell ref="Y92:AA92"/>
    <mergeCell ref="AB92:AD92"/>
    <mergeCell ref="AE92:AG92"/>
    <mergeCell ref="AH92:AJ92"/>
    <mergeCell ref="AU67:AU69"/>
    <mergeCell ref="AU64:AU66"/>
    <mergeCell ref="AU79:AU81"/>
    <mergeCell ref="AO76:AO77"/>
    <mergeCell ref="AP76:AP77"/>
    <mergeCell ref="AQ76:AR78"/>
    <mergeCell ref="AS76:AT78"/>
    <mergeCell ref="AU76:AU78"/>
    <mergeCell ref="AU73:AU75"/>
    <mergeCell ref="AO70:AO71"/>
    <mergeCell ref="AP70:AP71"/>
    <mergeCell ref="AQ70:AR72"/>
    <mergeCell ref="AS70:AT72"/>
    <mergeCell ref="AU70:AU72"/>
    <mergeCell ref="AO64:AO65"/>
    <mergeCell ref="AP64:AP65"/>
    <mergeCell ref="AQ64:AR66"/>
    <mergeCell ref="AS64:AT66"/>
    <mergeCell ref="AO67:AO68"/>
    <mergeCell ref="AP67:AP68"/>
    <mergeCell ref="AQ67:AR69"/>
    <mergeCell ref="AS67:AT69"/>
    <mergeCell ref="B79:B81"/>
    <mergeCell ref="C79:C81"/>
    <mergeCell ref="D79:D81"/>
    <mergeCell ref="E79:E81"/>
    <mergeCell ref="AN79:AN80"/>
    <mergeCell ref="AO73:AO74"/>
    <mergeCell ref="AP73:AP74"/>
    <mergeCell ref="AQ73:AR75"/>
    <mergeCell ref="AS73:AT75"/>
    <mergeCell ref="B76:B78"/>
    <mergeCell ref="C76:C78"/>
    <mergeCell ref="D76:D78"/>
    <mergeCell ref="E76:E78"/>
    <mergeCell ref="AN76:AN77"/>
    <mergeCell ref="B73:B75"/>
    <mergeCell ref="C73:C75"/>
    <mergeCell ref="D73:D75"/>
    <mergeCell ref="E73:E75"/>
    <mergeCell ref="AN73:AN74"/>
    <mergeCell ref="AO79:AO80"/>
    <mergeCell ref="AP79:AP80"/>
    <mergeCell ref="AQ79:AR81"/>
    <mergeCell ref="AS79:AT81"/>
    <mergeCell ref="B64:B66"/>
    <mergeCell ref="C64:C66"/>
    <mergeCell ref="D64:D66"/>
    <mergeCell ref="E64:E66"/>
    <mergeCell ref="AN64:AN65"/>
    <mergeCell ref="B70:B72"/>
    <mergeCell ref="C70:C72"/>
    <mergeCell ref="D70:D72"/>
    <mergeCell ref="E70:E72"/>
    <mergeCell ref="AN70:AN71"/>
    <mergeCell ref="B67:B69"/>
    <mergeCell ref="C67:C69"/>
    <mergeCell ref="D67:D69"/>
    <mergeCell ref="E67:E69"/>
    <mergeCell ref="AN67:AN68"/>
    <mergeCell ref="AU58:AU60"/>
    <mergeCell ref="B61:B63"/>
    <mergeCell ref="C61:C63"/>
    <mergeCell ref="D61:D63"/>
    <mergeCell ref="E61:E63"/>
    <mergeCell ref="AN61:AN62"/>
    <mergeCell ref="AO61:AO62"/>
    <mergeCell ref="AP61:AP62"/>
    <mergeCell ref="AQ61:AR63"/>
    <mergeCell ref="AS61:AT63"/>
    <mergeCell ref="AU61:AU63"/>
    <mergeCell ref="B58:B60"/>
    <mergeCell ref="C58:C60"/>
    <mergeCell ref="D58:D60"/>
    <mergeCell ref="E58:E60"/>
    <mergeCell ref="AN58:AN59"/>
    <mergeCell ref="AO58:AO59"/>
    <mergeCell ref="AU52:AU54"/>
    <mergeCell ref="B55:B57"/>
    <mergeCell ref="C55:C57"/>
    <mergeCell ref="D55:D57"/>
    <mergeCell ref="E55:E57"/>
    <mergeCell ref="AN55:AN56"/>
    <mergeCell ref="AO55:AO56"/>
    <mergeCell ref="AP55:AP56"/>
    <mergeCell ref="AQ55:AR57"/>
    <mergeCell ref="AS55:AT57"/>
    <mergeCell ref="AU55:AU57"/>
    <mergeCell ref="B52:B54"/>
    <mergeCell ref="C52:C54"/>
    <mergeCell ref="D52:D54"/>
    <mergeCell ref="E52:E54"/>
    <mergeCell ref="AN52:AN53"/>
    <mergeCell ref="B48:B51"/>
    <mergeCell ref="C48:C51"/>
    <mergeCell ref="J48:L48"/>
    <mergeCell ref="D48:D51"/>
    <mergeCell ref="E48:E51"/>
    <mergeCell ref="G48:I48"/>
    <mergeCell ref="C35:C37"/>
    <mergeCell ref="D35:D37"/>
    <mergeCell ref="E35:E37"/>
    <mergeCell ref="AN35:AN36"/>
    <mergeCell ref="AO35:AO36"/>
    <mergeCell ref="AE48:AG48"/>
    <mergeCell ref="AH48:AJ48"/>
    <mergeCell ref="AK48:AM48"/>
    <mergeCell ref="AN48:AN51"/>
    <mergeCell ref="M48:O48"/>
    <mergeCell ref="P48:R48"/>
    <mergeCell ref="S48:U48"/>
    <mergeCell ref="AP58:AP59"/>
    <mergeCell ref="AQ58:AR60"/>
    <mergeCell ref="AS58:AT60"/>
    <mergeCell ref="V48:X48"/>
    <mergeCell ref="Y48:AA48"/>
    <mergeCell ref="AB48:AD48"/>
    <mergeCell ref="AO52:AO53"/>
    <mergeCell ref="AP52:AP53"/>
    <mergeCell ref="AQ52:AR54"/>
    <mergeCell ref="AS52:AT54"/>
    <mergeCell ref="AU35:AU37"/>
    <mergeCell ref="AP32:AP33"/>
    <mergeCell ref="AQ32:AR34"/>
    <mergeCell ref="AS32:AT34"/>
    <mergeCell ref="AU32:AU34"/>
    <mergeCell ref="AQ48:AR49"/>
    <mergeCell ref="AS48:AT49"/>
    <mergeCell ref="AU48:AU51"/>
    <mergeCell ref="AQ50:AR51"/>
    <mergeCell ref="AS50:AT51"/>
    <mergeCell ref="AP48:AP51"/>
    <mergeCell ref="AU29:AU31"/>
    <mergeCell ref="B32:B34"/>
    <mergeCell ref="C32:C34"/>
    <mergeCell ref="D32:D34"/>
    <mergeCell ref="E32:E34"/>
    <mergeCell ref="AN32:AN33"/>
    <mergeCell ref="AO32:AO33"/>
    <mergeCell ref="B29:B31"/>
    <mergeCell ref="C29:C31"/>
    <mergeCell ref="D29:D31"/>
    <mergeCell ref="E29:E31"/>
    <mergeCell ref="AN29:AN30"/>
    <mergeCell ref="AO29:AO30"/>
    <mergeCell ref="AP29:AP30"/>
    <mergeCell ref="AQ29:AR31"/>
    <mergeCell ref="AP35:AP36"/>
    <mergeCell ref="AQ35:AR37"/>
    <mergeCell ref="AS35:AT37"/>
    <mergeCell ref="AO48:AO51"/>
    <mergeCell ref="J45:AI45"/>
    <mergeCell ref="B35:B37"/>
    <mergeCell ref="AS14:AT16"/>
    <mergeCell ref="AS29:AT31"/>
    <mergeCell ref="B26:B28"/>
    <mergeCell ref="C26:C28"/>
    <mergeCell ref="D26:D28"/>
    <mergeCell ref="E26:E28"/>
    <mergeCell ref="AU20:AU22"/>
    <mergeCell ref="B23:B25"/>
    <mergeCell ref="C23:C25"/>
    <mergeCell ref="D23:D25"/>
    <mergeCell ref="E23:E25"/>
    <mergeCell ref="AN23:AN24"/>
    <mergeCell ref="AO23:AO24"/>
    <mergeCell ref="AP23:AP24"/>
    <mergeCell ref="AQ23:AR25"/>
    <mergeCell ref="AS23:AT25"/>
    <mergeCell ref="AU23:AU25"/>
    <mergeCell ref="B20:B22"/>
    <mergeCell ref="C20:C22"/>
    <mergeCell ref="D20:D22"/>
    <mergeCell ref="E20:E22"/>
    <mergeCell ref="AN20:AN21"/>
    <mergeCell ref="AO20:AO21"/>
    <mergeCell ref="AP20:AP21"/>
    <mergeCell ref="AQ20:AR22"/>
    <mergeCell ref="AS20:AT22"/>
    <mergeCell ref="AN26:AN27"/>
    <mergeCell ref="AO26:AO27"/>
    <mergeCell ref="AP26:AP27"/>
    <mergeCell ref="AQ26:AR28"/>
    <mergeCell ref="AS26:AT28"/>
    <mergeCell ref="AU26:AU28"/>
    <mergeCell ref="E8:E10"/>
    <mergeCell ref="AN8:AN9"/>
    <mergeCell ref="AO8:AO9"/>
    <mergeCell ref="AH4:AJ4"/>
    <mergeCell ref="AK4:AM4"/>
    <mergeCell ref="AN4:AN7"/>
    <mergeCell ref="AO4:AO7"/>
    <mergeCell ref="AP4:AP7"/>
    <mergeCell ref="AQ4:AR5"/>
    <mergeCell ref="P4:R4"/>
    <mergeCell ref="S4:U4"/>
    <mergeCell ref="V4:X4"/>
    <mergeCell ref="Y4:AA4"/>
    <mergeCell ref="AU14:AU16"/>
    <mergeCell ref="B17:B19"/>
    <mergeCell ref="C17:C19"/>
    <mergeCell ref="D17:D19"/>
    <mergeCell ref="E17:E19"/>
    <mergeCell ref="AN17:AN18"/>
    <mergeCell ref="AO17:AO18"/>
    <mergeCell ref="AP17:AP18"/>
    <mergeCell ref="AQ17:AR19"/>
    <mergeCell ref="AS17:AT19"/>
    <mergeCell ref="AU17:AU19"/>
    <mergeCell ref="B14:B16"/>
    <mergeCell ref="C14:C16"/>
    <mergeCell ref="D14:D16"/>
    <mergeCell ref="E14:E16"/>
    <mergeCell ref="AN14:AN15"/>
    <mergeCell ref="AO14:AO15"/>
    <mergeCell ref="AP14:AP15"/>
    <mergeCell ref="AQ14:AR16"/>
    <mergeCell ref="AB4:AD4"/>
    <mergeCell ref="AE4:AG4"/>
    <mergeCell ref="AP8:AP9"/>
    <mergeCell ref="AQ8:AR10"/>
    <mergeCell ref="B4:B7"/>
    <mergeCell ref="C4:C7"/>
    <mergeCell ref="D4:D7"/>
    <mergeCell ref="E4:E7"/>
    <mergeCell ref="G4:I4"/>
    <mergeCell ref="J4:L4"/>
    <mergeCell ref="M4:O4"/>
    <mergeCell ref="B2:E2"/>
    <mergeCell ref="F2:AE2"/>
    <mergeCell ref="AS8:AT10"/>
    <mergeCell ref="AU8:AU10"/>
    <mergeCell ref="B11:B13"/>
    <mergeCell ref="C11:C13"/>
    <mergeCell ref="D11:D13"/>
    <mergeCell ref="E11:E13"/>
    <mergeCell ref="AN11:AN12"/>
    <mergeCell ref="AO11:AO12"/>
    <mergeCell ref="AP11:AP12"/>
    <mergeCell ref="AQ11:AR13"/>
    <mergeCell ref="AS11:AT13"/>
    <mergeCell ref="AU11:AU13"/>
    <mergeCell ref="AS4:AT5"/>
    <mergeCell ref="AU4:AU7"/>
    <mergeCell ref="AQ6:AR7"/>
    <mergeCell ref="AS6:AT7"/>
    <mergeCell ref="B8:B10"/>
    <mergeCell ref="C8:C10"/>
    <mergeCell ref="D8:D10"/>
  </mergeCells>
  <conditionalFormatting sqref="AU96:AU125 AU52:AU81 AU8:AU37">
    <cfRule type="cellIs" dxfId="23" priority="372" stopIfTrue="1" operator="equal">
      <formula>"راسب"</formula>
    </cfRule>
    <cfRule type="cellIs" dxfId="22" priority="373" stopIfTrue="1" operator="equal">
      <formula>"ناجح"</formula>
    </cfRule>
    <cfRule type="cellIs" dxfId="21" priority="374" stopIfTrue="1" operator="equal">
      <formula>"تكميلي"</formula>
    </cfRule>
  </conditionalFormatting>
  <conditionalFormatting sqref="AU96:AU125 AU52:AU81 AU8:AU37">
    <cfRule type="containsText" dxfId="20" priority="371" stopIfTrue="1" operator="containsText" text="له دور ثاني">
      <formula>NOT(ISERROR(SEARCH("له دور ثاني",AU8)))</formula>
    </cfRule>
  </conditionalFormatting>
  <conditionalFormatting sqref="AP98 AP101 AP104 AP107 AP110 AP113 AP116 AP119 AP122 AP125 AP54 AP57 AP60 AP63 AP66 AP69 AP72 AP75 AP78 AP81 AP10 AP13 AP16 AP19 AP22 AP25 AP28 AP31 AP34 AP37">
    <cfRule type="cellIs" dxfId="19" priority="370" stopIfTrue="1" operator="equal">
      <formula>"خطا"</formula>
    </cfRule>
  </conditionalFormatting>
  <conditionalFormatting sqref="AU96:AU125 AU52:AU81 AU8:AU37">
    <cfRule type="cellIs" dxfId="18" priority="369" stopIfTrue="1" operator="equal">
      <formula>"راسب"</formula>
    </cfRule>
  </conditionalFormatting>
  <conditionalFormatting sqref="H98 H101 H104 H107 H110 H113 H116 H119 H122 H125 K98 N98 K101 K104 K107 K110 K113 K116 K119 K122 K125 N101 N104 N107 N110 N113 N116 N119 N122 N125 H54 H57 H60 H63 H66 H69 H72 H75 H78 H81 K54 N54 K57 K60 K63 K66 K69 K72 K75 K78 K81 N57 N60 N63 N66 N69 N72 N75 N78 N81 H10 H13 H16 H19 H22 H25 H28 H31 H34 H37 K10 N10 K16 K19 K22 K25 K28 K31 K34 K37 N13 N16 N19 N22 N25 N28 N31 N34 N37">
    <cfRule type="cellIs" dxfId="17" priority="368" stopIfTrue="1" operator="lessThan">
      <formula>56</formula>
    </cfRule>
  </conditionalFormatting>
  <conditionalFormatting sqref="I98 I101 I104 I107 I110 I113 I116 I119 I122 I125 L98 O98 L101 L104 L107 L110 L113 L116 L119 L122 L125 O101 O104 O107 O110 O113 O116 O119 O122 O125 I54 I57 I60 I63 I66 I69 I72 I75 I78 I81 L54 O54 L57 L60 L63 L66 L69 L72 L75 L78 L81 O57 O60 O63 O66 O69 O72 O75 O78 O81 I10 I13 I16 I19 I25 L10 O10 L16 L19 L25 L28 L34 L37 O13 O16 O19 O22 O25 O28 O31 O34 L13">
    <cfRule type="cellIs" dxfId="16" priority="367" stopIfTrue="1" operator="lessThan">
      <formula>100</formula>
    </cfRule>
  </conditionalFormatting>
  <conditionalFormatting sqref="Q98 T98 W98 T101 T104 T107 T110 T113 T116 T119 T122 T125 W101 W104 W107 W110 W113 W116 W119 W122 W125 Q101 Q104 Q107 Q110 Q113 Q116 Q119 Q122 Q125 Q54 T54 W54 T57 T60 T63 T66 T69 T72 T75 T78 T81 W57 W60 W63 W66 W69 W72 W75 W78 W81 Q57 Q60 Q63 Q66 Q69 Q72 Q75 Q78 Q81 Q10 T10 W10 T13 T16 T19 T22 T25 T28 T31 T34 T37 W13 W16 W19 W22 W25 W28 W31 W34 W37 Q13 Q16 Q19 Q22 Q25 Q28 Q31 Q34 Q37">
    <cfRule type="cellIs" dxfId="15" priority="366" stopIfTrue="1" operator="lessThan">
      <formula>29</formula>
    </cfRule>
  </conditionalFormatting>
  <conditionalFormatting sqref="R98 U98 X98 U101 U104 U107 U110 U113 U116 U119 U122 U125 X101 X104 X107 X110 X113 X116 X119 X122 X125 R101 R104 R107 R110 R113 R116 R119 R122 R125 R54 U54 X54 U57 U60 U63 U66 U69 U72 U75 U78 U81 X57 X60 X63 X66 X69 X72 X75 X78 X81 R57 R60 R63 R66 R69 R72 R75 R78 R81 R10 U10 X10 U13 U16 U19 U22 U25 U28 U31 U34 U37 X13 X16 X19 X22 X25 X28 X31 X34 X37 R19 R22 R25 R28 R31 R34 R37 R13:R16">
    <cfRule type="cellIs" dxfId="14" priority="365" stopIfTrue="1" operator="lessThan">
      <formula>60</formula>
    </cfRule>
  </conditionalFormatting>
  <conditionalFormatting sqref="Z98 AF98 AI98 AF101 AF104 AF107 AF110 AF113 AF116 AF119 AF122 AF125 AI101 AI104 AI107 AI110 AI113 AI116 AI119 AI122 AI125 Z101 Z104 Z107 Z110 Z113 Z116 Z119 Z122 Z125 Z54 AF54 AI54 AF57 AF60 AF63 AF66 AF69 AF72 AF75 AF78 AF81 AI57 AI60 AI63 AI66 AI69 AI72 AI75 AI78 AI81 Z57 Z60 Z63 Z66 Z69 Z72 Z75 Z78 Z81 Z10 AF10 AI10 AF13 AF16 AF19 AF22 AF25 AF28 AF31 AF34 AF37 AI13 AI16 AI19 AI22 AI25 AI28 AI31 AI34 AI37 Z13 Z16 Z19 Z22 Z25 Z28 Z31 Z34 Z37">
    <cfRule type="cellIs" dxfId="13" priority="364" stopIfTrue="1" operator="lessThan">
      <formula>22</formula>
    </cfRule>
  </conditionalFormatting>
  <conditionalFormatting sqref="AA98 AG98 AJ98 AG101 AG104 AG107 AG110 AG113 AG116 AG119 AG122 AG125 AJ101 AJ104 AJ107 AJ110 AJ113 AJ116 AJ119 AJ122 AJ125 AA101 AA104 AA107 AA110 AA113 AA116 AA119 AA122 AA125 AD98 AD101 AD104 AD107 AD110 AD113 AD116 AD119 AD122 AD125 AA54 AG54 AJ54 AG57 AG60 AG63 AG66 AG69 AG72 AG75 AG78 AG81 AJ57 AJ60 AJ63 AJ66 AJ69 AJ72 AJ75 AJ78 AJ81 AA57 AA60 AA63 AA66 AA69 AA72 AA75 AA78 AA81 AD54 AD57 AD60 AD63 AD66 AD69 AD72 AD75 AD78 AD81 AA10 AG10 AJ10 AG13 AG16 AG19 AG22 AG25 AG28 AG31 AG34 AG37 AJ13 AJ16 AJ19 AJ22 AJ25 AJ28 AJ31 AJ34 AJ37 AA13 AA16 AA19 AA22 AA25 AA28 AA31 AA34 AA37 AD10 AD13 AD16 AD19 AD22 AD25 AD28 AD31 AD34 AD37">
    <cfRule type="cellIs" dxfId="12" priority="363" stopIfTrue="1" operator="lessThan">
      <formula>40</formula>
    </cfRule>
  </conditionalFormatting>
  <conditionalFormatting sqref="AC98 AC101 AC104 AC107 AC110 AC113 AC116 AC119 AC122 AC125 AC54 AC57 AC60 AC63 AC66 AC69 AC72 AC75 AC78 AC81 AC10 AC13 AC16 AC19 AC22 AC25 AC28 AC31 AC34 AC37">
    <cfRule type="cellIs" dxfId="11" priority="362" stopIfTrue="1" operator="lessThan">
      <formula>19</formula>
    </cfRule>
  </conditionalFormatting>
  <conditionalFormatting sqref="AL98 AL101 AL104 AL107 AL110 AL113 AL116 AL119 AL122 AL125 AL54 AL57 AL60 AL63 AL66 AL69 AL72 AL75 AL78 AL81 AL10 AL13 AL16 AL19 AL22 AL25 AL28 AL31 AL34 AL37">
    <cfRule type="cellIs" dxfId="10" priority="360" stopIfTrue="1" operator="lessThan">
      <formula>11</formula>
    </cfRule>
    <cfRule type="cellIs" priority="361" stopIfTrue="1" operator="lessThan">
      <formula>11</formula>
    </cfRule>
  </conditionalFormatting>
  <conditionalFormatting sqref="AM98 AM101 AM104 AM107 AM110 AM113 AM116 AM119 AM122 AM125 AM54 AM57 AM60 AM63 AM66 AM69 AM72 AM75 AM78 AM81 AM10 AM13 AM16 AM19 AM22 AM25 AM28 AM31 AM34 AM37">
    <cfRule type="cellIs" dxfId="9" priority="359" stopIfTrue="1" operator="lessThan">
      <formula>20</formula>
    </cfRule>
  </conditionalFormatting>
  <conditionalFormatting sqref="H28 K28 N28 H16 K16 N16 H22 K22 N22 H34 K34 N34">
    <cfRule type="cellIs" dxfId="8" priority="357" stopIfTrue="1" operator="lessThan">
      <formula>56</formula>
    </cfRule>
  </conditionalFormatting>
  <conditionalFormatting sqref="I28 L28 O28 I16 L16 O16 I22 L22 O22 I34 L34 O34">
    <cfRule type="cellIs" dxfId="7" priority="356" stopIfTrue="1" operator="lessThan">
      <formula>100</formula>
    </cfRule>
  </conditionalFormatting>
  <conditionalFormatting sqref="T28 W28 Q28 T16 W16 Q16 T22 W22 Q22 T34 W34 Q34">
    <cfRule type="cellIs" dxfId="6" priority="355" stopIfTrue="1" operator="lessThan">
      <formula>29</formula>
    </cfRule>
  </conditionalFormatting>
  <conditionalFormatting sqref="U28 X28 R28 U16 X16 R16 U22 X22 R22 U34 X34 R34">
    <cfRule type="cellIs" dxfId="5" priority="354" stopIfTrue="1" operator="lessThan">
      <formula>60</formula>
    </cfRule>
  </conditionalFormatting>
  <conditionalFormatting sqref="AF28 AI28 Z28 AF16 AI16 Z16 AF22 AI22 Z22 AF34 AI34 Z34">
    <cfRule type="cellIs" dxfId="4" priority="353" stopIfTrue="1" operator="lessThan">
      <formula>22</formula>
    </cfRule>
  </conditionalFormatting>
  <conditionalFormatting sqref="AG28 AJ28 AA28 AD28 AG16 AJ16 AA16 AD16 AG22 AJ22 AA22 AD22">
    <cfRule type="cellIs" dxfId="3" priority="352" stopIfTrue="1" operator="lessThan">
      <formula>40</formula>
    </cfRule>
  </conditionalFormatting>
  <conditionalFormatting sqref="AC28 AC16 AC22 AC34">
    <cfRule type="cellIs" dxfId="2" priority="351" stopIfTrue="1" operator="lessThan">
      <formula>19</formula>
    </cfRule>
  </conditionalFormatting>
  <conditionalFormatting sqref="AL28 AL16 AL22 AL34">
    <cfRule type="cellIs" dxfId="1" priority="349" stopIfTrue="1" operator="lessThan">
      <formula>11</formula>
    </cfRule>
    <cfRule type="cellIs" priority="350" stopIfTrue="1" operator="lessThan">
      <formula>11</formula>
    </cfRule>
  </conditionalFormatting>
  <conditionalFormatting sqref="AM28 AM16 AM22 AM34">
    <cfRule type="cellIs" dxfId="0" priority="348" stopIfTrue="1" operator="lessThan">
      <formula>20</formula>
    </cfRule>
  </conditionalFormatting>
  <dataValidations count="1">
    <dataValidation type="textLength" allowBlank="1" showInputMessage="1" showErrorMessage="1" error="خطا في الادخال" sqref="B83:Y84 J88:AI88 C85:C91 A2:AU2 A39:AU41 J45:AI45">
      <formula1>1</formula1>
      <formula2>2</formula2>
    </dataValidation>
  </dataValidations>
  <printOptions horizontalCentered="1" verticalCentered="1"/>
  <pageMargins left="0.51" right="0.51" top="0" bottom="0" header="1.45" footer="1.43"/>
  <pageSetup paperSize="8" scale="40" orientation="landscape" r:id="rId1"/>
  <rowBreaks count="1" manualBreakCount="1">
    <brk id="41" max="46" man="1"/>
  </rowBreaks>
</worksheet>
</file>

<file path=xl/worksheets/sheet2.xml><?xml version="1.0" encoding="utf-8"?>
<worksheet xmlns="http://schemas.openxmlformats.org/spreadsheetml/2006/main" xmlns:r="http://schemas.openxmlformats.org/officeDocument/2006/relationships">
  <dimension ref="A2:AU83"/>
  <sheetViews>
    <sheetView showGridLines="0" rightToLeft="1" tabSelected="1" view="pageBreakPreview" zoomScale="60" zoomScaleNormal="25" workbookViewId="0">
      <selection activeCell="D3" sqref="D3"/>
    </sheetView>
  </sheetViews>
  <sheetFormatPr defaultRowHeight="15"/>
  <cols>
    <col min="2" max="2" width="10.5703125" customWidth="1"/>
    <col min="3" max="3" width="17.28515625" customWidth="1"/>
    <col min="4" max="4" width="31.140625" customWidth="1"/>
    <col min="5" max="5" width="11.42578125" customWidth="1"/>
    <col min="6" max="6" width="15.140625" customWidth="1"/>
    <col min="7" max="7" width="16" customWidth="1"/>
    <col min="8" max="8" width="10" customWidth="1"/>
    <col min="9" max="9" width="11.85546875" bestFit="1" customWidth="1"/>
    <col min="10" max="10" width="8.140625" customWidth="1"/>
    <col min="11" max="11" width="9.5703125" customWidth="1"/>
    <col min="13" max="13" width="7.7109375" customWidth="1"/>
    <col min="14" max="14" width="9.140625" customWidth="1"/>
    <col min="15" max="15" width="8.7109375" customWidth="1"/>
    <col min="16" max="16" width="6.7109375" customWidth="1"/>
    <col min="17" max="17" width="6.85546875" customWidth="1"/>
    <col min="18" max="18" width="8.85546875" customWidth="1"/>
    <col min="19" max="19" width="8" customWidth="1"/>
    <col min="20" max="20" width="7.42578125" customWidth="1"/>
    <col min="21" max="21" width="9.140625" customWidth="1"/>
    <col min="22" max="22" width="6.85546875" customWidth="1"/>
    <col min="23" max="23" width="6.7109375" customWidth="1"/>
    <col min="24" max="24" width="8.7109375" customWidth="1"/>
    <col min="25" max="26" width="7.140625" customWidth="1"/>
    <col min="27" max="27" width="7.42578125" customWidth="1"/>
    <col min="28" max="28" width="6.7109375" customWidth="1"/>
    <col min="29" max="29" width="6.42578125" customWidth="1"/>
    <col min="30" max="30" width="6.85546875" customWidth="1"/>
    <col min="31" max="31" width="7.42578125" customWidth="1"/>
    <col min="32" max="32" width="6.7109375" customWidth="1"/>
    <col min="33" max="33" width="6.85546875" customWidth="1"/>
    <col min="34" max="34" width="7.140625" customWidth="1"/>
    <col min="35" max="35" width="6.5703125" customWidth="1"/>
    <col min="36" max="37" width="6.7109375" customWidth="1"/>
    <col min="38" max="38" width="6.42578125" customWidth="1"/>
    <col min="39" max="39" width="6.7109375" customWidth="1"/>
    <col min="40" max="40" width="14.140625" customWidth="1"/>
    <col min="42" max="42" width="12.7109375" customWidth="1"/>
    <col min="44" max="44" width="4.7109375" customWidth="1"/>
    <col min="46" max="46" width="4" customWidth="1"/>
    <col min="47" max="47" width="61.7109375" customWidth="1"/>
  </cols>
  <sheetData>
    <row r="2" spans="2:47" ht="35.25">
      <c r="B2" s="116" t="s">
        <v>71</v>
      </c>
      <c r="C2" s="116"/>
      <c r="D2" s="116"/>
      <c r="E2" s="116"/>
      <c r="F2" s="117"/>
      <c r="G2" s="116"/>
      <c r="H2" s="115"/>
      <c r="I2" s="115"/>
      <c r="J2" s="115"/>
      <c r="K2" s="115"/>
      <c r="L2" s="115"/>
      <c r="M2" s="115"/>
      <c r="N2" s="115"/>
      <c r="O2" s="115"/>
      <c r="P2" s="115"/>
      <c r="Q2" s="115"/>
      <c r="R2" s="115"/>
      <c r="S2" s="115"/>
      <c r="T2" s="115"/>
      <c r="U2" s="115"/>
      <c r="V2" s="115"/>
      <c r="W2" s="115"/>
      <c r="X2" s="115"/>
      <c r="Y2" s="115"/>
      <c r="Z2" s="115"/>
      <c r="AA2" s="115"/>
      <c r="AB2" s="115"/>
      <c r="AC2" s="115"/>
      <c r="AD2" s="115"/>
      <c r="AE2" s="115"/>
      <c r="AF2" s="115"/>
      <c r="AG2" s="115"/>
      <c r="AH2" s="1"/>
      <c r="AI2" s="1"/>
      <c r="AJ2" s="1"/>
      <c r="AK2" s="1"/>
      <c r="AL2" s="1"/>
      <c r="AM2" s="1"/>
      <c r="AN2" s="1"/>
      <c r="AO2" s="1"/>
      <c r="AP2" s="1"/>
      <c r="AQ2" s="1"/>
      <c r="AR2" s="1"/>
      <c r="AS2" s="1"/>
      <c r="AT2" s="2"/>
      <c r="AU2" s="2"/>
    </row>
    <row r="3" spans="2:47" ht="56.25" customHeight="1">
      <c r="B3" s="116" t="s">
        <v>72</v>
      </c>
      <c r="C3" s="116"/>
      <c r="D3" s="116"/>
      <c r="E3" s="116"/>
      <c r="F3" s="116"/>
      <c r="G3" s="116"/>
      <c r="H3" s="2"/>
      <c r="I3" s="2"/>
      <c r="J3" s="2"/>
      <c r="K3" s="2"/>
      <c r="L3" s="2"/>
      <c r="M3" s="2"/>
      <c r="N3" s="2"/>
      <c r="O3" s="3"/>
      <c r="P3" s="5"/>
      <c r="Q3" s="5"/>
      <c r="R3" s="5"/>
      <c r="S3" s="5"/>
      <c r="T3" s="5"/>
      <c r="U3" s="5"/>
      <c r="V3" s="5"/>
      <c r="W3" s="5"/>
      <c r="X3" s="5"/>
      <c r="Y3" s="5"/>
      <c r="Z3" s="5"/>
      <c r="AA3" s="5"/>
      <c r="AB3" s="5"/>
      <c r="AC3" s="5"/>
      <c r="AD3" s="5"/>
      <c r="AE3" s="5"/>
      <c r="AF3" s="5"/>
      <c r="AG3" s="5"/>
      <c r="AH3" s="5"/>
      <c r="AI3" s="5"/>
      <c r="AJ3" s="5"/>
      <c r="AK3" s="5"/>
      <c r="AL3" s="5"/>
      <c r="AM3" s="5"/>
      <c r="AN3" s="6"/>
      <c r="AO3" s="6"/>
      <c r="AP3" s="1"/>
      <c r="AQ3" s="5"/>
      <c r="AR3" s="5"/>
      <c r="AS3" s="5"/>
      <c r="AT3" s="5"/>
      <c r="AU3" s="2"/>
    </row>
    <row r="4" spans="2:47" ht="15.75" thickBot="1">
      <c r="AR4" s="7"/>
    </row>
    <row r="5" spans="2:47" ht="36.75" thickTop="1" thickBot="1">
      <c r="B5" s="52" t="s">
        <v>2</v>
      </c>
      <c r="C5" s="55" t="s">
        <v>3</v>
      </c>
      <c r="D5" s="58" t="s">
        <v>4</v>
      </c>
      <c r="E5" s="61" t="s">
        <v>5</v>
      </c>
      <c r="F5" s="24" t="s">
        <v>6</v>
      </c>
      <c r="G5" s="46" t="s">
        <v>7</v>
      </c>
      <c r="H5" s="47"/>
      <c r="I5" s="48"/>
      <c r="J5" s="46" t="s">
        <v>8</v>
      </c>
      <c r="K5" s="47"/>
      <c r="L5" s="48"/>
      <c r="M5" s="46" t="s">
        <v>9</v>
      </c>
      <c r="N5" s="47"/>
      <c r="O5" s="48"/>
      <c r="P5" s="46" t="s">
        <v>10</v>
      </c>
      <c r="Q5" s="47"/>
      <c r="R5" s="48"/>
      <c r="S5" s="46" t="s">
        <v>11</v>
      </c>
      <c r="T5" s="47"/>
      <c r="U5" s="48"/>
      <c r="V5" s="46" t="s">
        <v>12</v>
      </c>
      <c r="W5" s="47"/>
      <c r="X5" s="48"/>
      <c r="Y5" s="46" t="s">
        <v>13</v>
      </c>
      <c r="Z5" s="47"/>
      <c r="AA5" s="48"/>
      <c r="AB5" s="46" t="s">
        <v>14</v>
      </c>
      <c r="AC5" s="47"/>
      <c r="AD5" s="48"/>
      <c r="AE5" s="46" t="s">
        <v>15</v>
      </c>
      <c r="AF5" s="47"/>
      <c r="AG5" s="48"/>
      <c r="AH5" s="46" t="s">
        <v>16</v>
      </c>
      <c r="AI5" s="47"/>
      <c r="AJ5" s="48"/>
      <c r="AK5" s="46" t="s">
        <v>17</v>
      </c>
      <c r="AL5" s="47"/>
      <c r="AM5" s="48"/>
      <c r="AN5" s="88" t="s">
        <v>18</v>
      </c>
      <c r="AO5" s="88" t="s">
        <v>19</v>
      </c>
      <c r="AP5" s="88" t="s">
        <v>20</v>
      </c>
      <c r="AQ5" s="75" t="s">
        <v>21</v>
      </c>
      <c r="AR5" s="76"/>
      <c r="AS5" s="75" t="s">
        <v>22</v>
      </c>
      <c r="AT5" s="76"/>
      <c r="AU5" s="79" t="s">
        <v>23</v>
      </c>
    </row>
    <row r="6" spans="2:47" ht="187.5" thickBot="1">
      <c r="B6" s="53"/>
      <c r="C6" s="56"/>
      <c r="D6" s="59"/>
      <c r="E6" s="62"/>
      <c r="F6" s="8" t="s">
        <v>24</v>
      </c>
      <c r="G6" s="8" t="s">
        <v>25</v>
      </c>
      <c r="H6" s="8" t="s">
        <v>26</v>
      </c>
      <c r="I6" s="8" t="s">
        <v>27</v>
      </c>
      <c r="J6" s="8" t="s">
        <v>25</v>
      </c>
      <c r="K6" s="8" t="s">
        <v>26</v>
      </c>
      <c r="L6" s="8" t="s">
        <v>27</v>
      </c>
      <c r="M6" s="8" t="s">
        <v>25</v>
      </c>
      <c r="N6" s="8" t="s">
        <v>26</v>
      </c>
      <c r="O6" s="8" t="s">
        <v>27</v>
      </c>
      <c r="P6" s="8" t="s">
        <v>25</v>
      </c>
      <c r="Q6" s="8" t="s">
        <v>26</v>
      </c>
      <c r="R6" s="8" t="s">
        <v>27</v>
      </c>
      <c r="S6" s="8" t="s">
        <v>25</v>
      </c>
      <c r="T6" s="8" t="s">
        <v>26</v>
      </c>
      <c r="U6" s="8" t="s">
        <v>27</v>
      </c>
      <c r="V6" s="8" t="s">
        <v>25</v>
      </c>
      <c r="W6" s="8" t="s">
        <v>26</v>
      </c>
      <c r="X6" s="8" t="s">
        <v>27</v>
      </c>
      <c r="Y6" s="8" t="s">
        <v>25</v>
      </c>
      <c r="Z6" s="8" t="s">
        <v>26</v>
      </c>
      <c r="AA6" s="8" t="s">
        <v>27</v>
      </c>
      <c r="AB6" s="8" t="s">
        <v>25</v>
      </c>
      <c r="AC6" s="8" t="s">
        <v>26</v>
      </c>
      <c r="AD6" s="8" t="s">
        <v>27</v>
      </c>
      <c r="AE6" s="8" t="s">
        <v>25</v>
      </c>
      <c r="AF6" s="8" t="s">
        <v>26</v>
      </c>
      <c r="AG6" s="8" t="s">
        <v>27</v>
      </c>
      <c r="AH6" s="8" t="s">
        <v>25</v>
      </c>
      <c r="AI6" s="8" t="s">
        <v>26</v>
      </c>
      <c r="AJ6" s="8" t="s">
        <v>27</v>
      </c>
      <c r="AK6" s="8" t="s">
        <v>25</v>
      </c>
      <c r="AL6" s="8" t="s">
        <v>26</v>
      </c>
      <c r="AM6" s="8" t="s">
        <v>27</v>
      </c>
      <c r="AN6" s="89"/>
      <c r="AO6" s="89"/>
      <c r="AP6" s="89"/>
      <c r="AQ6" s="77"/>
      <c r="AR6" s="78"/>
      <c r="AS6" s="77"/>
      <c r="AT6" s="78"/>
      <c r="AU6" s="80"/>
    </row>
    <row r="7" spans="2:47" ht="28.5" thickBot="1">
      <c r="B7" s="53"/>
      <c r="C7" s="56"/>
      <c r="D7" s="59"/>
      <c r="E7" s="62"/>
      <c r="F7" s="25" t="s">
        <v>28</v>
      </c>
      <c r="G7" s="9">
        <v>30</v>
      </c>
      <c r="H7" s="9">
        <v>56</v>
      </c>
      <c r="I7" s="9">
        <v>100</v>
      </c>
      <c r="J7" s="9">
        <v>30</v>
      </c>
      <c r="K7" s="9">
        <v>56</v>
      </c>
      <c r="L7" s="9">
        <v>100</v>
      </c>
      <c r="M7" s="9">
        <v>30</v>
      </c>
      <c r="N7" s="9">
        <v>56</v>
      </c>
      <c r="O7" s="9">
        <v>100</v>
      </c>
      <c r="P7" s="9">
        <v>24</v>
      </c>
      <c r="Q7" s="9">
        <v>29</v>
      </c>
      <c r="R7" s="9">
        <v>60</v>
      </c>
      <c r="S7" s="9">
        <v>24</v>
      </c>
      <c r="T7" s="9">
        <v>29</v>
      </c>
      <c r="U7" s="9">
        <v>60</v>
      </c>
      <c r="V7" s="9">
        <v>24</v>
      </c>
      <c r="W7" s="9">
        <v>29</v>
      </c>
      <c r="X7" s="9">
        <v>60</v>
      </c>
      <c r="Y7" s="9">
        <v>12</v>
      </c>
      <c r="Z7" s="9">
        <v>22</v>
      </c>
      <c r="AA7" s="9">
        <v>40</v>
      </c>
      <c r="AB7" s="9">
        <v>16</v>
      </c>
      <c r="AC7" s="9">
        <v>19</v>
      </c>
      <c r="AD7" s="9">
        <v>40</v>
      </c>
      <c r="AE7" s="9">
        <v>12</v>
      </c>
      <c r="AF7" s="9">
        <v>22</v>
      </c>
      <c r="AG7" s="9">
        <v>40</v>
      </c>
      <c r="AH7" s="9">
        <v>12</v>
      </c>
      <c r="AI7" s="9">
        <v>22</v>
      </c>
      <c r="AJ7" s="9">
        <v>40</v>
      </c>
      <c r="AK7" s="9">
        <v>6</v>
      </c>
      <c r="AL7" s="9">
        <v>11</v>
      </c>
      <c r="AM7" s="9">
        <v>20</v>
      </c>
      <c r="AN7" s="89"/>
      <c r="AO7" s="89"/>
      <c r="AP7" s="89"/>
      <c r="AQ7" s="82" t="s">
        <v>20</v>
      </c>
      <c r="AR7" s="83"/>
      <c r="AS7" s="84" t="s">
        <v>20</v>
      </c>
      <c r="AT7" s="85"/>
      <c r="AU7" s="81"/>
    </row>
    <row r="8" spans="2:47" ht="28.5" thickBot="1">
      <c r="B8" s="54"/>
      <c r="C8" s="57"/>
      <c r="D8" s="60"/>
      <c r="E8" s="63"/>
      <c r="F8" s="25" t="s">
        <v>29</v>
      </c>
      <c r="G8" s="9">
        <v>60</v>
      </c>
      <c r="H8" s="9">
        <v>140</v>
      </c>
      <c r="I8" s="9">
        <v>200</v>
      </c>
      <c r="J8" s="9">
        <v>60</v>
      </c>
      <c r="K8" s="9">
        <v>140</v>
      </c>
      <c r="L8" s="9">
        <v>200</v>
      </c>
      <c r="M8" s="9">
        <v>60</v>
      </c>
      <c r="N8" s="9">
        <v>140</v>
      </c>
      <c r="O8" s="9">
        <v>200</v>
      </c>
      <c r="P8" s="9">
        <v>48</v>
      </c>
      <c r="Q8" s="9">
        <v>72</v>
      </c>
      <c r="R8" s="9">
        <v>120</v>
      </c>
      <c r="S8" s="9">
        <v>48</v>
      </c>
      <c r="T8" s="9">
        <v>72</v>
      </c>
      <c r="U8" s="9">
        <v>120</v>
      </c>
      <c r="V8" s="9">
        <v>48</v>
      </c>
      <c r="W8" s="9">
        <v>72</v>
      </c>
      <c r="X8" s="9">
        <v>120</v>
      </c>
      <c r="Y8" s="9">
        <v>24</v>
      </c>
      <c r="Z8" s="9">
        <v>56</v>
      </c>
      <c r="AA8" s="9">
        <v>80</v>
      </c>
      <c r="AB8" s="9">
        <v>32</v>
      </c>
      <c r="AC8" s="9">
        <v>48</v>
      </c>
      <c r="AD8" s="9">
        <v>80</v>
      </c>
      <c r="AE8" s="9">
        <v>24</v>
      </c>
      <c r="AF8" s="9">
        <v>56</v>
      </c>
      <c r="AG8" s="9">
        <v>80</v>
      </c>
      <c r="AH8" s="9">
        <v>24</v>
      </c>
      <c r="AI8" s="9">
        <v>56</v>
      </c>
      <c r="AJ8" s="9">
        <v>80</v>
      </c>
      <c r="AK8" s="9">
        <v>12</v>
      </c>
      <c r="AL8" s="9">
        <v>28</v>
      </c>
      <c r="AM8" s="9">
        <v>40</v>
      </c>
      <c r="AN8" s="90"/>
      <c r="AO8" s="90"/>
      <c r="AP8" s="90"/>
      <c r="AQ8" s="84"/>
      <c r="AR8" s="85"/>
      <c r="AS8" s="84"/>
      <c r="AT8" s="85"/>
      <c r="AU8" s="81"/>
    </row>
    <row r="9" spans="2:47" ht="28.5" customHeight="1" thickBot="1">
      <c r="B9" s="69">
        <v>1</v>
      </c>
      <c r="C9" s="93">
        <f t="array" ref="C9">IF(ISERROR(INDEX(مسودة!$C$8:$AV$37,SMALL(IF((مسودة!$AV$8:$AV$37="ناجح"),ROW(مسودة!$C$8:$AV$37)-MIN(ROW(مسودة!$C$8:$AV$37))+1,""),ROW(A1)),COLUMN(A1))),"",INDEX(مسودة!$C$8:$AV$37,SMALL(IF((مسودة!$AV$8:$AV$37="ناجح"),ROW(مسودة!$C$8:$AV$37)-MIN(ROW(مسودة!$C$8:$AV$37))+1,""),ROW(A1)),COLUMN(A1)))</f>
        <v>603</v>
      </c>
      <c r="D9" s="86" t="str">
        <f>IF(C9&lt;&gt;"",VLOOKUP(C9,مسودة!C8:D37,2,0),"")</f>
        <v xml:space="preserve">احمد  ابو بكر </v>
      </c>
      <c r="E9" s="86">
        <f>IF(C9&lt;&gt;"",VLOOKUP(C9,مسودة!C8:E37,3,0),"")</f>
        <v>213</v>
      </c>
      <c r="F9" s="11" t="s">
        <v>30</v>
      </c>
      <c r="G9" s="114">
        <f t="array" ref="G9">IF(ISERROR(INDEX(مسودة!$G$8:$AV$37,SMALL(IF((مسودة!$C$8:$C$37=C9),ROW(مسودة!$G$8:$AV$37)-MIN(ROW(مسودة!$G$8:$AV$37))+1,""),ROW(A1)),COLUMN(A1))),"",INDEX(مسودة!$G$8:$AV$37,SMALL(IF((مسودة!$C$8:$C$37=C9),ROW(مسودة!$G$8:$AV$37)-MIN(ROW(مسودة!$G$8:$AV$37))+1,""),ROW(A1)),COLUMN(A1)))</f>
        <v>16</v>
      </c>
      <c r="H9" s="32"/>
      <c r="I9" s="32"/>
      <c r="J9" s="26"/>
      <c r="K9" s="26"/>
      <c r="L9" s="13"/>
      <c r="M9" s="26"/>
      <c r="N9" s="26"/>
      <c r="O9" s="13"/>
      <c r="P9" s="26"/>
      <c r="Q9" s="26"/>
      <c r="R9" s="13"/>
      <c r="S9" s="26"/>
      <c r="T9" s="26"/>
      <c r="U9" s="13"/>
      <c r="V9" s="26"/>
      <c r="W9" s="26"/>
      <c r="X9" s="13"/>
      <c r="Y9" s="26"/>
      <c r="Z9" s="26"/>
      <c r="AA9" s="13"/>
      <c r="AB9" s="26"/>
      <c r="AC9" s="26"/>
      <c r="AD9" s="13"/>
      <c r="AE9" s="26"/>
      <c r="AF9" s="26"/>
      <c r="AG9" s="13"/>
      <c r="AH9" s="26"/>
      <c r="AI9" s="26"/>
      <c r="AJ9" s="13"/>
      <c r="AK9" s="26"/>
      <c r="AL9" s="26"/>
      <c r="AM9" s="13"/>
      <c r="AN9" s="87"/>
      <c r="AO9" s="87"/>
      <c r="AP9" s="49"/>
      <c r="AQ9" s="51"/>
      <c r="AR9" s="51"/>
      <c r="AS9" s="51"/>
      <c r="AT9" s="51"/>
      <c r="AU9" s="103"/>
    </row>
    <row r="10" spans="2:47" ht="28.5" customHeight="1" thickBot="1">
      <c r="B10" s="69"/>
      <c r="C10" s="95"/>
      <c r="D10" s="72"/>
      <c r="E10" s="72"/>
      <c r="F10" s="11" t="s">
        <v>31</v>
      </c>
      <c r="G10" s="32"/>
      <c r="H10" s="26"/>
      <c r="I10" s="43"/>
      <c r="J10" s="26"/>
      <c r="K10" s="26"/>
      <c r="L10" s="13"/>
      <c r="M10" s="26"/>
      <c r="N10" s="26"/>
      <c r="O10" s="13"/>
      <c r="P10" s="26"/>
      <c r="Q10" s="26"/>
      <c r="R10" s="13"/>
      <c r="S10" s="26"/>
      <c r="T10" s="26"/>
      <c r="U10" s="13"/>
      <c r="V10" s="26"/>
      <c r="W10" s="26"/>
      <c r="X10" s="13"/>
      <c r="Y10" s="26"/>
      <c r="Z10" s="26"/>
      <c r="AA10" s="13"/>
      <c r="AB10" s="26"/>
      <c r="AC10" s="26"/>
      <c r="AD10" s="13"/>
      <c r="AE10" s="26"/>
      <c r="AF10" s="26"/>
      <c r="AG10" s="13"/>
      <c r="AH10" s="26"/>
      <c r="AI10" s="26"/>
      <c r="AJ10" s="13"/>
      <c r="AK10" s="26"/>
      <c r="AL10" s="26"/>
      <c r="AM10" s="13"/>
      <c r="AN10" s="50"/>
      <c r="AO10" s="50"/>
      <c r="AP10" s="50"/>
      <c r="AQ10" s="51"/>
      <c r="AR10" s="51"/>
      <c r="AS10" s="51"/>
      <c r="AT10" s="51"/>
      <c r="AU10" s="104"/>
    </row>
    <row r="11" spans="2:47" ht="36" thickBot="1">
      <c r="B11" s="69"/>
      <c r="C11" s="73"/>
      <c r="D11" s="72"/>
      <c r="E11" s="72"/>
      <c r="F11" s="14" t="s">
        <v>32</v>
      </c>
      <c r="G11" s="43"/>
      <c r="H11" s="13"/>
      <c r="I11" s="4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5"/>
      <c r="AO11" s="15"/>
      <c r="AP11" s="15"/>
      <c r="AQ11" s="51"/>
      <c r="AR11" s="51"/>
      <c r="AS11" s="51"/>
      <c r="AT11" s="51"/>
      <c r="AU11" s="105"/>
    </row>
    <row r="12" spans="2:47" ht="28.5" customHeight="1" thickBot="1">
      <c r="B12" s="69">
        <v>2</v>
      </c>
      <c r="C12" s="93">
        <f t="array" ref="C12">IF(ISERROR(INDEX(مسودة!$C$8:$AV$37,SMALL(IF((مسودة!$AV$8:$AV$37="ناجح"),ROW(مسودة!$C$8:$AV$37)-MIN(ROW(مسودة!$C$8:$AV$37))+1,""),ROW(A2)),COLUMN(A2))),"",INDEX(مسودة!$C$8:$AV$37,SMALL(IF((مسودة!$AV$8:$AV$37="ناجح"),ROW(مسودة!$C$8:$AV$37)-MIN(ROW(مسودة!$C$8:$AV$37))+1,""),ROW(A2)),COLUMN(A2)))</f>
        <v>607</v>
      </c>
      <c r="D12" s="86" t="str">
        <f>IF(C12&lt;&gt;"",VLOOKUP(C12,مسودة!C11:D40,2,0),"")</f>
        <v xml:space="preserve">احمد  علي </v>
      </c>
      <c r="E12" s="86">
        <f>IF(C12&lt;&gt;"",VLOOKUP(C12,مسودة!C11:E40,3,0),"")</f>
        <v>215</v>
      </c>
      <c r="F12" s="11" t="s">
        <v>30</v>
      </c>
      <c r="G12" s="26"/>
      <c r="H12" s="26"/>
      <c r="I12" s="13"/>
      <c r="J12" s="26"/>
      <c r="K12" s="26"/>
      <c r="L12" s="13"/>
      <c r="M12" s="26"/>
      <c r="N12" s="26"/>
      <c r="O12" s="13"/>
      <c r="P12" s="26"/>
      <c r="Q12" s="26"/>
      <c r="R12" s="13"/>
      <c r="S12" s="26"/>
      <c r="T12" s="26"/>
      <c r="U12" s="13"/>
      <c r="V12" s="26"/>
      <c r="W12" s="26"/>
      <c r="X12" s="13"/>
      <c r="Y12" s="26"/>
      <c r="Z12" s="26"/>
      <c r="AA12" s="13"/>
      <c r="AB12" s="26"/>
      <c r="AC12" s="26"/>
      <c r="AD12" s="13"/>
      <c r="AE12" s="26"/>
      <c r="AF12" s="26"/>
      <c r="AG12" s="13"/>
      <c r="AH12" s="26"/>
      <c r="AI12" s="26"/>
      <c r="AJ12" s="13"/>
      <c r="AK12" s="26"/>
      <c r="AL12" s="26"/>
      <c r="AM12" s="13"/>
      <c r="AN12" s="74"/>
      <c r="AO12" s="74"/>
      <c r="AP12" s="49"/>
      <c r="AQ12" s="51"/>
      <c r="AR12" s="51"/>
      <c r="AS12" s="51"/>
      <c r="AT12" s="51"/>
      <c r="AU12" s="66"/>
    </row>
    <row r="13" spans="2:47" ht="28.5" customHeight="1" thickBot="1">
      <c r="B13" s="69"/>
      <c r="C13" s="95"/>
      <c r="D13" s="72"/>
      <c r="E13" s="72"/>
      <c r="F13" s="11" t="s">
        <v>31</v>
      </c>
      <c r="G13" s="43"/>
      <c r="H13" s="26"/>
      <c r="I13" s="13"/>
      <c r="J13" s="26"/>
      <c r="K13" s="26"/>
      <c r="L13" s="13"/>
      <c r="M13" s="26"/>
      <c r="N13" s="26"/>
      <c r="O13" s="13"/>
      <c r="P13" s="26"/>
      <c r="Q13" s="26"/>
      <c r="R13" s="13"/>
      <c r="S13" s="26"/>
      <c r="T13" s="26"/>
      <c r="U13" s="13"/>
      <c r="V13" s="26"/>
      <c r="W13" s="26"/>
      <c r="X13" s="13"/>
      <c r="Y13" s="26"/>
      <c r="Z13" s="26"/>
      <c r="AA13" s="13"/>
      <c r="AB13" s="26"/>
      <c r="AC13" s="26"/>
      <c r="AD13" s="13"/>
      <c r="AE13" s="26"/>
      <c r="AF13" s="26"/>
      <c r="AG13" s="13"/>
      <c r="AH13" s="26"/>
      <c r="AI13" s="26"/>
      <c r="AJ13" s="13"/>
      <c r="AK13" s="26"/>
      <c r="AL13" s="26"/>
      <c r="AM13" s="13"/>
      <c r="AN13" s="74"/>
      <c r="AO13" s="74"/>
      <c r="AP13" s="50"/>
      <c r="AQ13" s="51"/>
      <c r="AR13" s="51"/>
      <c r="AS13" s="51"/>
      <c r="AT13" s="51"/>
      <c r="AU13" s="67"/>
    </row>
    <row r="14" spans="2:47" ht="36" customHeight="1" thickBot="1">
      <c r="B14" s="69"/>
      <c r="C14" s="73"/>
      <c r="D14" s="72"/>
      <c r="E14" s="72"/>
      <c r="F14" s="14" t="s">
        <v>32</v>
      </c>
      <c r="G14" s="4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5"/>
      <c r="AO14" s="15"/>
      <c r="AP14" s="15"/>
      <c r="AQ14" s="51"/>
      <c r="AR14" s="51"/>
      <c r="AS14" s="51"/>
      <c r="AT14" s="51"/>
      <c r="AU14" s="68"/>
    </row>
    <row r="15" spans="2:47" ht="28.5" customHeight="1" thickBot="1">
      <c r="B15" s="69">
        <v>3</v>
      </c>
      <c r="C15" s="93">
        <f t="array" ref="C15">IF(ISERROR(INDEX(مسودة!$C$8:$AV$37,SMALL(IF((مسودة!$AV$8:$AV$37="ناجح"),ROW(مسودة!$C$8:$AV$37)-MIN(ROW(مسودة!$C$8:$AV$37))+1,""),ROW(A3)),COLUMN(A3))),"",INDEX(مسودة!$C$8:$AV$37,SMALL(IF((مسودة!$AV$8:$AV$37="ناجح"),ROW(مسودة!$C$8:$AV$37)-MIN(ROW(مسودة!$C$8:$AV$37))+1,""),ROW(A3)),COLUMN(A3)))</f>
        <v>609</v>
      </c>
      <c r="D15" s="86" t="str">
        <f>IF(C15&lt;&gt;"",VLOOKUP(C15,مسودة!C14:D43,2,0),"")</f>
        <v xml:space="preserve">احمد صلاح الدين </v>
      </c>
      <c r="E15" s="86">
        <f>IF(C15&lt;&gt;"",VLOOKUP(C15,مسودة!C14:E43,3,0),"")</f>
        <v>217</v>
      </c>
      <c r="F15" s="11" t="s">
        <v>30</v>
      </c>
      <c r="G15" s="26"/>
      <c r="H15" s="26"/>
      <c r="I15" s="13"/>
      <c r="J15" s="26"/>
      <c r="K15" s="26"/>
      <c r="L15" s="13"/>
      <c r="M15" s="26"/>
      <c r="N15" s="26"/>
      <c r="O15" s="13"/>
      <c r="P15" s="26"/>
      <c r="Q15" s="26"/>
      <c r="R15" s="13"/>
      <c r="S15" s="26"/>
      <c r="T15" s="26"/>
      <c r="U15" s="13"/>
      <c r="V15" s="26"/>
      <c r="W15" s="26"/>
      <c r="X15" s="13"/>
      <c r="Y15" s="26"/>
      <c r="Z15" s="26"/>
      <c r="AA15" s="13"/>
      <c r="AB15" s="26"/>
      <c r="AC15" s="26"/>
      <c r="AD15" s="13"/>
      <c r="AE15" s="26"/>
      <c r="AF15" s="26"/>
      <c r="AG15" s="13"/>
      <c r="AH15" s="26"/>
      <c r="AI15" s="26"/>
      <c r="AJ15" s="13"/>
      <c r="AK15" s="26"/>
      <c r="AL15" s="26"/>
      <c r="AM15" s="13"/>
      <c r="AN15" s="74"/>
      <c r="AO15" s="74"/>
      <c r="AP15" s="49"/>
      <c r="AQ15" s="51"/>
      <c r="AR15" s="51"/>
      <c r="AS15" s="51"/>
      <c r="AT15" s="51"/>
      <c r="AU15" s="106"/>
    </row>
    <row r="16" spans="2:47" ht="28.5" customHeight="1" thickBot="1">
      <c r="B16" s="69"/>
      <c r="C16" s="95"/>
      <c r="D16" s="72"/>
      <c r="E16" s="72"/>
      <c r="F16" s="11" t="s">
        <v>31</v>
      </c>
      <c r="G16" s="32"/>
      <c r="H16" s="26"/>
      <c r="I16" s="13"/>
      <c r="J16" s="26"/>
      <c r="K16" s="26"/>
      <c r="L16" s="13"/>
      <c r="M16" s="26"/>
      <c r="N16" s="26"/>
      <c r="O16" s="13"/>
      <c r="P16" s="26"/>
      <c r="Q16" s="26"/>
      <c r="R16" s="13"/>
      <c r="S16" s="26"/>
      <c r="T16" s="26"/>
      <c r="U16" s="13"/>
      <c r="V16" s="26"/>
      <c r="W16" s="26"/>
      <c r="X16" s="13"/>
      <c r="Y16" s="26"/>
      <c r="Z16" s="26"/>
      <c r="AA16" s="13"/>
      <c r="AB16" s="26"/>
      <c r="AC16" s="26"/>
      <c r="AD16" s="13"/>
      <c r="AE16" s="26"/>
      <c r="AF16" s="26"/>
      <c r="AG16" s="13"/>
      <c r="AH16" s="26"/>
      <c r="AI16" s="26"/>
      <c r="AJ16" s="13"/>
      <c r="AK16" s="26"/>
      <c r="AL16" s="26"/>
      <c r="AM16" s="13"/>
      <c r="AN16" s="74"/>
      <c r="AO16" s="74"/>
      <c r="AP16" s="50"/>
      <c r="AQ16" s="51"/>
      <c r="AR16" s="51"/>
      <c r="AS16" s="51"/>
      <c r="AT16" s="51"/>
      <c r="AU16" s="107"/>
    </row>
    <row r="17" spans="1:47" ht="36" customHeight="1" thickBot="1">
      <c r="B17" s="69"/>
      <c r="C17" s="73"/>
      <c r="D17" s="72"/>
      <c r="E17" s="72"/>
      <c r="F17" s="14" t="s">
        <v>32</v>
      </c>
      <c r="G17" s="32"/>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5"/>
      <c r="AO17" s="15"/>
      <c r="AP17" s="15"/>
      <c r="AQ17" s="51"/>
      <c r="AR17" s="51"/>
      <c r="AS17" s="51"/>
      <c r="AT17" s="51"/>
      <c r="AU17" s="108"/>
    </row>
    <row r="18" spans="1:47" ht="28.5" customHeight="1" thickBot="1">
      <c r="B18" s="69">
        <v>4</v>
      </c>
      <c r="C18" s="93">
        <f t="array" ref="C18">IF(ISERROR(INDEX(مسودة!$C$8:$AV$37,SMALL(IF((مسودة!$AV$8:$AV$37="ناجح"),ROW(مسودة!$C$8:$AV$37)-MIN(ROW(مسودة!$C$8:$AV$37))+1,""),ROW(A4)),COLUMN(A4))),"",INDEX(مسودة!$C$8:$AV$37,SMALL(IF((مسودة!$AV$8:$AV$37="ناجح"),ROW(مسودة!$C$8:$AV$37)-MIN(ROW(مسودة!$C$8:$AV$37))+1,""),ROW(A4)),COLUMN(A4)))</f>
        <v>612</v>
      </c>
      <c r="D18" s="86" t="str">
        <f>IF(C18&lt;&gt;"",VLOOKUP(C18,مسودة!C17:D46,2,0),"")</f>
        <v xml:space="preserve">احمد  مصطفى </v>
      </c>
      <c r="E18" s="86">
        <f>IF(C18&lt;&gt;"",VLOOKUP(C18,مسودة!C17:E46,3,0),"")</f>
        <v>219</v>
      </c>
      <c r="F18" s="11" t="s">
        <v>30</v>
      </c>
      <c r="G18" s="26"/>
      <c r="H18" s="26"/>
      <c r="I18" s="13"/>
      <c r="J18" s="26"/>
      <c r="K18" s="26"/>
      <c r="L18" s="13"/>
      <c r="M18" s="26"/>
      <c r="N18" s="26"/>
      <c r="O18" s="13"/>
      <c r="P18" s="26"/>
      <c r="Q18" s="26"/>
      <c r="R18" s="13"/>
      <c r="S18" s="26"/>
      <c r="T18" s="26"/>
      <c r="U18" s="13"/>
      <c r="V18" s="26"/>
      <c r="W18" s="26"/>
      <c r="X18" s="13"/>
      <c r="Y18" s="26"/>
      <c r="Z18" s="26"/>
      <c r="AA18" s="13"/>
      <c r="AB18" s="26"/>
      <c r="AC18" s="26"/>
      <c r="AD18" s="13"/>
      <c r="AE18" s="26"/>
      <c r="AF18" s="26"/>
      <c r="AG18" s="13"/>
      <c r="AH18" s="26"/>
      <c r="AI18" s="26"/>
      <c r="AJ18" s="13"/>
      <c r="AK18" s="26"/>
      <c r="AL18" s="26"/>
      <c r="AM18" s="13"/>
      <c r="AN18" s="74"/>
      <c r="AO18" s="74"/>
      <c r="AP18" s="49"/>
      <c r="AQ18" s="51"/>
      <c r="AR18" s="51"/>
      <c r="AS18" s="51"/>
      <c r="AT18" s="51"/>
      <c r="AU18" s="99"/>
    </row>
    <row r="19" spans="1:47" ht="28.5" customHeight="1" thickBot="1">
      <c r="B19" s="69"/>
      <c r="C19" s="95"/>
      <c r="D19" s="72"/>
      <c r="E19" s="72"/>
      <c r="F19" s="11" t="s">
        <v>31</v>
      </c>
      <c r="G19" s="43"/>
      <c r="H19" s="26"/>
      <c r="I19" s="13"/>
      <c r="J19" s="26"/>
      <c r="K19" s="26"/>
      <c r="L19" s="13"/>
      <c r="M19" s="26"/>
      <c r="N19" s="26"/>
      <c r="O19" s="13"/>
      <c r="P19" s="26"/>
      <c r="Q19" s="26"/>
      <c r="R19" s="13"/>
      <c r="S19" s="26"/>
      <c r="T19" s="26"/>
      <c r="U19" s="13"/>
      <c r="V19" s="26"/>
      <c r="W19" s="26"/>
      <c r="X19" s="13"/>
      <c r="Y19" s="26"/>
      <c r="Z19" s="26"/>
      <c r="AA19" s="13"/>
      <c r="AB19" s="26"/>
      <c r="AC19" s="26"/>
      <c r="AD19" s="13"/>
      <c r="AE19" s="26"/>
      <c r="AF19" s="26"/>
      <c r="AG19" s="13"/>
      <c r="AH19" s="26"/>
      <c r="AI19" s="26"/>
      <c r="AJ19" s="13"/>
      <c r="AK19" s="26"/>
      <c r="AL19" s="26"/>
      <c r="AM19" s="13"/>
      <c r="AN19" s="74"/>
      <c r="AO19" s="74"/>
      <c r="AP19" s="50"/>
      <c r="AQ19" s="51"/>
      <c r="AR19" s="51"/>
      <c r="AS19" s="51"/>
      <c r="AT19" s="51"/>
      <c r="AU19" s="99"/>
    </row>
    <row r="20" spans="1:47" ht="36" thickBot="1">
      <c r="B20" s="69"/>
      <c r="C20" s="73"/>
      <c r="D20" s="72"/>
      <c r="E20" s="72"/>
      <c r="F20" s="14" t="s">
        <v>32</v>
      </c>
      <c r="G20" s="4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5"/>
      <c r="AO20" s="15"/>
      <c r="AP20" s="15"/>
      <c r="AQ20" s="51"/>
      <c r="AR20" s="51"/>
      <c r="AS20" s="51"/>
      <c r="AT20" s="51"/>
      <c r="AU20" s="99"/>
    </row>
    <row r="21" spans="1:47" ht="28.5" customHeight="1" thickBot="1">
      <c r="A21">
        <v>619</v>
      </c>
      <c r="B21" s="69">
        <v>5</v>
      </c>
      <c r="C21" s="93">
        <f t="array" ref="C21">IF(ISERROR(INDEX(مسودة!$C$8:$AV$37,SMALL(IF((مسودة!$AV$8:$AV$37="ناجح"),ROW(مسودة!$C$8:$AV$37)-MIN(ROW(مسودة!$C$8:$AV$37))+1,""),ROW(A5)),COLUMN(A5))),"",INDEX(مسودة!$C$8:$AV$37,SMALL(IF((مسودة!$AV$8:$AV$37="ناجح"),ROW(مسودة!$C$8:$AV$37)-MIN(ROW(مسودة!$C$8:$AV$37))+1,""),ROW(A5)),COLUMN(A5)))</f>
        <v>619</v>
      </c>
      <c r="D21" s="86" t="str">
        <f>IF(C21&lt;&gt;"",VLOOKUP(C21,مسودة!C20:D49,2,0),"")</f>
        <v xml:space="preserve">احمد  عبد السلام </v>
      </c>
      <c r="E21" s="86">
        <f>IF(C21&lt;&gt;"",VLOOKUP(C21,مسودة!C20:E49,3,0),"")</f>
        <v>221</v>
      </c>
      <c r="F21" s="11" t="s">
        <v>30</v>
      </c>
      <c r="G21" s="26"/>
      <c r="H21" s="26"/>
      <c r="I21" s="13"/>
      <c r="J21" s="26"/>
      <c r="K21" s="26"/>
      <c r="L21" s="13"/>
      <c r="M21" s="26"/>
      <c r="N21" s="26"/>
      <c r="O21" s="13"/>
      <c r="P21" s="26"/>
      <c r="Q21" s="26"/>
      <c r="R21" s="13"/>
      <c r="S21" s="26"/>
      <c r="T21" s="26"/>
      <c r="U21" s="13"/>
      <c r="V21" s="26"/>
      <c r="W21" s="26"/>
      <c r="X21" s="13"/>
      <c r="Y21" s="26"/>
      <c r="Z21" s="26"/>
      <c r="AA21" s="13"/>
      <c r="AB21" s="26"/>
      <c r="AC21" s="26"/>
      <c r="AD21" s="13"/>
      <c r="AE21" s="26"/>
      <c r="AF21" s="26"/>
      <c r="AG21" s="13"/>
      <c r="AH21" s="26"/>
      <c r="AI21" s="26"/>
      <c r="AJ21" s="13"/>
      <c r="AK21" s="26"/>
      <c r="AL21" s="26"/>
      <c r="AM21" s="13"/>
      <c r="AN21" s="74"/>
      <c r="AO21" s="74"/>
      <c r="AP21" s="49"/>
      <c r="AQ21" s="51"/>
      <c r="AR21" s="51"/>
      <c r="AS21" s="51"/>
      <c r="AT21" s="51"/>
      <c r="AU21" s="109"/>
    </row>
    <row r="22" spans="1:47" ht="28.5" customHeight="1" thickBot="1">
      <c r="A22">
        <v>619</v>
      </c>
      <c r="B22" s="69"/>
      <c r="C22" s="95"/>
      <c r="D22" s="72"/>
      <c r="E22" s="72"/>
      <c r="F22" s="11" t="s">
        <v>31</v>
      </c>
      <c r="G22" s="43"/>
      <c r="H22" s="26"/>
      <c r="I22" s="13"/>
      <c r="J22" s="26"/>
      <c r="K22" s="26"/>
      <c r="L22" s="13"/>
      <c r="M22" s="26"/>
      <c r="N22" s="26"/>
      <c r="O22" s="13"/>
      <c r="P22" s="26"/>
      <c r="Q22" s="26"/>
      <c r="R22" s="13"/>
      <c r="S22" s="26"/>
      <c r="T22" s="26"/>
      <c r="U22" s="13"/>
      <c r="V22" s="26"/>
      <c r="W22" s="26"/>
      <c r="X22" s="13"/>
      <c r="Y22" s="26"/>
      <c r="Z22" s="26"/>
      <c r="AA22" s="13"/>
      <c r="AB22" s="26"/>
      <c r="AC22" s="26"/>
      <c r="AD22" s="13"/>
      <c r="AE22" s="26"/>
      <c r="AF22" s="26"/>
      <c r="AG22" s="13"/>
      <c r="AH22" s="26"/>
      <c r="AI22" s="26"/>
      <c r="AJ22" s="13"/>
      <c r="AK22" s="26"/>
      <c r="AL22" s="26"/>
      <c r="AM22" s="13"/>
      <c r="AN22" s="74"/>
      <c r="AO22" s="74"/>
      <c r="AP22" s="50"/>
      <c r="AQ22" s="51"/>
      <c r="AR22" s="51"/>
      <c r="AS22" s="51"/>
      <c r="AT22" s="51"/>
      <c r="AU22" s="109"/>
    </row>
    <row r="23" spans="1:47" ht="36" thickBot="1">
      <c r="A23">
        <v>619</v>
      </c>
      <c r="B23" s="69"/>
      <c r="C23" s="73"/>
      <c r="D23" s="72"/>
      <c r="E23" s="72"/>
      <c r="F23" s="14" t="s">
        <v>32</v>
      </c>
      <c r="G23" s="4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5"/>
      <c r="AO23" s="15"/>
      <c r="AP23" s="15"/>
      <c r="AQ23" s="51"/>
      <c r="AR23" s="51"/>
      <c r="AS23" s="51"/>
      <c r="AT23" s="51"/>
      <c r="AU23" s="109"/>
    </row>
    <row r="24" spans="1:47" ht="28.5" customHeight="1" thickBot="1">
      <c r="B24" s="69">
        <v>6</v>
      </c>
      <c r="C24" s="93" t="str">
        <f t="array" ref="C24">IF(ISERROR(INDEX(مسودة!$C$8:$AV$37,SMALL(IF((مسودة!$AV$8:$AV$37="ناجح"),ROW(مسودة!$C$8:$AV$37)-MIN(ROW(مسودة!$C$8:$AV$37))+1,""),ROW(A6)),COLUMN(A6))),"",INDEX(مسودة!$C$8:$AV$37,SMALL(IF((مسودة!$AV$8:$AV$37="ناجح"),ROW(مسودة!$C$8:$AV$37)-MIN(ROW(مسودة!$C$8:$AV$37))+1,""),ROW(A6)),COLUMN(A6)))</f>
        <v/>
      </c>
      <c r="D24" s="86" t="str">
        <f>IF(C24&lt;&gt;"",VLOOKUP(C24,مسودة!C23:D52,2,0),"")</f>
        <v/>
      </c>
      <c r="E24" s="86" t="str">
        <f>IF(C24&lt;&gt;"",VLOOKUP(C24,مسودة!C23:E52,3,0),"")</f>
        <v/>
      </c>
      <c r="F24" s="11" t="s">
        <v>30</v>
      </c>
      <c r="G24" s="26"/>
      <c r="H24" s="26"/>
      <c r="I24" s="13"/>
      <c r="J24" s="26"/>
      <c r="K24" s="26"/>
      <c r="L24" s="13"/>
      <c r="M24" s="26"/>
      <c r="N24" s="26"/>
      <c r="O24" s="13"/>
      <c r="P24" s="26"/>
      <c r="Q24" s="26"/>
      <c r="R24" s="13"/>
      <c r="S24" s="26"/>
      <c r="T24" s="26"/>
      <c r="U24" s="13"/>
      <c r="V24" s="26"/>
      <c r="W24" s="26"/>
      <c r="X24" s="13"/>
      <c r="Y24" s="26"/>
      <c r="Z24" s="26"/>
      <c r="AA24" s="13"/>
      <c r="AB24" s="26"/>
      <c r="AC24" s="26"/>
      <c r="AD24" s="13"/>
      <c r="AE24" s="26"/>
      <c r="AF24" s="26"/>
      <c r="AG24" s="13"/>
      <c r="AH24" s="26"/>
      <c r="AI24" s="26"/>
      <c r="AJ24" s="13"/>
      <c r="AK24" s="26"/>
      <c r="AL24" s="26"/>
      <c r="AM24" s="13"/>
      <c r="AN24" s="74"/>
      <c r="AO24" s="74"/>
      <c r="AP24" s="49"/>
      <c r="AQ24" s="51"/>
      <c r="AR24" s="51"/>
      <c r="AS24" s="51"/>
      <c r="AT24" s="51"/>
      <c r="AU24" s="99"/>
    </row>
    <row r="25" spans="1:47" ht="28.5" customHeight="1" thickBot="1">
      <c r="B25" s="69"/>
      <c r="C25" s="95"/>
      <c r="D25" s="72"/>
      <c r="E25" s="72"/>
      <c r="F25" s="11" t="s">
        <v>31</v>
      </c>
      <c r="G25" s="26"/>
      <c r="H25" s="26"/>
      <c r="I25" s="13"/>
      <c r="J25" s="26"/>
      <c r="K25" s="26"/>
      <c r="L25" s="13"/>
      <c r="M25" s="26"/>
      <c r="N25" s="26"/>
      <c r="O25" s="13"/>
      <c r="P25" s="26"/>
      <c r="Q25" s="26"/>
      <c r="R25" s="13"/>
      <c r="S25" s="26"/>
      <c r="T25" s="26"/>
      <c r="U25" s="13"/>
      <c r="V25" s="26"/>
      <c r="W25" s="26"/>
      <c r="X25" s="13"/>
      <c r="Y25" s="26"/>
      <c r="Z25" s="26"/>
      <c r="AA25" s="13"/>
      <c r="AB25" s="26"/>
      <c r="AC25" s="26"/>
      <c r="AD25" s="13"/>
      <c r="AE25" s="26"/>
      <c r="AF25" s="26"/>
      <c r="AG25" s="13"/>
      <c r="AH25" s="26"/>
      <c r="AI25" s="26"/>
      <c r="AJ25" s="13"/>
      <c r="AK25" s="26"/>
      <c r="AL25" s="26"/>
      <c r="AM25" s="13"/>
      <c r="AN25" s="74"/>
      <c r="AO25" s="74"/>
      <c r="AP25" s="50"/>
      <c r="AQ25" s="51"/>
      <c r="AR25" s="51"/>
      <c r="AS25" s="51"/>
      <c r="AT25" s="51"/>
      <c r="AU25" s="99"/>
    </row>
    <row r="26" spans="1:47" ht="36" thickBot="1">
      <c r="B26" s="69"/>
      <c r="C26" s="73"/>
      <c r="D26" s="72"/>
      <c r="E26" s="72"/>
      <c r="F26" s="14" t="s">
        <v>32</v>
      </c>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5"/>
      <c r="AO26" s="15"/>
      <c r="AP26" s="15"/>
      <c r="AQ26" s="51"/>
      <c r="AR26" s="51"/>
      <c r="AS26" s="51"/>
      <c r="AT26" s="51"/>
      <c r="AU26" s="99"/>
    </row>
    <row r="27" spans="1:47" ht="28.5" customHeight="1" thickBot="1">
      <c r="B27" s="69">
        <v>7</v>
      </c>
      <c r="C27" s="93" t="str">
        <f t="array" ref="C27">IF(ISERROR(INDEX(مسودة!$C$8:$AV$37,SMALL(IF((مسودة!$AV$8:$AV$37="ناجح"),ROW(مسودة!$C$8:$AV$37)-MIN(ROW(مسودة!$C$8:$AV$37))+1,""),ROW(A7)),COLUMN(A7))),"",INDEX(مسودة!$C$8:$AV$37,SMALL(IF((مسودة!$AV$8:$AV$37="ناجح"),ROW(مسودة!$C$8:$AV$37)-MIN(ROW(مسودة!$C$8:$AV$37))+1,""),ROW(A7)),COLUMN(A7)))</f>
        <v/>
      </c>
      <c r="D27" s="86" t="str">
        <f>IF(C27&lt;&gt;"",VLOOKUP(C27,مسودة!C26:D55,2,0),"")</f>
        <v/>
      </c>
      <c r="E27" s="86" t="str">
        <f>IF(C27&lt;&gt;"",VLOOKUP(C27,مسودة!C26:E55,3,0),"")</f>
        <v/>
      </c>
      <c r="F27" s="11" t="s">
        <v>30</v>
      </c>
      <c r="G27" s="26"/>
      <c r="H27" s="26"/>
      <c r="I27" s="13"/>
      <c r="J27" s="26"/>
      <c r="K27" s="26"/>
      <c r="L27" s="13"/>
      <c r="M27" s="26"/>
      <c r="N27" s="26"/>
      <c r="O27" s="13"/>
      <c r="P27" s="26"/>
      <c r="Q27" s="26"/>
      <c r="R27" s="13"/>
      <c r="S27" s="26"/>
      <c r="T27" s="26"/>
      <c r="U27" s="13"/>
      <c r="V27" s="26"/>
      <c r="W27" s="26"/>
      <c r="X27" s="13"/>
      <c r="Y27" s="26"/>
      <c r="Z27" s="26"/>
      <c r="AA27" s="13"/>
      <c r="AB27" s="26"/>
      <c r="AC27" s="26"/>
      <c r="AD27" s="13"/>
      <c r="AE27" s="26"/>
      <c r="AF27" s="26"/>
      <c r="AG27" s="13"/>
      <c r="AH27" s="26"/>
      <c r="AI27" s="26"/>
      <c r="AJ27" s="13"/>
      <c r="AK27" s="26"/>
      <c r="AL27" s="26"/>
      <c r="AM27" s="13"/>
      <c r="AN27" s="74"/>
      <c r="AO27" s="74"/>
      <c r="AP27" s="49"/>
      <c r="AQ27" s="51"/>
      <c r="AR27" s="51"/>
      <c r="AS27" s="51"/>
      <c r="AT27" s="51"/>
      <c r="AU27" s="102"/>
    </row>
    <row r="28" spans="1:47" ht="28.5" customHeight="1" thickBot="1">
      <c r="B28" s="69"/>
      <c r="C28" s="95"/>
      <c r="D28" s="72"/>
      <c r="E28" s="72"/>
      <c r="F28" s="11" t="s">
        <v>31</v>
      </c>
      <c r="G28" s="26"/>
      <c r="H28" s="26"/>
      <c r="I28" s="13"/>
      <c r="J28" s="26"/>
      <c r="K28" s="26"/>
      <c r="L28" s="13"/>
      <c r="M28" s="26"/>
      <c r="N28" s="26"/>
      <c r="O28" s="13"/>
      <c r="P28" s="26"/>
      <c r="Q28" s="26"/>
      <c r="R28" s="13"/>
      <c r="S28" s="26"/>
      <c r="T28" s="26"/>
      <c r="U28" s="13"/>
      <c r="V28" s="26"/>
      <c r="W28" s="26"/>
      <c r="X28" s="13"/>
      <c r="Y28" s="26"/>
      <c r="Z28" s="26"/>
      <c r="AA28" s="13"/>
      <c r="AB28" s="26"/>
      <c r="AC28" s="26"/>
      <c r="AD28" s="13"/>
      <c r="AE28" s="26"/>
      <c r="AF28" s="26"/>
      <c r="AG28" s="13"/>
      <c r="AH28" s="26"/>
      <c r="AI28" s="26"/>
      <c r="AJ28" s="13"/>
      <c r="AK28" s="26"/>
      <c r="AL28" s="26"/>
      <c r="AM28" s="13"/>
      <c r="AN28" s="74"/>
      <c r="AO28" s="74"/>
      <c r="AP28" s="50"/>
      <c r="AQ28" s="51"/>
      <c r="AR28" s="51"/>
      <c r="AS28" s="51"/>
      <c r="AT28" s="51"/>
      <c r="AU28" s="102"/>
    </row>
    <row r="29" spans="1:47" ht="36" thickBot="1">
      <c r="B29" s="69"/>
      <c r="C29" s="73"/>
      <c r="D29" s="72"/>
      <c r="E29" s="72"/>
      <c r="F29" s="14" t="s">
        <v>32</v>
      </c>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5"/>
      <c r="AO29" s="15"/>
      <c r="AP29" s="15"/>
      <c r="AQ29" s="51"/>
      <c r="AR29" s="51"/>
      <c r="AS29" s="51"/>
      <c r="AT29" s="51"/>
      <c r="AU29" s="102"/>
    </row>
    <row r="30" spans="1:47" ht="28.5" customHeight="1" thickBot="1">
      <c r="B30" s="69">
        <v>8</v>
      </c>
      <c r="C30" s="93" t="str">
        <f t="array" ref="C30">IF(ISERROR(INDEX(مسودة!$C$8:$AV$37,SMALL(IF((مسودة!$AV$8:$AV$37="ناجح"),ROW(مسودة!$C$8:$AV$37)-MIN(ROW(مسودة!$C$8:$AV$37))+1,""),ROW(A8)),COLUMN(A8))),"",INDEX(مسودة!$C$8:$AV$37,SMALL(IF((مسودة!$AV$8:$AV$37="ناجح"),ROW(مسودة!$C$8:$AV$37)-MIN(ROW(مسودة!$C$8:$AV$37))+1,""),ROW(A8)),COLUMN(A8)))</f>
        <v/>
      </c>
      <c r="D30" s="86" t="str">
        <f>IF(C30&lt;&gt;"",VLOOKUP(C30,مسودة!C29:D58,2,0),"")</f>
        <v/>
      </c>
      <c r="E30" s="86" t="str">
        <f>IF(C30&lt;&gt;"",VLOOKUP(C30,مسودة!C29:E58,3,0),"")</f>
        <v/>
      </c>
      <c r="F30" s="11" t="s">
        <v>30</v>
      </c>
      <c r="G30" s="26"/>
      <c r="H30" s="26"/>
      <c r="I30" s="13"/>
      <c r="J30" s="26"/>
      <c r="K30" s="26"/>
      <c r="L30" s="13"/>
      <c r="M30" s="26"/>
      <c r="N30" s="26"/>
      <c r="O30" s="13"/>
      <c r="P30" s="26"/>
      <c r="Q30" s="26"/>
      <c r="R30" s="13"/>
      <c r="S30" s="26"/>
      <c r="T30" s="26"/>
      <c r="U30" s="13"/>
      <c r="V30" s="26"/>
      <c r="W30" s="26"/>
      <c r="X30" s="13"/>
      <c r="Y30" s="26"/>
      <c r="Z30" s="26"/>
      <c r="AA30" s="13"/>
      <c r="AB30" s="26"/>
      <c r="AC30" s="26"/>
      <c r="AD30" s="13"/>
      <c r="AE30" s="26"/>
      <c r="AF30" s="26"/>
      <c r="AG30" s="13"/>
      <c r="AH30" s="26"/>
      <c r="AI30" s="26"/>
      <c r="AJ30" s="13"/>
      <c r="AK30" s="26"/>
      <c r="AL30" s="26"/>
      <c r="AM30" s="13"/>
      <c r="AN30" s="74"/>
      <c r="AO30" s="74"/>
      <c r="AP30" s="49"/>
      <c r="AQ30" s="51"/>
      <c r="AR30" s="51"/>
      <c r="AS30" s="51"/>
      <c r="AT30" s="51"/>
      <c r="AU30" s="99"/>
    </row>
    <row r="31" spans="1:47" ht="28.5" customHeight="1" thickBot="1">
      <c r="B31" s="69"/>
      <c r="C31" s="95"/>
      <c r="D31" s="72"/>
      <c r="E31" s="72"/>
      <c r="F31" s="11" t="s">
        <v>31</v>
      </c>
      <c r="G31" s="26"/>
      <c r="H31" s="26"/>
      <c r="I31" s="13"/>
      <c r="J31" s="26"/>
      <c r="K31" s="26"/>
      <c r="L31" s="13"/>
      <c r="M31" s="26"/>
      <c r="N31" s="26"/>
      <c r="O31" s="13"/>
      <c r="P31" s="26"/>
      <c r="Q31" s="26"/>
      <c r="R31" s="13"/>
      <c r="S31" s="26"/>
      <c r="T31" s="26"/>
      <c r="U31" s="13"/>
      <c r="V31" s="26"/>
      <c r="W31" s="26"/>
      <c r="X31" s="13"/>
      <c r="Y31" s="26"/>
      <c r="Z31" s="26"/>
      <c r="AA31" s="13"/>
      <c r="AB31" s="26"/>
      <c r="AC31" s="26"/>
      <c r="AD31" s="13"/>
      <c r="AE31" s="26"/>
      <c r="AF31" s="26"/>
      <c r="AG31" s="13"/>
      <c r="AH31" s="26"/>
      <c r="AI31" s="26"/>
      <c r="AJ31" s="13"/>
      <c r="AK31" s="26"/>
      <c r="AL31" s="26"/>
      <c r="AM31" s="13"/>
      <c r="AN31" s="74"/>
      <c r="AO31" s="74"/>
      <c r="AP31" s="50"/>
      <c r="AQ31" s="51"/>
      <c r="AR31" s="51"/>
      <c r="AS31" s="51"/>
      <c r="AT31" s="51"/>
      <c r="AU31" s="99"/>
    </row>
    <row r="32" spans="1:47" ht="36" thickBot="1">
      <c r="B32" s="69"/>
      <c r="C32" s="73"/>
      <c r="D32" s="72"/>
      <c r="E32" s="72"/>
      <c r="F32" s="14" t="s">
        <v>32</v>
      </c>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5"/>
      <c r="AO32" s="15"/>
      <c r="AP32" s="15"/>
      <c r="AQ32" s="51"/>
      <c r="AR32" s="51"/>
      <c r="AS32" s="51"/>
      <c r="AT32" s="51"/>
      <c r="AU32" s="99"/>
    </row>
    <row r="33" spans="2:47" ht="28.5" customHeight="1" thickBot="1">
      <c r="B33" s="69">
        <v>9</v>
      </c>
      <c r="C33" s="93" t="str">
        <f t="array" ref="C33">IF(ISERROR(INDEX(مسودة!$C$8:$AV$37,SMALL(IF((مسودة!$AV$8:$AV$37="ناجح"),ROW(مسودة!$C$8:$AV$37)-MIN(ROW(مسودة!$C$8:$AV$37))+1,""),ROW(A9)),COLUMN(A9))),"",INDEX(مسودة!$C$8:$AV$37,SMALL(IF((مسودة!$AV$8:$AV$37="ناجح"),ROW(مسودة!$C$8:$AV$37)-MIN(ROW(مسودة!$C$8:$AV$37))+1,""),ROW(A9)),COLUMN(A9)))</f>
        <v/>
      </c>
      <c r="D33" s="86" t="str">
        <f>IF(C33&lt;&gt;"",VLOOKUP(C33,مسودة!C32:D61,2,0),"")</f>
        <v/>
      </c>
      <c r="E33" s="86" t="str">
        <f>IF(C33&lt;&gt;"",VLOOKUP(C33,مسودة!C32:E61,3,0),"")</f>
        <v/>
      </c>
      <c r="F33" s="11" t="s">
        <v>30</v>
      </c>
      <c r="G33" s="26"/>
      <c r="H33" s="26"/>
      <c r="I33" s="13"/>
      <c r="J33" s="26"/>
      <c r="K33" s="26"/>
      <c r="L33" s="13"/>
      <c r="M33" s="26"/>
      <c r="N33" s="26"/>
      <c r="O33" s="13"/>
      <c r="P33" s="26"/>
      <c r="Q33" s="26"/>
      <c r="R33" s="13"/>
      <c r="S33" s="26"/>
      <c r="T33" s="26"/>
      <c r="U33" s="13"/>
      <c r="V33" s="26"/>
      <c r="W33" s="26"/>
      <c r="X33" s="13"/>
      <c r="Y33" s="26"/>
      <c r="Z33" s="26"/>
      <c r="AA33" s="13"/>
      <c r="AB33" s="26"/>
      <c r="AC33" s="26"/>
      <c r="AD33" s="13"/>
      <c r="AE33" s="26"/>
      <c r="AF33" s="26"/>
      <c r="AG33" s="13"/>
      <c r="AH33" s="26"/>
      <c r="AI33" s="26"/>
      <c r="AJ33" s="13"/>
      <c r="AK33" s="26"/>
      <c r="AL33" s="26"/>
      <c r="AM33" s="13"/>
      <c r="AN33" s="74"/>
      <c r="AO33" s="74"/>
      <c r="AP33" s="49"/>
      <c r="AQ33" s="51"/>
      <c r="AR33" s="51"/>
      <c r="AS33" s="51"/>
      <c r="AT33" s="51"/>
      <c r="AU33" s="110"/>
    </row>
    <row r="34" spans="2:47" ht="28.5" customHeight="1" thickBot="1">
      <c r="B34" s="69"/>
      <c r="C34" s="95"/>
      <c r="D34" s="72"/>
      <c r="E34" s="72"/>
      <c r="F34" s="11" t="s">
        <v>31</v>
      </c>
      <c r="G34" s="26"/>
      <c r="H34" s="26"/>
      <c r="I34" s="13"/>
      <c r="J34" s="26"/>
      <c r="K34" s="26"/>
      <c r="L34" s="13"/>
      <c r="M34" s="26"/>
      <c r="N34" s="26"/>
      <c r="O34" s="13"/>
      <c r="P34" s="26"/>
      <c r="Q34" s="26"/>
      <c r="R34" s="13"/>
      <c r="S34" s="26"/>
      <c r="T34" s="26"/>
      <c r="U34" s="13"/>
      <c r="V34" s="26"/>
      <c r="W34" s="26"/>
      <c r="X34" s="13"/>
      <c r="Y34" s="26"/>
      <c r="Z34" s="26"/>
      <c r="AA34" s="13"/>
      <c r="AB34" s="26"/>
      <c r="AC34" s="26"/>
      <c r="AD34" s="13"/>
      <c r="AE34" s="26"/>
      <c r="AF34" s="26"/>
      <c r="AG34" s="13"/>
      <c r="AH34" s="26"/>
      <c r="AI34" s="26"/>
      <c r="AJ34" s="13"/>
      <c r="AK34" s="26"/>
      <c r="AL34" s="26"/>
      <c r="AM34" s="13"/>
      <c r="AN34" s="74"/>
      <c r="AO34" s="74"/>
      <c r="AP34" s="50"/>
      <c r="AQ34" s="51"/>
      <c r="AR34" s="51"/>
      <c r="AS34" s="51"/>
      <c r="AT34" s="51"/>
      <c r="AU34" s="110"/>
    </row>
    <row r="35" spans="2:47" ht="36" thickBot="1">
      <c r="B35" s="69"/>
      <c r="C35" s="73"/>
      <c r="D35" s="72"/>
      <c r="E35" s="72"/>
      <c r="F35" s="14" t="s">
        <v>32</v>
      </c>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5"/>
      <c r="AO35" s="15"/>
      <c r="AP35" s="15"/>
      <c r="AQ35" s="51"/>
      <c r="AR35" s="51"/>
      <c r="AS35" s="51"/>
      <c r="AT35" s="51"/>
      <c r="AU35" s="110"/>
    </row>
    <row r="36" spans="2:47" ht="28.5" customHeight="1" thickBot="1">
      <c r="B36" s="97">
        <v>10</v>
      </c>
      <c r="C36" s="40" t="str">
        <f t="array" ref="C36">IF(ISERROR(INDEX(مسودة!$C$8:$AV$37,SMALL(IF((مسودة!$AV$8:$AV$37="ناجح"),ROW(مسودة!$C$8:$AV$37)-MIN(ROW(مسودة!$C$8:$AV$37))+1,""),ROW(A9)),COLUMN(A9))),"",INDEX(مسودة!$C$8:$AV$37,SMALL(IF((مسودة!$AV$8:$AV$37="ناجح"),ROW(مسودة!$C$8:$AV$37)-MIN(ROW(مسودة!$C$8:$AV$37))+1,""),ROW(A9)),COLUMN(A9)))</f>
        <v/>
      </c>
      <c r="D36" s="86" t="str">
        <f>IF(C36&lt;&gt;"",VLOOKUP(C36,مسودة!C35:D64,2,0),"")</f>
        <v/>
      </c>
      <c r="E36" s="86" t="str">
        <f>IF(C36&lt;&gt;"",VLOOKUP(C36,مسودة!C35:E64,3,0),"")</f>
        <v/>
      </c>
      <c r="F36" s="11" t="s">
        <v>30</v>
      </c>
      <c r="G36" s="26"/>
      <c r="H36" s="26"/>
      <c r="I36" s="13"/>
      <c r="J36" s="26"/>
      <c r="K36" s="26"/>
      <c r="L36" s="13"/>
      <c r="M36" s="26"/>
      <c r="N36" s="26"/>
      <c r="O36" s="13"/>
      <c r="P36" s="26"/>
      <c r="Q36" s="26"/>
      <c r="R36" s="13"/>
      <c r="S36" s="26"/>
      <c r="T36" s="26"/>
      <c r="U36" s="13"/>
      <c r="V36" s="26"/>
      <c r="W36" s="26"/>
      <c r="X36" s="13"/>
      <c r="Y36" s="26"/>
      <c r="Z36" s="26"/>
      <c r="AA36" s="13"/>
      <c r="AB36" s="26"/>
      <c r="AC36" s="26"/>
      <c r="AD36" s="13"/>
      <c r="AE36" s="26"/>
      <c r="AF36" s="26"/>
      <c r="AG36" s="13"/>
      <c r="AH36" s="26"/>
      <c r="AI36" s="26"/>
      <c r="AJ36" s="13"/>
      <c r="AK36" s="26"/>
      <c r="AL36" s="26"/>
      <c r="AM36" s="13"/>
      <c r="AN36" s="74"/>
      <c r="AO36" s="74"/>
      <c r="AP36" s="49"/>
      <c r="AQ36" s="51"/>
      <c r="AR36" s="51"/>
      <c r="AS36" s="51"/>
      <c r="AT36" s="51"/>
      <c r="AU36" s="99"/>
    </row>
    <row r="37" spans="2:47" ht="28.5" customHeight="1" thickBot="1">
      <c r="B37" s="97"/>
      <c r="C37" s="41"/>
      <c r="D37" s="72"/>
      <c r="E37" s="72"/>
      <c r="F37" s="11" t="s">
        <v>31</v>
      </c>
      <c r="G37" s="26"/>
      <c r="H37" s="26"/>
      <c r="I37" s="13"/>
      <c r="J37" s="26"/>
      <c r="K37" s="26"/>
      <c r="L37" s="13"/>
      <c r="M37" s="26"/>
      <c r="N37" s="26"/>
      <c r="O37" s="13"/>
      <c r="P37" s="26"/>
      <c r="Q37" s="26"/>
      <c r="R37" s="13"/>
      <c r="S37" s="26"/>
      <c r="T37" s="26"/>
      <c r="U37" s="13"/>
      <c r="V37" s="26"/>
      <c r="W37" s="26"/>
      <c r="X37" s="13"/>
      <c r="Y37" s="26"/>
      <c r="Z37" s="26"/>
      <c r="AA37" s="13"/>
      <c r="AB37" s="26"/>
      <c r="AC37" s="26"/>
      <c r="AD37" s="13"/>
      <c r="AE37" s="26"/>
      <c r="AF37" s="26"/>
      <c r="AG37" s="13"/>
      <c r="AH37" s="26"/>
      <c r="AI37" s="26"/>
      <c r="AJ37" s="13"/>
      <c r="AK37" s="26"/>
      <c r="AL37" s="26"/>
      <c r="AM37" s="13"/>
      <c r="AN37" s="74"/>
      <c r="AO37" s="74"/>
      <c r="AP37" s="50"/>
      <c r="AQ37" s="51"/>
      <c r="AR37" s="51"/>
      <c r="AS37" s="51"/>
      <c r="AT37" s="51"/>
      <c r="AU37" s="99"/>
    </row>
    <row r="38" spans="2:47" ht="36" thickBot="1">
      <c r="B38" s="98"/>
      <c r="C38" s="42"/>
      <c r="D38" s="72"/>
      <c r="E38" s="72"/>
      <c r="F38" s="14" t="s">
        <v>32</v>
      </c>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5"/>
      <c r="AO38" s="15"/>
      <c r="AP38" s="15"/>
      <c r="AQ38" s="96"/>
      <c r="AR38" s="96"/>
      <c r="AS38" s="96"/>
      <c r="AT38" s="96"/>
      <c r="AU38" s="99"/>
    </row>
    <row r="39" spans="2:47" ht="27" thickTop="1">
      <c r="B39" s="16"/>
      <c r="C39" s="16"/>
      <c r="D39" s="16"/>
      <c r="E39" s="16"/>
      <c r="F39" s="16"/>
      <c r="G39" s="16"/>
      <c r="H39" s="16"/>
      <c r="I39" s="16"/>
      <c r="J39" s="16"/>
      <c r="K39" s="16"/>
      <c r="L39" s="16"/>
      <c r="M39" s="16"/>
      <c r="N39" s="16"/>
      <c r="O39" s="16"/>
      <c r="P39" s="16"/>
      <c r="Q39" s="16"/>
      <c r="R39" s="16"/>
      <c r="S39" s="16"/>
      <c r="T39" s="16"/>
      <c r="U39" s="16"/>
      <c r="V39" s="16"/>
      <c r="W39" s="16"/>
      <c r="X39" s="16"/>
      <c r="Y39" s="17"/>
      <c r="Z39" s="17"/>
      <c r="AA39" s="17"/>
      <c r="AB39" s="17"/>
      <c r="AC39" s="17"/>
      <c r="AD39" s="17"/>
      <c r="AE39" s="17"/>
      <c r="AF39" s="17"/>
      <c r="AG39" s="17"/>
      <c r="AH39" s="17"/>
      <c r="AI39" s="17"/>
      <c r="AJ39" s="17"/>
      <c r="AK39" s="17"/>
      <c r="AL39" s="17"/>
      <c r="AM39" s="17"/>
      <c r="AN39" s="17"/>
      <c r="AO39" s="17"/>
      <c r="AP39" s="17"/>
      <c r="AQ39" s="17"/>
      <c r="AR39" s="17"/>
      <c r="AS39" s="17"/>
      <c r="AT39" s="17"/>
      <c r="AU39" s="17"/>
    </row>
    <row r="40" spans="2:47" ht="26.25">
      <c r="B40" s="16"/>
      <c r="C40" s="17" t="s">
        <v>33</v>
      </c>
      <c r="D40" s="17"/>
      <c r="E40" s="17"/>
      <c r="F40" s="17"/>
      <c r="G40" s="17"/>
      <c r="H40" s="17"/>
      <c r="I40" s="16"/>
      <c r="J40" s="16"/>
      <c r="K40" s="16"/>
      <c r="L40" s="18" t="s">
        <v>34</v>
      </c>
      <c r="M40" s="18" t="s">
        <v>35</v>
      </c>
      <c r="N40" s="18"/>
      <c r="O40" s="18"/>
      <c r="P40" s="18"/>
      <c r="Q40" s="18"/>
      <c r="R40" s="18"/>
      <c r="S40" s="18"/>
      <c r="T40" s="18"/>
      <c r="U40" s="18"/>
      <c r="V40" s="19"/>
      <c r="W40" s="19"/>
      <c r="X40" s="19"/>
      <c r="Y40" s="18"/>
      <c r="Z40" s="17"/>
      <c r="AA40" s="17"/>
      <c r="AB40" s="17"/>
      <c r="AC40" s="17"/>
      <c r="AD40" s="17"/>
      <c r="AE40" s="18"/>
      <c r="AF40" s="17"/>
      <c r="AG40" s="17"/>
      <c r="AH40" s="17"/>
      <c r="AI40" s="17"/>
      <c r="AJ40" s="17"/>
      <c r="AK40" s="17"/>
      <c r="AL40" s="17"/>
      <c r="AM40" s="17"/>
      <c r="AN40" s="17"/>
      <c r="AO40" s="18"/>
    </row>
    <row r="41" spans="2:47" ht="33.75">
      <c r="B41" s="19"/>
      <c r="C41" s="20" t="s">
        <v>36</v>
      </c>
      <c r="D41" s="18" t="s">
        <v>37</v>
      </c>
      <c r="E41" s="18"/>
      <c r="F41" s="18"/>
      <c r="G41" s="18"/>
      <c r="H41" s="18"/>
      <c r="I41" s="19"/>
      <c r="J41" s="19"/>
      <c r="K41" s="19"/>
      <c r="L41" s="18" t="s">
        <v>34</v>
      </c>
      <c r="M41" s="18" t="s">
        <v>38</v>
      </c>
      <c r="N41" s="18"/>
      <c r="O41" s="18"/>
      <c r="P41" s="18"/>
      <c r="Q41" s="18"/>
      <c r="R41" s="18"/>
      <c r="S41" s="18"/>
      <c r="T41" s="18"/>
      <c r="U41" s="18"/>
      <c r="V41" s="19"/>
      <c r="W41" s="19"/>
      <c r="X41" s="19"/>
      <c r="AA41" s="21"/>
      <c r="AB41" s="22"/>
      <c r="AC41" s="21"/>
      <c r="AD41" s="21"/>
      <c r="AE41" s="21"/>
      <c r="AF41" s="21"/>
      <c r="AI41" s="21"/>
      <c r="AJ41" s="21"/>
      <c r="AK41" s="21"/>
      <c r="AL41" s="22"/>
      <c r="AM41" s="21"/>
      <c r="AN41" s="21"/>
      <c r="AO41" s="21"/>
      <c r="AP41" s="21"/>
      <c r="AQ41" s="21"/>
      <c r="AR41" s="23"/>
      <c r="AS41" s="22"/>
      <c r="AT41" s="21"/>
      <c r="AU41" s="17"/>
    </row>
    <row r="42" spans="2:47" ht="33.75">
      <c r="B42" s="19"/>
      <c r="C42" s="20"/>
      <c r="D42" s="18"/>
      <c r="E42" s="18"/>
      <c r="F42" s="18"/>
      <c r="G42" s="18"/>
      <c r="H42" s="18"/>
      <c r="I42" s="19"/>
      <c r="J42" s="19"/>
      <c r="K42" s="19"/>
      <c r="L42" s="18"/>
      <c r="M42" s="18"/>
      <c r="N42" s="18"/>
      <c r="O42" s="18"/>
      <c r="P42" s="18"/>
      <c r="Q42" s="18"/>
      <c r="R42" s="18"/>
      <c r="S42" s="18"/>
      <c r="T42" s="18"/>
      <c r="U42" s="18"/>
      <c r="V42" s="19"/>
      <c r="W42" s="19"/>
      <c r="X42" s="19"/>
      <c r="AA42" s="21"/>
      <c r="AB42" s="22"/>
      <c r="AC42" s="21"/>
      <c r="AD42" s="21"/>
      <c r="AE42" s="21"/>
      <c r="AF42" s="21"/>
      <c r="AI42" s="21"/>
      <c r="AJ42" s="21"/>
      <c r="AK42" s="21"/>
      <c r="AL42" s="22"/>
      <c r="AM42" s="21"/>
      <c r="AN42" s="21"/>
      <c r="AO42" s="21"/>
      <c r="AP42" s="21"/>
      <c r="AQ42" s="21"/>
      <c r="AR42" s="23"/>
      <c r="AS42" s="22"/>
      <c r="AT42" s="21"/>
      <c r="AU42" s="17"/>
    </row>
    <row r="46" spans="2:47" ht="35.25">
      <c r="J46" s="65" t="s">
        <v>0</v>
      </c>
      <c r="K46" s="65"/>
      <c r="L46" s="65"/>
      <c r="M46" s="65"/>
      <c r="N46" s="65"/>
      <c r="O46" s="65"/>
      <c r="P46" s="65"/>
      <c r="Q46" s="65"/>
      <c r="R46" s="65"/>
      <c r="S46" s="65"/>
      <c r="T46" s="65"/>
      <c r="U46" s="65"/>
      <c r="V46" s="65"/>
      <c r="W46" s="65"/>
      <c r="X46" s="65"/>
      <c r="Y46" s="65"/>
      <c r="Z46" s="65"/>
      <c r="AA46" s="65"/>
      <c r="AB46" s="65"/>
      <c r="AC46" s="65"/>
      <c r="AD46" s="65"/>
      <c r="AE46" s="65"/>
      <c r="AF46" s="65"/>
      <c r="AG46" s="65"/>
      <c r="AH46" s="65"/>
      <c r="AI46" s="65"/>
    </row>
    <row r="49" spans="2:47" ht="15.75" thickBot="1"/>
    <row r="50" spans="2:47" ht="35.25" customHeight="1" thickTop="1" thickBot="1">
      <c r="B50" s="52" t="s">
        <v>2</v>
      </c>
      <c r="C50" s="55" t="s">
        <v>3</v>
      </c>
      <c r="D50" s="58" t="s">
        <v>4</v>
      </c>
      <c r="E50" s="61" t="s">
        <v>5</v>
      </c>
      <c r="F50" s="24" t="s">
        <v>6</v>
      </c>
      <c r="G50" s="46" t="s">
        <v>7</v>
      </c>
      <c r="H50" s="47"/>
      <c r="I50" s="48"/>
      <c r="J50" s="46" t="s">
        <v>8</v>
      </c>
      <c r="K50" s="47"/>
      <c r="L50" s="48"/>
      <c r="M50" s="46" t="s">
        <v>9</v>
      </c>
      <c r="N50" s="47"/>
      <c r="O50" s="48"/>
      <c r="P50" s="46" t="s">
        <v>10</v>
      </c>
      <c r="Q50" s="47"/>
      <c r="R50" s="48"/>
      <c r="S50" s="46" t="s">
        <v>11</v>
      </c>
      <c r="T50" s="47"/>
      <c r="U50" s="48"/>
      <c r="V50" s="46" t="s">
        <v>12</v>
      </c>
      <c r="W50" s="47"/>
      <c r="X50" s="48"/>
      <c r="Y50" s="46" t="s">
        <v>13</v>
      </c>
      <c r="Z50" s="47"/>
      <c r="AA50" s="48"/>
      <c r="AB50" s="46" t="s">
        <v>14</v>
      </c>
      <c r="AC50" s="47"/>
      <c r="AD50" s="48"/>
      <c r="AE50" s="46" t="s">
        <v>15</v>
      </c>
      <c r="AF50" s="47"/>
      <c r="AG50" s="48"/>
      <c r="AH50" s="46" t="s">
        <v>16</v>
      </c>
      <c r="AI50" s="47"/>
      <c r="AJ50" s="48"/>
      <c r="AK50" s="46" t="s">
        <v>17</v>
      </c>
      <c r="AL50" s="47"/>
      <c r="AM50" s="48"/>
      <c r="AN50" s="88" t="s">
        <v>18</v>
      </c>
      <c r="AO50" s="88" t="s">
        <v>19</v>
      </c>
      <c r="AP50" s="88" t="s">
        <v>20</v>
      </c>
      <c r="AQ50" s="75" t="s">
        <v>21</v>
      </c>
      <c r="AR50" s="76"/>
      <c r="AS50" s="75" t="s">
        <v>22</v>
      </c>
      <c r="AT50" s="76"/>
      <c r="AU50" s="79" t="s">
        <v>23</v>
      </c>
    </row>
    <row r="51" spans="2:47" ht="187.5" thickBot="1">
      <c r="B51" s="53"/>
      <c r="C51" s="56"/>
      <c r="D51" s="59"/>
      <c r="E51" s="62"/>
      <c r="F51" s="8" t="s">
        <v>24</v>
      </c>
      <c r="G51" s="8" t="s">
        <v>25</v>
      </c>
      <c r="H51" s="8" t="s">
        <v>26</v>
      </c>
      <c r="I51" s="8" t="s">
        <v>27</v>
      </c>
      <c r="J51" s="8" t="s">
        <v>25</v>
      </c>
      <c r="K51" s="8" t="s">
        <v>26</v>
      </c>
      <c r="L51" s="8" t="s">
        <v>27</v>
      </c>
      <c r="M51" s="8" t="s">
        <v>25</v>
      </c>
      <c r="N51" s="8" t="s">
        <v>26</v>
      </c>
      <c r="O51" s="8" t="s">
        <v>27</v>
      </c>
      <c r="P51" s="8" t="s">
        <v>25</v>
      </c>
      <c r="Q51" s="8" t="s">
        <v>26</v>
      </c>
      <c r="R51" s="8" t="s">
        <v>27</v>
      </c>
      <c r="S51" s="8" t="s">
        <v>25</v>
      </c>
      <c r="T51" s="8" t="s">
        <v>26</v>
      </c>
      <c r="U51" s="8" t="s">
        <v>27</v>
      </c>
      <c r="V51" s="8" t="s">
        <v>25</v>
      </c>
      <c r="W51" s="8" t="s">
        <v>26</v>
      </c>
      <c r="X51" s="8" t="s">
        <v>27</v>
      </c>
      <c r="Y51" s="8" t="s">
        <v>25</v>
      </c>
      <c r="Z51" s="8" t="s">
        <v>26</v>
      </c>
      <c r="AA51" s="8" t="s">
        <v>27</v>
      </c>
      <c r="AB51" s="8" t="s">
        <v>25</v>
      </c>
      <c r="AC51" s="8" t="s">
        <v>26</v>
      </c>
      <c r="AD51" s="8" t="s">
        <v>27</v>
      </c>
      <c r="AE51" s="8" t="s">
        <v>25</v>
      </c>
      <c r="AF51" s="8" t="s">
        <v>26</v>
      </c>
      <c r="AG51" s="8" t="s">
        <v>27</v>
      </c>
      <c r="AH51" s="8" t="s">
        <v>25</v>
      </c>
      <c r="AI51" s="8" t="s">
        <v>26</v>
      </c>
      <c r="AJ51" s="8" t="s">
        <v>27</v>
      </c>
      <c r="AK51" s="8" t="s">
        <v>25</v>
      </c>
      <c r="AL51" s="8" t="s">
        <v>26</v>
      </c>
      <c r="AM51" s="8" t="s">
        <v>27</v>
      </c>
      <c r="AN51" s="89"/>
      <c r="AO51" s="89"/>
      <c r="AP51" s="89"/>
      <c r="AQ51" s="77"/>
      <c r="AR51" s="78"/>
      <c r="AS51" s="77"/>
      <c r="AT51" s="78"/>
      <c r="AU51" s="80"/>
    </row>
    <row r="52" spans="2:47" ht="28.5" thickBot="1">
      <c r="B52" s="53"/>
      <c r="C52" s="56"/>
      <c r="D52" s="59"/>
      <c r="E52" s="62"/>
      <c r="F52" s="25" t="s">
        <v>28</v>
      </c>
      <c r="G52" s="9">
        <v>30</v>
      </c>
      <c r="H52" s="9">
        <v>56</v>
      </c>
      <c r="I52" s="9">
        <v>100</v>
      </c>
      <c r="J52" s="9">
        <v>30</v>
      </c>
      <c r="K52" s="9">
        <v>56</v>
      </c>
      <c r="L52" s="9">
        <v>100</v>
      </c>
      <c r="M52" s="9">
        <v>30</v>
      </c>
      <c r="N52" s="9">
        <v>56</v>
      </c>
      <c r="O52" s="9">
        <v>100</v>
      </c>
      <c r="P52" s="9">
        <v>24</v>
      </c>
      <c r="Q52" s="9">
        <v>29</v>
      </c>
      <c r="R52" s="9">
        <v>60</v>
      </c>
      <c r="S52" s="9">
        <v>24</v>
      </c>
      <c r="T52" s="9">
        <v>29</v>
      </c>
      <c r="U52" s="9">
        <v>60</v>
      </c>
      <c r="V52" s="9">
        <v>24</v>
      </c>
      <c r="W52" s="9">
        <v>29</v>
      </c>
      <c r="X52" s="9">
        <v>60</v>
      </c>
      <c r="Y52" s="9">
        <v>12</v>
      </c>
      <c r="Z52" s="9">
        <v>22</v>
      </c>
      <c r="AA52" s="9">
        <v>40</v>
      </c>
      <c r="AB52" s="9">
        <v>16</v>
      </c>
      <c r="AC52" s="9">
        <v>19</v>
      </c>
      <c r="AD52" s="9">
        <v>40</v>
      </c>
      <c r="AE52" s="9">
        <v>12</v>
      </c>
      <c r="AF52" s="9">
        <v>22</v>
      </c>
      <c r="AG52" s="9">
        <v>40</v>
      </c>
      <c r="AH52" s="9">
        <v>12</v>
      </c>
      <c r="AI52" s="9">
        <v>22</v>
      </c>
      <c r="AJ52" s="9">
        <v>40</v>
      </c>
      <c r="AK52" s="9">
        <v>6</v>
      </c>
      <c r="AL52" s="9">
        <v>11</v>
      </c>
      <c r="AM52" s="9">
        <v>20</v>
      </c>
      <c r="AN52" s="89"/>
      <c r="AO52" s="89"/>
      <c r="AP52" s="89"/>
      <c r="AQ52" s="82" t="s">
        <v>20</v>
      </c>
      <c r="AR52" s="83"/>
      <c r="AS52" s="84" t="s">
        <v>20</v>
      </c>
      <c r="AT52" s="85"/>
      <c r="AU52" s="81"/>
    </row>
    <row r="53" spans="2:47" ht="28.5" thickBot="1">
      <c r="B53" s="54"/>
      <c r="C53" s="57"/>
      <c r="D53" s="60"/>
      <c r="E53" s="63"/>
      <c r="F53" s="10" t="s">
        <v>29</v>
      </c>
      <c r="G53" s="9">
        <v>60</v>
      </c>
      <c r="H53" s="9">
        <v>140</v>
      </c>
      <c r="I53" s="9">
        <v>200</v>
      </c>
      <c r="J53" s="9">
        <v>60</v>
      </c>
      <c r="K53" s="9">
        <v>140</v>
      </c>
      <c r="L53" s="9">
        <v>200</v>
      </c>
      <c r="M53" s="9">
        <v>60</v>
      </c>
      <c r="N53" s="9">
        <v>140</v>
      </c>
      <c r="O53" s="9">
        <v>200</v>
      </c>
      <c r="P53" s="9">
        <v>48</v>
      </c>
      <c r="Q53" s="9">
        <v>72</v>
      </c>
      <c r="R53" s="9">
        <v>120</v>
      </c>
      <c r="S53" s="9">
        <v>48</v>
      </c>
      <c r="T53" s="9">
        <v>72</v>
      </c>
      <c r="U53" s="9">
        <v>120</v>
      </c>
      <c r="V53" s="9">
        <v>48</v>
      </c>
      <c r="W53" s="9">
        <v>72</v>
      </c>
      <c r="X53" s="9">
        <v>120</v>
      </c>
      <c r="Y53" s="9">
        <v>24</v>
      </c>
      <c r="Z53" s="9">
        <v>56</v>
      </c>
      <c r="AA53" s="9">
        <v>80</v>
      </c>
      <c r="AB53" s="9">
        <v>32</v>
      </c>
      <c r="AC53" s="9">
        <v>48</v>
      </c>
      <c r="AD53" s="9">
        <v>80</v>
      </c>
      <c r="AE53" s="9">
        <v>24</v>
      </c>
      <c r="AF53" s="9">
        <v>56</v>
      </c>
      <c r="AG53" s="9">
        <v>80</v>
      </c>
      <c r="AH53" s="9">
        <v>24</v>
      </c>
      <c r="AI53" s="9">
        <v>56</v>
      </c>
      <c r="AJ53" s="9">
        <v>80</v>
      </c>
      <c r="AK53" s="9">
        <v>12</v>
      </c>
      <c r="AL53" s="9">
        <v>28</v>
      </c>
      <c r="AM53" s="9">
        <v>40</v>
      </c>
      <c r="AN53" s="90"/>
      <c r="AO53" s="90"/>
      <c r="AP53" s="90"/>
      <c r="AQ53" s="84"/>
      <c r="AR53" s="85"/>
      <c r="AS53" s="84"/>
      <c r="AT53" s="85"/>
      <c r="AU53" s="81"/>
    </row>
    <row r="54" spans="2:47" ht="28.5" thickBot="1">
      <c r="B54" s="69">
        <v>11</v>
      </c>
      <c r="C54" s="51"/>
      <c r="D54" s="71"/>
      <c r="E54" s="51"/>
      <c r="F54" s="11" t="s">
        <v>30</v>
      </c>
      <c r="G54" s="26"/>
      <c r="H54" s="26"/>
      <c r="I54" s="13"/>
      <c r="J54" s="26"/>
      <c r="K54" s="26"/>
      <c r="L54" s="13"/>
      <c r="M54" s="26"/>
      <c r="N54" s="26"/>
      <c r="O54" s="13"/>
      <c r="P54" s="26"/>
      <c r="Q54" s="26"/>
      <c r="R54" s="13"/>
      <c r="S54" s="26"/>
      <c r="T54" s="26"/>
      <c r="U54" s="13"/>
      <c r="V54" s="26"/>
      <c r="W54" s="26"/>
      <c r="X54" s="13"/>
      <c r="Y54" s="26"/>
      <c r="Z54" s="26"/>
      <c r="AA54" s="13"/>
      <c r="AB54" s="26"/>
      <c r="AC54" s="26"/>
      <c r="AD54" s="13"/>
      <c r="AE54" s="26"/>
      <c r="AF54" s="26"/>
      <c r="AG54" s="13"/>
      <c r="AH54" s="26"/>
      <c r="AI54" s="26"/>
      <c r="AJ54" s="13"/>
      <c r="AK54" s="26"/>
      <c r="AL54" s="26"/>
      <c r="AM54" s="13"/>
      <c r="AN54" s="87"/>
      <c r="AO54" s="87"/>
      <c r="AP54" s="49"/>
      <c r="AQ54" s="51"/>
      <c r="AR54" s="51"/>
      <c r="AS54" s="51"/>
      <c r="AT54" s="51"/>
      <c r="AU54" s="102"/>
    </row>
    <row r="55" spans="2:47" ht="28.5" thickBot="1">
      <c r="B55" s="69"/>
      <c r="C55" s="51"/>
      <c r="D55" s="72"/>
      <c r="E55" s="51"/>
      <c r="F55" s="11" t="s">
        <v>31</v>
      </c>
      <c r="G55" s="26"/>
      <c r="H55" s="26"/>
      <c r="I55" s="13"/>
      <c r="J55" s="26"/>
      <c r="K55" s="26"/>
      <c r="L55" s="13"/>
      <c r="M55" s="26"/>
      <c r="N55" s="26"/>
      <c r="O55" s="13"/>
      <c r="P55" s="26"/>
      <c r="Q55" s="26"/>
      <c r="R55" s="13"/>
      <c r="S55" s="26"/>
      <c r="T55" s="26"/>
      <c r="U55" s="13"/>
      <c r="V55" s="26"/>
      <c r="W55" s="26"/>
      <c r="X55" s="13"/>
      <c r="Y55" s="26"/>
      <c r="Z55" s="26"/>
      <c r="AA55" s="13"/>
      <c r="AB55" s="26"/>
      <c r="AC55" s="26"/>
      <c r="AD55" s="13"/>
      <c r="AE55" s="26"/>
      <c r="AF55" s="26"/>
      <c r="AG55" s="13"/>
      <c r="AH55" s="26"/>
      <c r="AI55" s="26"/>
      <c r="AJ55" s="13"/>
      <c r="AK55" s="26"/>
      <c r="AL55" s="26"/>
      <c r="AM55" s="13"/>
      <c r="AN55" s="50"/>
      <c r="AO55" s="50"/>
      <c r="AP55" s="50"/>
      <c r="AQ55" s="51"/>
      <c r="AR55" s="51"/>
      <c r="AS55" s="51"/>
      <c r="AT55" s="51"/>
      <c r="AU55" s="102"/>
    </row>
    <row r="56" spans="2:47" ht="36" thickBot="1">
      <c r="B56" s="69"/>
      <c r="C56" s="51"/>
      <c r="D56" s="72"/>
      <c r="E56" s="51"/>
      <c r="F56" s="14" t="s">
        <v>32</v>
      </c>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5"/>
      <c r="AO56" s="15"/>
      <c r="AP56" s="15"/>
      <c r="AQ56" s="51"/>
      <c r="AR56" s="51"/>
      <c r="AS56" s="51"/>
      <c r="AT56" s="51"/>
      <c r="AU56" s="102"/>
    </row>
    <row r="57" spans="2:47" ht="28.5" customHeight="1" thickBot="1">
      <c r="B57" s="69">
        <v>12</v>
      </c>
      <c r="C57" s="51"/>
      <c r="D57" s="71"/>
      <c r="E57" s="51"/>
      <c r="F57" s="11" t="s">
        <v>30</v>
      </c>
      <c r="G57" s="26"/>
      <c r="H57" s="26"/>
      <c r="I57" s="13"/>
      <c r="J57" s="26"/>
      <c r="K57" s="26"/>
      <c r="L57" s="13"/>
      <c r="M57" s="26"/>
      <c r="N57" s="26"/>
      <c r="O57" s="13"/>
      <c r="P57" s="26"/>
      <c r="Q57" s="26"/>
      <c r="R57" s="13"/>
      <c r="S57" s="26"/>
      <c r="T57" s="26"/>
      <c r="U57" s="13"/>
      <c r="V57" s="26"/>
      <c r="W57" s="26"/>
      <c r="X57" s="13"/>
      <c r="Y57" s="26"/>
      <c r="Z57" s="26"/>
      <c r="AA57" s="13"/>
      <c r="AB57" s="26"/>
      <c r="AC57" s="26"/>
      <c r="AD57" s="13"/>
      <c r="AE57" s="26"/>
      <c r="AF57" s="26"/>
      <c r="AG57" s="13"/>
      <c r="AH57" s="26"/>
      <c r="AI57" s="26"/>
      <c r="AJ57" s="13"/>
      <c r="AK57" s="26"/>
      <c r="AL57" s="26"/>
      <c r="AM57" s="13"/>
      <c r="AN57" s="74"/>
      <c r="AO57" s="74"/>
      <c r="AP57" s="49"/>
      <c r="AQ57" s="51"/>
      <c r="AR57" s="51"/>
      <c r="AS57" s="51"/>
      <c r="AT57" s="51"/>
      <c r="AU57" s="99"/>
    </row>
    <row r="58" spans="2:47" ht="28.5" customHeight="1" thickBot="1">
      <c r="B58" s="69"/>
      <c r="C58" s="51"/>
      <c r="D58" s="72"/>
      <c r="E58" s="51"/>
      <c r="F58" s="11" t="s">
        <v>31</v>
      </c>
      <c r="G58" s="26"/>
      <c r="H58" s="26"/>
      <c r="I58" s="13"/>
      <c r="J58" s="26"/>
      <c r="K58" s="26"/>
      <c r="L58" s="13"/>
      <c r="M58" s="26"/>
      <c r="N58" s="26"/>
      <c r="O58" s="13"/>
      <c r="P58" s="26"/>
      <c r="Q58" s="26"/>
      <c r="R58" s="13"/>
      <c r="S58" s="26"/>
      <c r="T58" s="26"/>
      <c r="U58" s="13"/>
      <c r="V58" s="26"/>
      <c r="W58" s="26"/>
      <c r="X58" s="13"/>
      <c r="Y58" s="26"/>
      <c r="Z58" s="26"/>
      <c r="AA58" s="13"/>
      <c r="AB58" s="26"/>
      <c r="AC58" s="26"/>
      <c r="AD58" s="13"/>
      <c r="AE58" s="26"/>
      <c r="AF58" s="26"/>
      <c r="AG58" s="13"/>
      <c r="AH58" s="26"/>
      <c r="AI58" s="26"/>
      <c r="AJ58" s="13"/>
      <c r="AK58" s="26"/>
      <c r="AL58" s="26"/>
      <c r="AM58" s="13"/>
      <c r="AN58" s="74"/>
      <c r="AO58" s="74"/>
      <c r="AP58" s="50"/>
      <c r="AQ58" s="51"/>
      <c r="AR58" s="51"/>
      <c r="AS58" s="51"/>
      <c r="AT58" s="51"/>
      <c r="AU58" s="99"/>
    </row>
    <row r="59" spans="2:47" ht="36" thickBot="1">
      <c r="B59" s="69"/>
      <c r="C59" s="51"/>
      <c r="D59" s="72"/>
      <c r="E59" s="51"/>
      <c r="F59" s="14" t="s">
        <v>32</v>
      </c>
      <c r="G59" s="13"/>
      <c r="H59" s="27"/>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5"/>
      <c r="AO59" s="15"/>
      <c r="AP59" s="15"/>
      <c r="AQ59" s="51"/>
      <c r="AR59" s="51"/>
      <c r="AS59" s="51"/>
      <c r="AT59" s="51"/>
      <c r="AU59" s="99"/>
    </row>
    <row r="60" spans="2:47" ht="28.5" customHeight="1" thickBot="1">
      <c r="B60" s="69">
        <v>13</v>
      </c>
      <c r="C60" s="51"/>
      <c r="D60" s="71"/>
      <c r="E60" s="51"/>
      <c r="F60" s="11" t="s">
        <v>30</v>
      </c>
      <c r="G60" s="26"/>
      <c r="H60" s="26"/>
      <c r="I60" s="13"/>
      <c r="J60" s="26"/>
      <c r="K60" s="26"/>
      <c r="L60" s="13"/>
      <c r="M60" s="26"/>
      <c r="N60" s="26"/>
      <c r="O60" s="13"/>
      <c r="P60" s="26"/>
      <c r="Q60" s="26"/>
      <c r="R60" s="13"/>
      <c r="S60" s="26"/>
      <c r="T60" s="26"/>
      <c r="U60" s="13"/>
      <c r="V60" s="26"/>
      <c r="W60" s="26"/>
      <c r="X60" s="13"/>
      <c r="Y60" s="26"/>
      <c r="Z60" s="26"/>
      <c r="AA60" s="13"/>
      <c r="AB60" s="26"/>
      <c r="AC60" s="26"/>
      <c r="AD60" s="13"/>
      <c r="AE60" s="26"/>
      <c r="AF60" s="26"/>
      <c r="AG60" s="13"/>
      <c r="AH60" s="26"/>
      <c r="AI60" s="26"/>
      <c r="AJ60" s="13"/>
      <c r="AK60" s="26"/>
      <c r="AL60" s="26"/>
      <c r="AM60" s="13"/>
      <c r="AN60" s="74"/>
      <c r="AO60" s="74"/>
      <c r="AP60" s="49"/>
      <c r="AQ60" s="51"/>
      <c r="AR60" s="51"/>
      <c r="AS60" s="51"/>
      <c r="AT60" s="51"/>
      <c r="AU60" s="102"/>
    </row>
    <row r="61" spans="2:47" ht="28.5" customHeight="1" thickBot="1">
      <c r="B61" s="69"/>
      <c r="C61" s="51"/>
      <c r="D61" s="72"/>
      <c r="E61" s="51"/>
      <c r="F61" s="11" t="s">
        <v>31</v>
      </c>
      <c r="G61" s="26"/>
      <c r="H61" s="26"/>
      <c r="I61" s="13"/>
      <c r="J61" s="26"/>
      <c r="K61" s="26"/>
      <c r="L61" s="13"/>
      <c r="M61" s="26"/>
      <c r="N61" s="26"/>
      <c r="O61" s="13"/>
      <c r="P61" s="26"/>
      <c r="Q61" s="26"/>
      <c r="R61" s="13"/>
      <c r="S61" s="26"/>
      <c r="T61" s="26"/>
      <c r="U61" s="13"/>
      <c r="V61" s="26"/>
      <c r="W61" s="26"/>
      <c r="X61" s="13"/>
      <c r="Y61" s="26"/>
      <c r="Z61" s="26"/>
      <c r="AA61" s="13"/>
      <c r="AB61" s="26"/>
      <c r="AC61" s="26"/>
      <c r="AD61" s="13"/>
      <c r="AE61" s="26"/>
      <c r="AF61" s="26"/>
      <c r="AG61" s="13"/>
      <c r="AH61" s="26"/>
      <c r="AI61" s="26"/>
      <c r="AJ61" s="13"/>
      <c r="AK61" s="26"/>
      <c r="AL61" s="26"/>
      <c r="AM61" s="13"/>
      <c r="AN61" s="74"/>
      <c r="AO61" s="74"/>
      <c r="AP61" s="50"/>
      <c r="AQ61" s="51"/>
      <c r="AR61" s="51"/>
      <c r="AS61" s="51"/>
      <c r="AT61" s="51"/>
      <c r="AU61" s="102"/>
    </row>
    <row r="62" spans="2:47" ht="36" thickBot="1">
      <c r="B62" s="69"/>
      <c r="C62" s="51"/>
      <c r="D62" s="72"/>
      <c r="E62" s="51"/>
      <c r="F62" s="14" t="s">
        <v>32</v>
      </c>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5"/>
      <c r="AO62" s="15"/>
      <c r="AP62" s="15"/>
      <c r="AQ62" s="51"/>
      <c r="AR62" s="51"/>
      <c r="AS62" s="51"/>
      <c r="AT62" s="51"/>
      <c r="AU62" s="102"/>
    </row>
    <row r="63" spans="2:47" ht="28.5" customHeight="1" thickBot="1">
      <c r="B63" s="69">
        <v>14</v>
      </c>
      <c r="C63" s="51"/>
      <c r="D63" s="71"/>
      <c r="E63" s="51"/>
      <c r="F63" s="11" t="s">
        <v>30</v>
      </c>
      <c r="G63" s="26"/>
      <c r="H63" s="26"/>
      <c r="I63" s="13"/>
      <c r="J63" s="26"/>
      <c r="K63" s="26"/>
      <c r="L63" s="13"/>
      <c r="M63" s="26"/>
      <c r="N63" s="26"/>
      <c r="O63" s="13"/>
      <c r="P63" s="26"/>
      <c r="Q63" s="26"/>
      <c r="R63" s="13"/>
      <c r="S63" s="26"/>
      <c r="T63" s="26"/>
      <c r="U63" s="13"/>
      <c r="V63" s="26"/>
      <c r="W63" s="26"/>
      <c r="X63" s="13"/>
      <c r="Y63" s="26"/>
      <c r="Z63" s="26"/>
      <c r="AA63" s="13"/>
      <c r="AB63" s="26"/>
      <c r="AC63" s="26"/>
      <c r="AD63" s="13"/>
      <c r="AE63" s="26"/>
      <c r="AF63" s="26"/>
      <c r="AG63" s="13"/>
      <c r="AH63" s="26"/>
      <c r="AI63" s="26"/>
      <c r="AJ63" s="13"/>
      <c r="AK63" s="26"/>
      <c r="AL63" s="26"/>
      <c r="AM63" s="13"/>
      <c r="AN63" s="74"/>
      <c r="AO63" s="74"/>
      <c r="AP63" s="49"/>
      <c r="AQ63" s="51"/>
      <c r="AR63" s="51"/>
      <c r="AS63" s="51"/>
      <c r="AT63" s="51"/>
      <c r="AU63" s="102"/>
    </row>
    <row r="64" spans="2:47" ht="28.5" customHeight="1" thickBot="1">
      <c r="B64" s="69"/>
      <c r="C64" s="51"/>
      <c r="D64" s="72"/>
      <c r="E64" s="51"/>
      <c r="F64" s="11" t="s">
        <v>31</v>
      </c>
      <c r="G64" s="26"/>
      <c r="H64" s="26"/>
      <c r="I64" s="13"/>
      <c r="J64" s="26"/>
      <c r="K64" s="26"/>
      <c r="L64" s="13"/>
      <c r="M64" s="26"/>
      <c r="N64" s="26"/>
      <c r="O64" s="13"/>
      <c r="P64" s="26"/>
      <c r="Q64" s="26"/>
      <c r="R64" s="13"/>
      <c r="S64" s="26"/>
      <c r="T64" s="26"/>
      <c r="U64" s="13"/>
      <c r="V64" s="26"/>
      <c r="W64" s="26"/>
      <c r="X64" s="13"/>
      <c r="Y64" s="26"/>
      <c r="Z64" s="26"/>
      <c r="AA64" s="13"/>
      <c r="AB64" s="26"/>
      <c r="AC64" s="26"/>
      <c r="AD64" s="13"/>
      <c r="AE64" s="26"/>
      <c r="AF64" s="26"/>
      <c r="AG64" s="13"/>
      <c r="AH64" s="26"/>
      <c r="AI64" s="26"/>
      <c r="AJ64" s="13"/>
      <c r="AK64" s="26"/>
      <c r="AL64" s="26"/>
      <c r="AM64" s="13"/>
      <c r="AN64" s="74"/>
      <c r="AO64" s="74"/>
      <c r="AP64" s="50"/>
      <c r="AQ64" s="51"/>
      <c r="AR64" s="51"/>
      <c r="AS64" s="51"/>
      <c r="AT64" s="51"/>
      <c r="AU64" s="102"/>
    </row>
    <row r="65" spans="2:47" ht="36" customHeight="1" thickBot="1">
      <c r="B65" s="69"/>
      <c r="C65" s="51"/>
      <c r="D65" s="72"/>
      <c r="E65" s="51"/>
      <c r="F65" s="14" t="s">
        <v>32</v>
      </c>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5"/>
      <c r="AO65" s="15"/>
      <c r="AP65" s="15"/>
      <c r="AQ65" s="51"/>
      <c r="AR65" s="51"/>
      <c r="AS65" s="51"/>
      <c r="AT65" s="51"/>
      <c r="AU65" s="102"/>
    </row>
    <row r="66" spans="2:47" ht="28.5" customHeight="1" thickBot="1">
      <c r="B66" s="69">
        <v>15</v>
      </c>
      <c r="C66" s="51"/>
      <c r="D66" s="71"/>
      <c r="E66" s="51"/>
      <c r="F66" s="11" t="s">
        <v>30</v>
      </c>
      <c r="G66" s="26"/>
      <c r="H66" s="26"/>
      <c r="I66" s="13"/>
      <c r="J66" s="26"/>
      <c r="K66" s="26"/>
      <c r="L66" s="13"/>
      <c r="M66" s="26"/>
      <c r="N66" s="26"/>
      <c r="O66" s="13"/>
      <c r="P66" s="26"/>
      <c r="Q66" s="26"/>
      <c r="R66" s="13"/>
      <c r="S66" s="26"/>
      <c r="T66" s="26"/>
      <c r="U66" s="13"/>
      <c r="V66" s="26"/>
      <c r="W66" s="26"/>
      <c r="X66" s="13"/>
      <c r="Y66" s="26"/>
      <c r="Z66" s="26"/>
      <c r="AA66" s="13"/>
      <c r="AB66" s="26"/>
      <c r="AC66" s="26"/>
      <c r="AD66" s="13"/>
      <c r="AE66" s="26"/>
      <c r="AF66" s="26"/>
      <c r="AG66" s="13"/>
      <c r="AH66" s="26"/>
      <c r="AI66" s="26"/>
      <c r="AJ66" s="13"/>
      <c r="AK66" s="26"/>
      <c r="AL66" s="26"/>
      <c r="AM66" s="13"/>
      <c r="AN66" s="74"/>
      <c r="AO66" s="74"/>
      <c r="AP66" s="49"/>
      <c r="AQ66" s="51"/>
      <c r="AR66" s="51"/>
      <c r="AS66" s="51"/>
      <c r="AT66" s="51"/>
      <c r="AU66" s="102"/>
    </row>
    <row r="67" spans="2:47" ht="28.5" customHeight="1" thickBot="1">
      <c r="B67" s="69"/>
      <c r="C67" s="51"/>
      <c r="D67" s="72"/>
      <c r="E67" s="51"/>
      <c r="F67" s="11" t="s">
        <v>31</v>
      </c>
      <c r="G67" s="26"/>
      <c r="H67" s="26"/>
      <c r="I67" s="13"/>
      <c r="J67" s="26"/>
      <c r="K67" s="26"/>
      <c r="L67" s="13"/>
      <c r="M67" s="26"/>
      <c r="N67" s="26"/>
      <c r="O67" s="13"/>
      <c r="P67" s="26"/>
      <c r="Q67" s="26"/>
      <c r="R67" s="13"/>
      <c r="S67" s="26"/>
      <c r="T67" s="26"/>
      <c r="U67" s="13"/>
      <c r="V67" s="26"/>
      <c r="W67" s="26"/>
      <c r="X67" s="13"/>
      <c r="Y67" s="26"/>
      <c r="Z67" s="26"/>
      <c r="AA67" s="13"/>
      <c r="AB67" s="26"/>
      <c r="AC67" s="26"/>
      <c r="AD67" s="13"/>
      <c r="AE67" s="26"/>
      <c r="AF67" s="26"/>
      <c r="AG67" s="13"/>
      <c r="AH67" s="26"/>
      <c r="AI67" s="26"/>
      <c r="AJ67" s="13"/>
      <c r="AK67" s="26"/>
      <c r="AL67" s="26"/>
      <c r="AM67" s="13"/>
      <c r="AN67" s="74"/>
      <c r="AO67" s="74"/>
      <c r="AP67" s="50"/>
      <c r="AQ67" s="51"/>
      <c r="AR67" s="51"/>
      <c r="AS67" s="51"/>
      <c r="AT67" s="51"/>
      <c r="AU67" s="102"/>
    </row>
    <row r="68" spans="2:47" ht="36" customHeight="1" thickBot="1">
      <c r="B68" s="69"/>
      <c r="C68" s="51"/>
      <c r="D68" s="72"/>
      <c r="E68" s="51"/>
      <c r="F68" s="14" t="s">
        <v>32</v>
      </c>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5"/>
      <c r="AO68" s="15"/>
      <c r="AP68" s="15"/>
      <c r="AQ68" s="51"/>
      <c r="AR68" s="51"/>
      <c r="AS68" s="51"/>
      <c r="AT68" s="51"/>
      <c r="AU68" s="102"/>
    </row>
    <row r="69" spans="2:47" ht="28.5" customHeight="1" thickBot="1">
      <c r="B69" s="69">
        <v>16</v>
      </c>
      <c r="C69" s="51"/>
      <c r="D69" s="71"/>
      <c r="E69" s="51"/>
      <c r="F69" s="11" t="s">
        <v>30</v>
      </c>
      <c r="G69" s="26"/>
      <c r="H69" s="26"/>
      <c r="I69" s="13"/>
      <c r="J69" s="26"/>
      <c r="K69" s="26"/>
      <c r="L69" s="13"/>
      <c r="M69" s="26"/>
      <c r="N69" s="26"/>
      <c r="O69" s="13"/>
      <c r="P69" s="26"/>
      <c r="Q69" s="26"/>
      <c r="R69" s="13"/>
      <c r="S69" s="26"/>
      <c r="T69" s="26"/>
      <c r="U69" s="13"/>
      <c r="V69" s="26"/>
      <c r="W69" s="26"/>
      <c r="X69" s="13"/>
      <c r="Y69" s="26"/>
      <c r="Z69" s="26"/>
      <c r="AA69" s="13"/>
      <c r="AB69" s="26"/>
      <c r="AC69" s="26"/>
      <c r="AD69" s="13"/>
      <c r="AE69" s="26"/>
      <c r="AF69" s="26"/>
      <c r="AG69" s="13"/>
      <c r="AH69" s="26"/>
      <c r="AI69" s="26"/>
      <c r="AJ69" s="13"/>
      <c r="AK69" s="26"/>
      <c r="AL69" s="26"/>
      <c r="AM69" s="13"/>
      <c r="AN69" s="74"/>
      <c r="AO69" s="74"/>
      <c r="AP69" s="49"/>
      <c r="AQ69" s="51"/>
      <c r="AR69" s="51"/>
      <c r="AS69" s="51"/>
      <c r="AT69" s="51"/>
      <c r="AU69" s="102"/>
    </row>
    <row r="70" spans="2:47" ht="28.5" customHeight="1" thickBot="1">
      <c r="B70" s="69"/>
      <c r="C70" s="51"/>
      <c r="D70" s="72"/>
      <c r="E70" s="51"/>
      <c r="F70" s="11" t="s">
        <v>31</v>
      </c>
      <c r="G70" s="26"/>
      <c r="H70" s="26"/>
      <c r="I70" s="13"/>
      <c r="J70" s="26"/>
      <c r="K70" s="26"/>
      <c r="L70" s="13"/>
      <c r="M70" s="26"/>
      <c r="N70" s="26"/>
      <c r="O70" s="13"/>
      <c r="P70" s="26"/>
      <c r="Q70" s="26"/>
      <c r="R70" s="13"/>
      <c r="S70" s="26"/>
      <c r="T70" s="26"/>
      <c r="U70" s="13"/>
      <c r="V70" s="26"/>
      <c r="W70" s="26"/>
      <c r="X70" s="13"/>
      <c r="Y70" s="26"/>
      <c r="Z70" s="26"/>
      <c r="AA70" s="13"/>
      <c r="AB70" s="26"/>
      <c r="AC70" s="26"/>
      <c r="AD70" s="13"/>
      <c r="AE70" s="26"/>
      <c r="AF70" s="26"/>
      <c r="AG70" s="13"/>
      <c r="AH70" s="26"/>
      <c r="AI70" s="26"/>
      <c r="AJ70" s="13"/>
      <c r="AK70" s="26"/>
      <c r="AL70" s="26"/>
      <c r="AM70" s="13"/>
      <c r="AN70" s="74"/>
      <c r="AO70" s="74"/>
      <c r="AP70" s="50"/>
      <c r="AQ70" s="51"/>
      <c r="AR70" s="51"/>
      <c r="AS70" s="51"/>
      <c r="AT70" s="51"/>
      <c r="AU70" s="102"/>
    </row>
    <row r="71" spans="2:47" ht="36" customHeight="1" thickBot="1">
      <c r="B71" s="69"/>
      <c r="C71" s="51"/>
      <c r="D71" s="72"/>
      <c r="E71" s="51"/>
      <c r="F71" s="14" t="s">
        <v>32</v>
      </c>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5"/>
      <c r="AO71" s="15"/>
      <c r="AP71" s="15"/>
      <c r="AQ71" s="51"/>
      <c r="AR71" s="51"/>
      <c r="AS71" s="51"/>
      <c r="AT71" s="51"/>
      <c r="AU71" s="102"/>
    </row>
    <row r="72" spans="2:47" ht="28.5" customHeight="1" thickBot="1">
      <c r="B72" s="69">
        <v>17</v>
      </c>
      <c r="C72" s="51"/>
      <c r="D72" s="71"/>
      <c r="E72" s="51"/>
      <c r="F72" s="11" t="s">
        <v>30</v>
      </c>
      <c r="G72" s="26"/>
      <c r="H72" s="26"/>
      <c r="I72" s="13"/>
      <c r="J72" s="26"/>
      <c r="K72" s="26"/>
      <c r="L72" s="13"/>
      <c r="M72" s="26"/>
      <c r="N72" s="26"/>
      <c r="O72" s="13"/>
      <c r="P72" s="26"/>
      <c r="Q72" s="26"/>
      <c r="R72" s="13"/>
      <c r="S72" s="26"/>
      <c r="T72" s="26"/>
      <c r="U72" s="13"/>
      <c r="V72" s="26"/>
      <c r="W72" s="26"/>
      <c r="X72" s="13"/>
      <c r="Y72" s="26"/>
      <c r="Z72" s="26"/>
      <c r="AA72" s="13"/>
      <c r="AB72" s="26"/>
      <c r="AC72" s="26"/>
      <c r="AD72" s="13"/>
      <c r="AE72" s="26"/>
      <c r="AF72" s="26"/>
      <c r="AG72" s="13"/>
      <c r="AH72" s="26"/>
      <c r="AI72" s="26"/>
      <c r="AJ72" s="13"/>
      <c r="AK72" s="26"/>
      <c r="AL72" s="26"/>
      <c r="AM72" s="13"/>
      <c r="AN72" s="74"/>
      <c r="AO72" s="74"/>
      <c r="AP72" s="49"/>
      <c r="AQ72" s="51"/>
      <c r="AR72" s="51"/>
      <c r="AS72" s="51"/>
      <c r="AT72" s="51"/>
      <c r="AU72" s="102"/>
    </row>
    <row r="73" spans="2:47" ht="28.5" customHeight="1" thickBot="1">
      <c r="B73" s="69"/>
      <c r="C73" s="51"/>
      <c r="D73" s="72"/>
      <c r="E73" s="51"/>
      <c r="F73" s="11" t="s">
        <v>31</v>
      </c>
      <c r="G73" s="26"/>
      <c r="H73" s="26"/>
      <c r="I73" s="13"/>
      <c r="J73" s="26"/>
      <c r="K73" s="26"/>
      <c r="L73" s="13"/>
      <c r="M73" s="26"/>
      <c r="N73" s="26"/>
      <c r="O73" s="13"/>
      <c r="P73" s="26"/>
      <c r="Q73" s="26"/>
      <c r="R73" s="13"/>
      <c r="S73" s="26"/>
      <c r="T73" s="26"/>
      <c r="U73" s="13"/>
      <c r="V73" s="26"/>
      <c r="W73" s="26"/>
      <c r="X73" s="13"/>
      <c r="Y73" s="26"/>
      <c r="Z73" s="26"/>
      <c r="AA73" s="13"/>
      <c r="AB73" s="26"/>
      <c r="AC73" s="26"/>
      <c r="AD73" s="13"/>
      <c r="AE73" s="26"/>
      <c r="AF73" s="26"/>
      <c r="AG73" s="13"/>
      <c r="AH73" s="26"/>
      <c r="AI73" s="26"/>
      <c r="AJ73" s="13"/>
      <c r="AK73" s="26"/>
      <c r="AL73" s="26"/>
      <c r="AM73" s="13"/>
      <c r="AN73" s="74"/>
      <c r="AO73" s="74"/>
      <c r="AP73" s="50"/>
      <c r="AQ73" s="51"/>
      <c r="AR73" s="51"/>
      <c r="AS73" s="51"/>
      <c r="AT73" s="51"/>
      <c r="AU73" s="102"/>
    </row>
    <row r="74" spans="2:47" ht="36" customHeight="1" thickBot="1">
      <c r="B74" s="69"/>
      <c r="C74" s="51"/>
      <c r="D74" s="72"/>
      <c r="E74" s="51"/>
      <c r="F74" s="14" t="s">
        <v>32</v>
      </c>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5"/>
      <c r="AO74" s="15"/>
      <c r="AP74" s="15"/>
      <c r="AQ74" s="51"/>
      <c r="AR74" s="51"/>
      <c r="AS74" s="51"/>
      <c r="AT74" s="51"/>
      <c r="AU74" s="102"/>
    </row>
    <row r="75" spans="2:47" ht="28.5" customHeight="1" thickBot="1">
      <c r="B75" s="69">
        <v>18</v>
      </c>
      <c r="C75" s="51"/>
      <c r="D75" s="71"/>
      <c r="E75" s="51"/>
      <c r="F75" s="11" t="s">
        <v>30</v>
      </c>
      <c r="G75" s="26"/>
      <c r="H75" s="26"/>
      <c r="I75" s="13"/>
      <c r="J75" s="26"/>
      <c r="K75" s="26"/>
      <c r="L75" s="13"/>
      <c r="M75" s="26"/>
      <c r="N75" s="26"/>
      <c r="O75" s="13"/>
      <c r="P75" s="26"/>
      <c r="Q75" s="26"/>
      <c r="R75" s="13"/>
      <c r="S75" s="26"/>
      <c r="T75" s="26"/>
      <c r="U75" s="13"/>
      <c r="V75" s="26"/>
      <c r="W75" s="26"/>
      <c r="X75" s="13"/>
      <c r="Y75" s="26"/>
      <c r="Z75" s="26"/>
      <c r="AA75" s="13"/>
      <c r="AB75" s="26"/>
      <c r="AC75" s="26"/>
      <c r="AD75" s="13"/>
      <c r="AE75" s="26"/>
      <c r="AF75" s="26"/>
      <c r="AG75" s="13"/>
      <c r="AH75" s="26"/>
      <c r="AI75" s="26"/>
      <c r="AJ75" s="13"/>
      <c r="AK75" s="26"/>
      <c r="AL75" s="26"/>
      <c r="AM75" s="13"/>
      <c r="AN75" s="74"/>
      <c r="AO75" s="74"/>
      <c r="AP75" s="49"/>
      <c r="AQ75" s="51"/>
      <c r="AR75" s="51"/>
      <c r="AS75" s="51"/>
      <c r="AT75" s="51"/>
      <c r="AU75" s="99"/>
    </row>
    <row r="76" spans="2:47" ht="28.5" customHeight="1" thickBot="1">
      <c r="B76" s="69"/>
      <c r="C76" s="51"/>
      <c r="D76" s="72"/>
      <c r="E76" s="51"/>
      <c r="F76" s="11" t="s">
        <v>31</v>
      </c>
      <c r="G76" s="26"/>
      <c r="H76" s="26"/>
      <c r="I76" s="13"/>
      <c r="J76" s="26"/>
      <c r="K76" s="26"/>
      <c r="L76" s="13"/>
      <c r="M76" s="26"/>
      <c r="N76" s="26"/>
      <c r="O76" s="13"/>
      <c r="P76" s="26"/>
      <c r="Q76" s="26"/>
      <c r="R76" s="13"/>
      <c r="S76" s="26"/>
      <c r="T76" s="26"/>
      <c r="U76" s="13"/>
      <c r="V76" s="26"/>
      <c r="W76" s="26"/>
      <c r="X76" s="13"/>
      <c r="Y76" s="26"/>
      <c r="Z76" s="26"/>
      <c r="AA76" s="13"/>
      <c r="AB76" s="26"/>
      <c r="AC76" s="26"/>
      <c r="AD76" s="13"/>
      <c r="AE76" s="26"/>
      <c r="AF76" s="26"/>
      <c r="AG76" s="13"/>
      <c r="AH76" s="26"/>
      <c r="AI76" s="26"/>
      <c r="AJ76" s="13"/>
      <c r="AK76" s="26"/>
      <c r="AL76" s="26"/>
      <c r="AM76" s="13"/>
      <c r="AN76" s="74"/>
      <c r="AO76" s="74"/>
      <c r="AP76" s="50"/>
      <c r="AQ76" s="51"/>
      <c r="AR76" s="51"/>
      <c r="AS76" s="51"/>
      <c r="AT76" s="51"/>
      <c r="AU76" s="99"/>
    </row>
    <row r="77" spans="2:47" ht="36" thickBot="1">
      <c r="B77" s="69"/>
      <c r="C77" s="51"/>
      <c r="D77" s="72"/>
      <c r="E77" s="51"/>
      <c r="F77" s="14" t="s">
        <v>32</v>
      </c>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5"/>
      <c r="AO77" s="15"/>
      <c r="AP77" s="15"/>
      <c r="AQ77" s="51"/>
      <c r="AR77" s="51"/>
      <c r="AS77" s="51"/>
      <c r="AT77" s="51"/>
      <c r="AU77" s="99"/>
    </row>
    <row r="78" spans="2:47" ht="28.5" customHeight="1" thickBot="1">
      <c r="B78" s="69">
        <v>19</v>
      </c>
      <c r="C78" s="51"/>
      <c r="D78" s="71"/>
      <c r="E78" s="51"/>
      <c r="F78" s="11" t="s">
        <v>30</v>
      </c>
      <c r="G78" s="26"/>
      <c r="H78" s="26"/>
      <c r="I78" s="13"/>
      <c r="J78" s="26"/>
      <c r="K78" s="26"/>
      <c r="L78" s="13"/>
      <c r="M78" s="26"/>
      <c r="N78" s="26"/>
      <c r="O78" s="13"/>
      <c r="P78" s="26"/>
      <c r="Q78" s="26"/>
      <c r="R78" s="13"/>
      <c r="S78" s="26"/>
      <c r="T78" s="26"/>
      <c r="U78" s="13"/>
      <c r="V78" s="26"/>
      <c r="W78" s="26"/>
      <c r="X78" s="13"/>
      <c r="Y78" s="26"/>
      <c r="Z78" s="26"/>
      <c r="AA78" s="13"/>
      <c r="AB78" s="26"/>
      <c r="AC78" s="26"/>
      <c r="AD78" s="13"/>
      <c r="AE78" s="26"/>
      <c r="AF78" s="26"/>
      <c r="AG78" s="13"/>
      <c r="AH78" s="26"/>
      <c r="AI78" s="26"/>
      <c r="AJ78" s="13"/>
      <c r="AK78" s="26"/>
      <c r="AL78" s="26"/>
      <c r="AM78" s="13"/>
      <c r="AN78" s="74"/>
      <c r="AO78" s="74"/>
      <c r="AP78" s="49"/>
      <c r="AQ78" s="51"/>
      <c r="AR78" s="51"/>
      <c r="AS78" s="51"/>
      <c r="AT78" s="51"/>
      <c r="AU78" s="99"/>
    </row>
    <row r="79" spans="2:47" ht="28.5" customHeight="1" thickBot="1">
      <c r="B79" s="69"/>
      <c r="C79" s="51"/>
      <c r="D79" s="72"/>
      <c r="E79" s="51"/>
      <c r="F79" s="11" t="s">
        <v>31</v>
      </c>
      <c r="G79" s="26"/>
      <c r="H79" s="26"/>
      <c r="I79" s="13"/>
      <c r="J79" s="26"/>
      <c r="K79" s="26"/>
      <c r="L79" s="13"/>
      <c r="M79" s="26"/>
      <c r="N79" s="26"/>
      <c r="O79" s="13"/>
      <c r="P79" s="26"/>
      <c r="Q79" s="26"/>
      <c r="R79" s="13"/>
      <c r="S79" s="26"/>
      <c r="T79" s="26"/>
      <c r="U79" s="13"/>
      <c r="V79" s="26"/>
      <c r="W79" s="26"/>
      <c r="X79" s="13"/>
      <c r="Y79" s="26"/>
      <c r="Z79" s="26"/>
      <c r="AA79" s="13"/>
      <c r="AB79" s="26"/>
      <c r="AC79" s="26"/>
      <c r="AD79" s="13"/>
      <c r="AE79" s="26"/>
      <c r="AF79" s="26"/>
      <c r="AG79" s="13"/>
      <c r="AH79" s="26"/>
      <c r="AI79" s="26"/>
      <c r="AJ79" s="13"/>
      <c r="AK79" s="26"/>
      <c r="AL79" s="26"/>
      <c r="AM79" s="13"/>
      <c r="AN79" s="74"/>
      <c r="AO79" s="74"/>
      <c r="AP79" s="50"/>
      <c r="AQ79" s="51"/>
      <c r="AR79" s="51"/>
      <c r="AS79" s="51"/>
      <c r="AT79" s="51"/>
      <c r="AU79" s="99"/>
    </row>
    <row r="80" spans="2:47" ht="36" thickBot="1">
      <c r="B80" s="69"/>
      <c r="C80" s="51"/>
      <c r="D80" s="94"/>
      <c r="E80" s="51"/>
      <c r="F80" s="14" t="s">
        <v>32</v>
      </c>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5"/>
      <c r="AO80" s="15"/>
      <c r="AP80" s="15"/>
      <c r="AQ80" s="51"/>
      <c r="AR80" s="51"/>
      <c r="AS80" s="51"/>
      <c r="AT80" s="51"/>
      <c r="AU80" s="99"/>
    </row>
    <row r="81" spans="2:47" ht="28.5" customHeight="1" thickBot="1">
      <c r="B81" s="69">
        <v>20</v>
      </c>
      <c r="C81" s="51"/>
      <c r="D81" s="71"/>
      <c r="E81" s="51"/>
      <c r="F81" s="11" t="s">
        <v>30</v>
      </c>
      <c r="G81" s="26"/>
      <c r="H81" s="26"/>
      <c r="I81" s="13"/>
      <c r="J81" s="26"/>
      <c r="K81" s="26"/>
      <c r="L81" s="13"/>
      <c r="M81" s="26"/>
      <c r="N81" s="26"/>
      <c r="O81" s="13"/>
      <c r="P81" s="26"/>
      <c r="Q81" s="26"/>
      <c r="R81" s="13"/>
      <c r="S81" s="26"/>
      <c r="T81" s="26"/>
      <c r="U81" s="13"/>
      <c r="V81" s="26"/>
      <c r="W81" s="26"/>
      <c r="X81" s="13"/>
      <c r="Y81" s="26"/>
      <c r="Z81" s="26"/>
      <c r="AA81" s="13"/>
      <c r="AB81" s="26"/>
      <c r="AC81" s="26"/>
      <c r="AD81" s="13"/>
      <c r="AE81" s="26"/>
      <c r="AF81" s="26"/>
      <c r="AG81" s="13"/>
      <c r="AH81" s="26"/>
      <c r="AI81" s="26"/>
      <c r="AJ81" s="13"/>
      <c r="AK81" s="26"/>
      <c r="AL81" s="26"/>
      <c r="AM81" s="13"/>
      <c r="AN81" s="74"/>
      <c r="AO81" s="74"/>
      <c r="AP81" s="49"/>
      <c r="AQ81" s="51"/>
      <c r="AR81" s="51"/>
      <c r="AS81" s="51"/>
      <c r="AT81" s="51"/>
      <c r="AU81" s="102"/>
    </row>
    <row r="82" spans="2:47" ht="28.5" customHeight="1" thickBot="1">
      <c r="B82" s="69"/>
      <c r="C82" s="51"/>
      <c r="D82" s="72"/>
      <c r="E82" s="51"/>
      <c r="F82" s="11" t="s">
        <v>31</v>
      </c>
      <c r="G82" s="26"/>
      <c r="H82" s="26"/>
      <c r="I82" s="13"/>
      <c r="J82" s="26"/>
      <c r="K82" s="26"/>
      <c r="L82" s="13"/>
      <c r="M82" s="26"/>
      <c r="N82" s="26"/>
      <c r="O82" s="13"/>
      <c r="P82" s="26"/>
      <c r="Q82" s="26"/>
      <c r="R82" s="13"/>
      <c r="S82" s="26"/>
      <c r="T82" s="26"/>
      <c r="U82" s="13"/>
      <c r="V82" s="26"/>
      <c r="W82" s="26"/>
      <c r="X82" s="13"/>
      <c r="Y82" s="26"/>
      <c r="Z82" s="26"/>
      <c r="AA82" s="13"/>
      <c r="AB82" s="26"/>
      <c r="AC82" s="26"/>
      <c r="AD82" s="13"/>
      <c r="AE82" s="26"/>
      <c r="AF82" s="26"/>
      <c r="AG82" s="13"/>
      <c r="AH82" s="26"/>
      <c r="AI82" s="26"/>
      <c r="AJ82" s="13"/>
      <c r="AK82" s="26"/>
      <c r="AL82" s="26"/>
      <c r="AM82" s="13"/>
      <c r="AN82" s="74"/>
      <c r="AO82" s="74"/>
      <c r="AP82" s="50"/>
      <c r="AQ82" s="51"/>
      <c r="AR82" s="51"/>
      <c r="AS82" s="51"/>
      <c r="AT82" s="51"/>
      <c r="AU82" s="102"/>
    </row>
    <row r="83" spans="2:47" ht="36" thickBot="1">
      <c r="B83" s="69"/>
      <c r="C83" s="51"/>
      <c r="D83" s="92"/>
      <c r="E83" s="51"/>
      <c r="F83" s="14" t="s">
        <v>32</v>
      </c>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5"/>
      <c r="AO83" s="15"/>
      <c r="AP83" s="15"/>
      <c r="AQ83" s="96"/>
      <c r="AR83" s="96"/>
      <c r="AS83" s="96"/>
      <c r="AT83" s="96"/>
      <c r="AU83" s="102"/>
    </row>
  </sheetData>
  <mergeCells count="246">
    <mergeCell ref="AU81:AU83"/>
    <mergeCell ref="AP78:AP79"/>
    <mergeCell ref="AQ78:AR80"/>
    <mergeCell ref="AS78:AT80"/>
    <mergeCell ref="AU78:AU80"/>
    <mergeCell ref="B81:B83"/>
    <mergeCell ref="C81:C83"/>
    <mergeCell ref="D81:D83"/>
    <mergeCell ref="E81:E83"/>
    <mergeCell ref="AN81:AN82"/>
    <mergeCell ref="AO81:AO82"/>
    <mergeCell ref="B78:B80"/>
    <mergeCell ref="C78:C80"/>
    <mergeCell ref="D78:D80"/>
    <mergeCell ref="E78:E80"/>
    <mergeCell ref="AN78:AN79"/>
    <mergeCell ref="AO78:AO79"/>
    <mergeCell ref="AP81:AP82"/>
    <mergeCell ref="AQ81:AR83"/>
    <mergeCell ref="AS81:AT83"/>
    <mergeCell ref="AU72:AU74"/>
    <mergeCell ref="B75:B77"/>
    <mergeCell ref="C75:C77"/>
    <mergeCell ref="D75:D77"/>
    <mergeCell ref="E75:E77"/>
    <mergeCell ref="AN75:AN76"/>
    <mergeCell ref="AO75:AO76"/>
    <mergeCell ref="AP75:AP76"/>
    <mergeCell ref="AQ75:AR77"/>
    <mergeCell ref="AS75:AT77"/>
    <mergeCell ref="AU75:AU77"/>
    <mergeCell ref="B72:B74"/>
    <mergeCell ref="C72:C74"/>
    <mergeCell ref="D72:D74"/>
    <mergeCell ref="E72:E74"/>
    <mergeCell ref="AN72:AN73"/>
    <mergeCell ref="AO72:AO73"/>
    <mergeCell ref="AP72:AP73"/>
    <mergeCell ref="AQ72:AR74"/>
    <mergeCell ref="AS72:AT74"/>
    <mergeCell ref="AU66:AU68"/>
    <mergeCell ref="B69:B71"/>
    <mergeCell ref="C69:C71"/>
    <mergeCell ref="D69:D71"/>
    <mergeCell ref="E69:E71"/>
    <mergeCell ref="AN69:AN70"/>
    <mergeCell ref="AO69:AO70"/>
    <mergeCell ref="AP69:AP70"/>
    <mergeCell ref="AQ69:AR71"/>
    <mergeCell ref="AS69:AT71"/>
    <mergeCell ref="AU69:AU71"/>
    <mergeCell ref="B66:B68"/>
    <mergeCell ref="C66:C68"/>
    <mergeCell ref="D66:D68"/>
    <mergeCell ref="E66:E68"/>
    <mergeCell ref="AN66:AN67"/>
    <mergeCell ref="AO66:AO67"/>
    <mergeCell ref="AP66:AP67"/>
    <mergeCell ref="AQ66:AR68"/>
    <mergeCell ref="AS66:AT68"/>
    <mergeCell ref="AU60:AU62"/>
    <mergeCell ref="B63:B65"/>
    <mergeCell ref="C63:C65"/>
    <mergeCell ref="D63:D65"/>
    <mergeCell ref="E63:E65"/>
    <mergeCell ref="AN63:AN64"/>
    <mergeCell ref="AO63:AO64"/>
    <mergeCell ref="AP63:AP64"/>
    <mergeCell ref="AQ63:AR65"/>
    <mergeCell ref="AS63:AT65"/>
    <mergeCell ref="AU63:AU65"/>
    <mergeCell ref="B60:B62"/>
    <mergeCell ref="C60:C62"/>
    <mergeCell ref="D60:D62"/>
    <mergeCell ref="E60:E62"/>
    <mergeCell ref="AN60:AN61"/>
    <mergeCell ref="AO60:AO61"/>
    <mergeCell ref="AP60:AP61"/>
    <mergeCell ref="AQ60:AR62"/>
    <mergeCell ref="AS60:AT62"/>
    <mergeCell ref="M50:O50"/>
    <mergeCell ref="P50:R50"/>
    <mergeCell ref="S50:U50"/>
    <mergeCell ref="V50:X50"/>
    <mergeCell ref="Y50:AA50"/>
    <mergeCell ref="AP36:AP37"/>
    <mergeCell ref="AQ36:AR38"/>
    <mergeCell ref="AS36:AT38"/>
    <mergeCell ref="AP50:AP53"/>
    <mergeCell ref="AQ50:AR51"/>
    <mergeCell ref="AS50:AT51"/>
    <mergeCell ref="AP54:AP55"/>
    <mergeCell ref="AQ54:AR56"/>
    <mergeCell ref="AS54:AT56"/>
    <mergeCell ref="AU54:AU56"/>
    <mergeCell ref="B57:B59"/>
    <mergeCell ref="C57:C59"/>
    <mergeCell ref="D57:D59"/>
    <mergeCell ref="E57:E59"/>
    <mergeCell ref="AN57:AN58"/>
    <mergeCell ref="AO57:AO58"/>
    <mergeCell ref="B54:B56"/>
    <mergeCell ref="C54:C56"/>
    <mergeCell ref="D54:D56"/>
    <mergeCell ref="E54:E56"/>
    <mergeCell ref="AN54:AN55"/>
    <mergeCell ref="AO54:AO55"/>
    <mergeCell ref="AP57:AP58"/>
    <mergeCell ref="AQ57:AR59"/>
    <mergeCell ref="AS57:AT59"/>
    <mergeCell ref="AU57:AU59"/>
    <mergeCell ref="B33:B35"/>
    <mergeCell ref="C33:C35"/>
    <mergeCell ref="D33:D35"/>
    <mergeCell ref="E33:E35"/>
    <mergeCell ref="AN33:AN34"/>
    <mergeCell ref="AO33:AO34"/>
    <mergeCell ref="AU36:AU38"/>
    <mergeCell ref="J46:AI46"/>
    <mergeCell ref="B50:B53"/>
    <mergeCell ref="C50:C53"/>
    <mergeCell ref="D50:D53"/>
    <mergeCell ref="E50:E53"/>
    <mergeCell ref="G50:I50"/>
    <mergeCell ref="AP33:AP34"/>
    <mergeCell ref="AQ33:AR35"/>
    <mergeCell ref="AS33:AT35"/>
    <mergeCell ref="AU33:AU35"/>
    <mergeCell ref="B36:B38"/>
    <mergeCell ref="D36:D38"/>
    <mergeCell ref="E36:E38"/>
    <mergeCell ref="AN36:AN37"/>
    <mergeCell ref="AO36:AO37"/>
    <mergeCell ref="J50:L50"/>
    <mergeCell ref="AU50:AU53"/>
    <mergeCell ref="AQ52:AR53"/>
    <mergeCell ref="AS52:AT53"/>
    <mergeCell ref="AB50:AD50"/>
    <mergeCell ref="AE50:AG50"/>
    <mergeCell ref="AH50:AJ50"/>
    <mergeCell ref="AK50:AM50"/>
    <mergeCell ref="AN50:AN53"/>
    <mergeCell ref="AO50:AO53"/>
    <mergeCell ref="AU27:AU29"/>
    <mergeCell ref="B30:B32"/>
    <mergeCell ref="C30:C32"/>
    <mergeCell ref="D30:D32"/>
    <mergeCell ref="E30:E32"/>
    <mergeCell ref="AN30:AN31"/>
    <mergeCell ref="AO30:AO31"/>
    <mergeCell ref="AP30:AP31"/>
    <mergeCell ref="AQ30:AR32"/>
    <mergeCell ref="AS30:AT32"/>
    <mergeCell ref="AU30:AU32"/>
    <mergeCell ref="B27:B29"/>
    <mergeCell ref="C27:C29"/>
    <mergeCell ref="D27:D29"/>
    <mergeCell ref="E27:E29"/>
    <mergeCell ref="AN27:AN28"/>
    <mergeCell ref="AO27:AO28"/>
    <mergeCell ref="AP27:AP28"/>
    <mergeCell ref="AQ27:AR29"/>
    <mergeCell ref="AS27:AT29"/>
    <mergeCell ref="AQ15:AR17"/>
    <mergeCell ref="AS15:AT17"/>
    <mergeCell ref="AU21:AU23"/>
    <mergeCell ref="B24:B26"/>
    <mergeCell ref="C24:C26"/>
    <mergeCell ref="D24:D26"/>
    <mergeCell ref="E24:E26"/>
    <mergeCell ref="AN24:AN25"/>
    <mergeCell ref="AO24:AO25"/>
    <mergeCell ref="AP24:AP25"/>
    <mergeCell ref="AQ24:AR26"/>
    <mergeCell ref="AS24:AT26"/>
    <mergeCell ref="AU24:AU26"/>
    <mergeCell ref="B21:B23"/>
    <mergeCell ref="C21:C23"/>
    <mergeCell ref="D21:D23"/>
    <mergeCell ref="E21:E23"/>
    <mergeCell ref="AN21:AN22"/>
    <mergeCell ref="AO21:AO22"/>
    <mergeCell ref="AP21:AP22"/>
    <mergeCell ref="AQ21:AR23"/>
    <mergeCell ref="AS21:AT23"/>
    <mergeCell ref="D9:D11"/>
    <mergeCell ref="E9:E11"/>
    <mergeCell ref="AN9:AN10"/>
    <mergeCell ref="AO9:AO10"/>
    <mergeCell ref="AH5:AJ5"/>
    <mergeCell ref="AK5:AM5"/>
    <mergeCell ref="AN5:AN8"/>
    <mergeCell ref="AO5:AO8"/>
    <mergeCell ref="AP5:AP8"/>
    <mergeCell ref="AQ5:AR6"/>
    <mergeCell ref="P5:R5"/>
    <mergeCell ref="S5:U5"/>
    <mergeCell ref="V5:X5"/>
    <mergeCell ref="Y5:AA5"/>
    <mergeCell ref="AU15:AU17"/>
    <mergeCell ref="B18:B20"/>
    <mergeCell ref="C18:C20"/>
    <mergeCell ref="D18:D20"/>
    <mergeCell ref="E18:E20"/>
    <mergeCell ref="AN18:AN19"/>
    <mergeCell ref="AO18:AO19"/>
    <mergeCell ref="AP18:AP19"/>
    <mergeCell ref="AQ18:AR20"/>
    <mergeCell ref="AS18:AT20"/>
    <mergeCell ref="AU18:AU20"/>
    <mergeCell ref="B15:B17"/>
    <mergeCell ref="C15:C17"/>
    <mergeCell ref="D15:D17"/>
    <mergeCell ref="E15:E17"/>
    <mergeCell ref="AN15:AN16"/>
    <mergeCell ref="AO15:AO16"/>
    <mergeCell ref="AP15:AP16"/>
    <mergeCell ref="AB5:AD5"/>
    <mergeCell ref="AE5:AG5"/>
    <mergeCell ref="AP9:AP10"/>
    <mergeCell ref="AQ9:AR11"/>
    <mergeCell ref="B5:B8"/>
    <mergeCell ref="C5:C8"/>
    <mergeCell ref="D5:D8"/>
    <mergeCell ref="E5:E8"/>
    <mergeCell ref="G5:I5"/>
    <mergeCell ref="J5:L5"/>
    <mergeCell ref="M5:O5"/>
    <mergeCell ref="AS9:AT11"/>
    <mergeCell ref="AU9:AU11"/>
    <mergeCell ref="B12:B14"/>
    <mergeCell ref="C12:C14"/>
    <mergeCell ref="D12:D14"/>
    <mergeCell ref="E12:E14"/>
    <mergeCell ref="AN12:AN13"/>
    <mergeCell ref="AO12:AO13"/>
    <mergeCell ref="AP12:AP13"/>
    <mergeCell ref="AQ12:AR14"/>
    <mergeCell ref="AS12:AT14"/>
    <mergeCell ref="AU12:AU14"/>
    <mergeCell ref="AS5:AT6"/>
    <mergeCell ref="AU5:AU8"/>
    <mergeCell ref="AQ7:AR8"/>
    <mergeCell ref="AS7:AT8"/>
    <mergeCell ref="B9:B11"/>
    <mergeCell ref="C9:C11"/>
  </mergeCells>
  <conditionalFormatting sqref="AU9:AU38 AU54:AU83">
    <cfRule type="cellIs" dxfId="71" priority="937" stopIfTrue="1" operator="equal">
      <formula>"راسب"</formula>
    </cfRule>
    <cfRule type="cellIs" dxfId="70" priority="938" stopIfTrue="1" operator="equal">
      <formula>"ناجح"</formula>
    </cfRule>
    <cfRule type="cellIs" dxfId="69" priority="939" stopIfTrue="1" operator="equal">
      <formula>"تكميلي"</formula>
    </cfRule>
  </conditionalFormatting>
  <conditionalFormatting sqref="AU9:AU38 AU54:AU83">
    <cfRule type="containsText" dxfId="68" priority="936" stopIfTrue="1" operator="containsText" text="له دور ثاني">
      <formula>NOT(ISERROR(SEARCH("له دور ثاني",AU9)))</formula>
    </cfRule>
  </conditionalFormatting>
  <conditionalFormatting sqref="AP11 AP14 AP17 AP20 AP23 AP26 AP29 AP32 AP35 AP38 AP56 AP59 AP62 AP65 AP68 AP71 AP74 AP77 AP80 AP83">
    <cfRule type="cellIs" dxfId="67" priority="935" stopIfTrue="1" operator="equal">
      <formula>"خطا"</formula>
    </cfRule>
  </conditionalFormatting>
  <conditionalFormatting sqref="AU9:AU38 AU54:AU83">
    <cfRule type="cellIs" dxfId="66" priority="934" stopIfTrue="1" operator="equal">
      <formula>"راسب"</formula>
    </cfRule>
  </conditionalFormatting>
  <conditionalFormatting sqref="H11 H14 H17 H20 H23 H26 H29 H32 H35 H38 K11 N11 K17 K20 K23 K26 K29 K32 K35 K38 N14 N17 N20 N23 N26 N29 N32 N35 N38 H56 H59 H62 H65 H68 H71 H74 H77 H80 H83 K56 N56 K59 K62 K65 K68 K71 K74 K77 K80 K83 N59 N62 N65 N68 N71 N74 N77 N80 N83">
    <cfRule type="cellIs" dxfId="65" priority="933" stopIfTrue="1" operator="lessThan">
      <formula>56</formula>
    </cfRule>
  </conditionalFormatting>
  <conditionalFormatting sqref="L14 I14 I17 I20 I26 L11 O11 L17 L20 L26 L29 L35 L38 O14 O17 O20 O23 O26 O29 O32 O35 I56 I59 I62 I65 I68 I71 I74 I77 I80 I83 L56 O56 L59 L62 L65 L68 L71 L74 L77 L80 L83 O59 O62 O65 O68 O71 O74 O77 O80 O83">
    <cfRule type="cellIs" dxfId="64" priority="932" stopIfTrue="1" operator="lessThan">
      <formula>100</formula>
    </cfRule>
  </conditionalFormatting>
  <conditionalFormatting sqref="Q11 T11 W11 T14 T17 T20 T23 T26 T29 T32 T35 T38 W14 W17 W20 W23 W26 W29 W32 W35 W38 Q14 Q17 Q20 Q23 Q26 Q29 Q32 Q35 Q38 Q56 T56 W56 T59 T62 T65 T68 T71 T74 T77 T80 T83 W59 W62 W65 W68 W71 W74 W77 W80 W83 Q59 Q62 Q65 Q68 Q71 Q74 Q77 Q80 Q83">
    <cfRule type="cellIs" dxfId="63" priority="931" stopIfTrue="1" operator="lessThan">
      <formula>29</formula>
    </cfRule>
  </conditionalFormatting>
  <conditionalFormatting sqref="R11 U11 X11 U14 U17 U20 U23 U26 U29 U32 U35 U38 X14 X17 X20 X23 X26 X29 X32 X35 X38 R14 R17 R20 R23 R26 R29 R32 R35 R38 R56 U56 X56 U59 U62 U65 U68 U71 U74 U77 U80 U83 X59 X62 X65 X68 X71 X74 X77 X80 X83 R59 R62 R65 R68 R71 R74 R77 R80 R83">
    <cfRule type="cellIs" dxfId="62" priority="930" stopIfTrue="1" operator="lessThan">
      <formula>60</formula>
    </cfRule>
  </conditionalFormatting>
  <conditionalFormatting sqref="Z11 AF11 AI11 AF14 AF17 AF20 AF23 AF26 AF29 AF32 AF35 AF38 AI14 AI17 AI20 AI23 AI26 AI29 AI32 AI35 AI38 Z14 Z17 Z20 Z23 Z26 Z29 Z32 Z35 Z38 Z56 AF56 AI56 AF59 AF62 AF65 AF68 AF71 AF74 AF77 AF80 AF83 AI59 AI62 AI65 AI68 AI71 AI74 AI77 AI80 AI83 Z59 Z62 Z65 Z68 Z71 Z74 Z77 Z80 Z83">
    <cfRule type="cellIs" dxfId="61" priority="929" stopIfTrue="1" operator="lessThan">
      <formula>22</formula>
    </cfRule>
  </conditionalFormatting>
  <conditionalFormatting sqref="AA11 AG11 AJ11 AG14 AG17 AG20 AG23 AG26 AG29 AG32 AG35 AG38 AJ14 AJ17 AJ20 AJ23 AJ26 AJ29 AJ32 AJ35 AJ38 AA14 AA17 AA20 AA23 AA26 AA29 AA32 AA35 AA38 AD11 AD14 AD17 AD20 AD23 AD26 AD29 AD32 AD35 AD38 AA56 AG56 AJ56 AG59 AG62 AG65 AG68 AG71 AG74 AG77 AG80 AG83 AJ59 AJ62 AJ65 AJ68 AJ71 AJ74 AJ77 AJ80 AJ83 AA59 AA62 AA65 AA68 AA71 AA74 AA77 AA80 AA83 AD56 AD59 AD62 AD65 AD68 AD71 AD74 AD77 AD80 AD83">
    <cfRule type="cellIs" dxfId="60" priority="928" stopIfTrue="1" operator="lessThan">
      <formula>40</formula>
    </cfRule>
  </conditionalFormatting>
  <conditionalFormatting sqref="AC11 AC14 AC17 AC20 AC23 AC26 AC29 AC32 AC35 AC38 AC56 AC59 AC62 AC65 AC68 AC71 AC74 AC77 AC80 AC83">
    <cfRule type="cellIs" dxfId="59" priority="927" stopIfTrue="1" operator="lessThan">
      <formula>19</formula>
    </cfRule>
  </conditionalFormatting>
  <conditionalFormatting sqref="AL11 AL14 AL17 AL20 AL23 AL26 AL29 AL32 AL35 AL38 AL56 AL59 AL62 AL65 AL68 AL71 AL74 AL77 AL80 AL83">
    <cfRule type="cellIs" dxfId="58" priority="925" stopIfTrue="1" operator="lessThan">
      <formula>11</formula>
    </cfRule>
    <cfRule type="cellIs" priority="926" stopIfTrue="1" operator="lessThan">
      <formula>11</formula>
    </cfRule>
  </conditionalFormatting>
  <conditionalFormatting sqref="AM11 AM14 AM17 AM20 AM23 AM26 AM29 AM32 AM35 AM38 AM56 AM59 AM62 AM65 AM68 AM71 AM74 AM77 AM80 AM83">
    <cfRule type="cellIs" dxfId="57" priority="924" stopIfTrue="1" operator="lessThan">
      <formula>20</formula>
    </cfRule>
  </conditionalFormatting>
  <conditionalFormatting sqref="H29 K29 N29 H17 K17 N17 H23 K23 N23 H35 K35 N35">
    <cfRule type="cellIs" dxfId="56" priority="923" stopIfTrue="1" operator="lessThan">
      <formula>56</formula>
    </cfRule>
  </conditionalFormatting>
  <conditionalFormatting sqref="I29 L29 O29 I17 L17 O17 I23 L23 O23 I35 L35 O35">
    <cfRule type="cellIs" dxfId="55" priority="922" stopIfTrue="1" operator="lessThan">
      <formula>100</formula>
    </cfRule>
  </conditionalFormatting>
  <conditionalFormatting sqref="T29 W29 Q29 T17 W17 Q17 T23 W23 Q23 T35 W35 Q35">
    <cfRule type="cellIs" dxfId="54" priority="921" stopIfTrue="1" operator="lessThan">
      <formula>29</formula>
    </cfRule>
  </conditionalFormatting>
  <conditionalFormatting sqref="U29 X29 R29 U17 X17 R17 U23 X23 R23 U35 X35 R35">
    <cfRule type="cellIs" dxfId="53" priority="920" stopIfTrue="1" operator="lessThan">
      <formula>60</formula>
    </cfRule>
  </conditionalFormatting>
  <conditionalFormatting sqref="AF29 AI29 Z29 AF17 AI17 Z17 AF23 AI23 Z23 AF35 AI35 Z35">
    <cfRule type="cellIs" dxfId="52" priority="919" stopIfTrue="1" operator="lessThan">
      <formula>22</formula>
    </cfRule>
  </conditionalFormatting>
  <conditionalFormatting sqref="AG29 AJ29 AA29 AD29 AG17 AJ17 AA17 AD17 AG23 AJ23 AA23 AD23">
    <cfRule type="cellIs" dxfId="51" priority="918" stopIfTrue="1" operator="lessThan">
      <formula>40</formula>
    </cfRule>
  </conditionalFormatting>
  <conditionalFormatting sqref="AC29 AC17 AC23 AC35">
    <cfRule type="cellIs" dxfId="50" priority="917" stopIfTrue="1" operator="lessThan">
      <formula>19</formula>
    </cfRule>
  </conditionalFormatting>
  <conditionalFormatting sqref="AL29 AL17 AL23 AL35">
    <cfRule type="cellIs" dxfId="49" priority="915" stopIfTrue="1" operator="lessThan">
      <formula>11</formula>
    </cfRule>
    <cfRule type="cellIs" priority="916" stopIfTrue="1" operator="lessThan">
      <formula>11</formula>
    </cfRule>
  </conditionalFormatting>
  <conditionalFormatting sqref="AM29 AM17 AM23 AM35">
    <cfRule type="cellIs" dxfId="48" priority="914" stopIfTrue="1" operator="lessThan">
      <formula>20</formula>
    </cfRule>
  </conditionalFormatting>
  <dataValidations count="1">
    <dataValidation type="textLength" allowBlank="1" showInputMessage="1" showErrorMessage="1" error="خطا في الادخال" sqref="J46:AI46 A40:AU42 A2:A3 H3:AG3 AH2:AU3">
      <formula1>1</formula1>
      <formula2>2</formula2>
    </dataValidation>
  </dataValidations>
  <pageMargins left="0.19685039370078741" right="0.78740157480314965" top="0" bottom="0" header="0.31496062992125984" footer="0.31496062992125984"/>
  <pageSetup paperSize="9" scale="25" orientation="landscape" r:id="rId1"/>
  <rowBreaks count="1" manualBreakCount="1">
    <brk id="42" max="46" man="1"/>
  </rowBreaks>
  <ignoredErrors>
    <ignoredError sqref="C12 C33 C36 C9:E9 D10:E38 C15:C30" unlockedFormula="1"/>
  </ignoredErrors>
  <drawing r:id="rId2"/>
</worksheet>
</file>

<file path=xl/worksheets/sheet3.xml><?xml version="1.0" encoding="utf-8"?>
<worksheet xmlns="http://schemas.openxmlformats.org/spreadsheetml/2006/main" xmlns:r="http://schemas.openxmlformats.org/officeDocument/2006/relationships">
  <dimension ref="B2:AU128"/>
  <sheetViews>
    <sheetView showGridLines="0" rightToLeft="1" view="pageBreakPreview" topLeftCell="I118" zoomScale="60" zoomScaleNormal="25" workbookViewId="0">
      <selection activeCell="J46" sqref="J46:AI46"/>
    </sheetView>
  </sheetViews>
  <sheetFormatPr defaultRowHeight="15"/>
  <cols>
    <col min="2" max="2" width="10.5703125" customWidth="1"/>
    <col min="3" max="3" width="17.28515625" customWidth="1"/>
    <col min="4" max="4" width="31.140625" customWidth="1"/>
    <col min="5" max="5" width="11.42578125" customWidth="1"/>
    <col min="6" max="6" width="15.140625" customWidth="1"/>
    <col min="7" max="7" width="7.85546875" customWidth="1"/>
    <col min="8" max="8" width="9.5703125" customWidth="1"/>
    <col min="10" max="10" width="8.140625" customWidth="1"/>
    <col min="11" max="11" width="9.5703125" customWidth="1"/>
    <col min="13" max="13" width="7.7109375" customWidth="1"/>
    <col min="14" max="14" width="9.140625" customWidth="1"/>
    <col min="15" max="15" width="8.7109375" customWidth="1"/>
    <col min="16" max="16" width="6.7109375" customWidth="1"/>
    <col min="17" max="17" width="6.85546875" customWidth="1"/>
    <col min="18" max="18" width="8.85546875" customWidth="1"/>
    <col min="19" max="19" width="8" customWidth="1"/>
    <col min="20" max="20" width="7.42578125" customWidth="1"/>
    <col min="21" max="21" width="9.140625" customWidth="1"/>
    <col min="22" max="22" width="6.85546875" customWidth="1"/>
    <col min="23" max="23" width="6.7109375" customWidth="1"/>
    <col min="24" max="24" width="8.7109375" customWidth="1"/>
    <col min="25" max="26" width="7.140625" customWidth="1"/>
    <col min="27" max="27" width="7.42578125" customWidth="1"/>
    <col min="28" max="28" width="6.7109375" customWidth="1"/>
    <col min="29" max="29" width="6.42578125" customWidth="1"/>
    <col min="30" max="30" width="6.85546875" customWidth="1"/>
    <col min="31" max="31" width="7.42578125" customWidth="1"/>
    <col min="32" max="32" width="6.7109375" customWidth="1"/>
    <col min="33" max="33" width="6.85546875" customWidth="1"/>
    <col min="34" max="34" width="7.140625" customWidth="1"/>
    <col min="35" max="35" width="6.5703125" customWidth="1"/>
    <col min="36" max="37" width="6.7109375" customWidth="1"/>
    <col min="38" max="38" width="6.42578125" customWidth="1"/>
    <col min="39" max="39" width="6.7109375" customWidth="1"/>
    <col min="40" max="40" width="14.140625" customWidth="1"/>
    <col min="42" max="42" width="12.7109375" customWidth="1"/>
    <col min="44" max="44" width="4.7109375" customWidth="1"/>
    <col min="46" max="46" width="4" customWidth="1"/>
    <col min="47" max="47" width="61.7109375" customWidth="1"/>
  </cols>
  <sheetData>
    <row r="2" spans="2:47" ht="60">
      <c r="B2" s="64"/>
      <c r="C2" s="64"/>
      <c r="D2" s="64"/>
      <c r="E2" s="64"/>
      <c r="F2" s="65"/>
      <c r="G2" s="65"/>
      <c r="H2" s="65"/>
      <c r="I2" s="65"/>
      <c r="J2" s="65"/>
      <c r="K2" s="65"/>
      <c r="L2" s="65"/>
      <c r="M2" s="65"/>
      <c r="N2" s="65"/>
      <c r="O2" s="65"/>
      <c r="P2" s="65"/>
      <c r="Q2" s="65"/>
      <c r="R2" s="65"/>
      <c r="S2" s="65"/>
      <c r="T2" s="65"/>
      <c r="U2" s="65"/>
      <c r="V2" s="65"/>
      <c r="W2" s="65"/>
      <c r="X2" s="65"/>
      <c r="Y2" s="65"/>
      <c r="Z2" s="65"/>
      <c r="AA2" s="65"/>
      <c r="AB2" s="65"/>
      <c r="AC2" s="65"/>
      <c r="AD2" s="65"/>
      <c r="AE2" s="65"/>
      <c r="AF2" s="1"/>
      <c r="AG2" s="1"/>
      <c r="AH2" s="1"/>
      <c r="AI2" s="1"/>
      <c r="AJ2" s="1"/>
      <c r="AK2" s="1"/>
      <c r="AL2" s="1"/>
      <c r="AM2" s="1"/>
      <c r="AN2" s="1"/>
      <c r="AO2" s="1"/>
      <c r="AP2" s="1"/>
      <c r="AQ2" s="1"/>
      <c r="AR2" s="1"/>
      <c r="AS2" s="1"/>
      <c r="AT2" s="2"/>
      <c r="AU2" s="2"/>
    </row>
    <row r="3" spans="2:47" ht="35.25">
      <c r="B3" s="4" t="s">
        <v>1</v>
      </c>
      <c r="C3" s="100"/>
      <c r="D3" s="100"/>
      <c r="E3" s="3"/>
      <c r="F3" s="3"/>
      <c r="G3" s="3"/>
      <c r="H3" s="2"/>
      <c r="I3" s="2"/>
      <c r="J3" s="2"/>
      <c r="K3" s="2"/>
      <c r="L3" s="2"/>
      <c r="M3" s="2"/>
      <c r="N3" s="2"/>
      <c r="O3" s="3"/>
      <c r="P3" s="5"/>
      <c r="Q3" s="5"/>
      <c r="R3" s="5"/>
      <c r="S3" s="5"/>
      <c r="T3" s="5"/>
      <c r="U3" s="5"/>
      <c r="V3" s="5"/>
      <c r="W3" s="5"/>
      <c r="X3" s="5"/>
      <c r="Y3" s="5"/>
      <c r="Z3" s="5"/>
      <c r="AA3" s="5"/>
      <c r="AB3" s="5"/>
      <c r="AC3" s="5"/>
      <c r="AD3" s="5"/>
      <c r="AE3" s="5"/>
      <c r="AF3" s="5"/>
      <c r="AG3" s="5"/>
      <c r="AH3" s="5"/>
      <c r="AI3" s="5"/>
      <c r="AJ3" s="5"/>
      <c r="AK3" s="5"/>
      <c r="AL3" s="5"/>
      <c r="AM3" s="5"/>
      <c r="AN3" s="6"/>
      <c r="AO3" s="6"/>
      <c r="AP3" s="1"/>
      <c r="AQ3" s="5"/>
      <c r="AR3" s="5"/>
      <c r="AS3" s="5"/>
      <c r="AT3" s="5"/>
      <c r="AU3" s="2"/>
    </row>
    <row r="4" spans="2:47" ht="15.75" thickBot="1">
      <c r="AR4" s="7"/>
    </row>
    <row r="5" spans="2:47" ht="36.75" thickTop="1" thickBot="1">
      <c r="B5" s="52" t="s">
        <v>2</v>
      </c>
      <c r="C5" s="55" t="s">
        <v>3</v>
      </c>
      <c r="D5" s="58" t="s">
        <v>4</v>
      </c>
      <c r="E5" s="61" t="s">
        <v>5</v>
      </c>
      <c r="F5" s="24" t="s">
        <v>6</v>
      </c>
      <c r="G5" s="46" t="s">
        <v>7</v>
      </c>
      <c r="H5" s="47"/>
      <c r="I5" s="48"/>
      <c r="J5" s="46" t="s">
        <v>8</v>
      </c>
      <c r="K5" s="47"/>
      <c r="L5" s="48"/>
      <c r="M5" s="46" t="s">
        <v>9</v>
      </c>
      <c r="N5" s="47"/>
      <c r="O5" s="48"/>
      <c r="P5" s="46" t="s">
        <v>10</v>
      </c>
      <c r="Q5" s="47"/>
      <c r="R5" s="48"/>
      <c r="S5" s="46" t="s">
        <v>11</v>
      </c>
      <c r="T5" s="47"/>
      <c r="U5" s="48"/>
      <c r="V5" s="46" t="s">
        <v>12</v>
      </c>
      <c r="W5" s="47"/>
      <c r="X5" s="48"/>
      <c r="Y5" s="46" t="s">
        <v>13</v>
      </c>
      <c r="Z5" s="47"/>
      <c r="AA5" s="48"/>
      <c r="AB5" s="46" t="s">
        <v>14</v>
      </c>
      <c r="AC5" s="47"/>
      <c r="AD5" s="48"/>
      <c r="AE5" s="46" t="s">
        <v>15</v>
      </c>
      <c r="AF5" s="47"/>
      <c r="AG5" s="48"/>
      <c r="AH5" s="46" t="s">
        <v>16</v>
      </c>
      <c r="AI5" s="47"/>
      <c r="AJ5" s="48"/>
      <c r="AK5" s="46" t="s">
        <v>17</v>
      </c>
      <c r="AL5" s="47"/>
      <c r="AM5" s="48"/>
      <c r="AN5" s="88" t="s">
        <v>18</v>
      </c>
      <c r="AO5" s="88" t="s">
        <v>19</v>
      </c>
      <c r="AP5" s="88" t="s">
        <v>20</v>
      </c>
      <c r="AQ5" s="75" t="s">
        <v>21</v>
      </c>
      <c r="AR5" s="76"/>
      <c r="AS5" s="75" t="s">
        <v>22</v>
      </c>
      <c r="AT5" s="76"/>
      <c r="AU5" s="79" t="s">
        <v>23</v>
      </c>
    </row>
    <row r="6" spans="2:47" ht="187.5" thickBot="1">
      <c r="B6" s="53"/>
      <c r="C6" s="56"/>
      <c r="D6" s="59"/>
      <c r="E6" s="62"/>
      <c r="F6" s="8" t="s">
        <v>24</v>
      </c>
      <c r="G6" s="8" t="s">
        <v>25</v>
      </c>
      <c r="H6" s="8" t="s">
        <v>26</v>
      </c>
      <c r="I6" s="8" t="s">
        <v>27</v>
      </c>
      <c r="J6" s="8" t="s">
        <v>25</v>
      </c>
      <c r="K6" s="8" t="s">
        <v>26</v>
      </c>
      <c r="L6" s="8" t="s">
        <v>27</v>
      </c>
      <c r="M6" s="8" t="s">
        <v>25</v>
      </c>
      <c r="N6" s="8" t="s">
        <v>26</v>
      </c>
      <c r="O6" s="8" t="s">
        <v>27</v>
      </c>
      <c r="P6" s="8" t="s">
        <v>25</v>
      </c>
      <c r="Q6" s="8" t="s">
        <v>26</v>
      </c>
      <c r="R6" s="8" t="s">
        <v>27</v>
      </c>
      <c r="S6" s="8" t="s">
        <v>25</v>
      </c>
      <c r="T6" s="8" t="s">
        <v>26</v>
      </c>
      <c r="U6" s="8" t="s">
        <v>27</v>
      </c>
      <c r="V6" s="8" t="s">
        <v>25</v>
      </c>
      <c r="W6" s="8" t="s">
        <v>26</v>
      </c>
      <c r="X6" s="8" t="s">
        <v>27</v>
      </c>
      <c r="Y6" s="8" t="s">
        <v>25</v>
      </c>
      <c r="Z6" s="8" t="s">
        <v>26</v>
      </c>
      <c r="AA6" s="8" t="s">
        <v>27</v>
      </c>
      <c r="AB6" s="8" t="s">
        <v>25</v>
      </c>
      <c r="AC6" s="8" t="s">
        <v>26</v>
      </c>
      <c r="AD6" s="8" t="s">
        <v>27</v>
      </c>
      <c r="AE6" s="8" t="s">
        <v>25</v>
      </c>
      <c r="AF6" s="8" t="s">
        <v>26</v>
      </c>
      <c r="AG6" s="8" t="s">
        <v>27</v>
      </c>
      <c r="AH6" s="8" t="s">
        <v>25</v>
      </c>
      <c r="AI6" s="8" t="s">
        <v>26</v>
      </c>
      <c r="AJ6" s="8" t="s">
        <v>27</v>
      </c>
      <c r="AK6" s="8" t="s">
        <v>25</v>
      </c>
      <c r="AL6" s="8" t="s">
        <v>26</v>
      </c>
      <c r="AM6" s="8" t="s">
        <v>27</v>
      </c>
      <c r="AN6" s="89"/>
      <c r="AO6" s="89"/>
      <c r="AP6" s="89"/>
      <c r="AQ6" s="77"/>
      <c r="AR6" s="78"/>
      <c r="AS6" s="77"/>
      <c r="AT6" s="78"/>
      <c r="AU6" s="80"/>
    </row>
    <row r="7" spans="2:47" ht="28.5" thickBot="1">
      <c r="B7" s="53"/>
      <c r="C7" s="56"/>
      <c r="D7" s="59"/>
      <c r="E7" s="62"/>
      <c r="F7" s="25" t="s">
        <v>28</v>
      </c>
      <c r="G7" s="9">
        <v>30</v>
      </c>
      <c r="H7" s="9">
        <v>56</v>
      </c>
      <c r="I7" s="9">
        <v>100</v>
      </c>
      <c r="J7" s="9">
        <v>30</v>
      </c>
      <c r="K7" s="9">
        <v>56</v>
      </c>
      <c r="L7" s="9">
        <v>100</v>
      </c>
      <c r="M7" s="9">
        <v>30</v>
      </c>
      <c r="N7" s="9">
        <v>56</v>
      </c>
      <c r="O7" s="9">
        <v>100</v>
      </c>
      <c r="P7" s="9">
        <v>24</v>
      </c>
      <c r="Q7" s="9">
        <v>29</v>
      </c>
      <c r="R7" s="9">
        <v>60</v>
      </c>
      <c r="S7" s="9">
        <v>24</v>
      </c>
      <c r="T7" s="9">
        <v>29</v>
      </c>
      <c r="U7" s="9">
        <v>60</v>
      </c>
      <c r="V7" s="9">
        <v>24</v>
      </c>
      <c r="W7" s="9">
        <v>29</v>
      </c>
      <c r="X7" s="9">
        <v>60</v>
      </c>
      <c r="Y7" s="9">
        <v>12</v>
      </c>
      <c r="Z7" s="9">
        <v>22</v>
      </c>
      <c r="AA7" s="9">
        <v>40</v>
      </c>
      <c r="AB7" s="9">
        <v>16</v>
      </c>
      <c r="AC7" s="9">
        <v>19</v>
      </c>
      <c r="AD7" s="9">
        <v>40</v>
      </c>
      <c r="AE7" s="9">
        <v>12</v>
      </c>
      <c r="AF7" s="9">
        <v>22</v>
      </c>
      <c r="AG7" s="9">
        <v>40</v>
      </c>
      <c r="AH7" s="9">
        <v>12</v>
      </c>
      <c r="AI7" s="9">
        <v>22</v>
      </c>
      <c r="AJ7" s="9">
        <v>40</v>
      </c>
      <c r="AK7" s="9">
        <v>6</v>
      </c>
      <c r="AL7" s="9">
        <v>11</v>
      </c>
      <c r="AM7" s="9">
        <v>20</v>
      </c>
      <c r="AN7" s="89"/>
      <c r="AO7" s="89"/>
      <c r="AP7" s="89"/>
      <c r="AQ7" s="82" t="s">
        <v>20</v>
      </c>
      <c r="AR7" s="83"/>
      <c r="AS7" s="84" t="s">
        <v>20</v>
      </c>
      <c r="AT7" s="85"/>
      <c r="AU7" s="81"/>
    </row>
    <row r="8" spans="2:47" ht="28.5" thickBot="1">
      <c r="B8" s="54"/>
      <c r="C8" s="57"/>
      <c r="D8" s="60"/>
      <c r="E8" s="63"/>
      <c r="F8" s="25" t="s">
        <v>29</v>
      </c>
      <c r="G8" s="9">
        <v>60</v>
      </c>
      <c r="H8" s="9">
        <v>140</v>
      </c>
      <c r="I8" s="9">
        <v>200</v>
      </c>
      <c r="J8" s="9">
        <v>60</v>
      </c>
      <c r="K8" s="9">
        <v>140</v>
      </c>
      <c r="L8" s="9">
        <v>200</v>
      </c>
      <c r="M8" s="9">
        <v>60</v>
      </c>
      <c r="N8" s="9">
        <v>140</v>
      </c>
      <c r="O8" s="9">
        <v>200</v>
      </c>
      <c r="P8" s="9">
        <v>48</v>
      </c>
      <c r="Q8" s="9">
        <v>72</v>
      </c>
      <c r="R8" s="9">
        <v>120</v>
      </c>
      <c r="S8" s="9">
        <v>48</v>
      </c>
      <c r="T8" s="9">
        <v>72</v>
      </c>
      <c r="U8" s="9">
        <v>120</v>
      </c>
      <c r="V8" s="9">
        <v>48</v>
      </c>
      <c r="W8" s="9">
        <v>72</v>
      </c>
      <c r="X8" s="9">
        <v>120</v>
      </c>
      <c r="Y8" s="9">
        <v>24</v>
      </c>
      <c r="Z8" s="9">
        <v>56</v>
      </c>
      <c r="AA8" s="9">
        <v>80</v>
      </c>
      <c r="AB8" s="9">
        <v>32</v>
      </c>
      <c r="AC8" s="9">
        <v>48</v>
      </c>
      <c r="AD8" s="9">
        <v>80</v>
      </c>
      <c r="AE8" s="9">
        <v>24</v>
      </c>
      <c r="AF8" s="9">
        <v>56</v>
      </c>
      <c r="AG8" s="9">
        <v>80</v>
      </c>
      <c r="AH8" s="9">
        <v>24</v>
      </c>
      <c r="AI8" s="9">
        <v>56</v>
      </c>
      <c r="AJ8" s="9">
        <v>80</v>
      </c>
      <c r="AK8" s="9">
        <v>12</v>
      </c>
      <c r="AL8" s="9">
        <v>28</v>
      </c>
      <c r="AM8" s="9">
        <v>40</v>
      </c>
      <c r="AN8" s="90"/>
      <c r="AO8" s="90"/>
      <c r="AP8" s="90"/>
      <c r="AQ8" s="84"/>
      <c r="AR8" s="85"/>
      <c r="AS8" s="84"/>
      <c r="AT8" s="85"/>
      <c r="AU8" s="81"/>
    </row>
    <row r="9" spans="2:47" ht="28.5" customHeight="1" thickBot="1">
      <c r="B9" s="69">
        <v>1</v>
      </c>
      <c r="C9" s="73"/>
      <c r="D9" s="86"/>
      <c r="E9" s="73"/>
      <c r="F9" s="11" t="s">
        <v>30</v>
      </c>
      <c r="G9" s="29"/>
      <c r="H9" s="29"/>
      <c r="I9" s="13"/>
      <c r="J9" s="29"/>
      <c r="K9" s="29"/>
      <c r="L9" s="13"/>
      <c r="M9" s="29"/>
      <c r="N9" s="29"/>
      <c r="O9" s="13"/>
      <c r="P9" s="29"/>
      <c r="Q9" s="29"/>
      <c r="R9" s="13"/>
      <c r="S9" s="29"/>
      <c r="T9" s="29"/>
      <c r="U9" s="13"/>
      <c r="V9" s="29"/>
      <c r="W9" s="29"/>
      <c r="X9" s="13"/>
      <c r="Y9" s="29"/>
      <c r="Z9" s="29"/>
      <c r="AA9" s="13"/>
      <c r="AB9" s="29"/>
      <c r="AC9" s="29"/>
      <c r="AD9" s="13"/>
      <c r="AE9" s="29"/>
      <c r="AF9" s="29"/>
      <c r="AG9" s="13"/>
      <c r="AH9" s="29"/>
      <c r="AI9" s="29"/>
      <c r="AJ9" s="13"/>
      <c r="AK9" s="29"/>
      <c r="AL9" s="29"/>
      <c r="AM9" s="13"/>
      <c r="AN9" s="87"/>
      <c r="AO9" s="87"/>
      <c r="AP9" s="49"/>
      <c r="AQ9" s="51"/>
      <c r="AR9" s="51"/>
      <c r="AS9" s="51"/>
      <c r="AT9" s="51"/>
      <c r="AU9" s="103"/>
    </row>
    <row r="10" spans="2:47" ht="28.5" customHeight="1" thickBot="1">
      <c r="B10" s="69"/>
      <c r="C10" s="70"/>
      <c r="D10" s="72"/>
      <c r="E10" s="70"/>
      <c r="F10" s="11" t="s">
        <v>31</v>
      </c>
      <c r="G10" s="29"/>
      <c r="H10" s="29"/>
      <c r="I10" s="13"/>
      <c r="J10" s="29"/>
      <c r="K10" s="29"/>
      <c r="L10" s="13"/>
      <c r="M10" s="29"/>
      <c r="N10" s="29"/>
      <c r="O10" s="13"/>
      <c r="P10" s="29"/>
      <c r="Q10" s="29"/>
      <c r="R10" s="13"/>
      <c r="S10" s="29"/>
      <c r="T10" s="29"/>
      <c r="U10" s="13"/>
      <c r="V10" s="29"/>
      <c r="W10" s="29"/>
      <c r="X10" s="13"/>
      <c r="Y10" s="29"/>
      <c r="Z10" s="29"/>
      <c r="AA10" s="13"/>
      <c r="AB10" s="29"/>
      <c r="AC10" s="29"/>
      <c r="AD10" s="13"/>
      <c r="AE10" s="29"/>
      <c r="AF10" s="29"/>
      <c r="AG10" s="13"/>
      <c r="AH10" s="29"/>
      <c r="AI10" s="29"/>
      <c r="AJ10" s="13"/>
      <c r="AK10" s="29"/>
      <c r="AL10" s="29"/>
      <c r="AM10" s="13"/>
      <c r="AN10" s="50"/>
      <c r="AO10" s="50"/>
      <c r="AP10" s="50"/>
      <c r="AQ10" s="51"/>
      <c r="AR10" s="51"/>
      <c r="AS10" s="51"/>
      <c r="AT10" s="51"/>
      <c r="AU10" s="104"/>
    </row>
    <row r="11" spans="2:47" ht="36" thickBot="1">
      <c r="B11" s="69"/>
      <c r="C11" s="70"/>
      <c r="D11" s="72"/>
      <c r="E11" s="70"/>
      <c r="F11" s="14" t="s">
        <v>32</v>
      </c>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5"/>
      <c r="AO11" s="15"/>
      <c r="AP11" s="15"/>
      <c r="AQ11" s="51"/>
      <c r="AR11" s="51"/>
      <c r="AS11" s="51"/>
      <c r="AT11" s="51"/>
      <c r="AU11" s="105"/>
    </row>
    <row r="12" spans="2:47" ht="28.5" customHeight="1" thickBot="1">
      <c r="B12" s="69">
        <v>2</v>
      </c>
      <c r="C12" s="70"/>
      <c r="D12" s="71"/>
      <c r="E12" s="73"/>
      <c r="F12" s="11" t="s">
        <v>30</v>
      </c>
      <c r="G12" s="29"/>
      <c r="H12" s="29"/>
      <c r="I12" s="13"/>
      <c r="J12" s="29"/>
      <c r="K12" s="29"/>
      <c r="L12" s="13"/>
      <c r="M12" s="29"/>
      <c r="N12" s="29"/>
      <c r="O12" s="13"/>
      <c r="P12" s="29"/>
      <c r="Q12" s="29"/>
      <c r="R12" s="13"/>
      <c r="S12" s="29"/>
      <c r="T12" s="29"/>
      <c r="U12" s="13"/>
      <c r="V12" s="29"/>
      <c r="W12" s="29"/>
      <c r="X12" s="13"/>
      <c r="Y12" s="29"/>
      <c r="Z12" s="29"/>
      <c r="AA12" s="13"/>
      <c r="AB12" s="29"/>
      <c r="AC12" s="29"/>
      <c r="AD12" s="13"/>
      <c r="AE12" s="29"/>
      <c r="AF12" s="29"/>
      <c r="AG12" s="13"/>
      <c r="AH12" s="29"/>
      <c r="AI12" s="29"/>
      <c r="AJ12" s="13"/>
      <c r="AK12" s="29"/>
      <c r="AL12" s="29"/>
      <c r="AM12" s="13"/>
      <c r="AN12" s="74"/>
      <c r="AO12" s="74"/>
      <c r="AP12" s="49"/>
      <c r="AQ12" s="51"/>
      <c r="AR12" s="51"/>
      <c r="AS12" s="51"/>
      <c r="AT12" s="51"/>
      <c r="AU12" s="66"/>
    </row>
    <row r="13" spans="2:47" ht="28.5" customHeight="1" thickBot="1">
      <c r="B13" s="69"/>
      <c r="C13" s="70"/>
      <c r="D13" s="72"/>
      <c r="E13" s="70"/>
      <c r="F13" s="11" t="s">
        <v>31</v>
      </c>
      <c r="G13" s="29"/>
      <c r="H13" s="29"/>
      <c r="I13" s="13"/>
      <c r="J13" s="29"/>
      <c r="K13" s="29"/>
      <c r="L13" s="13"/>
      <c r="M13" s="29"/>
      <c r="N13" s="29"/>
      <c r="O13" s="13"/>
      <c r="P13" s="29"/>
      <c r="Q13" s="29"/>
      <c r="R13" s="13"/>
      <c r="S13" s="29"/>
      <c r="T13" s="29"/>
      <c r="U13" s="13"/>
      <c r="V13" s="29"/>
      <c r="W13" s="29"/>
      <c r="X13" s="13"/>
      <c r="Y13" s="29"/>
      <c r="Z13" s="29"/>
      <c r="AA13" s="13"/>
      <c r="AB13" s="29"/>
      <c r="AC13" s="29"/>
      <c r="AD13" s="13"/>
      <c r="AE13" s="29"/>
      <c r="AF13" s="29"/>
      <c r="AG13" s="13"/>
      <c r="AH13" s="29"/>
      <c r="AI13" s="29"/>
      <c r="AJ13" s="13"/>
      <c r="AK13" s="29"/>
      <c r="AL13" s="29"/>
      <c r="AM13" s="13"/>
      <c r="AN13" s="74"/>
      <c r="AO13" s="74"/>
      <c r="AP13" s="50"/>
      <c r="AQ13" s="51"/>
      <c r="AR13" s="51"/>
      <c r="AS13" s="51"/>
      <c r="AT13" s="51"/>
      <c r="AU13" s="67"/>
    </row>
    <row r="14" spans="2:47" ht="36" customHeight="1" thickBot="1">
      <c r="B14" s="69"/>
      <c r="C14" s="70"/>
      <c r="D14" s="72"/>
      <c r="E14" s="70"/>
      <c r="F14" s="14" t="s">
        <v>32</v>
      </c>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5"/>
      <c r="AO14" s="15"/>
      <c r="AP14" s="15"/>
      <c r="AQ14" s="51"/>
      <c r="AR14" s="51"/>
      <c r="AS14" s="51"/>
      <c r="AT14" s="51"/>
      <c r="AU14" s="68"/>
    </row>
    <row r="15" spans="2:47" ht="28.5" customHeight="1" thickBot="1">
      <c r="B15" s="69">
        <v>3</v>
      </c>
      <c r="C15" s="70"/>
      <c r="D15" s="71"/>
      <c r="E15" s="73"/>
      <c r="F15" s="11" t="s">
        <v>30</v>
      </c>
      <c r="G15" s="29"/>
      <c r="H15" s="29"/>
      <c r="I15" s="13"/>
      <c r="J15" s="29"/>
      <c r="K15" s="29"/>
      <c r="L15" s="13"/>
      <c r="M15" s="29"/>
      <c r="N15" s="29"/>
      <c r="O15" s="13"/>
      <c r="P15" s="29"/>
      <c r="Q15" s="29"/>
      <c r="R15" s="13"/>
      <c r="S15" s="29"/>
      <c r="T15" s="29"/>
      <c r="U15" s="13"/>
      <c r="V15" s="29"/>
      <c r="W15" s="29"/>
      <c r="X15" s="13"/>
      <c r="Y15" s="29"/>
      <c r="Z15" s="29"/>
      <c r="AA15" s="13"/>
      <c r="AB15" s="29"/>
      <c r="AC15" s="29"/>
      <c r="AD15" s="13"/>
      <c r="AE15" s="29"/>
      <c r="AF15" s="29"/>
      <c r="AG15" s="13"/>
      <c r="AH15" s="29"/>
      <c r="AI15" s="29"/>
      <c r="AJ15" s="13"/>
      <c r="AK15" s="29"/>
      <c r="AL15" s="29"/>
      <c r="AM15" s="13"/>
      <c r="AN15" s="74"/>
      <c r="AO15" s="74"/>
      <c r="AP15" s="49"/>
      <c r="AQ15" s="51"/>
      <c r="AR15" s="51"/>
      <c r="AS15" s="51"/>
      <c r="AT15" s="51"/>
      <c r="AU15" s="106"/>
    </row>
    <row r="16" spans="2:47" ht="28.5" customHeight="1" thickBot="1">
      <c r="B16" s="69"/>
      <c r="C16" s="70"/>
      <c r="D16" s="72"/>
      <c r="E16" s="70"/>
      <c r="F16" s="11" t="s">
        <v>31</v>
      </c>
      <c r="G16" s="29"/>
      <c r="H16" s="29"/>
      <c r="I16" s="13"/>
      <c r="J16" s="29"/>
      <c r="K16" s="29"/>
      <c r="L16" s="13"/>
      <c r="M16" s="29"/>
      <c r="N16" s="29"/>
      <c r="O16" s="13"/>
      <c r="P16" s="29"/>
      <c r="Q16" s="29"/>
      <c r="R16" s="13"/>
      <c r="S16" s="29"/>
      <c r="T16" s="29"/>
      <c r="U16" s="13"/>
      <c r="V16" s="29"/>
      <c r="W16" s="29"/>
      <c r="X16" s="13"/>
      <c r="Y16" s="29"/>
      <c r="Z16" s="29"/>
      <c r="AA16" s="13"/>
      <c r="AB16" s="29"/>
      <c r="AC16" s="29"/>
      <c r="AD16" s="13"/>
      <c r="AE16" s="29"/>
      <c r="AF16" s="29"/>
      <c r="AG16" s="13"/>
      <c r="AH16" s="29"/>
      <c r="AI16" s="29"/>
      <c r="AJ16" s="13"/>
      <c r="AK16" s="29"/>
      <c r="AL16" s="29"/>
      <c r="AM16" s="13"/>
      <c r="AN16" s="74"/>
      <c r="AO16" s="74"/>
      <c r="AP16" s="50"/>
      <c r="AQ16" s="51"/>
      <c r="AR16" s="51"/>
      <c r="AS16" s="51"/>
      <c r="AT16" s="51"/>
      <c r="AU16" s="107"/>
    </row>
    <row r="17" spans="2:47" ht="36" customHeight="1" thickBot="1">
      <c r="B17" s="69"/>
      <c r="C17" s="70"/>
      <c r="D17" s="72"/>
      <c r="E17" s="70"/>
      <c r="F17" s="14" t="s">
        <v>32</v>
      </c>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5"/>
      <c r="AO17" s="15"/>
      <c r="AP17" s="15"/>
      <c r="AQ17" s="51"/>
      <c r="AR17" s="51"/>
      <c r="AS17" s="51"/>
      <c r="AT17" s="51"/>
      <c r="AU17" s="108"/>
    </row>
    <row r="18" spans="2:47" ht="28.5" customHeight="1" thickBot="1">
      <c r="B18" s="69">
        <v>4</v>
      </c>
      <c r="C18" s="70"/>
      <c r="D18" s="71"/>
      <c r="E18" s="73"/>
      <c r="F18" s="11" t="s">
        <v>30</v>
      </c>
      <c r="G18" s="29"/>
      <c r="H18" s="29"/>
      <c r="I18" s="13"/>
      <c r="J18" s="29"/>
      <c r="K18" s="29"/>
      <c r="L18" s="13"/>
      <c r="M18" s="29"/>
      <c r="N18" s="29"/>
      <c r="O18" s="13"/>
      <c r="P18" s="29"/>
      <c r="Q18" s="29"/>
      <c r="R18" s="13"/>
      <c r="S18" s="29"/>
      <c r="T18" s="29"/>
      <c r="U18" s="13"/>
      <c r="V18" s="29"/>
      <c r="W18" s="29"/>
      <c r="X18" s="13"/>
      <c r="Y18" s="29"/>
      <c r="Z18" s="29"/>
      <c r="AA18" s="13"/>
      <c r="AB18" s="29"/>
      <c r="AC18" s="29"/>
      <c r="AD18" s="13"/>
      <c r="AE18" s="29"/>
      <c r="AF18" s="29"/>
      <c r="AG18" s="13"/>
      <c r="AH18" s="29"/>
      <c r="AI18" s="29"/>
      <c r="AJ18" s="13"/>
      <c r="AK18" s="29"/>
      <c r="AL18" s="29"/>
      <c r="AM18" s="13"/>
      <c r="AN18" s="74"/>
      <c r="AO18" s="74"/>
      <c r="AP18" s="49"/>
      <c r="AQ18" s="51"/>
      <c r="AR18" s="51"/>
      <c r="AS18" s="51"/>
      <c r="AT18" s="51"/>
      <c r="AU18" s="99"/>
    </row>
    <row r="19" spans="2:47" ht="28.5" customHeight="1" thickBot="1">
      <c r="B19" s="69"/>
      <c r="C19" s="70"/>
      <c r="D19" s="72"/>
      <c r="E19" s="70"/>
      <c r="F19" s="11" t="s">
        <v>31</v>
      </c>
      <c r="G19" s="29"/>
      <c r="H19" s="29"/>
      <c r="I19" s="13"/>
      <c r="J19" s="29"/>
      <c r="K19" s="29"/>
      <c r="L19" s="13"/>
      <c r="M19" s="29"/>
      <c r="N19" s="29"/>
      <c r="O19" s="13"/>
      <c r="P19" s="29"/>
      <c r="Q19" s="29"/>
      <c r="R19" s="13"/>
      <c r="S19" s="29"/>
      <c r="T19" s="29"/>
      <c r="U19" s="13"/>
      <c r="V19" s="29"/>
      <c r="W19" s="29"/>
      <c r="X19" s="13"/>
      <c r="Y19" s="29"/>
      <c r="Z19" s="29"/>
      <c r="AA19" s="13"/>
      <c r="AB19" s="29"/>
      <c r="AC19" s="29"/>
      <c r="AD19" s="13"/>
      <c r="AE19" s="29"/>
      <c r="AF19" s="29"/>
      <c r="AG19" s="13"/>
      <c r="AH19" s="29"/>
      <c r="AI19" s="29"/>
      <c r="AJ19" s="13"/>
      <c r="AK19" s="29"/>
      <c r="AL19" s="29"/>
      <c r="AM19" s="13"/>
      <c r="AN19" s="74"/>
      <c r="AO19" s="74"/>
      <c r="AP19" s="50"/>
      <c r="AQ19" s="51"/>
      <c r="AR19" s="51"/>
      <c r="AS19" s="51"/>
      <c r="AT19" s="51"/>
      <c r="AU19" s="99"/>
    </row>
    <row r="20" spans="2:47" ht="36" thickBot="1">
      <c r="B20" s="69"/>
      <c r="C20" s="70"/>
      <c r="D20" s="72"/>
      <c r="E20" s="70"/>
      <c r="F20" s="14" t="s">
        <v>32</v>
      </c>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5"/>
      <c r="AO20" s="15"/>
      <c r="AP20" s="15"/>
      <c r="AQ20" s="51"/>
      <c r="AR20" s="51"/>
      <c r="AS20" s="51"/>
      <c r="AT20" s="51"/>
      <c r="AU20" s="99"/>
    </row>
    <row r="21" spans="2:47" ht="28.5" customHeight="1" thickBot="1">
      <c r="B21" s="69">
        <v>5</v>
      </c>
      <c r="C21" s="70"/>
      <c r="D21" s="71"/>
      <c r="E21" s="73"/>
      <c r="F21" s="11" t="s">
        <v>30</v>
      </c>
      <c r="G21" s="29"/>
      <c r="H21" s="29"/>
      <c r="I21" s="13"/>
      <c r="J21" s="29"/>
      <c r="K21" s="29"/>
      <c r="L21" s="13"/>
      <c r="M21" s="29"/>
      <c r="N21" s="29"/>
      <c r="O21" s="13"/>
      <c r="P21" s="29"/>
      <c r="Q21" s="29"/>
      <c r="R21" s="13"/>
      <c r="S21" s="29"/>
      <c r="T21" s="29"/>
      <c r="U21" s="13"/>
      <c r="V21" s="29"/>
      <c r="W21" s="29"/>
      <c r="X21" s="13"/>
      <c r="Y21" s="29"/>
      <c r="Z21" s="29"/>
      <c r="AA21" s="13"/>
      <c r="AB21" s="29"/>
      <c r="AC21" s="29"/>
      <c r="AD21" s="13"/>
      <c r="AE21" s="29"/>
      <c r="AF21" s="29"/>
      <c r="AG21" s="13"/>
      <c r="AH21" s="29"/>
      <c r="AI21" s="29"/>
      <c r="AJ21" s="13"/>
      <c r="AK21" s="29"/>
      <c r="AL21" s="29"/>
      <c r="AM21" s="13"/>
      <c r="AN21" s="74"/>
      <c r="AO21" s="74"/>
      <c r="AP21" s="49"/>
      <c r="AQ21" s="51"/>
      <c r="AR21" s="51"/>
      <c r="AS21" s="51"/>
      <c r="AT21" s="51"/>
      <c r="AU21" s="109"/>
    </row>
    <row r="22" spans="2:47" ht="28.5" customHeight="1" thickBot="1">
      <c r="B22" s="69"/>
      <c r="C22" s="70"/>
      <c r="D22" s="72"/>
      <c r="E22" s="70"/>
      <c r="F22" s="11" t="s">
        <v>31</v>
      </c>
      <c r="G22" s="29"/>
      <c r="H22" s="29"/>
      <c r="I22" s="13"/>
      <c r="J22" s="29"/>
      <c r="K22" s="29"/>
      <c r="L22" s="13"/>
      <c r="M22" s="29"/>
      <c r="N22" s="29"/>
      <c r="O22" s="13"/>
      <c r="P22" s="29"/>
      <c r="Q22" s="29"/>
      <c r="R22" s="13"/>
      <c r="S22" s="29"/>
      <c r="T22" s="29"/>
      <c r="U22" s="13"/>
      <c r="V22" s="29"/>
      <c r="W22" s="29"/>
      <c r="X22" s="13"/>
      <c r="Y22" s="29"/>
      <c r="Z22" s="29"/>
      <c r="AA22" s="13"/>
      <c r="AB22" s="29"/>
      <c r="AC22" s="29"/>
      <c r="AD22" s="13"/>
      <c r="AE22" s="29"/>
      <c r="AF22" s="29"/>
      <c r="AG22" s="13"/>
      <c r="AH22" s="29"/>
      <c r="AI22" s="29"/>
      <c r="AJ22" s="13"/>
      <c r="AK22" s="29"/>
      <c r="AL22" s="29"/>
      <c r="AM22" s="13"/>
      <c r="AN22" s="74"/>
      <c r="AO22" s="74"/>
      <c r="AP22" s="50"/>
      <c r="AQ22" s="51"/>
      <c r="AR22" s="51"/>
      <c r="AS22" s="51"/>
      <c r="AT22" s="51"/>
      <c r="AU22" s="109"/>
    </row>
    <row r="23" spans="2:47" ht="36" thickBot="1">
      <c r="B23" s="69"/>
      <c r="C23" s="70"/>
      <c r="D23" s="72"/>
      <c r="E23" s="70"/>
      <c r="F23" s="14" t="s">
        <v>32</v>
      </c>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5"/>
      <c r="AO23" s="15"/>
      <c r="AP23" s="15"/>
      <c r="AQ23" s="51"/>
      <c r="AR23" s="51"/>
      <c r="AS23" s="51"/>
      <c r="AT23" s="51"/>
      <c r="AU23" s="109"/>
    </row>
    <row r="24" spans="2:47" ht="28.5" customHeight="1" thickBot="1">
      <c r="B24" s="69">
        <v>6</v>
      </c>
      <c r="C24" s="70"/>
      <c r="D24" s="71"/>
      <c r="E24" s="73"/>
      <c r="F24" s="11" t="s">
        <v>30</v>
      </c>
      <c r="G24" s="29"/>
      <c r="H24" s="29"/>
      <c r="I24" s="13"/>
      <c r="J24" s="29"/>
      <c r="K24" s="29"/>
      <c r="L24" s="13"/>
      <c r="M24" s="29"/>
      <c r="N24" s="29"/>
      <c r="O24" s="13"/>
      <c r="P24" s="29"/>
      <c r="Q24" s="29"/>
      <c r="R24" s="13"/>
      <c r="S24" s="29"/>
      <c r="T24" s="29"/>
      <c r="U24" s="13"/>
      <c r="V24" s="29"/>
      <c r="W24" s="29"/>
      <c r="X24" s="13"/>
      <c r="Y24" s="29"/>
      <c r="Z24" s="29"/>
      <c r="AA24" s="13"/>
      <c r="AB24" s="29"/>
      <c r="AC24" s="29"/>
      <c r="AD24" s="13"/>
      <c r="AE24" s="29"/>
      <c r="AF24" s="29"/>
      <c r="AG24" s="13"/>
      <c r="AH24" s="29"/>
      <c r="AI24" s="29"/>
      <c r="AJ24" s="13"/>
      <c r="AK24" s="29"/>
      <c r="AL24" s="29"/>
      <c r="AM24" s="13"/>
      <c r="AN24" s="74"/>
      <c r="AO24" s="74"/>
      <c r="AP24" s="49"/>
      <c r="AQ24" s="51"/>
      <c r="AR24" s="51"/>
      <c r="AS24" s="51"/>
      <c r="AT24" s="51"/>
      <c r="AU24" s="99"/>
    </row>
    <row r="25" spans="2:47" ht="28.5" customHeight="1" thickBot="1">
      <c r="B25" s="69"/>
      <c r="C25" s="70"/>
      <c r="D25" s="72"/>
      <c r="E25" s="70"/>
      <c r="F25" s="11" t="s">
        <v>31</v>
      </c>
      <c r="G25" s="29"/>
      <c r="H25" s="29"/>
      <c r="I25" s="13"/>
      <c r="J25" s="29"/>
      <c r="K25" s="29"/>
      <c r="L25" s="13"/>
      <c r="M25" s="29"/>
      <c r="N25" s="29"/>
      <c r="O25" s="13"/>
      <c r="P25" s="29"/>
      <c r="Q25" s="29"/>
      <c r="R25" s="13"/>
      <c r="S25" s="29"/>
      <c r="T25" s="29"/>
      <c r="U25" s="13"/>
      <c r="V25" s="29"/>
      <c r="W25" s="29"/>
      <c r="X25" s="13"/>
      <c r="Y25" s="29"/>
      <c r="Z25" s="29"/>
      <c r="AA25" s="13"/>
      <c r="AB25" s="29"/>
      <c r="AC25" s="29"/>
      <c r="AD25" s="13"/>
      <c r="AE25" s="29"/>
      <c r="AF25" s="29"/>
      <c r="AG25" s="13"/>
      <c r="AH25" s="29"/>
      <c r="AI25" s="29"/>
      <c r="AJ25" s="13"/>
      <c r="AK25" s="29"/>
      <c r="AL25" s="29"/>
      <c r="AM25" s="13"/>
      <c r="AN25" s="74"/>
      <c r="AO25" s="74"/>
      <c r="AP25" s="50"/>
      <c r="AQ25" s="51"/>
      <c r="AR25" s="51"/>
      <c r="AS25" s="51"/>
      <c r="AT25" s="51"/>
      <c r="AU25" s="99"/>
    </row>
    <row r="26" spans="2:47" ht="36" thickBot="1">
      <c r="B26" s="69"/>
      <c r="C26" s="93"/>
      <c r="D26" s="94"/>
      <c r="E26" s="70"/>
      <c r="F26" s="14" t="s">
        <v>32</v>
      </c>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5"/>
      <c r="AO26" s="15"/>
      <c r="AP26" s="15"/>
      <c r="AQ26" s="51"/>
      <c r="AR26" s="51"/>
      <c r="AS26" s="51"/>
      <c r="AT26" s="51"/>
      <c r="AU26" s="99"/>
    </row>
    <row r="27" spans="2:47" ht="28.5" customHeight="1" thickBot="1">
      <c r="B27" s="69">
        <v>7</v>
      </c>
      <c r="C27" s="70"/>
      <c r="D27" s="71"/>
      <c r="E27" s="70"/>
      <c r="F27" s="11" t="s">
        <v>30</v>
      </c>
      <c r="G27" s="29"/>
      <c r="H27" s="29"/>
      <c r="I27" s="13"/>
      <c r="J27" s="29"/>
      <c r="K27" s="29"/>
      <c r="L27" s="13"/>
      <c r="M27" s="29"/>
      <c r="N27" s="29"/>
      <c r="O27" s="13"/>
      <c r="P27" s="29"/>
      <c r="Q27" s="29"/>
      <c r="R27" s="13"/>
      <c r="S27" s="29"/>
      <c r="T27" s="29"/>
      <c r="U27" s="13"/>
      <c r="V27" s="29"/>
      <c r="W27" s="29"/>
      <c r="X27" s="13"/>
      <c r="Y27" s="29"/>
      <c r="Z27" s="29"/>
      <c r="AA27" s="13"/>
      <c r="AB27" s="29"/>
      <c r="AC27" s="29"/>
      <c r="AD27" s="13"/>
      <c r="AE27" s="29"/>
      <c r="AF27" s="29"/>
      <c r="AG27" s="13"/>
      <c r="AH27" s="29"/>
      <c r="AI27" s="29"/>
      <c r="AJ27" s="13"/>
      <c r="AK27" s="29"/>
      <c r="AL27" s="29"/>
      <c r="AM27" s="13"/>
      <c r="AN27" s="74"/>
      <c r="AO27" s="74"/>
      <c r="AP27" s="49"/>
      <c r="AQ27" s="51"/>
      <c r="AR27" s="51"/>
      <c r="AS27" s="51"/>
      <c r="AT27" s="51"/>
      <c r="AU27" s="102"/>
    </row>
    <row r="28" spans="2:47" ht="28.5" customHeight="1" thickBot="1">
      <c r="B28" s="69"/>
      <c r="C28" s="70"/>
      <c r="D28" s="72"/>
      <c r="E28" s="70"/>
      <c r="F28" s="11" t="s">
        <v>31</v>
      </c>
      <c r="G28" s="29"/>
      <c r="H28" s="29"/>
      <c r="I28" s="13"/>
      <c r="J28" s="29"/>
      <c r="K28" s="29"/>
      <c r="L28" s="13"/>
      <c r="M28" s="29"/>
      <c r="N28" s="29"/>
      <c r="O28" s="13"/>
      <c r="P28" s="29"/>
      <c r="Q28" s="29"/>
      <c r="R28" s="13"/>
      <c r="S28" s="29"/>
      <c r="T28" s="29"/>
      <c r="U28" s="13"/>
      <c r="V28" s="29"/>
      <c r="W28" s="29"/>
      <c r="X28" s="13"/>
      <c r="Y28" s="29"/>
      <c r="Z28" s="29"/>
      <c r="AA28" s="13"/>
      <c r="AB28" s="29"/>
      <c r="AC28" s="29"/>
      <c r="AD28" s="13"/>
      <c r="AE28" s="29"/>
      <c r="AF28" s="29"/>
      <c r="AG28" s="13"/>
      <c r="AH28" s="29"/>
      <c r="AI28" s="29"/>
      <c r="AJ28" s="13"/>
      <c r="AK28" s="29"/>
      <c r="AL28" s="29"/>
      <c r="AM28" s="13"/>
      <c r="AN28" s="74"/>
      <c r="AO28" s="74"/>
      <c r="AP28" s="50"/>
      <c r="AQ28" s="51"/>
      <c r="AR28" s="51"/>
      <c r="AS28" s="51"/>
      <c r="AT28" s="51"/>
      <c r="AU28" s="102"/>
    </row>
    <row r="29" spans="2:47" ht="36" thickBot="1">
      <c r="B29" s="69"/>
      <c r="C29" s="111"/>
      <c r="D29" s="112"/>
      <c r="E29" s="111"/>
      <c r="F29" s="14" t="s">
        <v>32</v>
      </c>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5"/>
      <c r="AO29" s="15"/>
      <c r="AP29" s="15"/>
      <c r="AQ29" s="51"/>
      <c r="AR29" s="51"/>
      <c r="AS29" s="51"/>
      <c r="AT29" s="51"/>
      <c r="AU29" s="102"/>
    </row>
    <row r="30" spans="2:47" ht="28.5" customHeight="1" thickBot="1">
      <c r="B30" s="69">
        <v>8</v>
      </c>
      <c r="C30" s="95"/>
      <c r="D30" s="86"/>
      <c r="E30" s="73"/>
      <c r="F30" s="11" t="s">
        <v>30</v>
      </c>
      <c r="G30" s="29"/>
      <c r="H30" s="29"/>
      <c r="I30" s="13"/>
      <c r="J30" s="29"/>
      <c r="K30" s="29"/>
      <c r="L30" s="13"/>
      <c r="M30" s="29"/>
      <c r="N30" s="29"/>
      <c r="O30" s="13"/>
      <c r="P30" s="29"/>
      <c r="Q30" s="29"/>
      <c r="R30" s="13"/>
      <c r="S30" s="29"/>
      <c r="T30" s="29"/>
      <c r="U30" s="13"/>
      <c r="V30" s="29"/>
      <c r="W30" s="29"/>
      <c r="X30" s="13"/>
      <c r="Y30" s="29"/>
      <c r="Z30" s="29"/>
      <c r="AA30" s="13"/>
      <c r="AB30" s="29"/>
      <c r="AC30" s="29"/>
      <c r="AD30" s="13"/>
      <c r="AE30" s="29"/>
      <c r="AF30" s="29"/>
      <c r="AG30" s="13"/>
      <c r="AH30" s="29"/>
      <c r="AI30" s="29"/>
      <c r="AJ30" s="13"/>
      <c r="AK30" s="29"/>
      <c r="AL30" s="29"/>
      <c r="AM30" s="13"/>
      <c r="AN30" s="74"/>
      <c r="AO30" s="74"/>
      <c r="AP30" s="49"/>
      <c r="AQ30" s="51"/>
      <c r="AR30" s="51"/>
      <c r="AS30" s="51"/>
      <c r="AT30" s="51"/>
      <c r="AU30" s="99"/>
    </row>
    <row r="31" spans="2:47" ht="28.5" customHeight="1" thickBot="1">
      <c r="B31" s="69"/>
      <c r="C31" s="95"/>
      <c r="D31" s="72"/>
      <c r="E31" s="70"/>
      <c r="F31" s="11" t="s">
        <v>31</v>
      </c>
      <c r="G31" s="29"/>
      <c r="H31" s="29"/>
      <c r="I31" s="13"/>
      <c r="J31" s="29"/>
      <c r="K31" s="29"/>
      <c r="L31" s="13"/>
      <c r="M31" s="29"/>
      <c r="N31" s="29"/>
      <c r="O31" s="13"/>
      <c r="P31" s="29"/>
      <c r="Q31" s="29"/>
      <c r="R31" s="13"/>
      <c r="S31" s="29"/>
      <c r="T31" s="29"/>
      <c r="U31" s="13"/>
      <c r="V31" s="29"/>
      <c r="W31" s="29"/>
      <c r="X31" s="13"/>
      <c r="Y31" s="29"/>
      <c r="Z31" s="29"/>
      <c r="AA31" s="13"/>
      <c r="AB31" s="29"/>
      <c r="AC31" s="29"/>
      <c r="AD31" s="13"/>
      <c r="AE31" s="29"/>
      <c r="AF31" s="29"/>
      <c r="AG31" s="13"/>
      <c r="AH31" s="29"/>
      <c r="AI31" s="29"/>
      <c r="AJ31" s="13"/>
      <c r="AK31" s="29"/>
      <c r="AL31" s="29"/>
      <c r="AM31" s="13"/>
      <c r="AN31" s="74"/>
      <c r="AO31" s="74"/>
      <c r="AP31" s="50"/>
      <c r="AQ31" s="51"/>
      <c r="AR31" s="51"/>
      <c r="AS31" s="51"/>
      <c r="AT31" s="51"/>
      <c r="AU31" s="99"/>
    </row>
    <row r="32" spans="2:47" ht="36" thickBot="1">
      <c r="B32" s="69"/>
      <c r="C32" s="73"/>
      <c r="D32" s="72"/>
      <c r="E32" s="70"/>
      <c r="F32" s="14" t="s">
        <v>32</v>
      </c>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5"/>
      <c r="AO32" s="15"/>
      <c r="AP32" s="15"/>
      <c r="AQ32" s="51"/>
      <c r="AR32" s="51"/>
      <c r="AS32" s="51"/>
      <c r="AT32" s="51"/>
      <c r="AU32" s="99"/>
    </row>
    <row r="33" spans="2:47" ht="28.5" customHeight="1" thickBot="1">
      <c r="B33" s="69">
        <v>9</v>
      </c>
      <c r="C33" s="93"/>
      <c r="D33" s="71"/>
      <c r="E33" s="73"/>
      <c r="F33" s="11" t="s">
        <v>30</v>
      </c>
      <c r="G33" s="29"/>
      <c r="H33" s="29"/>
      <c r="I33" s="13"/>
      <c r="J33" s="29"/>
      <c r="K33" s="29"/>
      <c r="L33" s="13"/>
      <c r="M33" s="29"/>
      <c r="N33" s="29"/>
      <c r="O33" s="13"/>
      <c r="P33" s="29"/>
      <c r="Q33" s="29"/>
      <c r="R33" s="13"/>
      <c r="S33" s="29"/>
      <c r="T33" s="29"/>
      <c r="U33" s="13"/>
      <c r="V33" s="29"/>
      <c r="W33" s="29"/>
      <c r="X33" s="13"/>
      <c r="Y33" s="29"/>
      <c r="Z33" s="29"/>
      <c r="AA33" s="13"/>
      <c r="AB33" s="29"/>
      <c r="AC33" s="29"/>
      <c r="AD33" s="13"/>
      <c r="AE33" s="29"/>
      <c r="AF33" s="29"/>
      <c r="AG33" s="13"/>
      <c r="AH33" s="29"/>
      <c r="AI33" s="29"/>
      <c r="AJ33" s="13"/>
      <c r="AK33" s="29"/>
      <c r="AL33" s="29"/>
      <c r="AM33" s="13"/>
      <c r="AN33" s="74"/>
      <c r="AO33" s="74"/>
      <c r="AP33" s="49"/>
      <c r="AQ33" s="51"/>
      <c r="AR33" s="51"/>
      <c r="AS33" s="51"/>
      <c r="AT33" s="51"/>
      <c r="AU33" s="110"/>
    </row>
    <row r="34" spans="2:47" ht="28.5" customHeight="1" thickBot="1">
      <c r="B34" s="69"/>
      <c r="C34" s="95"/>
      <c r="D34" s="72"/>
      <c r="E34" s="70"/>
      <c r="F34" s="11" t="s">
        <v>31</v>
      </c>
      <c r="G34" s="29"/>
      <c r="H34" s="29"/>
      <c r="I34" s="13"/>
      <c r="J34" s="29"/>
      <c r="K34" s="29"/>
      <c r="L34" s="13"/>
      <c r="M34" s="29"/>
      <c r="N34" s="29"/>
      <c r="O34" s="13"/>
      <c r="P34" s="29"/>
      <c r="Q34" s="29"/>
      <c r="R34" s="13"/>
      <c r="S34" s="29"/>
      <c r="T34" s="29"/>
      <c r="U34" s="13"/>
      <c r="V34" s="29"/>
      <c r="W34" s="29"/>
      <c r="X34" s="13"/>
      <c r="Y34" s="29"/>
      <c r="Z34" s="29"/>
      <c r="AA34" s="13"/>
      <c r="AB34" s="29"/>
      <c r="AC34" s="29"/>
      <c r="AD34" s="13"/>
      <c r="AE34" s="29"/>
      <c r="AF34" s="29"/>
      <c r="AG34" s="13"/>
      <c r="AH34" s="29"/>
      <c r="AI34" s="29"/>
      <c r="AJ34" s="13"/>
      <c r="AK34" s="29"/>
      <c r="AL34" s="29"/>
      <c r="AM34" s="13"/>
      <c r="AN34" s="74"/>
      <c r="AO34" s="74"/>
      <c r="AP34" s="50"/>
      <c r="AQ34" s="51"/>
      <c r="AR34" s="51"/>
      <c r="AS34" s="51"/>
      <c r="AT34" s="51"/>
      <c r="AU34" s="110"/>
    </row>
    <row r="35" spans="2:47" ht="36" thickBot="1">
      <c r="B35" s="69"/>
      <c r="C35" s="73"/>
      <c r="D35" s="72"/>
      <c r="E35" s="70"/>
      <c r="F35" s="14" t="s">
        <v>32</v>
      </c>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5"/>
      <c r="AO35" s="15"/>
      <c r="AP35" s="15"/>
      <c r="AQ35" s="51"/>
      <c r="AR35" s="51"/>
      <c r="AS35" s="51"/>
      <c r="AT35" s="51"/>
      <c r="AU35" s="110"/>
    </row>
    <row r="36" spans="2:47" ht="28.5" customHeight="1" thickBot="1">
      <c r="B36" s="97">
        <v>10</v>
      </c>
      <c r="C36" s="93"/>
      <c r="D36" s="71"/>
      <c r="E36" s="73"/>
      <c r="F36" s="11" t="s">
        <v>30</v>
      </c>
      <c r="G36" s="29"/>
      <c r="H36" s="29"/>
      <c r="I36" s="13"/>
      <c r="J36" s="29"/>
      <c r="K36" s="29"/>
      <c r="L36" s="13"/>
      <c r="M36" s="29"/>
      <c r="N36" s="29"/>
      <c r="O36" s="13"/>
      <c r="P36" s="29"/>
      <c r="Q36" s="29"/>
      <c r="R36" s="13"/>
      <c r="S36" s="29"/>
      <c r="T36" s="29"/>
      <c r="U36" s="13"/>
      <c r="V36" s="29"/>
      <c r="W36" s="29"/>
      <c r="X36" s="13"/>
      <c r="Y36" s="29"/>
      <c r="Z36" s="29"/>
      <c r="AA36" s="13"/>
      <c r="AB36" s="29"/>
      <c r="AC36" s="29"/>
      <c r="AD36" s="13"/>
      <c r="AE36" s="29"/>
      <c r="AF36" s="29"/>
      <c r="AG36" s="13"/>
      <c r="AH36" s="29"/>
      <c r="AI36" s="29"/>
      <c r="AJ36" s="13"/>
      <c r="AK36" s="29"/>
      <c r="AL36" s="29"/>
      <c r="AM36" s="13"/>
      <c r="AN36" s="74"/>
      <c r="AO36" s="74"/>
      <c r="AP36" s="49"/>
      <c r="AQ36" s="51"/>
      <c r="AR36" s="51"/>
      <c r="AS36" s="51"/>
      <c r="AT36" s="51"/>
      <c r="AU36" s="99"/>
    </row>
    <row r="37" spans="2:47" ht="28.5" customHeight="1" thickBot="1">
      <c r="B37" s="97"/>
      <c r="C37" s="95"/>
      <c r="D37" s="72"/>
      <c r="E37" s="70"/>
      <c r="F37" s="11" t="s">
        <v>31</v>
      </c>
      <c r="G37" s="29"/>
      <c r="H37" s="29"/>
      <c r="I37" s="13"/>
      <c r="J37" s="29"/>
      <c r="K37" s="29"/>
      <c r="L37" s="13"/>
      <c r="M37" s="29"/>
      <c r="N37" s="29"/>
      <c r="O37" s="13"/>
      <c r="P37" s="29"/>
      <c r="Q37" s="29"/>
      <c r="R37" s="13"/>
      <c r="S37" s="29"/>
      <c r="T37" s="29"/>
      <c r="U37" s="13"/>
      <c r="V37" s="29"/>
      <c r="W37" s="29"/>
      <c r="X37" s="13"/>
      <c r="Y37" s="29"/>
      <c r="Z37" s="29"/>
      <c r="AA37" s="13"/>
      <c r="AB37" s="29"/>
      <c r="AC37" s="29"/>
      <c r="AD37" s="13"/>
      <c r="AE37" s="29"/>
      <c r="AF37" s="29"/>
      <c r="AG37" s="13"/>
      <c r="AH37" s="29"/>
      <c r="AI37" s="29"/>
      <c r="AJ37" s="13"/>
      <c r="AK37" s="29"/>
      <c r="AL37" s="29"/>
      <c r="AM37" s="13"/>
      <c r="AN37" s="74"/>
      <c r="AO37" s="74"/>
      <c r="AP37" s="50"/>
      <c r="AQ37" s="51"/>
      <c r="AR37" s="51"/>
      <c r="AS37" s="51"/>
      <c r="AT37" s="51"/>
      <c r="AU37" s="99"/>
    </row>
    <row r="38" spans="2:47" ht="36" thickBot="1">
      <c r="B38" s="98"/>
      <c r="C38" s="73"/>
      <c r="D38" s="72"/>
      <c r="E38" s="70"/>
      <c r="F38" s="14" t="s">
        <v>32</v>
      </c>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5"/>
      <c r="AO38" s="15"/>
      <c r="AP38" s="15"/>
      <c r="AQ38" s="96"/>
      <c r="AR38" s="96"/>
      <c r="AS38" s="96"/>
      <c r="AT38" s="96"/>
      <c r="AU38" s="99"/>
    </row>
    <row r="39" spans="2:47" ht="27" thickTop="1">
      <c r="B39" s="16"/>
      <c r="C39" s="16"/>
      <c r="D39" s="16"/>
      <c r="E39" s="16"/>
      <c r="F39" s="16"/>
      <c r="G39" s="16"/>
      <c r="H39" s="16"/>
      <c r="I39" s="16"/>
      <c r="J39" s="16"/>
      <c r="K39" s="16"/>
      <c r="L39" s="16"/>
      <c r="M39" s="16"/>
      <c r="N39" s="16"/>
      <c r="O39" s="16"/>
      <c r="P39" s="16"/>
      <c r="Q39" s="16"/>
      <c r="R39" s="16"/>
      <c r="S39" s="16"/>
      <c r="T39" s="16"/>
      <c r="U39" s="16"/>
      <c r="V39" s="16"/>
      <c r="W39" s="16"/>
      <c r="X39" s="16"/>
      <c r="Y39" s="17"/>
      <c r="Z39" s="17"/>
      <c r="AA39" s="17"/>
      <c r="AB39" s="17"/>
      <c r="AC39" s="17"/>
      <c r="AD39" s="17"/>
      <c r="AE39" s="17"/>
      <c r="AF39" s="17"/>
      <c r="AG39" s="17"/>
      <c r="AH39" s="17"/>
      <c r="AI39" s="17"/>
      <c r="AJ39" s="17"/>
      <c r="AK39" s="17"/>
      <c r="AL39" s="17"/>
      <c r="AM39" s="17"/>
      <c r="AN39" s="17"/>
      <c r="AO39" s="17"/>
      <c r="AP39" s="17"/>
      <c r="AQ39" s="17"/>
      <c r="AR39" s="17"/>
      <c r="AS39" s="17"/>
      <c r="AT39" s="17"/>
      <c r="AU39" s="17"/>
    </row>
    <row r="40" spans="2:47" ht="26.25">
      <c r="B40" s="16"/>
      <c r="C40" s="17" t="s">
        <v>33</v>
      </c>
      <c r="D40" s="17"/>
      <c r="E40" s="17"/>
      <c r="F40" s="17"/>
      <c r="G40" s="17"/>
      <c r="H40" s="17"/>
      <c r="I40" s="16"/>
      <c r="J40" s="16"/>
      <c r="K40" s="16"/>
      <c r="L40" s="18" t="s">
        <v>34</v>
      </c>
      <c r="M40" s="18" t="s">
        <v>35</v>
      </c>
      <c r="N40" s="18"/>
      <c r="O40" s="18"/>
      <c r="P40" s="18"/>
      <c r="Q40" s="18"/>
      <c r="R40" s="18"/>
      <c r="S40" s="18"/>
      <c r="T40" s="18"/>
      <c r="U40" s="18"/>
      <c r="V40" s="19"/>
      <c r="W40" s="19"/>
      <c r="X40" s="19"/>
      <c r="Y40" s="18"/>
      <c r="Z40" s="17"/>
      <c r="AA40" s="17"/>
      <c r="AB40" s="17"/>
      <c r="AC40" s="17"/>
      <c r="AD40" s="17"/>
      <c r="AE40" s="18"/>
      <c r="AF40" s="17"/>
      <c r="AG40" s="17"/>
      <c r="AH40" s="17"/>
      <c r="AI40" s="17"/>
      <c r="AJ40" s="17"/>
      <c r="AK40" s="17"/>
      <c r="AL40" s="17"/>
      <c r="AM40" s="17"/>
      <c r="AN40" s="17"/>
      <c r="AO40" s="18"/>
    </row>
    <row r="41" spans="2:47" ht="33.75">
      <c r="B41" s="19"/>
      <c r="C41" s="20" t="s">
        <v>36</v>
      </c>
      <c r="D41" s="18" t="s">
        <v>37</v>
      </c>
      <c r="E41" s="18"/>
      <c r="F41" s="18"/>
      <c r="G41" s="18"/>
      <c r="H41" s="18"/>
      <c r="I41" s="19"/>
      <c r="J41" s="19"/>
      <c r="K41" s="19"/>
      <c r="L41" s="18" t="s">
        <v>34</v>
      </c>
      <c r="M41" s="18" t="s">
        <v>38</v>
      </c>
      <c r="N41" s="18"/>
      <c r="O41" s="18"/>
      <c r="P41" s="18"/>
      <c r="Q41" s="18"/>
      <c r="R41" s="18"/>
      <c r="S41" s="18"/>
      <c r="T41" s="18"/>
      <c r="U41" s="18"/>
      <c r="V41" s="19"/>
      <c r="W41" s="19"/>
      <c r="X41" s="19"/>
      <c r="AA41" s="21"/>
      <c r="AB41" s="22"/>
      <c r="AC41" s="21"/>
      <c r="AD41" s="21"/>
      <c r="AE41" s="21"/>
      <c r="AF41" s="21"/>
      <c r="AI41" s="21"/>
      <c r="AJ41" s="21"/>
      <c r="AK41" s="21"/>
      <c r="AL41" s="22"/>
      <c r="AM41" s="21"/>
      <c r="AN41" s="21"/>
      <c r="AO41" s="21"/>
      <c r="AP41" s="21"/>
      <c r="AQ41" s="21"/>
      <c r="AR41" s="23"/>
      <c r="AS41" s="22"/>
      <c r="AT41" s="21"/>
      <c r="AU41" s="17"/>
    </row>
    <row r="42" spans="2:47" ht="33.75">
      <c r="B42" s="19"/>
      <c r="C42" s="20"/>
      <c r="D42" s="18"/>
      <c r="E42" s="18"/>
      <c r="F42" s="18"/>
      <c r="G42" s="18"/>
      <c r="H42" s="18"/>
      <c r="I42" s="19"/>
      <c r="J42" s="19"/>
      <c r="K42" s="19"/>
      <c r="L42" s="18"/>
      <c r="M42" s="18"/>
      <c r="N42" s="18"/>
      <c r="O42" s="18"/>
      <c r="P42" s="18"/>
      <c r="Q42" s="18"/>
      <c r="R42" s="18"/>
      <c r="S42" s="18"/>
      <c r="T42" s="18"/>
      <c r="U42" s="18"/>
      <c r="V42" s="19"/>
      <c r="W42" s="19"/>
      <c r="X42" s="19"/>
      <c r="AA42" s="21"/>
      <c r="AB42" s="22"/>
      <c r="AC42" s="21"/>
      <c r="AD42" s="21"/>
      <c r="AE42" s="21"/>
      <c r="AF42" s="21"/>
      <c r="AI42" s="21"/>
      <c r="AJ42" s="21"/>
      <c r="AK42" s="21"/>
      <c r="AL42" s="22"/>
      <c r="AM42" s="21"/>
      <c r="AN42" s="21"/>
      <c r="AO42" s="21"/>
      <c r="AP42" s="21"/>
      <c r="AQ42" s="21"/>
      <c r="AR42" s="23"/>
      <c r="AS42" s="22"/>
      <c r="AT42" s="21"/>
      <c r="AU42" s="17"/>
    </row>
    <row r="46" spans="2:47" ht="35.25">
      <c r="J46" s="65" t="s">
        <v>0</v>
      </c>
      <c r="K46" s="65"/>
      <c r="L46" s="65"/>
      <c r="M46" s="65"/>
      <c r="N46" s="65"/>
      <c r="O46" s="65"/>
      <c r="P46" s="65"/>
      <c r="Q46" s="65"/>
      <c r="R46" s="65"/>
      <c r="S46" s="65"/>
      <c r="T46" s="65"/>
      <c r="U46" s="65"/>
      <c r="V46" s="65"/>
      <c r="W46" s="65"/>
      <c r="X46" s="65"/>
      <c r="Y46" s="65"/>
      <c r="Z46" s="65"/>
      <c r="AA46" s="65"/>
      <c r="AB46" s="65"/>
      <c r="AC46" s="65"/>
      <c r="AD46" s="65"/>
      <c r="AE46" s="65"/>
      <c r="AF46" s="65"/>
      <c r="AG46" s="65"/>
      <c r="AH46" s="65"/>
      <c r="AI46" s="65"/>
    </row>
    <row r="49" spans="2:47" ht="15.75" thickBot="1"/>
    <row r="50" spans="2:47" ht="35.25" customHeight="1" thickTop="1" thickBot="1">
      <c r="B50" s="52" t="s">
        <v>2</v>
      </c>
      <c r="C50" s="55" t="s">
        <v>3</v>
      </c>
      <c r="D50" s="58" t="s">
        <v>4</v>
      </c>
      <c r="E50" s="61" t="s">
        <v>5</v>
      </c>
      <c r="F50" s="24" t="s">
        <v>6</v>
      </c>
      <c r="G50" s="46" t="s">
        <v>7</v>
      </c>
      <c r="H50" s="47"/>
      <c r="I50" s="48"/>
      <c r="J50" s="46" t="s">
        <v>8</v>
      </c>
      <c r="K50" s="47"/>
      <c r="L50" s="48"/>
      <c r="M50" s="46" t="s">
        <v>9</v>
      </c>
      <c r="N50" s="47"/>
      <c r="O50" s="48"/>
      <c r="P50" s="46" t="s">
        <v>10</v>
      </c>
      <c r="Q50" s="47"/>
      <c r="R50" s="48"/>
      <c r="S50" s="46" t="s">
        <v>11</v>
      </c>
      <c r="T50" s="47"/>
      <c r="U50" s="48"/>
      <c r="V50" s="46" t="s">
        <v>12</v>
      </c>
      <c r="W50" s="47"/>
      <c r="X50" s="48"/>
      <c r="Y50" s="46" t="s">
        <v>13</v>
      </c>
      <c r="Z50" s="47"/>
      <c r="AA50" s="48"/>
      <c r="AB50" s="46" t="s">
        <v>14</v>
      </c>
      <c r="AC50" s="47"/>
      <c r="AD50" s="48"/>
      <c r="AE50" s="46" t="s">
        <v>15</v>
      </c>
      <c r="AF50" s="47"/>
      <c r="AG50" s="48"/>
      <c r="AH50" s="46" t="s">
        <v>16</v>
      </c>
      <c r="AI50" s="47"/>
      <c r="AJ50" s="48"/>
      <c r="AK50" s="46" t="s">
        <v>17</v>
      </c>
      <c r="AL50" s="47"/>
      <c r="AM50" s="48"/>
      <c r="AN50" s="88" t="s">
        <v>18</v>
      </c>
      <c r="AO50" s="88" t="s">
        <v>19</v>
      </c>
      <c r="AP50" s="88" t="s">
        <v>20</v>
      </c>
      <c r="AQ50" s="75" t="s">
        <v>21</v>
      </c>
      <c r="AR50" s="76"/>
      <c r="AS50" s="75" t="s">
        <v>22</v>
      </c>
      <c r="AT50" s="76"/>
      <c r="AU50" s="79" t="s">
        <v>23</v>
      </c>
    </row>
    <row r="51" spans="2:47" ht="187.5" thickBot="1">
      <c r="B51" s="53"/>
      <c r="C51" s="56"/>
      <c r="D51" s="59"/>
      <c r="E51" s="62"/>
      <c r="F51" s="8" t="s">
        <v>24</v>
      </c>
      <c r="G51" s="8" t="s">
        <v>25</v>
      </c>
      <c r="H51" s="8" t="s">
        <v>26</v>
      </c>
      <c r="I51" s="8" t="s">
        <v>27</v>
      </c>
      <c r="J51" s="8" t="s">
        <v>25</v>
      </c>
      <c r="K51" s="8" t="s">
        <v>26</v>
      </c>
      <c r="L51" s="8" t="s">
        <v>27</v>
      </c>
      <c r="M51" s="8" t="s">
        <v>25</v>
      </c>
      <c r="N51" s="8" t="s">
        <v>26</v>
      </c>
      <c r="O51" s="8" t="s">
        <v>27</v>
      </c>
      <c r="P51" s="8" t="s">
        <v>25</v>
      </c>
      <c r="Q51" s="8" t="s">
        <v>26</v>
      </c>
      <c r="R51" s="8" t="s">
        <v>27</v>
      </c>
      <c r="S51" s="8" t="s">
        <v>25</v>
      </c>
      <c r="T51" s="8" t="s">
        <v>26</v>
      </c>
      <c r="U51" s="8" t="s">
        <v>27</v>
      </c>
      <c r="V51" s="8" t="s">
        <v>25</v>
      </c>
      <c r="W51" s="8" t="s">
        <v>26</v>
      </c>
      <c r="X51" s="8" t="s">
        <v>27</v>
      </c>
      <c r="Y51" s="8" t="s">
        <v>25</v>
      </c>
      <c r="Z51" s="8" t="s">
        <v>26</v>
      </c>
      <c r="AA51" s="8" t="s">
        <v>27</v>
      </c>
      <c r="AB51" s="8" t="s">
        <v>25</v>
      </c>
      <c r="AC51" s="8" t="s">
        <v>26</v>
      </c>
      <c r="AD51" s="8" t="s">
        <v>27</v>
      </c>
      <c r="AE51" s="8" t="s">
        <v>25</v>
      </c>
      <c r="AF51" s="8" t="s">
        <v>26</v>
      </c>
      <c r="AG51" s="8" t="s">
        <v>27</v>
      </c>
      <c r="AH51" s="8" t="s">
        <v>25</v>
      </c>
      <c r="AI51" s="8" t="s">
        <v>26</v>
      </c>
      <c r="AJ51" s="8" t="s">
        <v>27</v>
      </c>
      <c r="AK51" s="8" t="s">
        <v>25</v>
      </c>
      <c r="AL51" s="8" t="s">
        <v>26</v>
      </c>
      <c r="AM51" s="8" t="s">
        <v>27</v>
      </c>
      <c r="AN51" s="89"/>
      <c r="AO51" s="89"/>
      <c r="AP51" s="89"/>
      <c r="AQ51" s="77"/>
      <c r="AR51" s="78"/>
      <c r="AS51" s="77"/>
      <c r="AT51" s="78"/>
      <c r="AU51" s="80"/>
    </row>
    <row r="52" spans="2:47" ht="28.5" thickBot="1">
      <c r="B52" s="53"/>
      <c r="C52" s="56"/>
      <c r="D52" s="59"/>
      <c r="E52" s="62"/>
      <c r="F52" s="25" t="s">
        <v>28</v>
      </c>
      <c r="G52" s="9">
        <v>30</v>
      </c>
      <c r="H52" s="9">
        <v>56</v>
      </c>
      <c r="I52" s="9">
        <v>100</v>
      </c>
      <c r="J52" s="9">
        <v>30</v>
      </c>
      <c r="K52" s="9">
        <v>56</v>
      </c>
      <c r="L52" s="9">
        <v>100</v>
      </c>
      <c r="M52" s="9">
        <v>30</v>
      </c>
      <c r="N52" s="9">
        <v>56</v>
      </c>
      <c r="O52" s="9">
        <v>100</v>
      </c>
      <c r="P52" s="9">
        <v>24</v>
      </c>
      <c r="Q52" s="9">
        <v>29</v>
      </c>
      <c r="R52" s="9">
        <v>60</v>
      </c>
      <c r="S52" s="9">
        <v>24</v>
      </c>
      <c r="T52" s="9">
        <v>29</v>
      </c>
      <c r="U52" s="9">
        <v>60</v>
      </c>
      <c r="V52" s="9">
        <v>24</v>
      </c>
      <c r="W52" s="9">
        <v>29</v>
      </c>
      <c r="X52" s="9">
        <v>60</v>
      </c>
      <c r="Y52" s="9">
        <v>12</v>
      </c>
      <c r="Z52" s="9">
        <v>22</v>
      </c>
      <c r="AA52" s="9">
        <v>40</v>
      </c>
      <c r="AB52" s="9">
        <v>16</v>
      </c>
      <c r="AC52" s="9">
        <v>19</v>
      </c>
      <c r="AD52" s="9">
        <v>40</v>
      </c>
      <c r="AE52" s="9">
        <v>12</v>
      </c>
      <c r="AF52" s="9">
        <v>22</v>
      </c>
      <c r="AG52" s="9">
        <v>40</v>
      </c>
      <c r="AH52" s="9">
        <v>12</v>
      </c>
      <c r="AI52" s="9">
        <v>22</v>
      </c>
      <c r="AJ52" s="9">
        <v>40</v>
      </c>
      <c r="AK52" s="9">
        <v>6</v>
      </c>
      <c r="AL52" s="9">
        <v>11</v>
      </c>
      <c r="AM52" s="9">
        <v>20</v>
      </c>
      <c r="AN52" s="89"/>
      <c r="AO52" s="89"/>
      <c r="AP52" s="89"/>
      <c r="AQ52" s="82" t="s">
        <v>20</v>
      </c>
      <c r="AR52" s="83"/>
      <c r="AS52" s="84" t="s">
        <v>20</v>
      </c>
      <c r="AT52" s="85"/>
      <c r="AU52" s="81"/>
    </row>
    <row r="53" spans="2:47" ht="28.5" thickBot="1">
      <c r="B53" s="54"/>
      <c r="C53" s="57"/>
      <c r="D53" s="60"/>
      <c r="E53" s="63"/>
      <c r="F53" s="10" t="s">
        <v>29</v>
      </c>
      <c r="G53" s="9">
        <v>60</v>
      </c>
      <c r="H53" s="9">
        <v>140</v>
      </c>
      <c r="I53" s="9">
        <v>200</v>
      </c>
      <c r="J53" s="9">
        <v>60</v>
      </c>
      <c r="K53" s="9">
        <v>140</v>
      </c>
      <c r="L53" s="9">
        <v>200</v>
      </c>
      <c r="M53" s="9">
        <v>60</v>
      </c>
      <c r="N53" s="9">
        <v>140</v>
      </c>
      <c r="O53" s="9">
        <v>200</v>
      </c>
      <c r="P53" s="9">
        <v>48</v>
      </c>
      <c r="Q53" s="9">
        <v>72</v>
      </c>
      <c r="R53" s="9">
        <v>120</v>
      </c>
      <c r="S53" s="9">
        <v>48</v>
      </c>
      <c r="T53" s="9">
        <v>72</v>
      </c>
      <c r="U53" s="9">
        <v>120</v>
      </c>
      <c r="V53" s="9">
        <v>48</v>
      </c>
      <c r="W53" s="9">
        <v>72</v>
      </c>
      <c r="X53" s="9">
        <v>120</v>
      </c>
      <c r="Y53" s="9">
        <v>24</v>
      </c>
      <c r="Z53" s="9">
        <v>56</v>
      </c>
      <c r="AA53" s="9">
        <v>80</v>
      </c>
      <c r="AB53" s="9">
        <v>32</v>
      </c>
      <c r="AC53" s="9">
        <v>48</v>
      </c>
      <c r="AD53" s="9">
        <v>80</v>
      </c>
      <c r="AE53" s="9">
        <v>24</v>
      </c>
      <c r="AF53" s="9">
        <v>56</v>
      </c>
      <c r="AG53" s="9">
        <v>80</v>
      </c>
      <c r="AH53" s="9">
        <v>24</v>
      </c>
      <c r="AI53" s="9">
        <v>56</v>
      </c>
      <c r="AJ53" s="9">
        <v>80</v>
      </c>
      <c r="AK53" s="9">
        <v>12</v>
      </c>
      <c r="AL53" s="9">
        <v>28</v>
      </c>
      <c r="AM53" s="9">
        <v>40</v>
      </c>
      <c r="AN53" s="90"/>
      <c r="AO53" s="90"/>
      <c r="AP53" s="90"/>
      <c r="AQ53" s="84"/>
      <c r="AR53" s="85"/>
      <c r="AS53" s="84"/>
      <c r="AT53" s="85"/>
      <c r="AU53" s="81"/>
    </row>
    <row r="54" spans="2:47" ht="28.5" thickBot="1">
      <c r="B54" s="69">
        <v>11</v>
      </c>
      <c r="C54" s="51"/>
      <c r="D54" s="71"/>
      <c r="E54" s="51"/>
      <c r="F54" s="11" t="s">
        <v>30</v>
      </c>
      <c r="G54" s="29"/>
      <c r="H54" s="29"/>
      <c r="I54" s="13"/>
      <c r="J54" s="29"/>
      <c r="K54" s="29"/>
      <c r="L54" s="13"/>
      <c r="M54" s="29"/>
      <c r="N54" s="29"/>
      <c r="O54" s="13"/>
      <c r="P54" s="29"/>
      <c r="Q54" s="29"/>
      <c r="R54" s="13"/>
      <c r="S54" s="29"/>
      <c r="T54" s="29"/>
      <c r="U54" s="13"/>
      <c r="V54" s="29"/>
      <c r="W54" s="29"/>
      <c r="X54" s="13"/>
      <c r="Y54" s="29"/>
      <c r="Z54" s="29"/>
      <c r="AA54" s="13"/>
      <c r="AB54" s="29"/>
      <c r="AC54" s="29"/>
      <c r="AD54" s="13"/>
      <c r="AE54" s="29"/>
      <c r="AF54" s="29"/>
      <c r="AG54" s="13"/>
      <c r="AH54" s="29"/>
      <c r="AI54" s="29"/>
      <c r="AJ54" s="13"/>
      <c r="AK54" s="29"/>
      <c r="AL54" s="29"/>
      <c r="AM54" s="13"/>
      <c r="AN54" s="87"/>
      <c r="AO54" s="87"/>
      <c r="AP54" s="49"/>
      <c r="AQ54" s="51"/>
      <c r="AR54" s="51"/>
      <c r="AS54" s="51"/>
      <c r="AT54" s="51"/>
      <c r="AU54" s="102"/>
    </row>
    <row r="55" spans="2:47" ht="28.5" thickBot="1">
      <c r="B55" s="69"/>
      <c r="C55" s="51"/>
      <c r="D55" s="72"/>
      <c r="E55" s="51"/>
      <c r="F55" s="11" t="s">
        <v>31</v>
      </c>
      <c r="G55" s="29"/>
      <c r="H55" s="29"/>
      <c r="I55" s="13"/>
      <c r="J55" s="29"/>
      <c r="K55" s="29"/>
      <c r="L55" s="13"/>
      <c r="M55" s="29"/>
      <c r="N55" s="29"/>
      <c r="O55" s="13"/>
      <c r="P55" s="29"/>
      <c r="Q55" s="29"/>
      <c r="R55" s="13"/>
      <c r="S55" s="29"/>
      <c r="T55" s="29"/>
      <c r="U55" s="13"/>
      <c r="V55" s="29"/>
      <c r="W55" s="29"/>
      <c r="X55" s="13"/>
      <c r="Y55" s="29"/>
      <c r="Z55" s="29"/>
      <c r="AA55" s="13"/>
      <c r="AB55" s="29"/>
      <c r="AC55" s="29"/>
      <c r="AD55" s="13"/>
      <c r="AE55" s="29"/>
      <c r="AF55" s="29"/>
      <c r="AG55" s="13"/>
      <c r="AH55" s="29"/>
      <c r="AI55" s="29"/>
      <c r="AJ55" s="13"/>
      <c r="AK55" s="29"/>
      <c r="AL55" s="29"/>
      <c r="AM55" s="13"/>
      <c r="AN55" s="50"/>
      <c r="AO55" s="50"/>
      <c r="AP55" s="50"/>
      <c r="AQ55" s="51"/>
      <c r="AR55" s="51"/>
      <c r="AS55" s="51"/>
      <c r="AT55" s="51"/>
      <c r="AU55" s="102"/>
    </row>
    <row r="56" spans="2:47" ht="36" thickBot="1">
      <c r="B56" s="69"/>
      <c r="C56" s="51"/>
      <c r="D56" s="72"/>
      <c r="E56" s="51"/>
      <c r="F56" s="14" t="s">
        <v>32</v>
      </c>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5"/>
      <c r="AO56" s="15"/>
      <c r="AP56" s="15"/>
      <c r="AQ56" s="51"/>
      <c r="AR56" s="51"/>
      <c r="AS56" s="51"/>
      <c r="AT56" s="51"/>
      <c r="AU56" s="102"/>
    </row>
    <row r="57" spans="2:47" ht="28.5" customHeight="1" thickBot="1">
      <c r="B57" s="69">
        <v>12</v>
      </c>
      <c r="C57" s="51"/>
      <c r="D57" s="71"/>
      <c r="E57" s="51"/>
      <c r="F57" s="11" t="s">
        <v>30</v>
      </c>
      <c r="G57" s="29"/>
      <c r="H57" s="29"/>
      <c r="I57" s="13"/>
      <c r="J57" s="29"/>
      <c r="K57" s="29"/>
      <c r="L57" s="13"/>
      <c r="M57" s="29"/>
      <c r="N57" s="29"/>
      <c r="O57" s="13"/>
      <c r="P57" s="29"/>
      <c r="Q57" s="29"/>
      <c r="R57" s="13"/>
      <c r="S57" s="29"/>
      <c r="T57" s="29"/>
      <c r="U57" s="13"/>
      <c r="V57" s="29"/>
      <c r="W57" s="29"/>
      <c r="X57" s="13"/>
      <c r="Y57" s="29"/>
      <c r="Z57" s="29"/>
      <c r="AA57" s="13"/>
      <c r="AB57" s="29"/>
      <c r="AC57" s="29"/>
      <c r="AD57" s="13"/>
      <c r="AE57" s="29"/>
      <c r="AF57" s="29"/>
      <c r="AG57" s="13"/>
      <c r="AH57" s="29"/>
      <c r="AI57" s="29"/>
      <c r="AJ57" s="13"/>
      <c r="AK57" s="29"/>
      <c r="AL57" s="29"/>
      <c r="AM57" s="13"/>
      <c r="AN57" s="74"/>
      <c r="AO57" s="74"/>
      <c r="AP57" s="49"/>
      <c r="AQ57" s="51"/>
      <c r="AR57" s="51"/>
      <c r="AS57" s="51"/>
      <c r="AT57" s="51"/>
      <c r="AU57" s="99"/>
    </row>
    <row r="58" spans="2:47" ht="28.5" customHeight="1" thickBot="1">
      <c r="B58" s="69"/>
      <c r="C58" s="51"/>
      <c r="D58" s="72"/>
      <c r="E58" s="51"/>
      <c r="F58" s="11" t="s">
        <v>31</v>
      </c>
      <c r="G58" s="29"/>
      <c r="H58" s="29"/>
      <c r="I58" s="13"/>
      <c r="J58" s="29"/>
      <c r="K58" s="29"/>
      <c r="L58" s="13"/>
      <c r="M58" s="29"/>
      <c r="N58" s="29"/>
      <c r="O58" s="13"/>
      <c r="P58" s="29"/>
      <c r="Q58" s="29"/>
      <c r="R58" s="13"/>
      <c r="S58" s="29"/>
      <c r="T58" s="29"/>
      <c r="U58" s="13"/>
      <c r="V58" s="29"/>
      <c r="W58" s="29"/>
      <c r="X58" s="13"/>
      <c r="Y58" s="29"/>
      <c r="Z58" s="29"/>
      <c r="AA58" s="13"/>
      <c r="AB58" s="29"/>
      <c r="AC58" s="29"/>
      <c r="AD58" s="13"/>
      <c r="AE58" s="29"/>
      <c r="AF58" s="29"/>
      <c r="AG58" s="13"/>
      <c r="AH58" s="29"/>
      <c r="AI58" s="29"/>
      <c r="AJ58" s="13"/>
      <c r="AK58" s="29"/>
      <c r="AL58" s="29"/>
      <c r="AM58" s="13"/>
      <c r="AN58" s="74"/>
      <c r="AO58" s="74"/>
      <c r="AP58" s="50"/>
      <c r="AQ58" s="51"/>
      <c r="AR58" s="51"/>
      <c r="AS58" s="51"/>
      <c r="AT58" s="51"/>
      <c r="AU58" s="99"/>
    </row>
    <row r="59" spans="2:47" ht="36" thickBot="1">
      <c r="B59" s="69"/>
      <c r="C59" s="51"/>
      <c r="D59" s="72"/>
      <c r="E59" s="51"/>
      <c r="F59" s="14" t="s">
        <v>32</v>
      </c>
      <c r="G59" s="13"/>
      <c r="H59" s="27"/>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5"/>
      <c r="AO59" s="15"/>
      <c r="AP59" s="15"/>
      <c r="AQ59" s="51"/>
      <c r="AR59" s="51"/>
      <c r="AS59" s="51"/>
      <c r="AT59" s="51"/>
      <c r="AU59" s="99"/>
    </row>
    <row r="60" spans="2:47" ht="28.5" customHeight="1" thickBot="1">
      <c r="B60" s="69">
        <v>13</v>
      </c>
      <c r="C60" s="51"/>
      <c r="D60" s="71"/>
      <c r="E60" s="51"/>
      <c r="F60" s="11" t="s">
        <v>30</v>
      </c>
      <c r="G60" s="29"/>
      <c r="H60" s="29"/>
      <c r="I60" s="13"/>
      <c r="J60" s="29"/>
      <c r="K60" s="29"/>
      <c r="L60" s="13"/>
      <c r="M60" s="29"/>
      <c r="N60" s="29"/>
      <c r="O60" s="13"/>
      <c r="P60" s="29"/>
      <c r="Q60" s="29"/>
      <c r="R60" s="13"/>
      <c r="S60" s="29"/>
      <c r="T60" s="29"/>
      <c r="U60" s="13"/>
      <c r="V60" s="29"/>
      <c r="W60" s="29"/>
      <c r="X60" s="13"/>
      <c r="Y60" s="29"/>
      <c r="Z60" s="29"/>
      <c r="AA60" s="13"/>
      <c r="AB60" s="29"/>
      <c r="AC60" s="29"/>
      <c r="AD60" s="13"/>
      <c r="AE60" s="29"/>
      <c r="AF60" s="29"/>
      <c r="AG60" s="13"/>
      <c r="AH60" s="29"/>
      <c r="AI60" s="29"/>
      <c r="AJ60" s="13"/>
      <c r="AK60" s="29"/>
      <c r="AL60" s="29"/>
      <c r="AM60" s="13"/>
      <c r="AN60" s="74"/>
      <c r="AO60" s="74"/>
      <c r="AP60" s="49"/>
      <c r="AQ60" s="51"/>
      <c r="AR60" s="51"/>
      <c r="AS60" s="51"/>
      <c r="AT60" s="51"/>
      <c r="AU60" s="102"/>
    </row>
    <row r="61" spans="2:47" ht="28.5" customHeight="1" thickBot="1">
      <c r="B61" s="69"/>
      <c r="C61" s="51"/>
      <c r="D61" s="72"/>
      <c r="E61" s="51"/>
      <c r="F61" s="11" t="s">
        <v>31</v>
      </c>
      <c r="G61" s="29"/>
      <c r="H61" s="29"/>
      <c r="I61" s="13"/>
      <c r="J61" s="29"/>
      <c r="K61" s="29"/>
      <c r="L61" s="13"/>
      <c r="M61" s="29"/>
      <c r="N61" s="29"/>
      <c r="O61" s="13"/>
      <c r="P61" s="29"/>
      <c r="Q61" s="29"/>
      <c r="R61" s="13"/>
      <c r="S61" s="29"/>
      <c r="T61" s="29"/>
      <c r="U61" s="13"/>
      <c r="V61" s="29"/>
      <c r="W61" s="29"/>
      <c r="X61" s="13"/>
      <c r="Y61" s="29"/>
      <c r="Z61" s="29"/>
      <c r="AA61" s="13"/>
      <c r="AB61" s="29"/>
      <c r="AC61" s="29"/>
      <c r="AD61" s="13"/>
      <c r="AE61" s="29"/>
      <c r="AF61" s="29"/>
      <c r="AG61" s="13"/>
      <c r="AH61" s="29"/>
      <c r="AI61" s="29"/>
      <c r="AJ61" s="13"/>
      <c r="AK61" s="29"/>
      <c r="AL61" s="29"/>
      <c r="AM61" s="13"/>
      <c r="AN61" s="74"/>
      <c r="AO61" s="74"/>
      <c r="AP61" s="50"/>
      <c r="AQ61" s="51"/>
      <c r="AR61" s="51"/>
      <c r="AS61" s="51"/>
      <c r="AT61" s="51"/>
      <c r="AU61" s="102"/>
    </row>
    <row r="62" spans="2:47" ht="36" thickBot="1">
      <c r="B62" s="69"/>
      <c r="C62" s="51"/>
      <c r="D62" s="72"/>
      <c r="E62" s="51"/>
      <c r="F62" s="14" t="s">
        <v>32</v>
      </c>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5"/>
      <c r="AO62" s="15"/>
      <c r="AP62" s="15"/>
      <c r="AQ62" s="51"/>
      <c r="AR62" s="51"/>
      <c r="AS62" s="51"/>
      <c r="AT62" s="51"/>
      <c r="AU62" s="102"/>
    </row>
    <row r="63" spans="2:47" ht="28.5" customHeight="1" thickBot="1">
      <c r="B63" s="69">
        <v>14</v>
      </c>
      <c r="C63" s="51"/>
      <c r="D63" s="71"/>
      <c r="E63" s="51"/>
      <c r="F63" s="11" t="s">
        <v>30</v>
      </c>
      <c r="G63" s="29"/>
      <c r="H63" s="29"/>
      <c r="I63" s="13"/>
      <c r="J63" s="29"/>
      <c r="K63" s="29"/>
      <c r="L63" s="13"/>
      <c r="M63" s="29"/>
      <c r="N63" s="29"/>
      <c r="O63" s="13"/>
      <c r="P63" s="29"/>
      <c r="Q63" s="29"/>
      <c r="R63" s="13"/>
      <c r="S63" s="29"/>
      <c r="T63" s="29"/>
      <c r="U63" s="13"/>
      <c r="V63" s="29"/>
      <c r="W63" s="29"/>
      <c r="X63" s="13"/>
      <c r="Y63" s="29"/>
      <c r="Z63" s="29"/>
      <c r="AA63" s="13"/>
      <c r="AB63" s="29"/>
      <c r="AC63" s="29"/>
      <c r="AD63" s="13"/>
      <c r="AE63" s="29"/>
      <c r="AF63" s="29"/>
      <c r="AG63" s="13"/>
      <c r="AH63" s="29"/>
      <c r="AI63" s="29"/>
      <c r="AJ63" s="13"/>
      <c r="AK63" s="29"/>
      <c r="AL63" s="29"/>
      <c r="AM63" s="13"/>
      <c r="AN63" s="74"/>
      <c r="AO63" s="74"/>
      <c r="AP63" s="49"/>
      <c r="AQ63" s="51"/>
      <c r="AR63" s="51"/>
      <c r="AS63" s="51"/>
      <c r="AT63" s="51"/>
      <c r="AU63" s="102"/>
    </row>
    <row r="64" spans="2:47" ht="28.5" customHeight="1" thickBot="1">
      <c r="B64" s="69"/>
      <c r="C64" s="51"/>
      <c r="D64" s="72"/>
      <c r="E64" s="51"/>
      <c r="F64" s="11" t="s">
        <v>31</v>
      </c>
      <c r="G64" s="29"/>
      <c r="H64" s="29"/>
      <c r="I64" s="13"/>
      <c r="J64" s="29"/>
      <c r="K64" s="29"/>
      <c r="L64" s="13"/>
      <c r="M64" s="29"/>
      <c r="N64" s="29"/>
      <c r="O64" s="13"/>
      <c r="P64" s="29"/>
      <c r="Q64" s="29"/>
      <c r="R64" s="13"/>
      <c r="S64" s="29"/>
      <c r="T64" s="29"/>
      <c r="U64" s="13"/>
      <c r="V64" s="29"/>
      <c r="W64" s="29"/>
      <c r="X64" s="13"/>
      <c r="Y64" s="29"/>
      <c r="Z64" s="29"/>
      <c r="AA64" s="13"/>
      <c r="AB64" s="29"/>
      <c r="AC64" s="29"/>
      <c r="AD64" s="13"/>
      <c r="AE64" s="29"/>
      <c r="AF64" s="29"/>
      <c r="AG64" s="13"/>
      <c r="AH64" s="29"/>
      <c r="AI64" s="29"/>
      <c r="AJ64" s="13"/>
      <c r="AK64" s="29"/>
      <c r="AL64" s="29"/>
      <c r="AM64" s="13"/>
      <c r="AN64" s="74"/>
      <c r="AO64" s="74"/>
      <c r="AP64" s="50"/>
      <c r="AQ64" s="51"/>
      <c r="AR64" s="51"/>
      <c r="AS64" s="51"/>
      <c r="AT64" s="51"/>
      <c r="AU64" s="102"/>
    </row>
    <row r="65" spans="2:47" ht="36" customHeight="1" thickBot="1">
      <c r="B65" s="69"/>
      <c r="C65" s="51"/>
      <c r="D65" s="72"/>
      <c r="E65" s="51"/>
      <c r="F65" s="14" t="s">
        <v>32</v>
      </c>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5"/>
      <c r="AO65" s="15"/>
      <c r="AP65" s="15"/>
      <c r="AQ65" s="51"/>
      <c r="AR65" s="51"/>
      <c r="AS65" s="51"/>
      <c r="AT65" s="51"/>
      <c r="AU65" s="102"/>
    </row>
    <row r="66" spans="2:47" ht="28.5" customHeight="1" thickBot="1">
      <c r="B66" s="69">
        <v>15</v>
      </c>
      <c r="C66" s="51"/>
      <c r="D66" s="71"/>
      <c r="E66" s="51"/>
      <c r="F66" s="11" t="s">
        <v>30</v>
      </c>
      <c r="G66" s="29"/>
      <c r="H66" s="29"/>
      <c r="I66" s="13"/>
      <c r="J66" s="29"/>
      <c r="K66" s="29"/>
      <c r="L66" s="13"/>
      <c r="M66" s="29"/>
      <c r="N66" s="29"/>
      <c r="O66" s="13"/>
      <c r="P66" s="29"/>
      <c r="Q66" s="29"/>
      <c r="R66" s="13"/>
      <c r="S66" s="29"/>
      <c r="T66" s="29"/>
      <c r="U66" s="13"/>
      <c r="V66" s="29"/>
      <c r="W66" s="29"/>
      <c r="X66" s="13"/>
      <c r="Y66" s="29"/>
      <c r="Z66" s="29"/>
      <c r="AA66" s="13"/>
      <c r="AB66" s="29"/>
      <c r="AC66" s="29"/>
      <c r="AD66" s="13"/>
      <c r="AE66" s="29"/>
      <c r="AF66" s="29"/>
      <c r="AG66" s="13"/>
      <c r="AH66" s="29"/>
      <c r="AI66" s="29"/>
      <c r="AJ66" s="13"/>
      <c r="AK66" s="29"/>
      <c r="AL66" s="29"/>
      <c r="AM66" s="13"/>
      <c r="AN66" s="74"/>
      <c r="AO66" s="74"/>
      <c r="AP66" s="49"/>
      <c r="AQ66" s="51"/>
      <c r="AR66" s="51"/>
      <c r="AS66" s="51"/>
      <c r="AT66" s="51"/>
      <c r="AU66" s="102"/>
    </row>
    <row r="67" spans="2:47" ht="28.5" customHeight="1" thickBot="1">
      <c r="B67" s="69"/>
      <c r="C67" s="51"/>
      <c r="D67" s="72"/>
      <c r="E67" s="51"/>
      <c r="F67" s="11" t="s">
        <v>31</v>
      </c>
      <c r="G67" s="29"/>
      <c r="H67" s="29"/>
      <c r="I67" s="13"/>
      <c r="J67" s="29"/>
      <c r="K67" s="29"/>
      <c r="L67" s="13"/>
      <c r="M67" s="29"/>
      <c r="N67" s="29"/>
      <c r="O67" s="13"/>
      <c r="P67" s="29"/>
      <c r="Q67" s="29"/>
      <c r="R67" s="13"/>
      <c r="S67" s="29"/>
      <c r="T67" s="29"/>
      <c r="U67" s="13"/>
      <c r="V67" s="29"/>
      <c r="W67" s="29"/>
      <c r="X67" s="13"/>
      <c r="Y67" s="29"/>
      <c r="Z67" s="29"/>
      <c r="AA67" s="13"/>
      <c r="AB67" s="29"/>
      <c r="AC67" s="29"/>
      <c r="AD67" s="13"/>
      <c r="AE67" s="29"/>
      <c r="AF67" s="29"/>
      <c r="AG67" s="13"/>
      <c r="AH67" s="29"/>
      <c r="AI67" s="29"/>
      <c r="AJ67" s="13"/>
      <c r="AK67" s="29"/>
      <c r="AL67" s="29"/>
      <c r="AM67" s="13"/>
      <c r="AN67" s="74"/>
      <c r="AO67" s="74"/>
      <c r="AP67" s="50"/>
      <c r="AQ67" s="51"/>
      <c r="AR67" s="51"/>
      <c r="AS67" s="51"/>
      <c r="AT67" s="51"/>
      <c r="AU67" s="102"/>
    </row>
    <row r="68" spans="2:47" ht="36" customHeight="1" thickBot="1">
      <c r="B68" s="69"/>
      <c r="C68" s="51"/>
      <c r="D68" s="72"/>
      <c r="E68" s="51"/>
      <c r="F68" s="14" t="s">
        <v>32</v>
      </c>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5"/>
      <c r="AO68" s="15"/>
      <c r="AP68" s="15"/>
      <c r="AQ68" s="51"/>
      <c r="AR68" s="51"/>
      <c r="AS68" s="51"/>
      <c r="AT68" s="51"/>
      <c r="AU68" s="102"/>
    </row>
    <row r="69" spans="2:47" ht="28.5" customHeight="1" thickBot="1">
      <c r="B69" s="69">
        <v>16</v>
      </c>
      <c r="C69" s="51"/>
      <c r="D69" s="71"/>
      <c r="E69" s="51"/>
      <c r="F69" s="11" t="s">
        <v>30</v>
      </c>
      <c r="G69" s="29"/>
      <c r="H69" s="29"/>
      <c r="I69" s="13"/>
      <c r="J69" s="29"/>
      <c r="K69" s="29"/>
      <c r="L69" s="13"/>
      <c r="M69" s="29"/>
      <c r="N69" s="29"/>
      <c r="O69" s="13"/>
      <c r="P69" s="29"/>
      <c r="Q69" s="29"/>
      <c r="R69" s="13"/>
      <c r="S69" s="29"/>
      <c r="T69" s="29"/>
      <c r="U69" s="13"/>
      <c r="V69" s="29"/>
      <c r="W69" s="29"/>
      <c r="X69" s="13"/>
      <c r="Y69" s="29"/>
      <c r="Z69" s="29"/>
      <c r="AA69" s="13"/>
      <c r="AB69" s="29"/>
      <c r="AC69" s="29"/>
      <c r="AD69" s="13"/>
      <c r="AE69" s="29"/>
      <c r="AF69" s="29"/>
      <c r="AG69" s="13"/>
      <c r="AH69" s="29"/>
      <c r="AI69" s="29"/>
      <c r="AJ69" s="13"/>
      <c r="AK69" s="29"/>
      <c r="AL69" s="29"/>
      <c r="AM69" s="13"/>
      <c r="AN69" s="74"/>
      <c r="AO69" s="74"/>
      <c r="AP69" s="49"/>
      <c r="AQ69" s="51"/>
      <c r="AR69" s="51"/>
      <c r="AS69" s="51"/>
      <c r="AT69" s="51"/>
      <c r="AU69" s="102"/>
    </row>
    <row r="70" spans="2:47" ht="28.5" customHeight="1" thickBot="1">
      <c r="B70" s="69"/>
      <c r="C70" s="51"/>
      <c r="D70" s="72"/>
      <c r="E70" s="51"/>
      <c r="F70" s="11" t="s">
        <v>31</v>
      </c>
      <c r="G70" s="29"/>
      <c r="H70" s="29"/>
      <c r="I70" s="13"/>
      <c r="J70" s="29"/>
      <c r="K70" s="29"/>
      <c r="L70" s="13"/>
      <c r="M70" s="29"/>
      <c r="N70" s="29"/>
      <c r="O70" s="13"/>
      <c r="P70" s="29"/>
      <c r="Q70" s="29"/>
      <c r="R70" s="13"/>
      <c r="S70" s="29"/>
      <c r="T70" s="29"/>
      <c r="U70" s="13"/>
      <c r="V70" s="29"/>
      <c r="W70" s="29"/>
      <c r="X70" s="13"/>
      <c r="Y70" s="29"/>
      <c r="Z70" s="29"/>
      <c r="AA70" s="13"/>
      <c r="AB70" s="29"/>
      <c r="AC70" s="29"/>
      <c r="AD70" s="13"/>
      <c r="AE70" s="29"/>
      <c r="AF70" s="29"/>
      <c r="AG70" s="13"/>
      <c r="AH70" s="29"/>
      <c r="AI70" s="29"/>
      <c r="AJ70" s="13"/>
      <c r="AK70" s="29"/>
      <c r="AL70" s="29"/>
      <c r="AM70" s="13"/>
      <c r="AN70" s="74"/>
      <c r="AO70" s="74"/>
      <c r="AP70" s="50"/>
      <c r="AQ70" s="51"/>
      <c r="AR70" s="51"/>
      <c r="AS70" s="51"/>
      <c r="AT70" s="51"/>
      <c r="AU70" s="102"/>
    </row>
    <row r="71" spans="2:47" ht="36" customHeight="1" thickBot="1">
      <c r="B71" s="69"/>
      <c r="C71" s="51"/>
      <c r="D71" s="72"/>
      <c r="E71" s="51"/>
      <c r="F71" s="14" t="s">
        <v>32</v>
      </c>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5"/>
      <c r="AO71" s="15"/>
      <c r="AP71" s="15"/>
      <c r="AQ71" s="51"/>
      <c r="AR71" s="51"/>
      <c r="AS71" s="51"/>
      <c r="AT71" s="51"/>
      <c r="AU71" s="102"/>
    </row>
    <row r="72" spans="2:47" ht="28.5" customHeight="1" thickBot="1">
      <c r="B72" s="69">
        <v>17</v>
      </c>
      <c r="C72" s="51"/>
      <c r="D72" s="71"/>
      <c r="E72" s="51"/>
      <c r="F72" s="11" t="s">
        <v>30</v>
      </c>
      <c r="G72" s="29"/>
      <c r="H72" s="29"/>
      <c r="I72" s="13"/>
      <c r="J72" s="29"/>
      <c r="K72" s="29"/>
      <c r="L72" s="13"/>
      <c r="M72" s="29"/>
      <c r="N72" s="29"/>
      <c r="O72" s="13"/>
      <c r="P72" s="29"/>
      <c r="Q72" s="29"/>
      <c r="R72" s="13"/>
      <c r="S72" s="29"/>
      <c r="T72" s="29"/>
      <c r="U72" s="13"/>
      <c r="V72" s="29"/>
      <c r="W72" s="29"/>
      <c r="X72" s="13"/>
      <c r="Y72" s="29"/>
      <c r="Z72" s="29"/>
      <c r="AA72" s="13"/>
      <c r="AB72" s="29"/>
      <c r="AC72" s="29"/>
      <c r="AD72" s="13"/>
      <c r="AE72" s="29"/>
      <c r="AF72" s="29"/>
      <c r="AG72" s="13"/>
      <c r="AH72" s="29"/>
      <c r="AI72" s="29"/>
      <c r="AJ72" s="13"/>
      <c r="AK72" s="29"/>
      <c r="AL72" s="29"/>
      <c r="AM72" s="13"/>
      <c r="AN72" s="74"/>
      <c r="AO72" s="74"/>
      <c r="AP72" s="49"/>
      <c r="AQ72" s="51"/>
      <c r="AR72" s="51"/>
      <c r="AS72" s="51"/>
      <c r="AT72" s="51"/>
      <c r="AU72" s="102"/>
    </row>
    <row r="73" spans="2:47" ht="28.5" customHeight="1" thickBot="1">
      <c r="B73" s="69"/>
      <c r="C73" s="51"/>
      <c r="D73" s="72"/>
      <c r="E73" s="51"/>
      <c r="F73" s="11" t="s">
        <v>31</v>
      </c>
      <c r="G73" s="29"/>
      <c r="H73" s="29"/>
      <c r="I73" s="13"/>
      <c r="J73" s="29"/>
      <c r="K73" s="29"/>
      <c r="L73" s="13"/>
      <c r="M73" s="29"/>
      <c r="N73" s="29"/>
      <c r="O73" s="13"/>
      <c r="P73" s="29"/>
      <c r="Q73" s="29"/>
      <c r="R73" s="13"/>
      <c r="S73" s="29"/>
      <c r="T73" s="29"/>
      <c r="U73" s="13"/>
      <c r="V73" s="29"/>
      <c r="W73" s="29"/>
      <c r="X73" s="13"/>
      <c r="Y73" s="29"/>
      <c r="Z73" s="29"/>
      <c r="AA73" s="13"/>
      <c r="AB73" s="29"/>
      <c r="AC73" s="29"/>
      <c r="AD73" s="13"/>
      <c r="AE73" s="29"/>
      <c r="AF73" s="29"/>
      <c r="AG73" s="13"/>
      <c r="AH73" s="29"/>
      <c r="AI73" s="29"/>
      <c r="AJ73" s="13"/>
      <c r="AK73" s="29"/>
      <c r="AL73" s="29"/>
      <c r="AM73" s="13"/>
      <c r="AN73" s="74"/>
      <c r="AO73" s="74"/>
      <c r="AP73" s="50"/>
      <c r="AQ73" s="51"/>
      <c r="AR73" s="51"/>
      <c r="AS73" s="51"/>
      <c r="AT73" s="51"/>
      <c r="AU73" s="102"/>
    </row>
    <row r="74" spans="2:47" ht="36" customHeight="1" thickBot="1">
      <c r="B74" s="69"/>
      <c r="C74" s="51"/>
      <c r="D74" s="72"/>
      <c r="E74" s="51"/>
      <c r="F74" s="14" t="s">
        <v>32</v>
      </c>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5"/>
      <c r="AO74" s="15"/>
      <c r="AP74" s="15"/>
      <c r="AQ74" s="51"/>
      <c r="AR74" s="51"/>
      <c r="AS74" s="51"/>
      <c r="AT74" s="51"/>
      <c r="AU74" s="102"/>
    </row>
    <row r="75" spans="2:47" ht="28.5" customHeight="1" thickBot="1">
      <c r="B75" s="69">
        <v>18</v>
      </c>
      <c r="C75" s="51"/>
      <c r="D75" s="71"/>
      <c r="E75" s="51"/>
      <c r="F75" s="11" t="s">
        <v>30</v>
      </c>
      <c r="G75" s="29"/>
      <c r="H75" s="29"/>
      <c r="I75" s="13"/>
      <c r="J75" s="29"/>
      <c r="K75" s="29"/>
      <c r="L75" s="13"/>
      <c r="M75" s="29"/>
      <c r="N75" s="29"/>
      <c r="O75" s="13"/>
      <c r="P75" s="29"/>
      <c r="Q75" s="29"/>
      <c r="R75" s="13"/>
      <c r="S75" s="29"/>
      <c r="T75" s="29"/>
      <c r="U75" s="13"/>
      <c r="V75" s="29"/>
      <c r="W75" s="29"/>
      <c r="X75" s="13"/>
      <c r="Y75" s="29"/>
      <c r="Z75" s="29"/>
      <c r="AA75" s="13"/>
      <c r="AB75" s="29"/>
      <c r="AC75" s="29"/>
      <c r="AD75" s="13"/>
      <c r="AE75" s="29"/>
      <c r="AF75" s="29"/>
      <c r="AG75" s="13"/>
      <c r="AH75" s="29"/>
      <c r="AI75" s="29"/>
      <c r="AJ75" s="13"/>
      <c r="AK75" s="29"/>
      <c r="AL75" s="29"/>
      <c r="AM75" s="13"/>
      <c r="AN75" s="74"/>
      <c r="AO75" s="74"/>
      <c r="AP75" s="49"/>
      <c r="AQ75" s="51"/>
      <c r="AR75" s="51"/>
      <c r="AS75" s="51"/>
      <c r="AT75" s="51"/>
      <c r="AU75" s="99"/>
    </row>
    <row r="76" spans="2:47" ht="28.5" customHeight="1" thickBot="1">
      <c r="B76" s="69"/>
      <c r="C76" s="51"/>
      <c r="D76" s="72"/>
      <c r="E76" s="51"/>
      <c r="F76" s="11" t="s">
        <v>31</v>
      </c>
      <c r="G76" s="29"/>
      <c r="H76" s="29"/>
      <c r="I76" s="13"/>
      <c r="J76" s="29"/>
      <c r="K76" s="29"/>
      <c r="L76" s="13"/>
      <c r="M76" s="29"/>
      <c r="N76" s="29"/>
      <c r="O76" s="13"/>
      <c r="P76" s="29"/>
      <c r="Q76" s="29"/>
      <c r="R76" s="13"/>
      <c r="S76" s="29"/>
      <c r="T76" s="29"/>
      <c r="U76" s="13"/>
      <c r="V76" s="29"/>
      <c r="W76" s="29"/>
      <c r="X76" s="13"/>
      <c r="Y76" s="29"/>
      <c r="Z76" s="29"/>
      <c r="AA76" s="13"/>
      <c r="AB76" s="29"/>
      <c r="AC76" s="29"/>
      <c r="AD76" s="13"/>
      <c r="AE76" s="29"/>
      <c r="AF76" s="29"/>
      <c r="AG76" s="13"/>
      <c r="AH76" s="29"/>
      <c r="AI76" s="29"/>
      <c r="AJ76" s="13"/>
      <c r="AK76" s="29"/>
      <c r="AL76" s="29"/>
      <c r="AM76" s="13"/>
      <c r="AN76" s="74"/>
      <c r="AO76" s="74"/>
      <c r="AP76" s="50"/>
      <c r="AQ76" s="51"/>
      <c r="AR76" s="51"/>
      <c r="AS76" s="51"/>
      <c r="AT76" s="51"/>
      <c r="AU76" s="99"/>
    </row>
    <row r="77" spans="2:47" ht="36" thickBot="1">
      <c r="B77" s="69"/>
      <c r="C77" s="51"/>
      <c r="D77" s="72"/>
      <c r="E77" s="51"/>
      <c r="F77" s="14" t="s">
        <v>32</v>
      </c>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5"/>
      <c r="AO77" s="15"/>
      <c r="AP77" s="15"/>
      <c r="AQ77" s="51"/>
      <c r="AR77" s="51"/>
      <c r="AS77" s="51"/>
      <c r="AT77" s="51"/>
      <c r="AU77" s="99"/>
    </row>
    <row r="78" spans="2:47" ht="28.5" customHeight="1" thickBot="1">
      <c r="B78" s="69">
        <v>19</v>
      </c>
      <c r="C78" s="51"/>
      <c r="D78" s="71"/>
      <c r="E78" s="51"/>
      <c r="F78" s="11" t="s">
        <v>30</v>
      </c>
      <c r="G78" s="29"/>
      <c r="H78" s="29"/>
      <c r="I78" s="13"/>
      <c r="J78" s="29"/>
      <c r="K78" s="29"/>
      <c r="L78" s="13"/>
      <c r="M78" s="29"/>
      <c r="N78" s="29"/>
      <c r="O78" s="13"/>
      <c r="P78" s="29"/>
      <c r="Q78" s="29"/>
      <c r="R78" s="13"/>
      <c r="S78" s="29"/>
      <c r="T78" s="29"/>
      <c r="U78" s="13"/>
      <c r="V78" s="29"/>
      <c r="W78" s="29"/>
      <c r="X78" s="13"/>
      <c r="Y78" s="29"/>
      <c r="Z78" s="29"/>
      <c r="AA78" s="13"/>
      <c r="AB78" s="29"/>
      <c r="AC78" s="29"/>
      <c r="AD78" s="13"/>
      <c r="AE78" s="29"/>
      <c r="AF78" s="29"/>
      <c r="AG78" s="13"/>
      <c r="AH78" s="29"/>
      <c r="AI78" s="29"/>
      <c r="AJ78" s="13"/>
      <c r="AK78" s="29"/>
      <c r="AL78" s="29"/>
      <c r="AM78" s="13"/>
      <c r="AN78" s="74"/>
      <c r="AO78" s="74"/>
      <c r="AP78" s="49"/>
      <c r="AQ78" s="51"/>
      <c r="AR78" s="51"/>
      <c r="AS78" s="51"/>
      <c r="AT78" s="51"/>
      <c r="AU78" s="99"/>
    </row>
    <row r="79" spans="2:47" ht="28.5" customHeight="1" thickBot="1">
      <c r="B79" s="69"/>
      <c r="C79" s="51"/>
      <c r="D79" s="72"/>
      <c r="E79" s="51"/>
      <c r="F79" s="11" t="s">
        <v>31</v>
      </c>
      <c r="G79" s="29"/>
      <c r="H79" s="29"/>
      <c r="I79" s="13"/>
      <c r="J79" s="29"/>
      <c r="K79" s="29"/>
      <c r="L79" s="13"/>
      <c r="M79" s="29"/>
      <c r="N79" s="29"/>
      <c r="O79" s="13"/>
      <c r="P79" s="29"/>
      <c r="Q79" s="29"/>
      <c r="R79" s="13"/>
      <c r="S79" s="29"/>
      <c r="T79" s="29"/>
      <c r="U79" s="13"/>
      <c r="V79" s="29"/>
      <c r="W79" s="29"/>
      <c r="X79" s="13"/>
      <c r="Y79" s="29"/>
      <c r="Z79" s="29"/>
      <c r="AA79" s="13"/>
      <c r="AB79" s="29"/>
      <c r="AC79" s="29"/>
      <c r="AD79" s="13"/>
      <c r="AE79" s="29"/>
      <c r="AF79" s="29"/>
      <c r="AG79" s="13"/>
      <c r="AH79" s="29"/>
      <c r="AI79" s="29"/>
      <c r="AJ79" s="13"/>
      <c r="AK79" s="29"/>
      <c r="AL79" s="29"/>
      <c r="AM79" s="13"/>
      <c r="AN79" s="74"/>
      <c r="AO79" s="74"/>
      <c r="AP79" s="50"/>
      <c r="AQ79" s="51"/>
      <c r="AR79" s="51"/>
      <c r="AS79" s="51"/>
      <c r="AT79" s="51"/>
      <c r="AU79" s="99"/>
    </row>
    <row r="80" spans="2:47" ht="36" thickBot="1">
      <c r="B80" s="69"/>
      <c r="C80" s="51"/>
      <c r="D80" s="94"/>
      <c r="E80" s="51"/>
      <c r="F80" s="14" t="s">
        <v>32</v>
      </c>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5"/>
      <c r="AO80" s="15"/>
      <c r="AP80" s="15"/>
      <c r="AQ80" s="51"/>
      <c r="AR80" s="51"/>
      <c r="AS80" s="51"/>
      <c r="AT80" s="51"/>
      <c r="AU80" s="99"/>
    </row>
    <row r="81" spans="2:47" ht="28.5" customHeight="1" thickBot="1">
      <c r="B81" s="69">
        <v>20</v>
      </c>
      <c r="C81" s="51"/>
      <c r="D81" s="71"/>
      <c r="E81" s="51"/>
      <c r="F81" s="11" t="s">
        <v>30</v>
      </c>
      <c r="G81" s="29"/>
      <c r="H81" s="29"/>
      <c r="I81" s="13"/>
      <c r="J81" s="29"/>
      <c r="K81" s="29"/>
      <c r="L81" s="13"/>
      <c r="M81" s="29"/>
      <c r="N81" s="29"/>
      <c r="O81" s="13"/>
      <c r="P81" s="29"/>
      <c r="Q81" s="29"/>
      <c r="R81" s="13"/>
      <c r="S81" s="29"/>
      <c r="T81" s="29"/>
      <c r="U81" s="13"/>
      <c r="V81" s="29"/>
      <c r="W81" s="29"/>
      <c r="X81" s="13"/>
      <c r="Y81" s="29"/>
      <c r="Z81" s="29"/>
      <c r="AA81" s="13"/>
      <c r="AB81" s="29"/>
      <c r="AC81" s="29"/>
      <c r="AD81" s="13"/>
      <c r="AE81" s="29"/>
      <c r="AF81" s="29"/>
      <c r="AG81" s="13"/>
      <c r="AH81" s="29"/>
      <c r="AI81" s="29"/>
      <c r="AJ81" s="13"/>
      <c r="AK81" s="29"/>
      <c r="AL81" s="29"/>
      <c r="AM81" s="13"/>
      <c r="AN81" s="74"/>
      <c r="AO81" s="74"/>
      <c r="AP81" s="49"/>
      <c r="AQ81" s="51"/>
      <c r="AR81" s="51"/>
      <c r="AS81" s="51"/>
      <c r="AT81" s="51"/>
      <c r="AU81" s="102"/>
    </row>
    <row r="82" spans="2:47" ht="28.5" customHeight="1" thickBot="1">
      <c r="B82" s="69"/>
      <c r="C82" s="51"/>
      <c r="D82" s="72"/>
      <c r="E82" s="51"/>
      <c r="F82" s="11" t="s">
        <v>31</v>
      </c>
      <c r="G82" s="29"/>
      <c r="H82" s="29"/>
      <c r="I82" s="13"/>
      <c r="J82" s="29"/>
      <c r="K82" s="29"/>
      <c r="L82" s="13"/>
      <c r="M82" s="29"/>
      <c r="N82" s="29"/>
      <c r="O82" s="13"/>
      <c r="P82" s="29"/>
      <c r="Q82" s="29"/>
      <c r="R82" s="13"/>
      <c r="S82" s="29"/>
      <c r="T82" s="29"/>
      <c r="U82" s="13"/>
      <c r="V82" s="29"/>
      <c r="W82" s="29"/>
      <c r="X82" s="13"/>
      <c r="Y82" s="29"/>
      <c r="Z82" s="29"/>
      <c r="AA82" s="13"/>
      <c r="AB82" s="29"/>
      <c r="AC82" s="29"/>
      <c r="AD82" s="13"/>
      <c r="AE82" s="29"/>
      <c r="AF82" s="29"/>
      <c r="AG82" s="13"/>
      <c r="AH82" s="29"/>
      <c r="AI82" s="29"/>
      <c r="AJ82" s="13"/>
      <c r="AK82" s="29"/>
      <c r="AL82" s="29"/>
      <c r="AM82" s="13"/>
      <c r="AN82" s="74"/>
      <c r="AO82" s="74"/>
      <c r="AP82" s="50"/>
      <c r="AQ82" s="51"/>
      <c r="AR82" s="51"/>
      <c r="AS82" s="51"/>
      <c r="AT82" s="51"/>
      <c r="AU82" s="102"/>
    </row>
    <row r="83" spans="2:47" ht="36" thickBot="1">
      <c r="B83" s="69"/>
      <c r="C83" s="51"/>
      <c r="D83" s="92"/>
      <c r="E83" s="51"/>
      <c r="F83" s="14" t="s">
        <v>32</v>
      </c>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5"/>
      <c r="AO83" s="15"/>
      <c r="AP83" s="15"/>
      <c r="AQ83" s="96"/>
      <c r="AR83" s="96"/>
      <c r="AS83" s="96"/>
      <c r="AT83" s="96"/>
      <c r="AU83" s="102"/>
    </row>
    <row r="88" spans="2:47" ht="26.25">
      <c r="C88" s="16"/>
      <c r="D88" s="17" t="s">
        <v>33</v>
      </c>
      <c r="E88" s="17"/>
      <c r="F88" s="17"/>
      <c r="G88" s="17"/>
      <c r="H88" s="17"/>
      <c r="I88" s="17"/>
      <c r="J88" s="16"/>
      <c r="K88" s="16"/>
      <c r="L88" s="16"/>
      <c r="M88" s="18" t="s">
        <v>34</v>
      </c>
      <c r="N88" s="18" t="s">
        <v>35</v>
      </c>
      <c r="O88" s="18"/>
      <c r="P88" s="18"/>
      <c r="Q88" s="18"/>
      <c r="R88" s="18"/>
      <c r="S88" s="18"/>
      <c r="T88" s="18"/>
      <c r="U88" s="18"/>
      <c r="V88" s="18"/>
      <c r="W88" s="19"/>
      <c r="X88" s="19"/>
      <c r="Y88" s="19"/>
    </row>
    <row r="89" spans="2:47" ht="26.25">
      <c r="C89" s="19"/>
      <c r="D89" s="20" t="s">
        <v>36</v>
      </c>
      <c r="E89" s="18" t="s">
        <v>37</v>
      </c>
      <c r="F89" s="18"/>
      <c r="G89" s="18"/>
      <c r="H89" s="18"/>
      <c r="I89" s="18"/>
      <c r="J89" s="19"/>
      <c r="K89" s="19"/>
      <c r="L89" s="19"/>
      <c r="M89" s="18" t="s">
        <v>34</v>
      </c>
      <c r="N89" s="18" t="s">
        <v>38</v>
      </c>
      <c r="O89" s="18"/>
      <c r="P89" s="18"/>
      <c r="Q89" s="18"/>
      <c r="R89" s="18"/>
      <c r="S89" s="18"/>
      <c r="T89" s="18"/>
      <c r="U89" s="18"/>
      <c r="V89" s="18"/>
      <c r="W89" s="19"/>
      <c r="X89" s="19"/>
      <c r="Y89" s="19"/>
    </row>
    <row r="92" spans="2:47" ht="60">
      <c r="B92" s="64"/>
      <c r="C92" s="64"/>
      <c r="D92" s="64"/>
      <c r="E92" s="64"/>
      <c r="F92" s="65" t="s">
        <v>0</v>
      </c>
      <c r="G92" s="65"/>
      <c r="H92" s="65"/>
      <c r="I92" s="65"/>
      <c r="J92" s="65"/>
      <c r="K92" s="65"/>
      <c r="L92" s="65"/>
      <c r="M92" s="65"/>
      <c r="N92" s="65"/>
      <c r="O92" s="65"/>
      <c r="P92" s="65"/>
      <c r="Q92" s="65"/>
      <c r="R92" s="65"/>
      <c r="S92" s="65"/>
      <c r="T92" s="65"/>
      <c r="U92" s="65"/>
      <c r="V92" s="65"/>
      <c r="W92" s="65"/>
      <c r="X92" s="65"/>
      <c r="Y92" s="65"/>
      <c r="Z92" s="65"/>
      <c r="AA92" s="65"/>
      <c r="AB92" s="65"/>
      <c r="AC92" s="65"/>
      <c r="AD92" s="65"/>
      <c r="AE92" s="65"/>
      <c r="AF92" s="1"/>
      <c r="AG92" s="1"/>
      <c r="AH92" s="1"/>
      <c r="AI92" s="1"/>
      <c r="AJ92" s="1"/>
      <c r="AK92" s="1"/>
      <c r="AL92" s="1"/>
      <c r="AM92" s="1"/>
      <c r="AN92" s="1"/>
      <c r="AO92" s="1"/>
      <c r="AP92" s="1"/>
      <c r="AQ92" s="1"/>
      <c r="AR92" s="1"/>
      <c r="AS92" s="1"/>
      <c r="AT92" s="2"/>
      <c r="AU92" s="2"/>
    </row>
    <row r="93" spans="2:47" ht="35.25">
      <c r="B93" s="4" t="s">
        <v>1</v>
      </c>
      <c r="C93" s="100"/>
      <c r="D93" s="100"/>
      <c r="E93" s="3"/>
      <c r="F93" s="3"/>
      <c r="G93" s="3"/>
      <c r="H93" s="2"/>
      <c r="I93" s="2"/>
      <c r="J93" s="2"/>
      <c r="K93" s="2"/>
      <c r="L93" s="2"/>
      <c r="M93" s="2"/>
      <c r="N93" s="2"/>
      <c r="O93" s="3"/>
      <c r="P93" s="5"/>
      <c r="Q93" s="5"/>
      <c r="R93" s="5"/>
      <c r="S93" s="5"/>
      <c r="T93" s="5"/>
      <c r="U93" s="5"/>
      <c r="V93" s="5"/>
      <c r="W93" s="5"/>
      <c r="X93" s="5"/>
      <c r="Y93" s="5"/>
      <c r="Z93" s="5"/>
      <c r="AA93" s="5"/>
      <c r="AB93" s="5"/>
      <c r="AC93" s="5"/>
      <c r="AD93" s="5"/>
      <c r="AE93" s="5"/>
      <c r="AF93" s="5"/>
      <c r="AG93" s="5"/>
      <c r="AH93" s="5"/>
      <c r="AI93" s="5"/>
      <c r="AJ93" s="5"/>
      <c r="AK93" s="5"/>
      <c r="AL93" s="5"/>
      <c r="AM93" s="5"/>
      <c r="AN93" s="6"/>
      <c r="AO93" s="6"/>
      <c r="AP93" s="1"/>
      <c r="AQ93" s="5"/>
      <c r="AR93" s="5"/>
      <c r="AS93" s="5"/>
      <c r="AT93" s="5"/>
      <c r="AU93" s="2"/>
    </row>
    <row r="94" spans="2:47" ht="15.75" thickBot="1">
      <c r="AR94" s="7"/>
    </row>
    <row r="95" spans="2:47" ht="36.75" thickTop="1" thickBot="1">
      <c r="B95" s="52" t="s">
        <v>2</v>
      </c>
      <c r="C95" s="55" t="s">
        <v>3</v>
      </c>
      <c r="D95" s="58" t="s">
        <v>4</v>
      </c>
      <c r="E95" s="61" t="s">
        <v>5</v>
      </c>
      <c r="F95" s="24" t="s">
        <v>6</v>
      </c>
      <c r="G95" s="46" t="s">
        <v>7</v>
      </c>
      <c r="H95" s="47"/>
      <c r="I95" s="48"/>
      <c r="J95" s="46" t="s">
        <v>8</v>
      </c>
      <c r="K95" s="47"/>
      <c r="L95" s="48"/>
      <c r="M95" s="46" t="s">
        <v>9</v>
      </c>
      <c r="N95" s="47"/>
      <c r="O95" s="48"/>
      <c r="P95" s="46" t="s">
        <v>10</v>
      </c>
      <c r="Q95" s="47"/>
      <c r="R95" s="48"/>
      <c r="S95" s="46" t="s">
        <v>11</v>
      </c>
      <c r="T95" s="47"/>
      <c r="U95" s="48"/>
      <c r="V95" s="46" t="s">
        <v>12</v>
      </c>
      <c r="W95" s="47"/>
      <c r="X95" s="48"/>
      <c r="Y95" s="46" t="s">
        <v>13</v>
      </c>
      <c r="Z95" s="47"/>
      <c r="AA95" s="48"/>
      <c r="AB95" s="46" t="s">
        <v>14</v>
      </c>
      <c r="AC95" s="47"/>
      <c r="AD95" s="48"/>
      <c r="AE95" s="46" t="s">
        <v>15</v>
      </c>
      <c r="AF95" s="47"/>
      <c r="AG95" s="48"/>
      <c r="AH95" s="46" t="s">
        <v>16</v>
      </c>
      <c r="AI95" s="47"/>
      <c r="AJ95" s="48"/>
      <c r="AK95" s="46" t="s">
        <v>17</v>
      </c>
      <c r="AL95" s="47"/>
      <c r="AM95" s="48"/>
      <c r="AN95" s="88" t="s">
        <v>18</v>
      </c>
      <c r="AO95" s="88" t="s">
        <v>19</v>
      </c>
      <c r="AP95" s="88" t="s">
        <v>20</v>
      </c>
      <c r="AQ95" s="75" t="s">
        <v>21</v>
      </c>
      <c r="AR95" s="76"/>
      <c r="AS95" s="75" t="s">
        <v>22</v>
      </c>
      <c r="AT95" s="76"/>
      <c r="AU95" s="79" t="s">
        <v>23</v>
      </c>
    </row>
    <row r="96" spans="2:47" ht="187.5" thickBot="1">
      <c r="B96" s="53"/>
      <c r="C96" s="56"/>
      <c r="D96" s="59"/>
      <c r="E96" s="62"/>
      <c r="F96" s="8" t="s">
        <v>24</v>
      </c>
      <c r="G96" s="8" t="s">
        <v>25</v>
      </c>
      <c r="H96" s="8" t="s">
        <v>26</v>
      </c>
      <c r="I96" s="8" t="s">
        <v>27</v>
      </c>
      <c r="J96" s="8" t="s">
        <v>25</v>
      </c>
      <c r="K96" s="8" t="s">
        <v>26</v>
      </c>
      <c r="L96" s="8" t="s">
        <v>27</v>
      </c>
      <c r="M96" s="8" t="s">
        <v>25</v>
      </c>
      <c r="N96" s="8" t="s">
        <v>26</v>
      </c>
      <c r="O96" s="8" t="s">
        <v>27</v>
      </c>
      <c r="P96" s="8" t="s">
        <v>25</v>
      </c>
      <c r="Q96" s="8" t="s">
        <v>26</v>
      </c>
      <c r="R96" s="8" t="s">
        <v>27</v>
      </c>
      <c r="S96" s="8" t="s">
        <v>25</v>
      </c>
      <c r="T96" s="8" t="s">
        <v>26</v>
      </c>
      <c r="U96" s="8" t="s">
        <v>27</v>
      </c>
      <c r="V96" s="8" t="s">
        <v>25</v>
      </c>
      <c r="W96" s="8" t="s">
        <v>26</v>
      </c>
      <c r="X96" s="8" t="s">
        <v>27</v>
      </c>
      <c r="Y96" s="8" t="s">
        <v>25</v>
      </c>
      <c r="Z96" s="8" t="s">
        <v>26</v>
      </c>
      <c r="AA96" s="8" t="s">
        <v>27</v>
      </c>
      <c r="AB96" s="8" t="s">
        <v>25</v>
      </c>
      <c r="AC96" s="8" t="s">
        <v>26</v>
      </c>
      <c r="AD96" s="8" t="s">
        <v>27</v>
      </c>
      <c r="AE96" s="8" t="s">
        <v>25</v>
      </c>
      <c r="AF96" s="8" t="s">
        <v>26</v>
      </c>
      <c r="AG96" s="8" t="s">
        <v>27</v>
      </c>
      <c r="AH96" s="8" t="s">
        <v>25</v>
      </c>
      <c r="AI96" s="8" t="s">
        <v>26</v>
      </c>
      <c r="AJ96" s="8" t="s">
        <v>27</v>
      </c>
      <c r="AK96" s="8" t="s">
        <v>25</v>
      </c>
      <c r="AL96" s="8" t="s">
        <v>26</v>
      </c>
      <c r="AM96" s="8" t="s">
        <v>27</v>
      </c>
      <c r="AN96" s="89"/>
      <c r="AO96" s="89"/>
      <c r="AP96" s="89"/>
      <c r="AQ96" s="77"/>
      <c r="AR96" s="78"/>
      <c r="AS96" s="77"/>
      <c r="AT96" s="78"/>
      <c r="AU96" s="80"/>
    </row>
    <row r="97" spans="2:47" ht="28.5" thickBot="1">
      <c r="B97" s="53"/>
      <c r="C97" s="56"/>
      <c r="D97" s="59"/>
      <c r="E97" s="62"/>
      <c r="F97" s="25" t="s">
        <v>28</v>
      </c>
      <c r="G97" s="9">
        <v>30</v>
      </c>
      <c r="H97" s="9">
        <v>56</v>
      </c>
      <c r="I97" s="9">
        <v>100</v>
      </c>
      <c r="J97" s="9">
        <v>30</v>
      </c>
      <c r="K97" s="9">
        <v>56</v>
      </c>
      <c r="L97" s="9">
        <v>100</v>
      </c>
      <c r="M97" s="9">
        <v>30</v>
      </c>
      <c r="N97" s="9">
        <v>56</v>
      </c>
      <c r="O97" s="9">
        <v>100</v>
      </c>
      <c r="P97" s="9">
        <v>24</v>
      </c>
      <c r="Q97" s="9">
        <v>29</v>
      </c>
      <c r="R97" s="9">
        <v>60</v>
      </c>
      <c r="S97" s="9">
        <v>24</v>
      </c>
      <c r="T97" s="9">
        <v>29</v>
      </c>
      <c r="U97" s="9">
        <v>60</v>
      </c>
      <c r="V97" s="9">
        <v>24</v>
      </c>
      <c r="W97" s="9">
        <v>29</v>
      </c>
      <c r="X97" s="9">
        <v>60</v>
      </c>
      <c r="Y97" s="9">
        <v>12</v>
      </c>
      <c r="Z97" s="9">
        <v>22</v>
      </c>
      <c r="AA97" s="9">
        <v>40</v>
      </c>
      <c r="AB97" s="9">
        <v>16</v>
      </c>
      <c r="AC97" s="9">
        <v>19</v>
      </c>
      <c r="AD97" s="9">
        <v>40</v>
      </c>
      <c r="AE97" s="9">
        <v>12</v>
      </c>
      <c r="AF97" s="9">
        <v>22</v>
      </c>
      <c r="AG97" s="9">
        <v>40</v>
      </c>
      <c r="AH97" s="9">
        <v>12</v>
      </c>
      <c r="AI97" s="9">
        <v>22</v>
      </c>
      <c r="AJ97" s="9">
        <v>40</v>
      </c>
      <c r="AK97" s="9">
        <v>6</v>
      </c>
      <c r="AL97" s="9">
        <v>11</v>
      </c>
      <c r="AM97" s="9">
        <v>20</v>
      </c>
      <c r="AN97" s="89"/>
      <c r="AO97" s="89"/>
      <c r="AP97" s="89"/>
      <c r="AQ97" s="82" t="s">
        <v>20</v>
      </c>
      <c r="AR97" s="83"/>
      <c r="AS97" s="84" t="s">
        <v>20</v>
      </c>
      <c r="AT97" s="85"/>
      <c r="AU97" s="81"/>
    </row>
    <row r="98" spans="2:47" ht="28.5" thickBot="1">
      <c r="B98" s="54"/>
      <c r="C98" s="57"/>
      <c r="D98" s="60"/>
      <c r="E98" s="63"/>
      <c r="F98" s="25" t="s">
        <v>29</v>
      </c>
      <c r="G98" s="9">
        <v>60</v>
      </c>
      <c r="H98" s="9">
        <v>140</v>
      </c>
      <c r="I98" s="9">
        <v>200</v>
      </c>
      <c r="J98" s="9">
        <v>60</v>
      </c>
      <c r="K98" s="9">
        <v>140</v>
      </c>
      <c r="L98" s="9">
        <v>200</v>
      </c>
      <c r="M98" s="9">
        <v>60</v>
      </c>
      <c r="N98" s="9">
        <v>140</v>
      </c>
      <c r="O98" s="9">
        <v>200</v>
      </c>
      <c r="P98" s="9">
        <v>48</v>
      </c>
      <c r="Q98" s="9">
        <v>72</v>
      </c>
      <c r="R98" s="9">
        <v>120</v>
      </c>
      <c r="S98" s="9">
        <v>48</v>
      </c>
      <c r="T98" s="9">
        <v>72</v>
      </c>
      <c r="U98" s="9">
        <v>120</v>
      </c>
      <c r="V98" s="9">
        <v>48</v>
      </c>
      <c r="W98" s="9">
        <v>72</v>
      </c>
      <c r="X98" s="9">
        <v>120</v>
      </c>
      <c r="Y98" s="9">
        <v>24</v>
      </c>
      <c r="Z98" s="9">
        <v>56</v>
      </c>
      <c r="AA98" s="9">
        <v>80</v>
      </c>
      <c r="AB98" s="9">
        <v>32</v>
      </c>
      <c r="AC98" s="9">
        <v>48</v>
      </c>
      <c r="AD98" s="9">
        <v>80</v>
      </c>
      <c r="AE98" s="9">
        <v>24</v>
      </c>
      <c r="AF98" s="9">
        <v>56</v>
      </c>
      <c r="AG98" s="9">
        <v>80</v>
      </c>
      <c r="AH98" s="9">
        <v>24</v>
      </c>
      <c r="AI98" s="9">
        <v>56</v>
      </c>
      <c r="AJ98" s="9">
        <v>80</v>
      </c>
      <c r="AK98" s="9">
        <v>12</v>
      </c>
      <c r="AL98" s="9">
        <v>28</v>
      </c>
      <c r="AM98" s="9">
        <v>40</v>
      </c>
      <c r="AN98" s="90"/>
      <c r="AO98" s="90"/>
      <c r="AP98" s="90"/>
      <c r="AQ98" s="84"/>
      <c r="AR98" s="85"/>
      <c r="AS98" s="84"/>
      <c r="AT98" s="85"/>
      <c r="AU98" s="81"/>
    </row>
    <row r="99" spans="2:47" ht="28.5" customHeight="1" thickBot="1">
      <c r="B99" s="69">
        <v>21</v>
      </c>
      <c r="C99" s="73"/>
      <c r="D99" s="86"/>
      <c r="E99" s="73"/>
      <c r="F99" s="11" t="s">
        <v>30</v>
      </c>
      <c r="G99" s="29"/>
      <c r="H99" s="29"/>
      <c r="I99" s="13"/>
      <c r="J99" s="29"/>
      <c r="K99" s="29"/>
      <c r="L99" s="13"/>
      <c r="M99" s="29"/>
      <c r="N99" s="29"/>
      <c r="O99" s="13"/>
      <c r="P99" s="29"/>
      <c r="Q99" s="29"/>
      <c r="R99" s="13"/>
      <c r="S99" s="29"/>
      <c r="T99" s="29"/>
      <c r="U99" s="13"/>
      <c r="V99" s="29"/>
      <c r="W99" s="29"/>
      <c r="X99" s="13"/>
      <c r="Y99" s="29"/>
      <c r="Z99" s="29"/>
      <c r="AA99" s="13"/>
      <c r="AB99" s="29"/>
      <c r="AC99" s="29"/>
      <c r="AD99" s="13"/>
      <c r="AE99" s="29"/>
      <c r="AF99" s="29"/>
      <c r="AG99" s="13"/>
      <c r="AH99" s="29"/>
      <c r="AI99" s="29"/>
      <c r="AJ99" s="13"/>
      <c r="AK99" s="29"/>
      <c r="AL99" s="29"/>
      <c r="AM99" s="13"/>
      <c r="AN99" s="87"/>
      <c r="AO99" s="87"/>
      <c r="AP99" s="49"/>
      <c r="AQ99" s="51"/>
      <c r="AR99" s="51"/>
      <c r="AS99" s="51"/>
      <c r="AT99" s="51"/>
      <c r="AU99" s="103"/>
    </row>
    <row r="100" spans="2:47" ht="28.5" customHeight="1" thickBot="1">
      <c r="B100" s="69"/>
      <c r="C100" s="70"/>
      <c r="D100" s="72"/>
      <c r="E100" s="70"/>
      <c r="F100" s="11" t="s">
        <v>31</v>
      </c>
      <c r="G100" s="29"/>
      <c r="H100" s="29"/>
      <c r="I100" s="13"/>
      <c r="J100" s="29"/>
      <c r="K100" s="29"/>
      <c r="L100" s="13"/>
      <c r="M100" s="29"/>
      <c r="N100" s="29"/>
      <c r="O100" s="13"/>
      <c r="P100" s="29"/>
      <c r="Q100" s="29"/>
      <c r="R100" s="13"/>
      <c r="S100" s="29"/>
      <c r="T100" s="29"/>
      <c r="U100" s="13"/>
      <c r="V100" s="29"/>
      <c r="W100" s="29"/>
      <c r="X100" s="13"/>
      <c r="Y100" s="29"/>
      <c r="Z100" s="29"/>
      <c r="AA100" s="13"/>
      <c r="AB100" s="29"/>
      <c r="AC100" s="29"/>
      <c r="AD100" s="13"/>
      <c r="AE100" s="29"/>
      <c r="AF100" s="29"/>
      <c r="AG100" s="13"/>
      <c r="AH100" s="29"/>
      <c r="AI100" s="29"/>
      <c r="AJ100" s="13"/>
      <c r="AK100" s="29"/>
      <c r="AL100" s="29"/>
      <c r="AM100" s="13"/>
      <c r="AN100" s="50"/>
      <c r="AO100" s="50"/>
      <c r="AP100" s="50"/>
      <c r="AQ100" s="51"/>
      <c r="AR100" s="51"/>
      <c r="AS100" s="51"/>
      <c r="AT100" s="51"/>
      <c r="AU100" s="104"/>
    </row>
    <row r="101" spans="2:47" ht="36" thickBot="1">
      <c r="B101" s="69"/>
      <c r="C101" s="70"/>
      <c r="D101" s="72"/>
      <c r="E101" s="70"/>
      <c r="F101" s="14" t="s">
        <v>32</v>
      </c>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5"/>
      <c r="AO101" s="15"/>
      <c r="AP101" s="15"/>
      <c r="AQ101" s="51"/>
      <c r="AR101" s="51"/>
      <c r="AS101" s="51"/>
      <c r="AT101" s="51"/>
      <c r="AU101" s="105"/>
    </row>
    <row r="102" spans="2:47" ht="28.5" customHeight="1" thickBot="1">
      <c r="B102" s="69">
        <v>22</v>
      </c>
      <c r="C102" s="70"/>
      <c r="D102" s="71"/>
      <c r="E102" s="73"/>
      <c r="F102" s="11" t="s">
        <v>30</v>
      </c>
      <c r="G102" s="29"/>
      <c r="H102" s="29"/>
      <c r="I102" s="13"/>
      <c r="J102" s="29"/>
      <c r="K102" s="29"/>
      <c r="L102" s="13"/>
      <c r="M102" s="29"/>
      <c r="N102" s="29"/>
      <c r="O102" s="13"/>
      <c r="P102" s="29"/>
      <c r="Q102" s="29"/>
      <c r="R102" s="13"/>
      <c r="S102" s="29"/>
      <c r="T102" s="29"/>
      <c r="U102" s="13"/>
      <c r="V102" s="29"/>
      <c r="W102" s="29"/>
      <c r="X102" s="13"/>
      <c r="Y102" s="29"/>
      <c r="Z102" s="29"/>
      <c r="AA102" s="13"/>
      <c r="AB102" s="29"/>
      <c r="AC102" s="29"/>
      <c r="AD102" s="13"/>
      <c r="AE102" s="29"/>
      <c r="AF102" s="29"/>
      <c r="AG102" s="13"/>
      <c r="AH102" s="29"/>
      <c r="AI102" s="29"/>
      <c r="AJ102" s="13"/>
      <c r="AK102" s="29"/>
      <c r="AL102" s="29"/>
      <c r="AM102" s="13"/>
      <c r="AN102" s="74"/>
      <c r="AO102" s="74"/>
      <c r="AP102" s="49"/>
      <c r="AQ102" s="51"/>
      <c r="AR102" s="51"/>
      <c r="AS102" s="51"/>
      <c r="AT102" s="51"/>
      <c r="AU102" s="66"/>
    </row>
    <row r="103" spans="2:47" ht="28.5" customHeight="1" thickBot="1">
      <c r="B103" s="69"/>
      <c r="C103" s="70"/>
      <c r="D103" s="72"/>
      <c r="E103" s="70"/>
      <c r="F103" s="11" t="s">
        <v>31</v>
      </c>
      <c r="G103" s="29"/>
      <c r="H103" s="29"/>
      <c r="I103" s="13"/>
      <c r="J103" s="29"/>
      <c r="K103" s="29"/>
      <c r="L103" s="13"/>
      <c r="M103" s="29"/>
      <c r="N103" s="29"/>
      <c r="O103" s="13"/>
      <c r="P103" s="29"/>
      <c r="Q103" s="29"/>
      <c r="R103" s="13"/>
      <c r="S103" s="29"/>
      <c r="T103" s="29"/>
      <c r="U103" s="13"/>
      <c r="V103" s="29"/>
      <c r="W103" s="29"/>
      <c r="X103" s="13"/>
      <c r="Y103" s="29"/>
      <c r="Z103" s="29"/>
      <c r="AA103" s="13"/>
      <c r="AB103" s="29"/>
      <c r="AC103" s="29"/>
      <c r="AD103" s="13"/>
      <c r="AE103" s="29"/>
      <c r="AF103" s="29"/>
      <c r="AG103" s="13"/>
      <c r="AH103" s="29"/>
      <c r="AI103" s="29"/>
      <c r="AJ103" s="13"/>
      <c r="AK103" s="29"/>
      <c r="AL103" s="29"/>
      <c r="AM103" s="13"/>
      <c r="AN103" s="74"/>
      <c r="AO103" s="74"/>
      <c r="AP103" s="50"/>
      <c r="AQ103" s="51"/>
      <c r="AR103" s="51"/>
      <c r="AS103" s="51"/>
      <c r="AT103" s="51"/>
      <c r="AU103" s="67"/>
    </row>
    <row r="104" spans="2:47" ht="36" customHeight="1" thickBot="1">
      <c r="B104" s="69"/>
      <c r="C104" s="70"/>
      <c r="D104" s="72"/>
      <c r="E104" s="70"/>
      <c r="F104" s="14" t="s">
        <v>32</v>
      </c>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5"/>
      <c r="AO104" s="15"/>
      <c r="AP104" s="15"/>
      <c r="AQ104" s="51"/>
      <c r="AR104" s="51"/>
      <c r="AS104" s="51"/>
      <c r="AT104" s="51"/>
      <c r="AU104" s="68"/>
    </row>
    <row r="105" spans="2:47" ht="28.5" customHeight="1" thickBot="1">
      <c r="B105" s="69">
        <v>23</v>
      </c>
      <c r="C105" s="70"/>
      <c r="D105" s="71"/>
      <c r="E105" s="73"/>
      <c r="F105" s="11" t="s">
        <v>30</v>
      </c>
      <c r="G105" s="29"/>
      <c r="H105" s="29"/>
      <c r="I105" s="13"/>
      <c r="J105" s="29"/>
      <c r="K105" s="29"/>
      <c r="L105" s="13"/>
      <c r="M105" s="29"/>
      <c r="N105" s="29"/>
      <c r="O105" s="13"/>
      <c r="P105" s="29"/>
      <c r="Q105" s="29"/>
      <c r="R105" s="13"/>
      <c r="S105" s="29"/>
      <c r="T105" s="29"/>
      <c r="U105" s="13"/>
      <c r="V105" s="29"/>
      <c r="W105" s="29"/>
      <c r="X105" s="13"/>
      <c r="Y105" s="29"/>
      <c r="Z105" s="29"/>
      <c r="AA105" s="13"/>
      <c r="AB105" s="29"/>
      <c r="AC105" s="29"/>
      <c r="AD105" s="13"/>
      <c r="AE105" s="29"/>
      <c r="AF105" s="29"/>
      <c r="AG105" s="13"/>
      <c r="AH105" s="29"/>
      <c r="AI105" s="29"/>
      <c r="AJ105" s="13"/>
      <c r="AK105" s="29"/>
      <c r="AL105" s="29"/>
      <c r="AM105" s="13"/>
      <c r="AN105" s="74"/>
      <c r="AO105" s="74"/>
      <c r="AP105" s="49"/>
      <c r="AQ105" s="51"/>
      <c r="AR105" s="51"/>
      <c r="AS105" s="51"/>
      <c r="AT105" s="51"/>
      <c r="AU105" s="106"/>
    </row>
    <row r="106" spans="2:47" ht="28.5" customHeight="1" thickBot="1">
      <c r="B106" s="69"/>
      <c r="C106" s="70"/>
      <c r="D106" s="72"/>
      <c r="E106" s="70"/>
      <c r="F106" s="11" t="s">
        <v>31</v>
      </c>
      <c r="G106" s="29"/>
      <c r="H106" s="29"/>
      <c r="I106" s="13"/>
      <c r="J106" s="29"/>
      <c r="K106" s="29"/>
      <c r="L106" s="13"/>
      <c r="M106" s="29"/>
      <c r="N106" s="29"/>
      <c r="O106" s="13"/>
      <c r="P106" s="29"/>
      <c r="Q106" s="29"/>
      <c r="R106" s="13"/>
      <c r="S106" s="29"/>
      <c r="T106" s="29"/>
      <c r="U106" s="13"/>
      <c r="V106" s="29"/>
      <c r="W106" s="29"/>
      <c r="X106" s="13"/>
      <c r="Y106" s="29"/>
      <c r="Z106" s="29"/>
      <c r="AA106" s="13"/>
      <c r="AB106" s="29"/>
      <c r="AC106" s="29"/>
      <c r="AD106" s="13"/>
      <c r="AE106" s="29"/>
      <c r="AF106" s="29"/>
      <c r="AG106" s="13"/>
      <c r="AH106" s="29"/>
      <c r="AI106" s="29"/>
      <c r="AJ106" s="13"/>
      <c r="AK106" s="29"/>
      <c r="AL106" s="29"/>
      <c r="AM106" s="13"/>
      <c r="AN106" s="74"/>
      <c r="AO106" s="74"/>
      <c r="AP106" s="50"/>
      <c r="AQ106" s="51"/>
      <c r="AR106" s="51"/>
      <c r="AS106" s="51"/>
      <c r="AT106" s="51"/>
      <c r="AU106" s="107"/>
    </row>
    <row r="107" spans="2:47" ht="36" customHeight="1" thickBot="1">
      <c r="B107" s="69"/>
      <c r="C107" s="70"/>
      <c r="D107" s="72"/>
      <c r="E107" s="70"/>
      <c r="F107" s="14" t="s">
        <v>32</v>
      </c>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5"/>
      <c r="AO107" s="15"/>
      <c r="AP107" s="15"/>
      <c r="AQ107" s="51"/>
      <c r="AR107" s="51"/>
      <c r="AS107" s="51"/>
      <c r="AT107" s="51"/>
      <c r="AU107" s="108"/>
    </row>
    <row r="108" spans="2:47" ht="28.5" customHeight="1" thickBot="1">
      <c r="B108" s="69">
        <v>24</v>
      </c>
      <c r="C108" s="70"/>
      <c r="D108" s="71"/>
      <c r="E108" s="73"/>
      <c r="F108" s="11" t="s">
        <v>30</v>
      </c>
      <c r="G108" s="29"/>
      <c r="H108" s="29"/>
      <c r="I108" s="13"/>
      <c r="J108" s="29"/>
      <c r="K108" s="29"/>
      <c r="L108" s="13"/>
      <c r="M108" s="29"/>
      <c r="N108" s="29"/>
      <c r="O108" s="13"/>
      <c r="P108" s="29"/>
      <c r="Q108" s="29"/>
      <c r="R108" s="13"/>
      <c r="S108" s="29"/>
      <c r="T108" s="29"/>
      <c r="U108" s="13"/>
      <c r="V108" s="29"/>
      <c r="W108" s="29"/>
      <c r="X108" s="13"/>
      <c r="Y108" s="29"/>
      <c r="Z108" s="29"/>
      <c r="AA108" s="13"/>
      <c r="AB108" s="29"/>
      <c r="AC108" s="29"/>
      <c r="AD108" s="13"/>
      <c r="AE108" s="29"/>
      <c r="AF108" s="29"/>
      <c r="AG108" s="13"/>
      <c r="AH108" s="29"/>
      <c r="AI108" s="29"/>
      <c r="AJ108" s="13"/>
      <c r="AK108" s="29"/>
      <c r="AL108" s="29"/>
      <c r="AM108" s="13"/>
      <c r="AN108" s="74"/>
      <c r="AO108" s="74"/>
      <c r="AP108" s="49"/>
      <c r="AQ108" s="51"/>
      <c r="AR108" s="51"/>
      <c r="AS108" s="51"/>
      <c r="AT108" s="51"/>
      <c r="AU108" s="99"/>
    </row>
    <row r="109" spans="2:47" ht="28.5" customHeight="1" thickBot="1">
      <c r="B109" s="69"/>
      <c r="C109" s="70"/>
      <c r="D109" s="72"/>
      <c r="E109" s="70"/>
      <c r="F109" s="11" t="s">
        <v>31</v>
      </c>
      <c r="G109" s="29"/>
      <c r="H109" s="29"/>
      <c r="I109" s="13"/>
      <c r="J109" s="29"/>
      <c r="K109" s="29"/>
      <c r="L109" s="13"/>
      <c r="M109" s="29"/>
      <c r="N109" s="29"/>
      <c r="O109" s="13"/>
      <c r="P109" s="29"/>
      <c r="Q109" s="29"/>
      <c r="R109" s="13"/>
      <c r="S109" s="29"/>
      <c r="T109" s="29"/>
      <c r="U109" s="13"/>
      <c r="V109" s="29"/>
      <c r="W109" s="29"/>
      <c r="X109" s="13"/>
      <c r="Y109" s="29"/>
      <c r="Z109" s="29"/>
      <c r="AA109" s="13"/>
      <c r="AB109" s="29"/>
      <c r="AC109" s="29"/>
      <c r="AD109" s="13"/>
      <c r="AE109" s="29"/>
      <c r="AF109" s="29"/>
      <c r="AG109" s="13"/>
      <c r="AH109" s="29"/>
      <c r="AI109" s="29"/>
      <c r="AJ109" s="13"/>
      <c r="AK109" s="29"/>
      <c r="AL109" s="29"/>
      <c r="AM109" s="13"/>
      <c r="AN109" s="74"/>
      <c r="AO109" s="74"/>
      <c r="AP109" s="50"/>
      <c r="AQ109" s="51"/>
      <c r="AR109" s="51"/>
      <c r="AS109" s="51"/>
      <c r="AT109" s="51"/>
      <c r="AU109" s="99"/>
    </row>
    <row r="110" spans="2:47" ht="36" thickBot="1">
      <c r="B110" s="69"/>
      <c r="C110" s="70"/>
      <c r="D110" s="72"/>
      <c r="E110" s="70"/>
      <c r="F110" s="14" t="s">
        <v>32</v>
      </c>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5"/>
      <c r="AO110" s="15"/>
      <c r="AP110" s="15"/>
      <c r="AQ110" s="51"/>
      <c r="AR110" s="51"/>
      <c r="AS110" s="51"/>
      <c r="AT110" s="51"/>
      <c r="AU110" s="99"/>
    </row>
    <row r="111" spans="2:47" ht="28.5" customHeight="1" thickBot="1">
      <c r="B111" s="69">
        <v>25</v>
      </c>
      <c r="C111" s="70"/>
      <c r="D111" s="71"/>
      <c r="E111" s="73"/>
      <c r="F111" s="11" t="s">
        <v>30</v>
      </c>
      <c r="G111" s="29"/>
      <c r="H111" s="29"/>
      <c r="I111" s="13"/>
      <c r="J111" s="29"/>
      <c r="K111" s="29"/>
      <c r="L111" s="13"/>
      <c r="M111" s="29"/>
      <c r="N111" s="29"/>
      <c r="O111" s="13"/>
      <c r="P111" s="29"/>
      <c r="Q111" s="29"/>
      <c r="R111" s="13"/>
      <c r="S111" s="29"/>
      <c r="T111" s="29"/>
      <c r="U111" s="13"/>
      <c r="V111" s="29"/>
      <c r="W111" s="29"/>
      <c r="X111" s="13"/>
      <c r="Y111" s="29"/>
      <c r="Z111" s="29"/>
      <c r="AA111" s="13"/>
      <c r="AB111" s="29"/>
      <c r="AC111" s="29"/>
      <c r="AD111" s="13"/>
      <c r="AE111" s="29"/>
      <c r="AF111" s="29"/>
      <c r="AG111" s="13"/>
      <c r="AH111" s="29"/>
      <c r="AI111" s="29"/>
      <c r="AJ111" s="13"/>
      <c r="AK111" s="29"/>
      <c r="AL111" s="29"/>
      <c r="AM111" s="13"/>
      <c r="AN111" s="74"/>
      <c r="AO111" s="74"/>
      <c r="AP111" s="49"/>
      <c r="AQ111" s="51"/>
      <c r="AR111" s="51"/>
      <c r="AS111" s="51"/>
      <c r="AT111" s="51"/>
      <c r="AU111" s="109"/>
    </row>
    <row r="112" spans="2:47" ht="28.5" customHeight="1" thickBot="1">
      <c r="B112" s="69"/>
      <c r="C112" s="70"/>
      <c r="D112" s="72"/>
      <c r="E112" s="70"/>
      <c r="F112" s="11" t="s">
        <v>31</v>
      </c>
      <c r="G112" s="29"/>
      <c r="H112" s="29"/>
      <c r="I112" s="13"/>
      <c r="J112" s="29"/>
      <c r="K112" s="29"/>
      <c r="L112" s="13"/>
      <c r="M112" s="29"/>
      <c r="N112" s="29"/>
      <c r="O112" s="13"/>
      <c r="P112" s="29"/>
      <c r="Q112" s="29"/>
      <c r="R112" s="13"/>
      <c r="S112" s="29"/>
      <c r="T112" s="29"/>
      <c r="U112" s="13"/>
      <c r="V112" s="29"/>
      <c r="W112" s="29"/>
      <c r="X112" s="13"/>
      <c r="Y112" s="29"/>
      <c r="Z112" s="29"/>
      <c r="AA112" s="13"/>
      <c r="AB112" s="29"/>
      <c r="AC112" s="29"/>
      <c r="AD112" s="13"/>
      <c r="AE112" s="29"/>
      <c r="AF112" s="29"/>
      <c r="AG112" s="13"/>
      <c r="AH112" s="29"/>
      <c r="AI112" s="29"/>
      <c r="AJ112" s="13"/>
      <c r="AK112" s="29"/>
      <c r="AL112" s="29"/>
      <c r="AM112" s="13"/>
      <c r="AN112" s="74"/>
      <c r="AO112" s="74"/>
      <c r="AP112" s="50"/>
      <c r="AQ112" s="51"/>
      <c r="AR112" s="51"/>
      <c r="AS112" s="51"/>
      <c r="AT112" s="51"/>
      <c r="AU112" s="109"/>
    </row>
    <row r="113" spans="2:47" ht="36" thickBot="1">
      <c r="B113" s="69"/>
      <c r="C113" s="70"/>
      <c r="D113" s="72"/>
      <c r="E113" s="70"/>
      <c r="F113" s="14" t="s">
        <v>32</v>
      </c>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5"/>
      <c r="AO113" s="15"/>
      <c r="AP113" s="15"/>
      <c r="AQ113" s="51"/>
      <c r="AR113" s="51"/>
      <c r="AS113" s="51"/>
      <c r="AT113" s="51"/>
      <c r="AU113" s="109"/>
    </row>
    <row r="114" spans="2:47" ht="28.5" customHeight="1" thickBot="1">
      <c r="B114" s="69">
        <v>26</v>
      </c>
      <c r="C114" s="70"/>
      <c r="D114" s="71"/>
      <c r="E114" s="73"/>
      <c r="F114" s="11" t="s">
        <v>30</v>
      </c>
      <c r="G114" s="29"/>
      <c r="H114" s="29"/>
      <c r="I114" s="13"/>
      <c r="J114" s="29"/>
      <c r="K114" s="29"/>
      <c r="L114" s="13"/>
      <c r="M114" s="29"/>
      <c r="N114" s="29"/>
      <c r="O114" s="13"/>
      <c r="P114" s="29"/>
      <c r="Q114" s="29"/>
      <c r="R114" s="13"/>
      <c r="S114" s="29"/>
      <c r="T114" s="29"/>
      <c r="U114" s="13"/>
      <c r="V114" s="29"/>
      <c r="W114" s="29"/>
      <c r="X114" s="13"/>
      <c r="Y114" s="29"/>
      <c r="Z114" s="29"/>
      <c r="AA114" s="13"/>
      <c r="AB114" s="29"/>
      <c r="AC114" s="29"/>
      <c r="AD114" s="13"/>
      <c r="AE114" s="29"/>
      <c r="AF114" s="29"/>
      <c r="AG114" s="13"/>
      <c r="AH114" s="29"/>
      <c r="AI114" s="29"/>
      <c r="AJ114" s="13"/>
      <c r="AK114" s="29"/>
      <c r="AL114" s="29"/>
      <c r="AM114" s="13"/>
      <c r="AN114" s="74"/>
      <c r="AO114" s="74"/>
      <c r="AP114" s="49"/>
      <c r="AQ114" s="51"/>
      <c r="AR114" s="51"/>
      <c r="AS114" s="51"/>
      <c r="AT114" s="51"/>
      <c r="AU114" s="99"/>
    </row>
    <row r="115" spans="2:47" ht="28.5" customHeight="1" thickBot="1">
      <c r="B115" s="69"/>
      <c r="C115" s="70"/>
      <c r="D115" s="72"/>
      <c r="E115" s="70"/>
      <c r="F115" s="11" t="s">
        <v>31</v>
      </c>
      <c r="G115" s="29"/>
      <c r="H115" s="29"/>
      <c r="I115" s="13"/>
      <c r="J115" s="29"/>
      <c r="K115" s="29"/>
      <c r="L115" s="13"/>
      <c r="M115" s="29"/>
      <c r="N115" s="29"/>
      <c r="O115" s="13"/>
      <c r="P115" s="29"/>
      <c r="Q115" s="29"/>
      <c r="R115" s="13"/>
      <c r="S115" s="29"/>
      <c r="T115" s="29"/>
      <c r="U115" s="13"/>
      <c r="V115" s="29"/>
      <c r="W115" s="29"/>
      <c r="X115" s="13"/>
      <c r="Y115" s="29"/>
      <c r="Z115" s="29"/>
      <c r="AA115" s="13"/>
      <c r="AB115" s="29"/>
      <c r="AC115" s="29"/>
      <c r="AD115" s="13"/>
      <c r="AE115" s="29"/>
      <c r="AF115" s="29"/>
      <c r="AG115" s="13"/>
      <c r="AH115" s="29"/>
      <c r="AI115" s="29"/>
      <c r="AJ115" s="13"/>
      <c r="AK115" s="29"/>
      <c r="AL115" s="29"/>
      <c r="AM115" s="13"/>
      <c r="AN115" s="74"/>
      <c r="AO115" s="74"/>
      <c r="AP115" s="50"/>
      <c r="AQ115" s="51"/>
      <c r="AR115" s="51"/>
      <c r="AS115" s="51"/>
      <c r="AT115" s="51"/>
      <c r="AU115" s="99"/>
    </row>
    <row r="116" spans="2:47" ht="36" thickBot="1">
      <c r="B116" s="69"/>
      <c r="C116" s="93"/>
      <c r="D116" s="94"/>
      <c r="E116" s="70"/>
      <c r="F116" s="14" t="s">
        <v>32</v>
      </c>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5"/>
      <c r="AO116" s="15"/>
      <c r="AP116" s="15"/>
      <c r="AQ116" s="51"/>
      <c r="AR116" s="51"/>
      <c r="AS116" s="51"/>
      <c r="AT116" s="51"/>
      <c r="AU116" s="99"/>
    </row>
    <row r="117" spans="2:47" ht="28.5" customHeight="1" thickBot="1">
      <c r="B117" s="69">
        <v>27</v>
      </c>
      <c r="C117" s="70"/>
      <c r="D117" s="71"/>
      <c r="E117" s="73"/>
      <c r="F117" s="11" t="s">
        <v>30</v>
      </c>
      <c r="G117" s="29"/>
      <c r="H117" s="29"/>
      <c r="I117" s="13"/>
      <c r="J117" s="29"/>
      <c r="K117" s="29"/>
      <c r="L117" s="13"/>
      <c r="M117" s="29"/>
      <c r="N117" s="29"/>
      <c r="O117" s="13"/>
      <c r="P117" s="29"/>
      <c r="Q117" s="29"/>
      <c r="R117" s="13"/>
      <c r="S117" s="29"/>
      <c r="T117" s="29"/>
      <c r="U117" s="13"/>
      <c r="V117" s="29"/>
      <c r="W117" s="29"/>
      <c r="X117" s="13"/>
      <c r="Y117" s="29"/>
      <c r="Z117" s="29"/>
      <c r="AA117" s="13"/>
      <c r="AB117" s="29"/>
      <c r="AC117" s="29"/>
      <c r="AD117" s="13"/>
      <c r="AE117" s="29"/>
      <c r="AF117" s="29"/>
      <c r="AG117" s="13"/>
      <c r="AH117" s="29"/>
      <c r="AI117" s="29"/>
      <c r="AJ117" s="13"/>
      <c r="AK117" s="29"/>
      <c r="AL117" s="29"/>
      <c r="AM117" s="13"/>
      <c r="AN117" s="74"/>
      <c r="AO117" s="74"/>
      <c r="AP117" s="49"/>
      <c r="AQ117" s="51"/>
      <c r="AR117" s="51"/>
      <c r="AS117" s="51"/>
      <c r="AT117" s="51"/>
      <c r="AU117" s="102"/>
    </row>
    <row r="118" spans="2:47" ht="28.5" customHeight="1" thickBot="1">
      <c r="B118" s="69"/>
      <c r="C118" s="70"/>
      <c r="D118" s="72"/>
      <c r="E118" s="70"/>
      <c r="F118" s="11" t="s">
        <v>31</v>
      </c>
      <c r="G118" s="29"/>
      <c r="H118" s="29"/>
      <c r="I118" s="13"/>
      <c r="J118" s="29"/>
      <c r="K118" s="29"/>
      <c r="L118" s="13"/>
      <c r="M118" s="29"/>
      <c r="N118" s="29"/>
      <c r="O118" s="13"/>
      <c r="P118" s="29"/>
      <c r="Q118" s="29"/>
      <c r="R118" s="13"/>
      <c r="S118" s="29"/>
      <c r="T118" s="29"/>
      <c r="U118" s="13"/>
      <c r="V118" s="29"/>
      <c r="W118" s="29"/>
      <c r="X118" s="13"/>
      <c r="Y118" s="29"/>
      <c r="Z118" s="29"/>
      <c r="AA118" s="13"/>
      <c r="AB118" s="29"/>
      <c r="AC118" s="29"/>
      <c r="AD118" s="13"/>
      <c r="AE118" s="29"/>
      <c r="AF118" s="29"/>
      <c r="AG118" s="13"/>
      <c r="AH118" s="29"/>
      <c r="AI118" s="29"/>
      <c r="AJ118" s="13"/>
      <c r="AK118" s="29"/>
      <c r="AL118" s="29"/>
      <c r="AM118" s="13"/>
      <c r="AN118" s="74"/>
      <c r="AO118" s="74"/>
      <c r="AP118" s="50"/>
      <c r="AQ118" s="51"/>
      <c r="AR118" s="51"/>
      <c r="AS118" s="51"/>
      <c r="AT118" s="51"/>
      <c r="AU118" s="102"/>
    </row>
    <row r="119" spans="2:47" ht="36" thickBot="1">
      <c r="B119" s="69"/>
      <c r="C119" s="91"/>
      <c r="D119" s="92"/>
      <c r="E119" s="70"/>
      <c r="F119" s="14" t="s">
        <v>32</v>
      </c>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5"/>
      <c r="AO119" s="15"/>
      <c r="AP119" s="15"/>
      <c r="AQ119" s="51"/>
      <c r="AR119" s="51"/>
      <c r="AS119" s="51"/>
      <c r="AT119" s="51"/>
      <c r="AU119" s="102"/>
    </row>
    <row r="120" spans="2:47" ht="28.5" customHeight="1" thickBot="1">
      <c r="B120" s="69">
        <v>28</v>
      </c>
      <c r="C120" s="93"/>
      <c r="D120" s="71"/>
      <c r="E120" s="73"/>
      <c r="F120" s="11" t="s">
        <v>30</v>
      </c>
      <c r="G120" s="29"/>
      <c r="H120" s="29"/>
      <c r="I120" s="13"/>
      <c r="J120" s="29"/>
      <c r="K120" s="29"/>
      <c r="L120" s="13"/>
      <c r="M120" s="29"/>
      <c r="N120" s="29"/>
      <c r="O120" s="13"/>
      <c r="P120" s="29"/>
      <c r="Q120" s="29"/>
      <c r="R120" s="13"/>
      <c r="S120" s="29"/>
      <c r="T120" s="29"/>
      <c r="U120" s="13"/>
      <c r="V120" s="29"/>
      <c r="W120" s="29"/>
      <c r="X120" s="13"/>
      <c r="Y120" s="29"/>
      <c r="Z120" s="29"/>
      <c r="AA120" s="13"/>
      <c r="AB120" s="29"/>
      <c r="AC120" s="29"/>
      <c r="AD120" s="13"/>
      <c r="AE120" s="29"/>
      <c r="AF120" s="29"/>
      <c r="AG120" s="13"/>
      <c r="AH120" s="29"/>
      <c r="AI120" s="29"/>
      <c r="AJ120" s="13"/>
      <c r="AK120" s="29"/>
      <c r="AL120" s="29"/>
      <c r="AM120" s="13"/>
      <c r="AN120" s="74"/>
      <c r="AO120" s="74"/>
      <c r="AP120" s="49"/>
      <c r="AQ120" s="51"/>
      <c r="AR120" s="51"/>
      <c r="AS120" s="51"/>
      <c r="AT120" s="51"/>
      <c r="AU120" s="99"/>
    </row>
    <row r="121" spans="2:47" ht="28.5" customHeight="1" thickBot="1">
      <c r="B121" s="69"/>
      <c r="C121" s="95"/>
      <c r="D121" s="72"/>
      <c r="E121" s="70"/>
      <c r="F121" s="11" t="s">
        <v>31</v>
      </c>
      <c r="G121" s="29"/>
      <c r="H121" s="29"/>
      <c r="I121" s="13"/>
      <c r="J121" s="29"/>
      <c r="K121" s="29"/>
      <c r="L121" s="13"/>
      <c r="M121" s="29"/>
      <c r="N121" s="29"/>
      <c r="O121" s="13"/>
      <c r="P121" s="29"/>
      <c r="Q121" s="29"/>
      <c r="R121" s="13"/>
      <c r="S121" s="29"/>
      <c r="T121" s="29"/>
      <c r="U121" s="13"/>
      <c r="V121" s="29"/>
      <c r="W121" s="29"/>
      <c r="X121" s="13"/>
      <c r="Y121" s="29"/>
      <c r="Z121" s="29"/>
      <c r="AA121" s="13"/>
      <c r="AB121" s="29"/>
      <c r="AC121" s="29"/>
      <c r="AD121" s="13"/>
      <c r="AE121" s="29"/>
      <c r="AF121" s="29"/>
      <c r="AG121" s="13"/>
      <c r="AH121" s="29"/>
      <c r="AI121" s="29"/>
      <c r="AJ121" s="13"/>
      <c r="AK121" s="29"/>
      <c r="AL121" s="29"/>
      <c r="AM121" s="13"/>
      <c r="AN121" s="74"/>
      <c r="AO121" s="74"/>
      <c r="AP121" s="50"/>
      <c r="AQ121" s="51"/>
      <c r="AR121" s="51"/>
      <c r="AS121" s="51"/>
      <c r="AT121" s="51"/>
      <c r="AU121" s="99"/>
    </row>
    <row r="122" spans="2:47" ht="36" thickBot="1">
      <c r="B122" s="69"/>
      <c r="C122" s="73"/>
      <c r="D122" s="72"/>
      <c r="E122" s="70"/>
      <c r="F122" s="14" t="s">
        <v>32</v>
      </c>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5"/>
      <c r="AO122" s="15"/>
      <c r="AP122" s="15"/>
      <c r="AQ122" s="51"/>
      <c r="AR122" s="51"/>
      <c r="AS122" s="51"/>
      <c r="AT122" s="51"/>
      <c r="AU122" s="99"/>
    </row>
    <row r="123" spans="2:47" ht="28.5" customHeight="1" thickBot="1">
      <c r="B123" s="69">
        <v>29</v>
      </c>
      <c r="C123" s="93"/>
      <c r="D123" s="71"/>
      <c r="E123" s="73"/>
      <c r="F123" s="11" t="s">
        <v>30</v>
      </c>
      <c r="G123" s="29"/>
      <c r="H123" s="29"/>
      <c r="I123" s="13"/>
      <c r="J123" s="29"/>
      <c r="K123" s="29"/>
      <c r="L123" s="13"/>
      <c r="M123" s="29"/>
      <c r="N123" s="29"/>
      <c r="O123" s="13"/>
      <c r="P123" s="29"/>
      <c r="Q123" s="29"/>
      <c r="R123" s="13"/>
      <c r="S123" s="29"/>
      <c r="T123" s="29"/>
      <c r="U123" s="13"/>
      <c r="V123" s="29"/>
      <c r="W123" s="29"/>
      <c r="X123" s="13"/>
      <c r="Y123" s="29"/>
      <c r="Z123" s="29"/>
      <c r="AA123" s="13"/>
      <c r="AB123" s="29"/>
      <c r="AC123" s="29"/>
      <c r="AD123" s="13"/>
      <c r="AE123" s="29"/>
      <c r="AF123" s="29"/>
      <c r="AG123" s="13"/>
      <c r="AH123" s="29"/>
      <c r="AI123" s="29"/>
      <c r="AJ123" s="13"/>
      <c r="AK123" s="29"/>
      <c r="AL123" s="29"/>
      <c r="AM123" s="13"/>
      <c r="AN123" s="74"/>
      <c r="AO123" s="74"/>
      <c r="AP123" s="49"/>
      <c r="AQ123" s="51"/>
      <c r="AR123" s="51"/>
      <c r="AS123" s="51"/>
      <c r="AT123" s="51"/>
      <c r="AU123" s="110"/>
    </row>
    <row r="124" spans="2:47" ht="28.5" customHeight="1" thickBot="1">
      <c r="B124" s="69"/>
      <c r="C124" s="95"/>
      <c r="D124" s="72"/>
      <c r="E124" s="70"/>
      <c r="F124" s="11" t="s">
        <v>31</v>
      </c>
      <c r="G124" s="29"/>
      <c r="H124" s="29"/>
      <c r="I124" s="13"/>
      <c r="J124" s="29"/>
      <c r="K124" s="29"/>
      <c r="L124" s="13"/>
      <c r="M124" s="29"/>
      <c r="N124" s="29"/>
      <c r="O124" s="13"/>
      <c r="P124" s="29"/>
      <c r="Q124" s="29"/>
      <c r="R124" s="13"/>
      <c r="S124" s="29"/>
      <c r="T124" s="29"/>
      <c r="U124" s="13"/>
      <c r="V124" s="29"/>
      <c r="W124" s="29"/>
      <c r="X124" s="13"/>
      <c r="Y124" s="29"/>
      <c r="Z124" s="29"/>
      <c r="AA124" s="13"/>
      <c r="AB124" s="29"/>
      <c r="AC124" s="29"/>
      <c r="AD124" s="13"/>
      <c r="AE124" s="29"/>
      <c r="AF124" s="29"/>
      <c r="AG124" s="13"/>
      <c r="AH124" s="29"/>
      <c r="AI124" s="29"/>
      <c r="AJ124" s="13"/>
      <c r="AK124" s="29"/>
      <c r="AL124" s="29"/>
      <c r="AM124" s="13"/>
      <c r="AN124" s="74"/>
      <c r="AO124" s="74"/>
      <c r="AP124" s="50"/>
      <c r="AQ124" s="51"/>
      <c r="AR124" s="51"/>
      <c r="AS124" s="51"/>
      <c r="AT124" s="51"/>
      <c r="AU124" s="110"/>
    </row>
    <row r="125" spans="2:47" ht="36" thickBot="1">
      <c r="B125" s="69"/>
      <c r="C125" s="73"/>
      <c r="D125" s="72"/>
      <c r="E125" s="70"/>
      <c r="F125" s="14" t="s">
        <v>32</v>
      </c>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5"/>
      <c r="AO125" s="15"/>
      <c r="AP125" s="15"/>
      <c r="AQ125" s="51"/>
      <c r="AR125" s="51"/>
      <c r="AS125" s="51"/>
      <c r="AT125" s="51"/>
      <c r="AU125" s="110"/>
    </row>
    <row r="126" spans="2:47" ht="28.5" customHeight="1" thickBot="1">
      <c r="B126" s="69">
        <v>30</v>
      </c>
      <c r="C126" s="93"/>
      <c r="D126" s="71"/>
      <c r="E126" s="73"/>
      <c r="F126" s="11" t="s">
        <v>30</v>
      </c>
      <c r="G126" s="29"/>
      <c r="H126" s="29"/>
      <c r="I126" s="13"/>
      <c r="J126" s="29"/>
      <c r="K126" s="29"/>
      <c r="L126" s="13"/>
      <c r="M126" s="29"/>
      <c r="N126" s="29"/>
      <c r="O126" s="13"/>
      <c r="P126" s="29"/>
      <c r="Q126" s="29"/>
      <c r="R126" s="13"/>
      <c r="S126" s="29"/>
      <c r="T126" s="29"/>
      <c r="U126" s="13"/>
      <c r="V126" s="29"/>
      <c r="W126" s="29"/>
      <c r="X126" s="13"/>
      <c r="Y126" s="29"/>
      <c r="Z126" s="29"/>
      <c r="AA126" s="13"/>
      <c r="AB126" s="29"/>
      <c r="AC126" s="29"/>
      <c r="AD126" s="13"/>
      <c r="AE126" s="29"/>
      <c r="AF126" s="29"/>
      <c r="AG126" s="13"/>
      <c r="AH126" s="29"/>
      <c r="AI126" s="29"/>
      <c r="AJ126" s="13"/>
      <c r="AK126" s="29"/>
      <c r="AL126" s="29"/>
      <c r="AM126" s="13"/>
      <c r="AN126" s="74"/>
      <c r="AO126" s="74"/>
      <c r="AP126" s="49"/>
      <c r="AQ126" s="51"/>
      <c r="AR126" s="51"/>
      <c r="AS126" s="51"/>
      <c r="AT126" s="51"/>
      <c r="AU126" s="99"/>
    </row>
    <row r="127" spans="2:47" ht="28.5" customHeight="1" thickBot="1">
      <c r="B127" s="69"/>
      <c r="C127" s="95"/>
      <c r="D127" s="72"/>
      <c r="E127" s="70"/>
      <c r="F127" s="11" t="s">
        <v>31</v>
      </c>
      <c r="G127" s="29"/>
      <c r="H127" s="29"/>
      <c r="I127" s="13"/>
      <c r="J127" s="29"/>
      <c r="K127" s="29"/>
      <c r="L127" s="13"/>
      <c r="M127" s="29"/>
      <c r="N127" s="29"/>
      <c r="O127" s="13"/>
      <c r="P127" s="29"/>
      <c r="Q127" s="29"/>
      <c r="R127" s="13"/>
      <c r="S127" s="29"/>
      <c r="T127" s="29"/>
      <c r="U127" s="13"/>
      <c r="V127" s="29"/>
      <c r="W127" s="29"/>
      <c r="X127" s="13"/>
      <c r="Y127" s="29"/>
      <c r="Z127" s="29"/>
      <c r="AA127" s="13"/>
      <c r="AB127" s="29"/>
      <c r="AC127" s="29"/>
      <c r="AD127" s="13"/>
      <c r="AE127" s="29"/>
      <c r="AF127" s="29"/>
      <c r="AG127" s="13"/>
      <c r="AH127" s="29"/>
      <c r="AI127" s="29"/>
      <c r="AJ127" s="13"/>
      <c r="AK127" s="29"/>
      <c r="AL127" s="29"/>
      <c r="AM127" s="13"/>
      <c r="AN127" s="74"/>
      <c r="AO127" s="74"/>
      <c r="AP127" s="50"/>
      <c r="AQ127" s="51"/>
      <c r="AR127" s="51"/>
      <c r="AS127" s="51"/>
      <c r="AT127" s="51"/>
      <c r="AU127" s="99"/>
    </row>
    <row r="128" spans="2:47" ht="36" thickBot="1">
      <c r="B128" s="69"/>
      <c r="C128" s="73"/>
      <c r="D128" s="72"/>
      <c r="E128" s="70"/>
      <c r="F128" s="14" t="s">
        <v>32</v>
      </c>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5"/>
      <c r="AO128" s="15"/>
      <c r="AP128" s="15"/>
      <c r="AQ128" s="96"/>
      <c r="AR128" s="96"/>
      <c r="AS128" s="96"/>
      <c r="AT128" s="96"/>
      <c r="AU128" s="99"/>
    </row>
  </sheetData>
  <mergeCells count="376">
    <mergeCell ref="AP126:AP127"/>
    <mergeCell ref="AQ126:AR128"/>
    <mergeCell ref="AS126:AT128"/>
    <mergeCell ref="AU126:AU128"/>
    <mergeCell ref="AP123:AP124"/>
    <mergeCell ref="AQ123:AR125"/>
    <mergeCell ref="AS123:AT125"/>
    <mergeCell ref="AU123:AU125"/>
    <mergeCell ref="B126:B128"/>
    <mergeCell ref="C126:C128"/>
    <mergeCell ref="D126:D128"/>
    <mergeCell ref="E126:E128"/>
    <mergeCell ref="AN126:AN127"/>
    <mergeCell ref="AO126:AO127"/>
    <mergeCell ref="AP120:AP121"/>
    <mergeCell ref="AQ120:AR122"/>
    <mergeCell ref="AS120:AT122"/>
    <mergeCell ref="AU120:AU122"/>
    <mergeCell ref="B123:B125"/>
    <mergeCell ref="C123:C125"/>
    <mergeCell ref="D123:D125"/>
    <mergeCell ref="E123:E125"/>
    <mergeCell ref="AN123:AN124"/>
    <mergeCell ref="AO123:AO124"/>
    <mergeCell ref="AP117:AP118"/>
    <mergeCell ref="AQ117:AR119"/>
    <mergeCell ref="AS117:AT119"/>
    <mergeCell ref="AU117:AU119"/>
    <mergeCell ref="B120:B122"/>
    <mergeCell ref="C120:C122"/>
    <mergeCell ref="D120:D122"/>
    <mergeCell ref="E120:E122"/>
    <mergeCell ref="AN120:AN121"/>
    <mergeCell ref="AO120:AO121"/>
    <mergeCell ref="AP114:AP115"/>
    <mergeCell ref="AQ114:AR116"/>
    <mergeCell ref="AS114:AT116"/>
    <mergeCell ref="AU114:AU116"/>
    <mergeCell ref="B117:B119"/>
    <mergeCell ref="C117:C119"/>
    <mergeCell ref="D117:D119"/>
    <mergeCell ref="E117:E119"/>
    <mergeCell ref="AN117:AN118"/>
    <mergeCell ref="AO117:AO118"/>
    <mergeCell ref="AP111:AP112"/>
    <mergeCell ref="AQ111:AR113"/>
    <mergeCell ref="AS111:AT113"/>
    <mergeCell ref="AU111:AU113"/>
    <mergeCell ref="B114:B116"/>
    <mergeCell ref="C114:C116"/>
    <mergeCell ref="D114:D116"/>
    <mergeCell ref="E114:E116"/>
    <mergeCell ref="AN114:AN115"/>
    <mergeCell ref="AO114:AO115"/>
    <mergeCell ref="AN99:AN100"/>
    <mergeCell ref="AO99:AO100"/>
    <mergeCell ref="AP108:AP109"/>
    <mergeCell ref="AQ108:AR110"/>
    <mergeCell ref="AS108:AT110"/>
    <mergeCell ref="AU108:AU110"/>
    <mergeCell ref="B111:B113"/>
    <mergeCell ref="C111:C113"/>
    <mergeCell ref="D111:D113"/>
    <mergeCell ref="E111:E113"/>
    <mergeCell ref="AN111:AN112"/>
    <mergeCell ref="AO111:AO112"/>
    <mergeCell ref="AP105:AP106"/>
    <mergeCell ref="AQ105:AR107"/>
    <mergeCell ref="AS105:AT107"/>
    <mergeCell ref="AU105:AU107"/>
    <mergeCell ref="B108:B110"/>
    <mergeCell ref="C108:C110"/>
    <mergeCell ref="D108:D110"/>
    <mergeCell ref="E108:E110"/>
    <mergeCell ref="AN108:AN109"/>
    <mergeCell ref="AO108:AO109"/>
    <mergeCell ref="AN95:AN98"/>
    <mergeCell ref="AO95:AO98"/>
    <mergeCell ref="J95:L95"/>
    <mergeCell ref="M95:O95"/>
    <mergeCell ref="P95:R95"/>
    <mergeCell ref="S95:U95"/>
    <mergeCell ref="V95:X95"/>
    <mergeCell ref="Y95:AA95"/>
    <mergeCell ref="AP102:AP103"/>
    <mergeCell ref="AQ102:AR104"/>
    <mergeCell ref="AS102:AT104"/>
    <mergeCell ref="AU102:AU104"/>
    <mergeCell ref="B105:B107"/>
    <mergeCell ref="C105:C107"/>
    <mergeCell ref="D105:D107"/>
    <mergeCell ref="E105:E107"/>
    <mergeCell ref="AN105:AN106"/>
    <mergeCell ref="AO105:AO106"/>
    <mergeCell ref="AP99:AP100"/>
    <mergeCell ref="AQ99:AR101"/>
    <mergeCell ref="AS99:AT101"/>
    <mergeCell ref="AU99:AU101"/>
    <mergeCell ref="B102:B104"/>
    <mergeCell ref="C102:C104"/>
    <mergeCell ref="D102:D104"/>
    <mergeCell ref="E102:E104"/>
    <mergeCell ref="AN102:AN103"/>
    <mergeCell ref="AO102:AO103"/>
    <mergeCell ref="B99:B101"/>
    <mergeCell ref="C99:C101"/>
    <mergeCell ref="D99:D101"/>
    <mergeCell ref="E99:E101"/>
    <mergeCell ref="C93:D93"/>
    <mergeCell ref="B95:B98"/>
    <mergeCell ref="C95:C98"/>
    <mergeCell ref="D95:D98"/>
    <mergeCell ref="E95:E98"/>
    <mergeCell ref="G95:I95"/>
    <mergeCell ref="AP81:AP82"/>
    <mergeCell ref="AQ81:AR83"/>
    <mergeCell ref="AS81:AT83"/>
    <mergeCell ref="AU81:AU83"/>
    <mergeCell ref="B92:E92"/>
    <mergeCell ref="F92:AE92"/>
    <mergeCell ref="AP78:AP79"/>
    <mergeCell ref="AQ78:AR80"/>
    <mergeCell ref="AS78:AT80"/>
    <mergeCell ref="AU78:AU80"/>
    <mergeCell ref="B81:B83"/>
    <mergeCell ref="C81:C83"/>
    <mergeCell ref="D81:D83"/>
    <mergeCell ref="E81:E83"/>
    <mergeCell ref="AN81:AN82"/>
    <mergeCell ref="AO81:AO82"/>
    <mergeCell ref="AP95:AP98"/>
    <mergeCell ref="AQ95:AR96"/>
    <mergeCell ref="AS95:AT96"/>
    <mergeCell ref="AU95:AU98"/>
    <mergeCell ref="AQ97:AR98"/>
    <mergeCell ref="AS97:AT98"/>
    <mergeCell ref="AB95:AD95"/>
    <mergeCell ref="AE95:AG95"/>
    <mergeCell ref="AH95:AJ95"/>
    <mergeCell ref="AK95:AM95"/>
    <mergeCell ref="AP75:AP76"/>
    <mergeCell ref="AQ75:AR77"/>
    <mergeCell ref="AS75:AT77"/>
    <mergeCell ref="AU75:AU77"/>
    <mergeCell ref="B78:B80"/>
    <mergeCell ref="C78:C80"/>
    <mergeCell ref="D78:D80"/>
    <mergeCell ref="E78:E80"/>
    <mergeCell ref="AN78:AN79"/>
    <mergeCell ref="AO78:AO79"/>
    <mergeCell ref="AP72:AP73"/>
    <mergeCell ref="AQ72:AR74"/>
    <mergeCell ref="AS72:AT74"/>
    <mergeCell ref="AU72:AU74"/>
    <mergeCell ref="B75:B77"/>
    <mergeCell ref="C75:C77"/>
    <mergeCell ref="D75:D77"/>
    <mergeCell ref="E75:E77"/>
    <mergeCell ref="AN75:AN76"/>
    <mergeCell ref="AO75:AO76"/>
    <mergeCell ref="AP69:AP70"/>
    <mergeCell ref="AQ69:AR71"/>
    <mergeCell ref="AS69:AT71"/>
    <mergeCell ref="AU69:AU71"/>
    <mergeCell ref="B72:B74"/>
    <mergeCell ref="C72:C74"/>
    <mergeCell ref="D72:D74"/>
    <mergeCell ref="E72:E74"/>
    <mergeCell ref="AN72:AN73"/>
    <mergeCell ref="AO72:AO73"/>
    <mergeCell ref="AP66:AP67"/>
    <mergeCell ref="AQ66:AR68"/>
    <mergeCell ref="AS66:AT68"/>
    <mergeCell ref="AU66:AU68"/>
    <mergeCell ref="B69:B71"/>
    <mergeCell ref="C69:C71"/>
    <mergeCell ref="D69:D71"/>
    <mergeCell ref="E69:E71"/>
    <mergeCell ref="AN69:AN70"/>
    <mergeCell ref="AO69:AO70"/>
    <mergeCell ref="AP63:AP64"/>
    <mergeCell ref="AQ63:AR65"/>
    <mergeCell ref="AS63:AT65"/>
    <mergeCell ref="AU63:AU65"/>
    <mergeCell ref="B66:B68"/>
    <mergeCell ref="C66:C68"/>
    <mergeCell ref="D66:D68"/>
    <mergeCell ref="E66:E68"/>
    <mergeCell ref="AN66:AN67"/>
    <mergeCell ref="AO66:AO67"/>
    <mergeCell ref="AP60:AP61"/>
    <mergeCell ref="AQ60:AR62"/>
    <mergeCell ref="AS60:AT62"/>
    <mergeCell ref="AU60:AU62"/>
    <mergeCell ref="B63:B65"/>
    <mergeCell ref="C63:C65"/>
    <mergeCell ref="D63:D65"/>
    <mergeCell ref="E63:E65"/>
    <mergeCell ref="AN63:AN64"/>
    <mergeCell ref="AO63:AO64"/>
    <mergeCell ref="J50:L50"/>
    <mergeCell ref="M50:O50"/>
    <mergeCell ref="P50:R50"/>
    <mergeCell ref="S50:U50"/>
    <mergeCell ref="V50:X50"/>
    <mergeCell ref="Y50:AA50"/>
    <mergeCell ref="AP57:AP58"/>
    <mergeCell ref="AQ57:AR59"/>
    <mergeCell ref="AS57:AT59"/>
    <mergeCell ref="AU57:AU59"/>
    <mergeCell ref="B60:B62"/>
    <mergeCell ref="C60:C62"/>
    <mergeCell ref="D60:D62"/>
    <mergeCell ref="E60:E62"/>
    <mergeCell ref="AN60:AN61"/>
    <mergeCell ref="AO60:AO61"/>
    <mergeCell ref="AP54:AP55"/>
    <mergeCell ref="AQ54:AR56"/>
    <mergeCell ref="AS54:AT56"/>
    <mergeCell ref="AU54:AU56"/>
    <mergeCell ref="B57:B59"/>
    <mergeCell ref="C57:C59"/>
    <mergeCell ref="D57:D59"/>
    <mergeCell ref="E57:E59"/>
    <mergeCell ref="AN57:AN58"/>
    <mergeCell ref="AO57:AO58"/>
    <mergeCell ref="B54:B56"/>
    <mergeCell ref="C54:C56"/>
    <mergeCell ref="D54:D56"/>
    <mergeCell ref="E54:E56"/>
    <mergeCell ref="AN54:AN55"/>
    <mergeCell ref="AO54:AO55"/>
    <mergeCell ref="AP36:AP37"/>
    <mergeCell ref="AQ36:AR38"/>
    <mergeCell ref="AS36:AT38"/>
    <mergeCell ref="AU36:AU38"/>
    <mergeCell ref="J46:AI46"/>
    <mergeCell ref="B50:B53"/>
    <mergeCell ref="C50:C53"/>
    <mergeCell ref="D50:D53"/>
    <mergeCell ref="E50:E53"/>
    <mergeCell ref="G50:I50"/>
    <mergeCell ref="AP33:AP34"/>
    <mergeCell ref="AQ33:AR35"/>
    <mergeCell ref="AS33:AT35"/>
    <mergeCell ref="AU33:AU35"/>
    <mergeCell ref="B36:B38"/>
    <mergeCell ref="C36:C38"/>
    <mergeCell ref="D36:D38"/>
    <mergeCell ref="E36:E38"/>
    <mergeCell ref="AN36:AN37"/>
    <mergeCell ref="AO36:AO37"/>
    <mergeCell ref="AP50:AP53"/>
    <mergeCell ref="AQ50:AR51"/>
    <mergeCell ref="AS50:AT51"/>
    <mergeCell ref="AU50:AU53"/>
    <mergeCell ref="AQ52:AR53"/>
    <mergeCell ref="AS52:AT53"/>
    <mergeCell ref="AB50:AD50"/>
    <mergeCell ref="AE50:AG50"/>
    <mergeCell ref="AH50:AJ50"/>
    <mergeCell ref="AK50:AM50"/>
    <mergeCell ref="AN50:AN53"/>
    <mergeCell ref="AO50:AO53"/>
    <mergeCell ref="AP30:AP31"/>
    <mergeCell ref="AQ30:AR32"/>
    <mergeCell ref="AS30:AT32"/>
    <mergeCell ref="AU30:AU32"/>
    <mergeCell ref="B33:B35"/>
    <mergeCell ref="C33:C35"/>
    <mergeCell ref="D33:D35"/>
    <mergeCell ref="E33:E35"/>
    <mergeCell ref="AN33:AN34"/>
    <mergeCell ref="AO33:AO34"/>
    <mergeCell ref="AP27:AP28"/>
    <mergeCell ref="AQ27:AR29"/>
    <mergeCell ref="AS27:AT29"/>
    <mergeCell ref="AU27:AU29"/>
    <mergeCell ref="B30:B32"/>
    <mergeCell ref="C30:C32"/>
    <mergeCell ref="D30:D32"/>
    <mergeCell ref="E30:E32"/>
    <mergeCell ref="AN30:AN31"/>
    <mergeCell ref="AO30:AO31"/>
    <mergeCell ref="AP24:AP25"/>
    <mergeCell ref="AQ24:AR26"/>
    <mergeCell ref="AS24:AT26"/>
    <mergeCell ref="AU24:AU26"/>
    <mergeCell ref="B27:B29"/>
    <mergeCell ref="C27:C29"/>
    <mergeCell ref="D27:D29"/>
    <mergeCell ref="E27:E29"/>
    <mergeCell ref="AN27:AN28"/>
    <mergeCell ref="AO27:AO28"/>
    <mergeCell ref="AP21:AP22"/>
    <mergeCell ref="AQ21:AR23"/>
    <mergeCell ref="AS21:AT23"/>
    <mergeCell ref="AU21:AU23"/>
    <mergeCell ref="B24:B26"/>
    <mergeCell ref="C24:C26"/>
    <mergeCell ref="D24:D26"/>
    <mergeCell ref="E24:E26"/>
    <mergeCell ref="AN24:AN25"/>
    <mergeCell ref="AO24:AO25"/>
    <mergeCell ref="AP18:AP19"/>
    <mergeCell ref="AQ18:AR20"/>
    <mergeCell ref="AS18:AT20"/>
    <mergeCell ref="AU18:AU20"/>
    <mergeCell ref="B21:B23"/>
    <mergeCell ref="C21:C23"/>
    <mergeCell ref="D21:D23"/>
    <mergeCell ref="E21:E23"/>
    <mergeCell ref="AN21:AN22"/>
    <mergeCell ref="AO21:AO22"/>
    <mergeCell ref="AP15:AP16"/>
    <mergeCell ref="AQ15:AR17"/>
    <mergeCell ref="AS15:AT17"/>
    <mergeCell ref="AU15:AU17"/>
    <mergeCell ref="B18:B20"/>
    <mergeCell ref="C18:C20"/>
    <mergeCell ref="D18:D20"/>
    <mergeCell ref="E18:E20"/>
    <mergeCell ref="AN18:AN19"/>
    <mergeCell ref="AO18:AO19"/>
    <mergeCell ref="AP12:AP13"/>
    <mergeCell ref="AQ12:AR14"/>
    <mergeCell ref="AS12:AT14"/>
    <mergeCell ref="AU12:AU14"/>
    <mergeCell ref="B15:B17"/>
    <mergeCell ref="C15:C17"/>
    <mergeCell ref="D15:D17"/>
    <mergeCell ref="E15:E17"/>
    <mergeCell ref="AN15:AN16"/>
    <mergeCell ref="AO15:AO16"/>
    <mergeCell ref="AP9:AP10"/>
    <mergeCell ref="AQ9:AR11"/>
    <mergeCell ref="AS9:AT11"/>
    <mergeCell ref="AU9:AU11"/>
    <mergeCell ref="B12:B14"/>
    <mergeCell ref="C12:C14"/>
    <mergeCell ref="D12:D14"/>
    <mergeCell ref="E12:E14"/>
    <mergeCell ref="AN12:AN13"/>
    <mergeCell ref="AO12:AO13"/>
    <mergeCell ref="B2:E2"/>
    <mergeCell ref="F2:AE2"/>
    <mergeCell ref="C3:D3"/>
    <mergeCell ref="B5:B8"/>
    <mergeCell ref="C5:C8"/>
    <mergeCell ref="D5:D8"/>
    <mergeCell ref="E5:E8"/>
    <mergeCell ref="G5:I5"/>
    <mergeCell ref="J5:L5"/>
    <mergeCell ref="M5:O5"/>
    <mergeCell ref="AS5:AT6"/>
    <mergeCell ref="AU5:AU8"/>
    <mergeCell ref="AQ7:AR8"/>
    <mergeCell ref="AS7:AT8"/>
    <mergeCell ref="B9:B11"/>
    <mergeCell ref="C9:C11"/>
    <mergeCell ref="D9:D11"/>
    <mergeCell ref="E9:E11"/>
    <mergeCell ref="AN9:AN10"/>
    <mergeCell ref="AO9:AO10"/>
    <mergeCell ref="AH5:AJ5"/>
    <mergeCell ref="AK5:AM5"/>
    <mergeCell ref="AN5:AN8"/>
    <mergeCell ref="AO5:AO8"/>
    <mergeCell ref="AP5:AP8"/>
    <mergeCell ref="AQ5:AR6"/>
    <mergeCell ref="P5:R5"/>
    <mergeCell ref="S5:U5"/>
    <mergeCell ref="V5:X5"/>
    <mergeCell ref="Y5:AA5"/>
    <mergeCell ref="AB5:AD5"/>
    <mergeCell ref="AE5:AG5"/>
  </mergeCells>
  <conditionalFormatting sqref="AU9:AU38 AU54:AU83 AU99:AU128">
    <cfRule type="cellIs" dxfId="47" priority="1860" stopIfTrue="1" operator="equal">
      <formula>"راسب"</formula>
    </cfRule>
    <cfRule type="cellIs" dxfId="46" priority="1861" stopIfTrue="1" operator="equal">
      <formula>"ناجح"</formula>
    </cfRule>
    <cfRule type="cellIs" dxfId="45" priority="1862" stopIfTrue="1" operator="equal">
      <formula>"تكميلي"</formula>
    </cfRule>
  </conditionalFormatting>
  <conditionalFormatting sqref="AU9:AU38 AU54:AU83 AU99:AU128">
    <cfRule type="containsText" dxfId="44" priority="1859" stopIfTrue="1" operator="containsText" text="له دور ثاني">
      <formula>NOT(ISERROR(SEARCH("له دور ثاني",AU9)))</formula>
    </cfRule>
  </conditionalFormatting>
  <conditionalFormatting sqref="AP11 AP14 AP17 AP20 AP23 AP26 AP29 AP32 AP35 AP38 AP56 AP59 AP62 AP65 AP68 AP71 AP74 AP77 AP80 AP83 AP101 AP104 AP107 AP110 AP113 AP116 AP119 AP122 AP125 AP128">
    <cfRule type="cellIs" dxfId="43" priority="1858" stopIfTrue="1" operator="equal">
      <formula>"خطا"</formula>
    </cfRule>
  </conditionalFormatting>
  <conditionalFormatting sqref="AU9:AU38 AU54:AU83 AU99:AU128">
    <cfRule type="cellIs" dxfId="42" priority="1857" stopIfTrue="1" operator="equal">
      <formula>"راسب"</formula>
    </cfRule>
  </conditionalFormatting>
  <conditionalFormatting sqref="H11 H14 H17 H20 H23 H26 H29 H32 H35 H38 K11 N11 K17 K20 K23 K26 K29 K32 K35 K38 N14 N17 N20 N23 N26 N29 N32 N35 N38 H56 H59 H62 H65 H68 H71 H74 H77 H80 H83 K56 N56 K59 K62 K65 K68 K71 K74 K77 K80 K83 N59 N62 N65 N68 N71 N74 N77 N80 N83 H101 H104 H107 H110 H113 H116 H119 H122 H125 H128 K101 N101 K107 K110 K113 K116 K119 K122 K125 K128 N104 N107 N110 N113 N116 N119 N122 N125 N128">
    <cfRule type="cellIs" dxfId="41" priority="1856" stopIfTrue="1" operator="lessThan">
      <formula>56</formula>
    </cfRule>
  </conditionalFormatting>
  <conditionalFormatting sqref="I11 I14 I17 I20 I26 L11 O11 L17 L20 L26 L29 L35 L38 O14 O17 O20 O23 O26 O29 O32 O35 L14 I56 I59 I62 I65 I68 I71 I74 I77 I80 I83 L56 O56 L59 L62 L65 L68 L71 L74 L77 L80 L83 O59 O62 O65 O68 O71 O74 O77 O80 O83 I101 I104 I107 I110 I116 L101 O101 L107 L110 L116 L119 L125 L128 O104 O107 O110 O113 O116 O119 O122 O125 L104">
    <cfRule type="cellIs" dxfId="40" priority="1855" stopIfTrue="1" operator="lessThan">
      <formula>100</formula>
    </cfRule>
  </conditionalFormatting>
  <conditionalFormatting sqref="Q11 T11 W11 T14 T17 T20 T23 T26 T29 T32 T35 T38 W14 W17 W20 W23 W26 W29 W32 W35 W38 Q14 Q17 Q20 Q23 Q26 Q29 Q32 Q35 Q38 Q56 T56 W56 T59 T62 T65 T68 T71 T74 T77 T80 T83 W59 W62 W65 W68 W71 W74 W77 W80 W83 Q59 Q62 Q65 Q68 Q71 Q74 Q77 Q80 Q83 Q101 T101 W101 T104 T107 T110 T113 T116 T119 T122 T125 T128 W104 W107 W110 W113 W116 W119 W122 W125 W128 Q104 Q107 Q110 Q113 Q116 Q119 Q122 Q125 Q128">
    <cfRule type="cellIs" dxfId="39" priority="1854" stopIfTrue="1" operator="lessThan">
      <formula>29</formula>
    </cfRule>
  </conditionalFormatting>
  <conditionalFormatting sqref="R11 U11 X11 U14 U17 U20 U23 U26 U29 U32 U35 U38 X14 X17 X20 X23 X26 X29 X32 X35 X38 R14 R17 R20 R23 R26 R29 R32 R35 R38 R56 U56 X56 U59 U62 U65 U68 U71 U74 U77 U80 U83 X59 X62 X65 X68 X71 X74 X77 X80 X83 R59 R62 R65 R68 R71 R74 R77 R80 R83 R101 U101 X101 U104 U107 U110 U113 U116 U119 U122 U125 U128 X104 X107 X110 X113 X116 X119 X122 X125 X128 R104 R107 R110 R113 R116 R119 R122 R125 R128">
    <cfRule type="cellIs" dxfId="38" priority="1853" stopIfTrue="1" operator="lessThan">
      <formula>60</formula>
    </cfRule>
  </conditionalFormatting>
  <conditionalFormatting sqref="Z11 AF11 AI11 AF14 AF17 AF20 AF23 AF26 AF29 AF32 AF35 AF38 AI14 AI17 AI20 AI23 AI26 AI29 AI32 AI35 AI38 Z14 Z17 Z20 Z23 Z26 Z29 Z32 Z35 Z38 Z56 AF56 AI56 AF59 AF62 AF65 AF68 AF71 AF74 AF77 AF80 AF83 AI59 AI62 AI65 AI68 AI71 AI74 AI77 AI80 AI83 Z59 Z62 Z65 Z68 Z71 Z74 Z77 Z80 Z83 Z101 AF101 AI101 AF104 AF107 AF110 AF113 AF116 AF119 AF122 AF125 AF128 AI104 AI107 AI110 AI113 AI116 AI119 AI122 AI125 AI128 Z104 Z107 Z110 Z113 Z116 Z119 Z122 Z125 Z128">
    <cfRule type="cellIs" dxfId="37" priority="1852" stopIfTrue="1" operator="lessThan">
      <formula>22</formula>
    </cfRule>
  </conditionalFormatting>
  <conditionalFormatting sqref="AA11 AG11 AJ11 AG14 AG17 AG20 AG23 AG26 AG29 AG32 AG35 AG38 AJ14 AJ17 AJ20 AJ23 AJ26 AJ29 AJ32 AJ35 AJ38 AA14 AA17 AA20 AA23 AA26 AA29 AA32 AA35 AA38 AD11 AD14 AD17 AD20 AD23 AD26 AD29 AD32 AD35 AD38 AA56 AG56 AJ56 AG59 AG62 AG65 AG68 AG71 AG74 AG77 AG80 AG83 AJ59 AJ62 AJ65 AJ68 AJ71 AJ74 AJ77 AJ80 AJ83 AA59 AA62 AA65 AA68 AA71 AA74 AA77 AA80 AA83 AD56 AD59 AD62 AD65 AD68 AD71 AD74 AD77 AD80 AD83 AA101 AG101 AJ101 AG104 AG107 AG110 AG113 AG116 AG119 AG122 AG125 AG128 AJ104 AJ107 AJ110 AJ113 AJ116 AJ119 AJ122 AJ125 AJ128 AA104 AA107 AA110 AA113 AA116 AA119 AA122 AA125 AA128 AD101 AD104 AD107 AD110 AD113 AD116 AD119 AD122 AD125 AD128">
    <cfRule type="cellIs" dxfId="36" priority="1851" stopIfTrue="1" operator="lessThan">
      <formula>40</formula>
    </cfRule>
  </conditionalFormatting>
  <conditionalFormatting sqref="AC11 AC14 AC17 AC20 AC23 AC26 AC29 AC32 AC35 AC38 AC56 AC59 AC62 AC65 AC68 AC71 AC74 AC77 AC80 AC83 AC101 AC104 AC107 AC110 AC113 AC116 AC119 AC122 AC125 AC128">
    <cfRule type="cellIs" dxfId="35" priority="1850" stopIfTrue="1" operator="lessThan">
      <formula>19</formula>
    </cfRule>
  </conditionalFormatting>
  <conditionalFormatting sqref="AL11 AL14 AL17 AL20 AL23 AL26 AL29 AL32 AL35 AL38 AL56 AL59 AL62 AL65 AL68 AL71 AL74 AL77 AL80 AL83 AL101 AL104 AL107 AL110 AL113 AL116 AL119 AL122 AL125 AL128">
    <cfRule type="cellIs" dxfId="34" priority="1848" stopIfTrue="1" operator="lessThan">
      <formula>11</formula>
    </cfRule>
    <cfRule type="cellIs" priority="1849" stopIfTrue="1" operator="lessThan">
      <formula>11</formula>
    </cfRule>
  </conditionalFormatting>
  <conditionalFormatting sqref="AM11 AM14 AM17 AM20 AM23 AM26 AM29 AM32 AM35 AM38 AM56 AM59 AM62 AM65 AM68 AM71 AM74 AM77 AM80 AM83 AM101 AM104 AM107 AM110 AM113 AM116 AM119 AM122 AM125 AM128">
    <cfRule type="cellIs" dxfId="33" priority="1847" stopIfTrue="1" operator="lessThan">
      <formula>20</formula>
    </cfRule>
  </conditionalFormatting>
  <conditionalFormatting sqref="H29 K29 N29 H17 K17 N17 H23 K23 N23 H35 K35 N35 H119 K119 N119 H107 K107 N107 H113 K113 N113 H125 K125 N125">
    <cfRule type="cellIs" dxfId="32" priority="1846" stopIfTrue="1" operator="lessThan">
      <formula>56</formula>
    </cfRule>
  </conditionalFormatting>
  <conditionalFormatting sqref="I29 L29 O29 I17 L17 O17 I23 L23 O23 I35 L35 O35 I119 L119 O119 I107 L107 O107 I113 L113 O113 I125 L125 O125">
    <cfRule type="cellIs" dxfId="31" priority="1845" stopIfTrue="1" operator="lessThan">
      <formula>100</formula>
    </cfRule>
  </conditionalFormatting>
  <conditionalFormatting sqref="T29 W29 Q29 T17 W17 Q17 T23 W23 Q23 T35 W35 Q35 T119 W119 Q119 T107 W107 Q107 T113 W113 Q113 T125 W125 Q125">
    <cfRule type="cellIs" dxfId="30" priority="1844" stopIfTrue="1" operator="lessThan">
      <formula>29</formula>
    </cfRule>
  </conditionalFormatting>
  <conditionalFormatting sqref="U29 X29 R29 U17 X17 R17 U23 X23 R23 U35 X35 R35 U119 X119 R119 U107 X107 R107 U113 X113 R113 U125 X125 R125">
    <cfRule type="cellIs" dxfId="29" priority="1843" stopIfTrue="1" operator="lessThan">
      <formula>60</formula>
    </cfRule>
  </conditionalFormatting>
  <conditionalFormatting sqref="AF29 AI29 Z29 AF17 AI17 Z17 AF23 AI23 Z23 AF35 AI35 Z35 AF119 AI119 Z119 AF107 AI107 Z107 AF113 AI113 Z113 AF125 AI125 Z125">
    <cfRule type="cellIs" dxfId="28" priority="1842" stopIfTrue="1" operator="lessThan">
      <formula>22</formula>
    </cfRule>
  </conditionalFormatting>
  <conditionalFormatting sqref="AG29 AJ29 AA29 AD29 AG17 AJ17 AA17 AD17 AG23 AJ23 AA23 AD23 AG119 AJ119 AA119 AD119 AG107 AJ107 AA107 AD107 AG113 AJ113 AA113 AD113">
    <cfRule type="cellIs" dxfId="27" priority="1841" stopIfTrue="1" operator="lessThan">
      <formula>40</formula>
    </cfRule>
  </conditionalFormatting>
  <conditionalFormatting sqref="AC29 AC17 AC23 AC35 AC119 AC107 AC113 AC125">
    <cfRule type="cellIs" dxfId="26" priority="1840" stopIfTrue="1" operator="lessThan">
      <formula>19</formula>
    </cfRule>
  </conditionalFormatting>
  <conditionalFormatting sqref="AL29 AL17 AL23 AL35 AL119 AL107 AL113 AL125">
    <cfRule type="cellIs" dxfId="25" priority="1838" stopIfTrue="1" operator="lessThan">
      <formula>11</formula>
    </cfRule>
    <cfRule type="cellIs" priority="1839" stopIfTrue="1" operator="lessThan">
      <formula>11</formula>
    </cfRule>
  </conditionalFormatting>
  <conditionalFormatting sqref="AM29 AM17 AM23 AM35 AM119 AM107 AM113 AM125">
    <cfRule type="cellIs" dxfId="24" priority="1837" stopIfTrue="1" operator="lessThan">
      <formula>20</formula>
    </cfRule>
  </conditionalFormatting>
  <dataValidations count="1">
    <dataValidation type="textLength" allowBlank="1" showInputMessage="1" showErrorMessage="1" error="خطا في الادخال" sqref="B88:Y89 J46:AI46 A40:AU42 A2:AU3 A92:AU93">
      <formula1>1</formula1>
      <formula2>2</formula2>
    </dataValidation>
  </dataValidations>
  <pageMargins left="0.19685039370078741" right="0.78740157480314965" top="0" bottom="0" header="0.31496062992125984" footer="0.31496062992125984"/>
  <pageSetup paperSize="9" scale="25" orientation="landscape" r:id="rId1"/>
  <rowBreaks count="3" manualBreakCount="3">
    <brk id="42" max="46" man="1"/>
    <brk id="91" max="46" man="1"/>
    <brk id="128" max="46" man="1"/>
  </rowBreaks>
</worksheet>
</file>

<file path=xl/worksheets/sheet4.xml><?xml version="1.0" encoding="utf-8"?>
<worksheet xmlns="http://schemas.openxmlformats.org/spreadsheetml/2006/main" xmlns:r="http://schemas.openxmlformats.org/officeDocument/2006/relationships">
  <dimension ref="A1:I28"/>
  <sheetViews>
    <sheetView workbookViewId="0">
      <selection activeCell="C1" sqref="A1:C28"/>
    </sheetView>
  </sheetViews>
  <sheetFormatPr defaultRowHeight="24" customHeight="1"/>
  <cols>
    <col min="1" max="1" width="13" style="36" customWidth="1"/>
    <col min="2" max="2" width="13.7109375" style="38" customWidth="1"/>
    <col min="3" max="3" width="13.28515625" style="38" customWidth="1"/>
    <col min="4" max="9" width="9.140625" style="33"/>
  </cols>
  <sheetData>
    <row r="1" spans="1:3" ht="24" customHeight="1">
      <c r="A1" s="34" t="s">
        <v>69</v>
      </c>
      <c r="B1" s="34" t="s">
        <v>67</v>
      </c>
      <c r="C1" s="34" t="s">
        <v>68</v>
      </c>
    </row>
    <row r="2" spans="1:3" ht="24" customHeight="1">
      <c r="A2" s="35">
        <v>1</v>
      </c>
      <c r="B2" s="37">
        <v>8</v>
      </c>
      <c r="C2" s="37">
        <f>B2+29</f>
        <v>37</v>
      </c>
    </row>
    <row r="3" spans="1:3" ht="24" customHeight="1">
      <c r="A3" s="35">
        <v>2</v>
      </c>
      <c r="B3" s="37">
        <f>C2+15</f>
        <v>52</v>
      </c>
      <c r="C3" s="37">
        <f>B3+29</f>
        <v>81</v>
      </c>
    </row>
    <row r="4" spans="1:3" ht="24" customHeight="1">
      <c r="A4" s="35">
        <v>3</v>
      </c>
      <c r="B4" s="37">
        <f>C3+15</f>
        <v>96</v>
      </c>
      <c r="C4" s="37">
        <f>B4+29</f>
        <v>125</v>
      </c>
    </row>
    <row r="5" spans="1:3" ht="24" customHeight="1">
      <c r="A5" s="35">
        <v>4</v>
      </c>
      <c r="B5" s="37">
        <f t="shared" ref="B5:B28" si="0">C4+15</f>
        <v>140</v>
      </c>
      <c r="C5" s="37">
        <f t="shared" ref="C5:C28" si="1">B5+29</f>
        <v>169</v>
      </c>
    </row>
    <row r="6" spans="1:3" ht="24" customHeight="1">
      <c r="A6" s="35">
        <v>5</v>
      </c>
      <c r="B6" s="37">
        <f t="shared" si="0"/>
        <v>184</v>
      </c>
      <c r="C6" s="37">
        <f t="shared" si="1"/>
        <v>213</v>
      </c>
    </row>
    <row r="7" spans="1:3" ht="24" customHeight="1">
      <c r="A7" s="35">
        <v>6</v>
      </c>
      <c r="B7" s="37">
        <f t="shared" si="0"/>
        <v>228</v>
      </c>
      <c r="C7" s="37">
        <f t="shared" si="1"/>
        <v>257</v>
      </c>
    </row>
    <row r="8" spans="1:3" ht="24" customHeight="1">
      <c r="A8" s="35">
        <v>7</v>
      </c>
      <c r="B8" s="37">
        <f t="shared" si="0"/>
        <v>272</v>
      </c>
      <c r="C8" s="37">
        <f t="shared" si="1"/>
        <v>301</v>
      </c>
    </row>
    <row r="9" spans="1:3" ht="24" customHeight="1">
      <c r="A9" s="35">
        <v>8</v>
      </c>
      <c r="B9" s="37">
        <f t="shared" si="0"/>
        <v>316</v>
      </c>
      <c r="C9" s="37">
        <f t="shared" si="1"/>
        <v>345</v>
      </c>
    </row>
    <row r="10" spans="1:3" ht="24" customHeight="1">
      <c r="A10" s="35">
        <v>9</v>
      </c>
      <c r="B10" s="37">
        <f t="shared" si="0"/>
        <v>360</v>
      </c>
      <c r="C10" s="37">
        <f t="shared" si="1"/>
        <v>389</v>
      </c>
    </row>
    <row r="11" spans="1:3" ht="24" customHeight="1">
      <c r="A11" s="35">
        <v>10</v>
      </c>
      <c r="B11" s="37">
        <f t="shared" si="0"/>
        <v>404</v>
      </c>
      <c r="C11" s="37">
        <f t="shared" si="1"/>
        <v>433</v>
      </c>
    </row>
    <row r="12" spans="1:3" ht="24" customHeight="1">
      <c r="A12" s="35">
        <v>11</v>
      </c>
      <c r="B12" s="37">
        <f t="shared" si="0"/>
        <v>448</v>
      </c>
      <c r="C12" s="37">
        <f t="shared" si="1"/>
        <v>477</v>
      </c>
    </row>
    <row r="13" spans="1:3" ht="24" customHeight="1">
      <c r="A13" s="35">
        <v>12</v>
      </c>
      <c r="B13" s="37">
        <f t="shared" si="0"/>
        <v>492</v>
      </c>
      <c r="C13" s="37">
        <f t="shared" si="1"/>
        <v>521</v>
      </c>
    </row>
    <row r="14" spans="1:3" ht="24" customHeight="1">
      <c r="A14" s="35">
        <v>13</v>
      </c>
      <c r="B14" s="37">
        <f t="shared" si="0"/>
        <v>536</v>
      </c>
      <c r="C14" s="37">
        <f t="shared" si="1"/>
        <v>565</v>
      </c>
    </row>
    <row r="15" spans="1:3" ht="24" customHeight="1">
      <c r="A15" s="35">
        <v>14</v>
      </c>
      <c r="B15" s="37">
        <f t="shared" si="0"/>
        <v>580</v>
      </c>
      <c r="C15" s="37">
        <f t="shared" si="1"/>
        <v>609</v>
      </c>
    </row>
    <row r="16" spans="1:3" ht="24" customHeight="1">
      <c r="A16" s="35">
        <v>15</v>
      </c>
      <c r="B16" s="37">
        <f t="shared" si="0"/>
        <v>624</v>
      </c>
      <c r="C16" s="37">
        <f t="shared" si="1"/>
        <v>653</v>
      </c>
    </row>
    <row r="17" spans="1:3" ht="24" customHeight="1">
      <c r="A17" s="35">
        <v>16</v>
      </c>
      <c r="B17" s="37">
        <f t="shared" si="0"/>
        <v>668</v>
      </c>
      <c r="C17" s="37">
        <f t="shared" si="1"/>
        <v>697</v>
      </c>
    </row>
    <row r="18" spans="1:3" ht="24" customHeight="1">
      <c r="A18" s="35">
        <v>17</v>
      </c>
      <c r="B18" s="37">
        <f t="shared" si="0"/>
        <v>712</v>
      </c>
      <c r="C18" s="37">
        <f t="shared" si="1"/>
        <v>741</v>
      </c>
    </row>
    <row r="19" spans="1:3" ht="24" customHeight="1">
      <c r="A19" s="35">
        <v>18</v>
      </c>
      <c r="B19" s="37">
        <f t="shared" si="0"/>
        <v>756</v>
      </c>
      <c r="C19" s="37">
        <f t="shared" si="1"/>
        <v>785</v>
      </c>
    </row>
    <row r="20" spans="1:3" ht="24" customHeight="1">
      <c r="A20" s="35">
        <v>19</v>
      </c>
      <c r="B20" s="37">
        <f t="shared" si="0"/>
        <v>800</v>
      </c>
      <c r="C20" s="37">
        <f t="shared" si="1"/>
        <v>829</v>
      </c>
    </row>
    <row r="21" spans="1:3" ht="24" customHeight="1">
      <c r="A21" s="35">
        <v>20</v>
      </c>
      <c r="B21" s="37">
        <f t="shared" si="0"/>
        <v>844</v>
      </c>
      <c r="C21" s="37">
        <f t="shared" si="1"/>
        <v>873</v>
      </c>
    </row>
    <row r="22" spans="1:3" ht="24" customHeight="1">
      <c r="A22" s="35">
        <v>21</v>
      </c>
      <c r="B22" s="37">
        <f t="shared" si="0"/>
        <v>888</v>
      </c>
      <c r="C22" s="37">
        <f t="shared" si="1"/>
        <v>917</v>
      </c>
    </row>
    <row r="23" spans="1:3" ht="24" customHeight="1">
      <c r="A23" s="35">
        <v>22</v>
      </c>
      <c r="B23" s="39">
        <f t="shared" si="0"/>
        <v>932</v>
      </c>
      <c r="C23" s="39">
        <f t="shared" si="1"/>
        <v>961</v>
      </c>
    </row>
    <row r="24" spans="1:3" ht="24" customHeight="1">
      <c r="A24" s="35">
        <v>23</v>
      </c>
      <c r="B24" s="37">
        <f t="shared" si="0"/>
        <v>976</v>
      </c>
      <c r="C24" s="37">
        <f t="shared" si="1"/>
        <v>1005</v>
      </c>
    </row>
    <row r="25" spans="1:3" ht="24" customHeight="1">
      <c r="A25" s="35">
        <v>24</v>
      </c>
      <c r="B25" s="37">
        <f t="shared" si="0"/>
        <v>1020</v>
      </c>
      <c r="C25" s="37">
        <f t="shared" si="1"/>
        <v>1049</v>
      </c>
    </row>
    <row r="26" spans="1:3" ht="24" customHeight="1">
      <c r="A26" s="35">
        <v>25</v>
      </c>
      <c r="B26" s="37">
        <f t="shared" si="0"/>
        <v>1064</v>
      </c>
      <c r="C26" s="37">
        <f t="shared" si="1"/>
        <v>1093</v>
      </c>
    </row>
    <row r="27" spans="1:3" ht="24" customHeight="1">
      <c r="A27" s="35">
        <v>26</v>
      </c>
      <c r="B27" s="37">
        <f t="shared" si="0"/>
        <v>1108</v>
      </c>
      <c r="C27" s="37">
        <f t="shared" si="1"/>
        <v>1137</v>
      </c>
    </row>
    <row r="28" spans="1:3" ht="24" customHeight="1">
      <c r="A28" s="35">
        <v>27</v>
      </c>
      <c r="B28" s="37">
        <f t="shared" si="0"/>
        <v>1152</v>
      </c>
      <c r="C28" s="37">
        <f t="shared" si="1"/>
        <v>1181</v>
      </c>
    </row>
  </sheetData>
  <pageMargins left="0.7" right="0.7" top="0.25" bottom="0.25" header="0.3" footer="0.3"/>
  <pageSetup paperSize="9" scale="12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10</vt:i4>
      </vt:variant>
    </vt:vector>
  </HeadingPairs>
  <TitlesOfParts>
    <vt:vector size="14" baseType="lpstr">
      <vt:lpstr>مسودة</vt:lpstr>
      <vt:lpstr>ناجحون</vt:lpstr>
      <vt:lpstr>راسبون</vt:lpstr>
      <vt:lpstr>بداية ونهاية جداول صفحة المسودة</vt:lpstr>
      <vt:lpstr>راسبون!glos</vt:lpstr>
      <vt:lpstr>مسودة!glos</vt:lpstr>
      <vt:lpstr>ناجحون!glos</vt:lpstr>
      <vt:lpstr>'بداية ونهاية جداول صفحة المسودة'!Print_Area</vt:lpstr>
      <vt:lpstr>راسبون!Print_Area</vt:lpstr>
      <vt:lpstr>مسودة!Print_Area</vt:lpstr>
      <vt:lpstr>ناجحون!Print_Area</vt:lpstr>
      <vt:lpstr>راسبون!result</vt:lpstr>
      <vt:lpstr>مسودة!result</vt:lpstr>
      <vt:lpstr>ناجحون!result</vt:lpstr>
    </vt:vector>
  </TitlesOfParts>
  <Company>test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test</dc:creator>
  <cp:lastModifiedBy>Ali Mohamed</cp:lastModifiedBy>
  <cp:lastPrinted>2018-02-18T11:49:39Z</cp:lastPrinted>
  <dcterms:created xsi:type="dcterms:W3CDTF">2018-02-09T20:02:23Z</dcterms:created>
  <dcterms:modified xsi:type="dcterms:W3CDTF">2018-02-19T07:10:30Z</dcterms:modified>
</cp:coreProperties>
</file>