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8800" windowHeight="10710"/>
  </bookViews>
  <sheets>
    <sheet name="1 (2)" sheetId="3" r:id="rId1"/>
  </sheets>
  <definedNames>
    <definedName name="_xlnm._FilterDatabase" localSheetId="0" hidden="1">'1 (2)'!$B$3:$B$237</definedName>
    <definedName name="_xlnm.Print_Titles" localSheetId="0">'1 (2)'!$3:$3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3" l="1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4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M4" i="3"/>
  <c r="P5" i="3"/>
  <c r="P6" i="3"/>
  <c r="T6" i="3" s="1"/>
  <c r="P7" i="3"/>
  <c r="P8" i="3"/>
  <c r="T8" i="3" s="1"/>
  <c r="P9" i="3"/>
  <c r="T9" i="3" s="1"/>
  <c r="P10" i="3"/>
  <c r="T10" i="3" s="1"/>
  <c r="P11" i="3"/>
  <c r="P12" i="3"/>
  <c r="P13" i="3"/>
  <c r="P14" i="3"/>
  <c r="T14" i="3" s="1"/>
  <c r="P15" i="3"/>
  <c r="P16" i="3"/>
  <c r="T16" i="3" s="1"/>
  <c r="P17" i="3"/>
  <c r="T17" i="3" s="1"/>
  <c r="P18" i="3"/>
  <c r="T18" i="3" s="1"/>
  <c r="P19" i="3"/>
  <c r="P20" i="3"/>
  <c r="P21" i="3"/>
  <c r="P22" i="3"/>
  <c r="T22" i="3" s="1"/>
  <c r="P23" i="3"/>
  <c r="P24" i="3"/>
  <c r="T24" i="3" s="1"/>
  <c r="P25" i="3"/>
  <c r="T25" i="3" s="1"/>
  <c r="P26" i="3"/>
  <c r="T26" i="3" s="1"/>
  <c r="P27" i="3"/>
  <c r="P28" i="3"/>
  <c r="P29" i="3"/>
  <c r="P30" i="3"/>
  <c r="T30" i="3" s="1"/>
  <c r="P31" i="3"/>
  <c r="P32" i="3"/>
  <c r="T32" i="3" s="1"/>
  <c r="P33" i="3"/>
  <c r="T33" i="3" s="1"/>
  <c r="P34" i="3"/>
  <c r="T34" i="3" s="1"/>
  <c r="P35" i="3"/>
  <c r="P36" i="3"/>
  <c r="P37" i="3"/>
  <c r="P38" i="3"/>
  <c r="T38" i="3" s="1"/>
  <c r="P39" i="3"/>
  <c r="P40" i="3"/>
  <c r="T40" i="3" s="1"/>
  <c r="P41" i="3"/>
  <c r="T41" i="3" s="1"/>
  <c r="P42" i="3"/>
  <c r="T42" i="3" s="1"/>
  <c r="P43" i="3"/>
  <c r="P44" i="3"/>
  <c r="P45" i="3"/>
  <c r="P46" i="3"/>
  <c r="T46" i="3" s="1"/>
  <c r="P47" i="3"/>
  <c r="P48" i="3"/>
  <c r="T48" i="3" s="1"/>
  <c r="P49" i="3"/>
  <c r="T49" i="3" s="1"/>
  <c r="P50" i="3"/>
  <c r="T50" i="3" s="1"/>
  <c r="P51" i="3"/>
  <c r="P52" i="3"/>
  <c r="P53" i="3"/>
  <c r="P54" i="3"/>
  <c r="T54" i="3" s="1"/>
  <c r="P55" i="3"/>
  <c r="P56" i="3"/>
  <c r="T56" i="3" s="1"/>
  <c r="P57" i="3"/>
  <c r="T57" i="3" s="1"/>
  <c r="P58" i="3"/>
  <c r="T58" i="3" s="1"/>
  <c r="P59" i="3"/>
  <c r="P60" i="3"/>
  <c r="P61" i="3"/>
  <c r="P62" i="3"/>
  <c r="T62" i="3" s="1"/>
  <c r="P63" i="3"/>
  <c r="P64" i="3"/>
  <c r="T64" i="3" s="1"/>
  <c r="P65" i="3"/>
  <c r="T65" i="3" s="1"/>
  <c r="P66" i="3"/>
  <c r="T66" i="3" s="1"/>
  <c r="P67" i="3"/>
  <c r="P68" i="3"/>
  <c r="P69" i="3"/>
  <c r="P70" i="3"/>
  <c r="T70" i="3" s="1"/>
  <c r="P71" i="3"/>
  <c r="P72" i="3"/>
  <c r="T72" i="3" s="1"/>
  <c r="P73" i="3"/>
  <c r="T73" i="3" s="1"/>
  <c r="P74" i="3"/>
  <c r="T74" i="3" s="1"/>
  <c r="P75" i="3"/>
  <c r="P76" i="3"/>
  <c r="P77" i="3"/>
  <c r="P78" i="3"/>
  <c r="T78" i="3" s="1"/>
  <c r="P79" i="3"/>
  <c r="P80" i="3"/>
  <c r="T80" i="3" s="1"/>
  <c r="P81" i="3"/>
  <c r="T81" i="3" s="1"/>
  <c r="P82" i="3"/>
  <c r="T82" i="3" s="1"/>
  <c r="P83" i="3"/>
  <c r="P84" i="3"/>
  <c r="P85" i="3"/>
  <c r="P86" i="3"/>
  <c r="T86" i="3" s="1"/>
  <c r="P87" i="3"/>
  <c r="P88" i="3"/>
  <c r="T88" i="3" s="1"/>
  <c r="P89" i="3"/>
  <c r="T89" i="3" s="1"/>
  <c r="P90" i="3"/>
  <c r="T90" i="3" s="1"/>
  <c r="P91" i="3"/>
  <c r="P92" i="3"/>
  <c r="P93" i="3"/>
  <c r="P94" i="3"/>
  <c r="T94" i="3" s="1"/>
  <c r="P95" i="3"/>
  <c r="P96" i="3"/>
  <c r="T96" i="3" s="1"/>
  <c r="P97" i="3"/>
  <c r="T97" i="3" s="1"/>
  <c r="P98" i="3"/>
  <c r="T98" i="3" s="1"/>
  <c r="P99" i="3"/>
  <c r="P100" i="3"/>
  <c r="P101" i="3"/>
  <c r="P102" i="3"/>
  <c r="T102" i="3" s="1"/>
  <c r="P103" i="3"/>
  <c r="P104" i="3"/>
  <c r="T104" i="3" s="1"/>
  <c r="P105" i="3"/>
  <c r="T105" i="3" s="1"/>
  <c r="P106" i="3"/>
  <c r="T106" i="3" s="1"/>
  <c r="P107" i="3"/>
  <c r="P108" i="3"/>
  <c r="P109" i="3"/>
  <c r="P110" i="3"/>
  <c r="T110" i="3" s="1"/>
  <c r="P111" i="3"/>
  <c r="P112" i="3"/>
  <c r="T112" i="3" s="1"/>
  <c r="P113" i="3"/>
  <c r="T113" i="3" s="1"/>
  <c r="P114" i="3"/>
  <c r="T114" i="3" s="1"/>
  <c r="P115" i="3"/>
  <c r="P116" i="3"/>
  <c r="P117" i="3"/>
  <c r="P118" i="3"/>
  <c r="T118" i="3" s="1"/>
  <c r="P119" i="3"/>
  <c r="P120" i="3"/>
  <c r="T120" i="3" s="1"/>
  <c r="P121" i="3"/>
  <c r="T121" i="3" s="1"/>
  <c r="P122" i="3"/>
  <c r="T122" i="3" s="1"/>
  <c r="P123" i="3"/>
  <c r="P124" i="3"/>
  <c r="P125" i="3"/>
  <c r="P126" i="3"/>
  <c r="T126" i="3" s="1"/>
  <c r="P127" i="3"/>
  <c r="P128" i="3"/>
  <c r="T128" i="3" s="1"/>
  <c r="P129" i="3"/>
  <c r="T129" i="3" s="1"/>
  <c r="P130" i="3"/>
  <c r="T130" i="3" s="1"/>
  <c r="P131" i="3"/>
  <c r="P132" i="3"/>
  <c r="P133" i="3"/>
  <c r="P134" i="3"/>
  <c r="T134" i="3" s="1"/>
  <c r="P135" i="3"/>
  <c r="P136" i="3"/>
  <c r="T136" i="3" s="1"/>
  <c r="P137" i="3"/>
  <c r="T137" i="3" s="1"/>
  <c r="P138" i="3"/>
  <c r="T138" i="3" s="1"/>
  <c r="P139" i="3"/>
  <c r="P140" i="3"/>
  <c r="P141" i="3"/>
  <c r="P142" i="3"/>
  <c r="T142" i="3" s="1"/>
  <c r="P143" i="3"/>
  <c r="P144" i="3"/>
  <c r="T144" i="3" s="1"/>
  <c r="P145" i="3"/>
  <c r="T145" i="3" s="1"/>
  <c r="P146" i="3"/>
  <c r="T146" i="3" s="1"/>
  <c r="P147" i="3"/>
  <c r="P148" i="3"/>
  <c r="P149" i="3"/>
  <c r="P150" i="3"/>
  <c r="T150" i="3" s="1"/>
  <c r="P151" i="3"/>
  <c r="P152" i="3"/>
  <c r="T152" i="3" s="1"/>
  <c r="P153" i="3"/>
  <c r="T153" i="3" s="1"/>
  <c r="P154" i="3"/>
  <c r="T154" i="3" s="1"/>
  <c r="P155" i="3"/>
  <c r="P156" i="3"/>
  <c r="P157" i="3"/>
  <c r="P158" i="3"/>
  <c r="T158" i="3" s="1"/>
  <c r="P159" i="3"/>
  <c r="P160" i="3"/>
  <c r="T160" i="3" s="1"/>
  <c r="P161" i="3"/>
  <c r="T161" i="3" s="1"/>
  <c r="P162" i="3"/>
  <c r="T162" i="3" s="1"/>
  <c r="P163" i="3"/>
  <c r="P164" i="3"/>
  <c r="P165" i="3"/>
  <c r="P166" i="3"/>
  <c r="T166" i="3" s="1"/>
  <c r="P167" i="3"/>
  <c r="P168" i="3"/>
  <c r="T168" i="3" s="1"/>
  <c r="P169" i="3"/>
  <c r="T169" i="3" s="1"/>
  <c r="P170" i="3"/>
  <c r="T170" i="3" s="1"/>
  <c r="P171" i="3"/>
  <c r="P172" i="3"/>
  <c r="P173" i="3"/>
  <c r="P174" i="3"/>
  <c r="T174" i="3" s="1"/>
  <c r="P175" i="3"/>
  <c r="P176" i="3"/>
  <c r="T176" i="3" s="1"/>
  <c r="P177" i="3"/>
  <c r="T177" i="3" s="1"/>
  <c r="P178" i="3"/>
  <c r="T178" i="3" s="1"/>
  <c r="P179" i="3"/>
  <c r="P180" i="3"/>
  <c r="P181" i="3"/>
  <c r="P182" i="3"/>
  <c r="T182" i="3" s="1"/>
  <c r="P183" i="3"/>
  <c r="P184" i="3"/>
  <c r="T184" i="3" s="1"/>
  <c r="P185" i="3"/>
  <c r="T185" i="3" s="1"/>
  <c r="P186" i="3"/>
  <c r="T186" i="3" s="1"/>
  <c r="P187" i="3"/>
  <c r="P188" i="3"/>
  <c r="P189" i="3"/>
  <c r="P190" i="3"/>
  <c r="T190" i="3" s="1"/>
  <c r="P191" i="3"/>
  <c r="P192" i="3"/>
  <c r="T192" i="3" s="1"/>
  <c r="P193" i="3"/>
  <c r="T193" i="3" s="1"/>
  <c r="P194" i="3"/>
  <c r="T194" i="3" s="1"/>
  <c r="P195" i="3"/>
  <c r="P196" i="3"/>
  <c r="P197" i="3"/>
  <c r="P198" i="3"/>
  <c r="T198" i="3" s="1"/>
  <c r="P199" i="3"/>
  <c r="P200" i="3"/>
  <c r="T200" i="3" s="1"/>
  <c r="P201" i="3"/>
  <c r="T201" i="3" s="1"/>
  <c r="P202" i="3"/>
  <c r="T202" i="3" s="1"/>
  <c r="P203" i="3"/>
  <c r="P204" i="3"/>
  <c r="P205" i="3"/>
  <c r="P206" i="3"/>
  <c r="T206" i="3" s="1"/>
  <c r="P207" i="3"/>
  <c r="P208" i="3"/>
  <c r="T208" i="3" s="1"/>
  <c r="P209" i="3"/>
  <c r="T209" i="3" s="1"/>
  <c r="P210" i="3"/>
  <c r="T210" i="3" s="1"/>
  <c r="P211" i="3"/>
  <c r="P212" i="3"/>
  <c r="P213" i="3"/>
  <c r="P214" i="3"/>
  <c r="T214" i="3" s="1"/>
  <c r="P215" i="3"/>
  <c r="P216" i="3"/>
  <c r="T216" i="3" s="1"/>
  <c r="P217" i="3"/>
  <c r="T217" i="3" s="1"/>
  <c r="P218" i="3"/>
  <c r="T218" i="3" s="1"/>
  <c r="P219" i="3"/>
  <c r="P220" i="3"/>
  <c r="P221" i="3"/>
  <c r="P222" i="3"/>
  <c r="T222" i="3" s="1"/>
  <c r="P223" i="3"/>
  <c r="P224" i="3"/>
  <c r="T224" i="3" s="1"/>
  <c r="P225" i="3"/>
  <c r="T225" i="3" s="1"/>
  <c r="P226" i="3"/>
  <c r="T226" i="3" s="1"/>
  <c r="P227" i="3"/>
  <c r="P228" i="3"/>
  <c r="P229" i="3"/>
  <c r="P230" i="3"/>
  <c r="T230" i="3" s="1"/>
  <c r="P231" i="3"/>
  <c r="P232" i="3"/>
  <c r="T232" i="3" s="1"/>
  <c r="P233" i="3"/>
  <c r="T233" i="3" s="1"/>
  <c r="P234" i="3"/>
  <c r="T234" i="3" s="1"/>
  <c r="P235" i="3"/>
  <c r="P236" i="3"/>
  <c r="P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T236" i="3" l="1"/>
  <c r="T228" i="3"/>
  <c r="T220" i="3"/>
  <c r="T212" i="3"/>
  <c r="T204" i="3"/>
  <c r="T196" i="3"/>
  <c r="T188" i="3"/>
  <c r="T180" i="3"/>
  <c r="T172" i="3"/>
  <c r="T164" i="3"/>
  <c r="T156" i="3"/>
  <c r="T148" i="3"/>
  <c r="T140" i="3"/>
  <c r="T132" i="3"/>
  <c r="T124" i="3"/>
  <c r="T116" i="3"/>
  <c r="T108" i="3"/>
  <c r="T100" i="3"/>
  <c r="T92" i="3"/>
  <c r="T84" i="3"/>
  <c r="T76" i="3"/>
  <c r="T68" i="3"/>
  <c r="T60" i="3"/>
  <c r="T52" i="3"/>
  <c r="T44" i="3"/>
  <c r="T36" i="3"/>
  <c r="T28" i="3"/>
  <c r="T20" i="3"/>
  <c r="T12" i="3"/>
  <c r="T235" i="3"/>
  <c r="T227" i="3"/>
  <c r="T219" i="3"/>
  <c r="T211" i="3"/>
  <c r="T203" i="3"/>
  <c r="T195" i="3"/>
  <c r="T187" i="3"/>
  <c r="T179" i="3"/>
  <c r="T171" i="3"/>
  <c r="T163" i="3"/>
  <c r="T155" i="3"/>
  <c r="T147" i="3"/>
  <c r="T139" i="3"/>
  <c r="T131" i="3"/>
  <c r="T123" i="3"/>
  <c r="T115" i="3"/>
  <c r="T107" i="3"/>
  <c r="T99" i="3"/>
  <c r="T91" i="3"/>
  <c r="T83" i="3"/>
  <c r="T75" i="3"/>
  <c r="T67" i="3"/>
  <c r="T59" i="3"/>
  <c r="T51" i="3"/>
  <c r="T43" i="3"/>
  <c r="T35" i="3"/>
  <c r="T27" i="3"/>
  <c r="T19" i="3"/>
  <c r="T11" i="3"/>
  <c r="T231" i="3"/>
  <c r="T223" i="3"/>
  <c r="T215" i="3"/>
  <c r="T207" i="3"/>
  <c r="T199" i="3"/>
  <c r="T191" i="3"/>
  <c r="T183" i="3"/>
  <c r="T175" i="3"/>
  <c r="T167" i="3"/>
  <c r="T159" i="3"/>
  <c r="T151" i="3"/>
  <c r="T143" i="3"/>
  <c r="T135" i="3"/>
  <c r="T127" i="3"/>
  <c r="T119" i="3"/>
  <c r="T111" i="3"/>
  <c r="T103" i="3"/>
  <c r="T95" i="3"/>
  <c r="T87" i="3"/>
  <c r="T79" i="3"/>
  <c r="T71" i="3"/>
  <c r="T63" i="3"/>
  <c r="T55" i="3"/>
  <c r="T47" i="3"/>
  <c r="T39" i="3"/>
  <c r="T31" i="3"/>
  <c r="T23" i="3"/>
  <c r="T15" i="3"/>
  <c r="T7" i="3"/>
  <c r="T4" i="3"/>
  <c r="T229" i="3"/>
  <c r="T221" i="3"/>
  <c r="T213" i="3"/>
  <c r="T205" i="3"/>
  <c r="T197" i="3"/>
  <c r="T189" i="3"/>
  <c r="T181" i="3"/>
  <c r="T173" i="3"/>
  <c r="T165" i="3"/>
  <c r="T157" i="3"/>
  <c r="T149" i="3"/>
  <c r="T141" i="3"/>
  <c r="T133" i="3"/>
  <c r="T125" i="3"/>
  <c r="T117" i="3"/>
  <c r="T109" i="3"/>
  <c r="T101" i="3"/>
  <c r="T93" i="3"/>
  <c r="T85" i="3"/>
  <c r="T77" i="3"/>
  <c r="T69" i="3"/>
  <c r="T61" i="3"/>
  <c r="T53" i="3"/>
  <c r="T45" i="3"/>
  <c r="T37" i="3"/>
  <c r="T29" i="3"/>
  <c r="T21" i="3"/>
  <c r="T13" i="3"/>
  <c r="T5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4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</calcChain>
</file>

<file path=xl/sharedStrings.xml><?xml version="1.0" encoding="utf-8"?>
<sst xmlns="http://schemas.openxmlformats.org/spreadsheetml/2006/main" count="500" uniqueCount="266">
  <si>
    <t>ITEM</t>
  </si>
  <si>
    <t>CRL-CC-FW</t>
  </si>
  <si>
    <t>CRL</t>
  </si>
  <si>
    <t>CC</t>
  </si>
  <si>
    <t>FW</t>
  </si>
  <si>
    <t>CRL-COF-FW</t>
  </si>
  <si>
    <t>DMD</t>
  </si>
  <si>
    <t>COF</t>
  </si>
  <si>
    <t>A01</t>
  </si>
  <si>
    <t>CRL-TEA-FW</t>
  </si>
  <si>
    <t>HNY</t>
  </si>
  <si>
    <t>TEA</t>
  </si>
  <si>
    <t>A06</t>
  </si>
  <si>
    <t>CRL-MLK-FW</t>
  </si>
  <si>
    <t>LNS</t>
  </si>
  <si>
    <t>MLK</t>
  </si>
  <si>
    <t>A07</t>
  </si>
  <si>
    <t>CRL-27-FW</t>
  </si>
  <si>
    <t>OFL</t>
  </si>
  <si>
    <t>A08</t>
  </si>
  <si>
    <t>CRL-CC-A01</t>
  </si>
  <si>
    <t>SQR</t>
  </si>
  <si>
    <t>A09</t>
  </si>
  <si>
    <t>CRL-COF-A01</t>
  </si>
  <si>
    <t>A10</t>
  </si>
  <si>
    <t>CRL-TEA-A01</t>
  </si>
  <si>
    <t>A11</t>
  </si>
  <si>
    <t>CRL-MLK-A01</t>
  </si>
  <si>
    <t>A12</t>
  </si>
  <si>
    <t>CRL-27-A01</t>
  </si>
  <si>
    <t>CRL-CC-A06</t>
  </si>
  <si>
    <t>CRL-COF-A06</t>
  </si>
  <si>
    <t>CRL-TEA-A06</t>
  </si>
  <si>
    <t>CRL-MLK-A06</t>
  </si>
  <si>
    <t>CRL-27-A06</t>
  </si>
  <si>
    <t>CRL-CC-A07</t>
  </si>
  <si>
    <t>CRL-COF-A07</t>
  </si>
  <si>
    <t>CRL-TEA-A07</t>
  </si>
  <si>
    <t>CRL-MLK-A07</t>
  </si>
  <si>
    <t>CRL-27-A07</t>
  </si>
  <si>
    <t>CRL-CC-A08</t>
  </si>
  <si>
    <t>CRL-COF-A08</t>
  </si>
  <si>
    <t>CRL-TEA-A08</t>
  </si>
  <si>
    <t>CRL-MLK-A08</t>
  </si>
  <si>
    <t>CRL-27-A08</t>
  </si>
  <si>
    <t>CRL-CC-A09</t>
  </si>
  <si>
    <t>CRL-COF-A09</t>
  </si>
  <si>
    <t>CRL-TEA-A09</t>
  </si>
  <si>
    <t>CRL-MLK-A09</t>
  </si>
  <si>
    <t>CRL-27-A09</t>
  </si>
  <si>
    <t>CRL-CC-A10</t>
  </si>
  <si>
    <t>CRL-COF-A10</t>
  </si>
  <si>
    <t>CRL-TEA-A10</t>
  </si>
  <si>
    <t>CRL-MLK-A10</t>
  </si>
  <si>
    <t>CRL-27-A10</t>
  </si>
  <si>
    <t>CRL-CC-A11</t>
  </si>
  <si>
    <t>CRL-COF-A11</t>
  </si>
  <si>
    <t>CRL-TEA-A11</t>
  </si>
  <si>
    <t>CRL-MLK-A11</t>
  </si>
  <si>
    <t>CRL-27-A11</t>
  </si>
  <si>
    <t>CRL-CC-A12</t>
  </si>
  <si>
    <t>CRL-COF-A12</t>
  </si>
  <si>
    <t>CRL-TEA-A12</t>
  </si>
  <si>
    <t>CRL-MLK-A12</t>
  </si>
  <si>
    <t>CRL-27-A12</t>
  </si>
  <si>
    <t>DMD-CC-FW</t>
  </si>
  <si>
    <t>DMD-COF-FW</t>
  </si>
  <si>
    <t>DMD-TEA-FW</t>
  </si>
  <si>
    <t>DMD-MLK-FW</t>
  </si>
  <si>
    <t>DMD-27-FW</t>
  </si>
  <si>
    <t>DMD-CC-A01</t>
  </si>
  <si>
    <t>DMD-COF-A01</t>
  </si>
  <si>
    <t>DMD-TEA-A01</t>
  </si>
  <si>
    <t>DMD-MLK-A01</t>
  </si>
  <si>
    <t>DMD-27-A01</t>
  </si>
  <si>
    <t>DMD-CC-A06</t>
  </si>
  <si>
    <t>DMD-COF-A06</t>
  </si>
  <si>
    <t>DMD-TEA-A06</t>
  </si>
  <si>
    <t>DMD-MLK-A06</t>
  </si>
  <si>
    <t>DMD-27-A06</t>
  </si>
  <si>
    <t>DMD-CC-A07</t>
  </si>
  <si>
    <t>DMD-COF-A07</t>
  </si>
  <si>
    <t>DMD-TEA-A07</t>
  </si>
  <si>
    <t>DMD-MLK-A07</t>
  </si>
  <si>
    <t>DMD-27-A07</t>
  </si>
  <si>
    <t>DMD-CC-A08</t>
  </si>
  <si>
    <t>DMD-COF-A08</t>
  </si>
  <si>
    <t>DMD-TEA-A08</t>
  </si>
  <si>
    <t>DMD-MLK-A08</t>
  </si>
  <si>
    <t>DMD-27-A08</t>
  </si>
  <si>
    <t>DMD-CC-A09</t>
  </si>
  <si>
    <t>DMD-COF-A09</t>
  </si>
  <si>
    <t>DMD-TEA-A09</t>
  </si>
  <si>
    <t>DMD-MLK-A09</t>
  </si>
  <si>
    <t>DMD-27-A09</t>
  </si>
  <si>
    <t>DMD-CC-A10</t>
  </si>
  <si>
    <t>DMD-COF-A10</t>
  </si>
  <si>
    <t>DMD-TEA-A10</t>
  </si>
  <si>
    <t>DMD-MLK-A10</t>
  </si>
  <si>
    <t>DMD-27-A10</t>
  </si>
  <si>
    <t>DMD-CC-A11</t>
  </si>
  <si>
    <t>DMD-COF-A11</t>
  </si>
  <si>
    <t>DMD-TEA-A11</t>
  </si>
  <si>
    <t>DMD-MLK-A11</t>
  </si>
  <si>
    <t>DMD-27-A11</t>
  </si>
  <si>
    <t>HNY-CC-FW</t>
  </si>
  <si>
    <t>HNY-COF-FW</t>
  </si>
  <si>
    <t>HNY-TEA-FW</t>
  </si>
  <si>
    <t>HNY-MLK-FW</t>
  </si>
  <si>
    <t>HNY-27-FW</t>
  </si>
  <si>
    <t>HNY-CC-A01</t>
  </si>
  <si>
    <t>HNY-COF-A01</t>
  </si>
  <si>
    <t>HNY-TEA-A01</t>
  </si>
  <si>
    <t>HNY-MLK-A01</t>
  </si>
  <si>
    <t>HNY-27-A01</t>
  </si>
  <si>
    <t>HNY-CC-A06</t>
  </si>
  <si>
    <t>HNY-COF-A06</t>
  </si>
  <si>
    <t>HNY-TEA-A06</t>
  </si>
  <si>
    <t>HNY-MLK-A06</t>
  </si>
  <si>
    <t>HNY-27-A06</t>
  </si>
  <si>
    <t>HNY-CC-A07</t>
  </si>
  <si>
    <t>HNY-COF-A07</t>
  </si>
  <si>
    <t>HNY-TEA-A07</t>
  </si>
  <si>
    <t>HNY-MLK-A07</t>
  </si>
  <si>
    <t>HNY-27-A07</t>
  </si>
  <si>
    <t>HNY-CC-A08</t>
  </si>
  <si>
    <t>HNY-COF-A08</t>
  </si>
  <si>
    <t>HNY-TEA-A08</t>
  </si>
  <si>
    <t>HNY-MLK-A08</t>
  </si>
  <si>
    <t>HNY-27-A08</t>
  </si>
  <si>
    <t>HNY-CC-A09</t>
  </si>
  <si>
    <t>HNY-COF-A09</t>
  </si>
  <si>
    <t>HNY-TEA-A09</t>
  </si>
  <si>
    <t>HNY-MLK-A09</t>
  </si>
  <si>
    <t>HNY-27-A09</t>
  </si>
  <si>
    <t>HNY-CC-A10</t>
  </si>
  <si>
    <t>HNY-COF-A10</t>
  </si>
  <si>
    <t>HNY-TEA-A10</t>
  </si>
  <si>
    <t>HNY-MLK-A10</t>
  </si>
  <si>
    <t>HNY-27-A10</t>
  </si>
  <si>
    <t>HNY-CC-A11</t>
  </si>
  <si>
    <t>HNY-COF-A11</t>
  </si>
  <si>
    <t>HNY-TEA-A11</t>
  </si>
  <si>
    <t>HNY-MLK-A11</t>
  </si>
  <si>
    <t>HNY-27-A11</t>
  </si>
  <si>
    <t>LNS-CC-FW</t>
  </si>
  <si>
    <t>LNS-COF-FW</t>
  </si>
  <si>
    <t>LNS-TEA-FW</t>
  </si>
  <si>
    <t>LNS-MLK-FW</t>
  </si>
  <si>
    <t>LNS-27-FW</t>
  </si>
  <si>
    <t>LNS-TEA-A01</t>
  </si>
  <si>
    <t>LNS-MLK-A01</t>
  </si>
  <si>
    <t>LNS-CC-A06</t>
  </si>
  <si>
    <t>LNS-COF-A06</t>
  </si>
  <si>
    <t>LNS-TEA-A06</t>
  </si>
  <si>
    <t>LNS-MLK-A06</t>
  </si>
  <si>
    <t>LNS-27-A06</t>
  </si>
  <si>
    <t>LNS-CC-A09</t>
  </si>
  <si>
    <t>LNS-COF-A09</t>
  </si>
  <si>
    <t>LNS-TEA-A09</t>
  </si>
  <si>
    <t>LNS-MLK-A09</t>
  </si>
  <si>
    <t>LNS-27-A09</t>
  </si>
  <si>
    <t>LNS-CC-A10</t>
  </si>
  <si>
    <t>LNS-COF-A10</t>
  </si>
  <si>
    <t>LNS-TEA-A10</t>
  </si>
  <si>
    <t>LNS-MLK-A10</t>
  </si>
  <si>
    <t>LNS-27-A10</t>
  </si>
  <si>
    <t>LNS-CC-A11</t>
  </si>
  <si>
    <t>LNS-COF-A11</t>
  </si>
  <si>
    <t>LNS-TEA-A11</t>
  </si>
  <si>
    <t>LNS-MLK-A11</t>
  </si>
  <si>
    <t>LNS-27-A11</t>
  </si>
  <si>
    <t>LNS-CC-A12</t>
  </si>
  <si>
    <t>LNS-COF-A12</t>
  </si>
  <si>
    <t>LNS-TEA-A12</t>
  </si>
  <si>
    <t>LNS-MLK-A12</t>
  </si>
  <si>
    <t>LNS-27-A12</t>
  </si>
  <si>
    <t>OFL-CC-FW</t>
  </si>
  <si>
    <t>OFL-COF-FW</t>
  </si>
  <si>
    <t>OFL-TEA-FW</t>
  </si>
  <si>
    <t>OFL-MLK-FW</t>
  </si>
  <si>
    <t>OFL-27-FW</t>
  </si>
  <si>
    <t>OFL-CC-A01</t>
  </si>
  <si>
    <t>OFL-COF-A01</t>
  </si>
  <si>
    <t>OFL-TEA-A01</t>
  </si>
  <si>
    <t>OFL-MLK-A01</t>
  </si>
  <si>
    <t>OFL-CC-A06</t>
  </si>
  <si>
    <t>OFL-COF-A06</t>
  </si>
  <si>
    <t>OFL-TEA-A06</t>
  </si>
  <si>
    <t>OFL-MLK-A06</t>
  </si>
  <si>
    <t>OFL-27-A06</t>
  </si>
  <si>
    <t>OFL-CC-A09</t>
  </si>
  <si>
    <t>OFL-COF-A09</t>
  </si>
  <si>
    <t>OFL-TEA-A09</t>
  </si>
  <si>
    <t>OFL-MLK-A09</t>
  </si>
  <si>
    <t>OFL-27-A09</t>
  </si>
  <si>
    <t>OFL-CC-A10</t>
  </si>
  <si>
    <t>OFL-COF-A10</t>
  </si>
  <si>
    <t>OFL-TEA-A10</t>
  </si>
  <si>
    <t>OFL-MLK-A10</t>
  </si>
  <si>
    <t>OFL-27-A10</t>
  </si>
  <si>
    <t>OFL-CC-A11</t>
  </si>
  <si>
    <t>OFL-COF-A11</t>
  </si>
  <si>
    <t>OFL-TEA-A11</t>
  </si>
  <si>
    <t>OFL-MLK-A11</t>
  </si>
  <si>
    <t>OFL-27-A11</t>
  </si>
  <si>
    <t>OFL-CC-A12</t>
  </si>
  <si>
    <t>OFL-COF-A12</t>
  </si>
  <si>
    <t>OFL-TEA-A12</t>
  </si>
  <si>
    <t>OFL-MLK-A12</t>
  </si>
  <si>
    <t>OFL-27-A12</t>
  </si>
  <si>
    <t>SQR-CC-FW</t>
  </si>
  <si>
    <t>SQR-COF-FW</t>
  </si>
  <si>
    <t>SQR-TEA-FW</t>
  </si>
  <si>
    <t>SQR-MLK-FW</t>
  </si>
  <si>
    <t>SQR-27-FW</t>
  </si>
  <si>
    <t>SQR-51-FW</t>
  </si>
  <si>
    <t>SQR-CC-A01</t>
  </si>
  <si>
    <t>SQR-COF-A01</t>
  </si>
  <si>
    <t>SQR-TEA-A01</t>
  </si>
  <si>
    <t>SQR-MLK-A01</t>
  </si>
  <si>
    <t>SQR-27-A01</t>
  </si>
  <si>
    <t>SQR-51-A01</t>
  </si>
  <si>
    <t>SQR-CC-A07</t>
  </si>
  <si>
    <t>SQR-COF-A07</t>
  </si>
  <si>
    <t>SQR-TEA-A07</t>
  </si>
  <si>
    <t>SQR-MLK-A07</t>
  </si>
  <si>
    <t>SQR-27-A07</t>
  </si>
  <si>
    <t>SQR-51-A07</t>
  </si>
  <si>
    <t>SQR-CC-A08</t>
  </si>
  <si>
    <t>SQR-COF-A08</t>
  </si>
  <si>
    <t>SQR-TEA-A08</t>
  </si>
  <si>
    <t>SQR-MLK-A08</t>
  </si>
  <si>
    <t>SQR-27-A08</t>
  </si>
  <si>
    <t>SQR-51-A08</t>
  </si>
  <si>
    <t>SQR-CC-A10</t>
  </si>
  <si>
    <t>SQR-COF-A10</t>
  </si>
  <si>
    <t>SQR-TEA-A10</t>
  </si>
  <si>
    <t>SQR-MLK-A10</t>
  </si>
  <si>
    <t>SQR-27-A10</t>
  </si>
  <si>
    <t>SQR-51-A10</t>
  </si>
  <si>
    <t>SQR-CC-A11</t>
  </si>
  <si>
    <t>SQR-COF-A11</t>
  </si>
  <si>
    <t>SQR-TEA-A11</t>
  </si>
  <si>
    <t>SQR-MLK-A11</t>
  </si>
  <si>
    <t>SQR-27-A11</t>
  </si>
  <si>
    <t>SQR-51-A11</t>
  </si>
  <si>
    <t>SQR-CC-A12</t>
  </si>
  <si>
    <t>SQR-COF-A12</t>
  </si>
  <si>
    <t>SQR-TEA-A12</t>
  </si>
  <si>
    <t>SQR-MLK-A12</t>
  </si>
  <si>
    <t>SQR-27-A12</t>
  </si>
  <si>
    <t>SQR-51-A12</t>
  </si>
  <si>
    <t>الناتج</t>
  </si>
  <si>
    <t>أساسيات الترتيب</t>
  </si>
  <si>
    <t>27</t>
  </si>
  <si>
    <t>51</t>
  </si>
  <si>
    <t>الخطوة 1</t>
  </si>
  <si>
    <t>الخطوة 2</t>
  </si>
  <si>
    <t>الخطوة 3</t>
  </si>
  <si>
    <t>الخطوة 4</t>
  </si>
  <si>
    <t>الخطوة 5</t>
  </si>
  <si>
    <t>الخطوة 6</t>
  </si>
  <si>
    <t>الخطوة 7</t>
  </si>
  <si>
    <t>الخطوة 8
بعمل SORT</t>
  </si>
  <si>
    <t>طريقة الحل التي أتبعها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</si>
</sst>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Simplified Arabic"/>
      <family val="1"/>
    </font>
    <font>
      <b/>
      <sz val="14"/>
      <color theme="1"/>
      <name val="Simplified Arabic"/>
      <family val="1"/>
    </font>
    <font>
      <b/>
      <sz val="12"/>
      <name val="Simplified Arabic"/>
      <family val="1"/>
    </font>
    <font>
      <sz val="20"/>
      <color theme="1"/>
      <name val="FS_Naskh_Ahram"/>
      <charset val="178"/>
    </font>
    <font>
      <b/>
      <sz val="12"/>
      <color rgb="FFFF0000"/>
      <name val="Simplified Arabic"/>
      <family val="1"/>
    </font>
    <font>
      <b/>
      <sz val="18"/>
      <color rgb="FFFF0000"/>
      <name val="Traditional Arabic"/>
      <family val="1"/>
    </font>
    <font>
      <b/>
      <sz val="12"/>
      <color theme="1"/>
      <name val="Traditional Arabic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 applyProtection="1">
      <alignment horizontal="left" vertical="center"/>
      <protection hidden="1"/>
    </xf>
    <xf numFmtId="0" fontId="2" fillId="0" borderId="0" xfId="0" applyFont="1" applyBorder="1"/>
    <xf numFmtId="0" fontId="1" fillId="0" borderId="0" xfId="0" applyFont="1" applyFill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3" xfId="0" applyFont="1" applyFill="1" applyBorder="1" applyAlignment="1" applyProtection="1">
      <alignment horizontal="left" vertical="center"/>
      <protection hidden="1"/>
    </xf>
    <xf numFmtId="0" fontId="3" fillId="0" borderId="3" xfId="0" applyFont="1" applyFill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1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28573</xdr:colOff>
      <xdr:row>0</xdr:row>
      <xdr:rowOff>9525</xdr:rowOff>
    </xdr:from>
    <xdr:to>
      <xdr:col>30</xdr:col>
      <xdr:colOff>466722</xdr:colOff>
      <xdr:row>10</xdr:row>
      <xdr:rowOff>161926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6ACF07-FBC9-4CBF-BFF4-08D927C5C815}"/>
            </a:ext>
          </a:extLst>
        </xdr:cNvPr>
        <xdr:cNvSpPr txBox="1"/>
      </xdr:nvSpPr>
      <xdr:spPr>
        <a:xfrm flipH="1">
          <a:off x="14706598" y="9525"/>
          <a:ext cx="6610349" cy="40671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/>
          <a:r>
            <a:rPr lang="ar-AE" sz="2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السلام عليكم ورحمة الله وبركاته</a:t>
          </a:r>
          <a:br>
            <a:rPr lang="en-US" sz="2400" b="1">
              <a:latin typeface="Traditional Arabic" panose="02020603050405020304" pitchFamily="18" charset="-78"/>
              <a:cs typeface="Traditional Arabic" panose="02020603050405020304" pitchFamily="18" charset="-78"/>
            </a:rPr>
          </a:br>
          <a:r>
            <a:rPr lang="ar-AE" sz="2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أساتذتي الكرام</a:t>
          </a:r>
          <a:endParaRPr lang="en-US" sz="2400" b="1">
            <a:latin typeface="Traditional Arabic" panose="02020603050405020304" pitchFamily="18" charset="-78"/>
            <a:cs typeface="Traditional Arabic" panose="02020603050405020304" pitchFamily="18" charset="-78"/>
          </a:endParaRPr>
        </a:p>
        <a:p>
          <a:pPr algn="r"/>
          <a:r>
            <a:rPr lang="ar-AE" sz="2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أريد معادلة لعمل ترتيب الأصناف بحيث يكون الناتج النهائي كما هو موضح</a:t>
          </a:r>
          <a:endParaRPr lang="en-US" sz="2400" b="1">
            <a:latin typeface="Traditional Arabic" panose="02020603050405020304" pitchFamily="18" charset="-78"/>
            <a:cs typeface="Traditional Arabic" panose="02020603050405020304" pitchFamily="18" charset="-78"/>
          </a:endParaRPr>
        </a:p>
        <a:p>
          <a:pPr algn="r"/>
          <a:r>
            <a:rPr lang="ar-AE" sz="2400" b="1">
              <a:latin typeface="Traditional Arabic" panose="02020603050405020304" pitchFamily="18" charset="-78"/>
              <a:cs typeface="Traditional Arabic" panose="02020603050405020304" pitchFamily="18" charset="-78"/>
            </a:rPr>
            <a:t>الترتيب يكون على أساس الأعمدة المذكورة</a:t>
          </a:r>
          <a:br>
            <a:rPr lang="en-US" sz="2400" b="1">
              <a:latin typeface="Traditional Arabic" panose="02020603050405020304" pitchFamily="18" charset="-78"/>
              <a:cs typeface="Traditional Arabic" panose="02020603050405020304" pitchFamily="18" charset="-78"/>
            </a:rPr>
          </a:br>
          <a:r>
            <a:rPr lang="ar-AE" sz="2400" b="1">
              <a:solidFill>
                <a:srgbClr val="FF0000"/>
              </a:solidFill>
              <a:latin typeface="Traditional Arabic" panose="02020603050405020304" pitchFamily="18" charset="-78"/>
              <a:cs typeface="Traditional Arabic" panose="02020603050405020304" pitchFamily="18" charset="-78"/>
            </a:rPr>
            <a:t>أبا</a:t>
          </a:r>
          <a:r>
            <a:rPr lang="ar-AE" sz="2400" b="1" baseline="0">
              <a:solidFill>
                <a:srgbClr val="FF0000"/>
              </a:solidFill>
              <a:latin typeface="Traditional Arabic" panose="02020603050405020304" pitchFamily="18" charset="-78"/>
              <a:cs typeface="Traditional Arabic" panose="02020603050405020304" pitchFamily="18" charset="-78"/>
            </a:rPr>
            <a:t> بقوم بهذا ولكن يأخذ وقت كبير ومجهود وكمان المعادلات كبيرة وعلى 8 مراحل لكي أأتي بالناتج النهائي</a:t>
          </a:r>
          <a:br>
            <a:rPr lang="ar-AE" sz="2400" b="1" baseline="0">
              <a:solidFill>
                <a:srgbClr val="FF0000"/>
              </a:solidFill>
              <a:latin typeface="Traditional Arabic" panose="02020603050405020304" pitchFamily="18" charset="-78"/>
              <a:cs typeface="Traditional Arabic" panose="02020603050405020304" pitchFamily="18" charset="-78"/>
            </a:rPr>
          </a:br>
          <a:r>
            <a:rPr lang="ar-AE" sz="2400" b="1" baseline="0">
              <a:solidFill>
                <a:srgbClr val="FF0000"/>
              </a:solidFill>
              <a:latin typeface="Traditional Arabic" panose="02020603050405020304" pitchFamily="18" charset="-78"/>
              <a:cs typeface="Traditional Arabic" panose="02020603050405020304" pitchFamily="18" charset="-78"/>
            </a:rPr>
            <a:t>لو تكرمت أريد المساعدة لأن هذا نموزج من الأصناف وليس كل الأصناف</a:t>
          </a:r>
          <a:br>
            <a:rPr lang="en-US" sz="2400" b="1">
              <a:latin typeface="Traditional Arabic" panose="02020603050405020304" pitchFamily="18" charset="-78"/>
              <a:cs typeface="Traditional Arabic" panose="02020603050405020304" pitchFamily="18" charset="-78"/>
            </a:rPr>
          </a:br>
          <a:endParaRPr lang="ar-AE" sz="2400" b="1">
            <a:latin typeface="Traditional Arabic" panose="02020603050405020304" pitchFamily="18" charset="-78"/>
            <a:cs typeface="Traditional Arabic" panose="02020603050405020304" pitchFamily="18" charset="-7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2:U245"/>
  <sheetViews>
    <sheetView tabSelected="1" topLeftCell="F1" zoomScaleNormal="100" zoomScaleSheetLayoutView="100" workbookViewId="0">
      <selection activeCell="K1" sqref="K1:K1048576"/>
    </sheetView>
  </sheetViews>
  <sheetFormatPr defaultColWidth="9" defaultRowHeight="27.75" x14ac:dyDescent="0.7"/>
  <cols>
    <col min="1" max="1" width="5.5" style="4" customWidth="1"/>
    <col min="2" max="2" width="26.25" style="7" customWidth="1"/>
    <col min="3" max="3" width="3.75" style="3" customWidth="1"/>
    <col min="4" max="6" width="9" style="3"/>
    <col min="7" max="9" width="3.75" style="3" customWidth="1"/>
    <col min="10" max="10" width="26.25" style="7" customWidth="1"/>
    <col min="11" max="11" width="3.375" style="3" customWidth="1"/>
    <col min="12" max="14" width="9" style="18"/>
    <col min="15" max="15" width="3.625" style="3" customWidth="1"/>
    <col min="16" max="18" width="9" style="18"/>
    <col min="19" max="19" width="3.625" style="18" customWidth="1"/>
    <col min="20" max="20" width="9" style="18"/>
    <col min="21" max="21" width="19" style="18" customWidth="1"/>
    <col min="22" max="16384" width="9" style="3"/>
  </cols>
  <sheetData>
    <row r="2" spans="1:21" ht="30" thickBot="1" x14ac:dyDescent="0.75">
      <c r="D2" s="23" t="s">
        <v>254</v>
      </c>
      <c r="E2" s="23"/>
      <c r="F2" s="23"/>
      <c r="J2" s="25" t="s">
        <v>253</v>
      </c>
      <c r="L2" s="24" t="s">
        <v>265</v>
      </c>
      <c r="M2" s="24"/>
      <c r="N2" s="24"/>
      <c r="O2" s="24"/>
      <c r="P2" s="24"/>
      <c r="Q2" s="24"/>
      <c r="R2" s="24"/>
      <c r="S2" s="24"/>
      <c r="T2" s="24"/>
      <c r="U2" s="24"/>
    </row>
    <row r="3" spans="1:21" ht="51" customHeight="1" thickBot="1" x14ac:dyDescent="0.7">
      <c r="A3" s="1"/>
      <c r="B3" s="2" t="s">
        <v>0</v>
      </c>
      <c r="D3" s="23"/>
      <c r="E3" s="23"/>
      <c r="F3" s="23"/>
      <c r="J3" s="2" t="s">
        <v>0</v>
      </c>
      <c r="L3" s="18" t="s">
        <v>257</v>
      </c>
      <c r="M3" s="18" t="s">
        <v>258</v>
      </c>
      <c r="N3" s="18" t="s">
        <v>259</v>
      </c>
      <c r="P3" s="18" t="s">
        <v>260</v>
      </c>
      <c r="Q3" s="18" t="s">
        <v>261</v>
      </c>
      <c r="R3" s="18" t="s">
        <v>262</v>
      </c>
      <c r="T3" s="18" t="s">
        <v>263</v>
      </c>
      <c r="U3" s="20" t="s">
        <v>264</v>
      </c>
    </row>
    <row r="4" spans="1:21" ht="28.5" customHeight="1" x14ac:dyDescent="0.7">
      <c r="B4" s="13" t="s">
        <v>114</v>
      </c>
      <c r="D4" s="3" t="s">
        <v>2</v>
      </c>
      <c r="E4" s="3" t="s">
        <v>3</v>
      </c>
      <c r="F4" s="3" t="s">
        <v>4</v>
      </c>
      <c r="J4" s="13" t="s">
        <v>1</v>
      </c>
      <c r="L4" s="18" t="str">
        <f>TRIM(LEFT(TRIM(B4),SEARCH("-",TRIM(B4))-1))</f>
        <v>HNY</v>
      </c>
      <c r="M4" s="18" t="str">
        <f>TRIM(MID(TRIM(B4),SEARCH("-",TRIM(B4))+1,SEARCH("-",TRIM(B4),1+SEARCH("-",TRIM(B4)))-SEARCH("-",TRIM(B4))-1))</f>
        <v>27</v>
      </c>
      <c r="N4" s="18" t="str">
        <f>TRIM(RIGHT(TRIM(B4),LEN(TRIM(B4))-SEARCH("-",TRIM(B4),1+SEARCH("-",TRIM(B4)))))</f>
        <v>A01</v>
      </c>
      <c r="P4" s="18">
        <f>IF(TRIM(LEFT(TRIM(B4),SEARCH("-",TRIM(B4))-1))=$D$4,1,IF(TRIM(LEFT(TRIM(B4),SEARCH("-",TRIM(B4))-1))=$D$5,2,IF(TRIM(LEFT(TRIM(B4),SEARCH("-",TRIM(B4))-1))=$D$6,3,IF(TRIM(LEFT(TRIM(B4),SEARCH("-",TRIM(B4))-1))=$D$7,4,IF(TRIM(LEFT(TRIM(B4),SEARCH("-",TRIM(B4))-1))=$D$8,5,IF(TRIM(LEFT(TRIM(B4),SEARCH("-",TRIM(B4))-1))=$D$9,6,""))))))</f>
        <v>3</v>
      </c>
      <c r="Q4" s="18">
        <f>IF(TRIM(MID(TRIM(B4),SEARCH("-",TRIM(B4))+1,SEARCH("-",TRIM(B4),1+SEARCH("-",TRIM(B4)))-SEARCH("-",TRIM(B4))-1))=$E$4,1,IF(TRIM(MID(TRIM(B4),SEARCH("-",TRIM(B4))+1,SEARCH("-",TRIM(B4),1+SEARCH("-",TRIM(B4)))-SEARCH("-",TRIM(B4))-1))=$E$5,2,IF(TRIM(MID(TRIM(B4),SEARCH("-",TRIM(B4))+1,SEARCH("-",TRIM(B4),1+SEARCH("-",TRIM(B4)))-SEARCH("-",TRIM(B4))-1))=$E$6,3,IF(TRIM(MID(TRIM(B4),SEARCH("-",TRIM(B4))+1,SEARCH("-",TRIM(B4),1+SEARCH("-",TRIM(B4)))-SEARCH("-",TRIM(B4))-1))=$E$7,4,IF(TRIM(MID(TRIM(B4),SEARCH("-",TRIM(B4))+1,SEARCH("-",TRIM(B4),1+SEARCH("-",TRIM(B4)))-SEARCH("-",TRIM(B4))-1))=$E$8,5,IF(TRIM(MID(TRIM(B4),SEARCH("-",TRIM(B4))+1,SEARCH("-",TRIM(B4),1+SEARCH("-",TRIM(B4)))-SEARCH("-",TRIM(B4))-1))=$E$9,6,0))))))</f>
        <v>5</v>
      </c>
      <c r="R4" s="18">
        <f>IF(TRIM(RIGHT(TRIM(B4),LEN(TRIM(B4))-SEARCH("-",TRIM(B4),1+SEARCH("-",TRIM(B4)))))=$F$4,1,IF(TRIM(RIGHT(TRIM(B4),LEN(TRIM(B4))-SEARCH("-",TRIM(B4),1+SEARCH("-",TRIM(B4)))))=$F$5,2,IF(TRIM(RIGHT(TRIM(B4),LEN(TRIM(B4))-SEARCH("-",TRIM(B4),1+SEARCH("-",TRIM(B4)))))=$F$6,3,IF(TRIM(RIGHT(TRIM(B4),LEN(TRIM(B4))-SEARCH("-",TRIM(B4),1+SEARCH("-",TRIM(B4)))))=$F$7,4,IF(TRIM(RIGHT(TRIM(B4),LEN(TRIM(B4))-SEARCH("-",TRIM(B4),1+SEARCH("-",TRIM(B4)))))=$F$8,5,IF(TRIM(RIGHT(TRIM(B4),LEN(TRIM(B4))-SEARCH("-",TRIM(B4),1+SEARCH("-",TRIM(B4)))))=$F$9,6,IF(TRIM(RIGHT(TRIM(B4),LEN(TRIM(B4))-SEARCH("-",TRIM(B4),1+SEARCH("-",TRIM(B4)))))=$F$10,7,IF(TRIM(RIGHT(TRIM(B4),LEN(TRIM(B4))-SEARCH("-",TRIM(B4),1+SEARCH("-",TRIM(B4)))))=$F$11,8,IF(TRIM(RIGHT(TRIM(B4),LEN(TRIM(B4))-SEARCH("-",TRIM(B4),1+SEARCH("-",TRIM(B4)))))=$F$12,9,"")))))))))</f>
        <v>2</v>
      </c>
      <c r="T4" s="18" t="str">
        <f>P4&amp;R4&amp;Q4</f>
        <v>325</v>
      </c>
    </row>
    <row r="5" spans="1:21" ht="28.5" customHeight="1" x14ac:dyDescent="0.7">
      <c r="B5" s="14" t="s">
        <v>131</v>
      </c>
      <c r="D5" s="3" t="s">
        <v>6</v>
      </c>
      <c r="E5" s="3" t="s">
        <v>7</v>
      </c>
      <c r="F5" s="3" t="s">
        <v>8</v>
      </c>
      <c r="J5" s="14" t="s">
        <v>5</v>
      </c>
      <c r="L5" s="18" t="str">
        <f t="shared" ref="L5:L68" si="0">TRIM(LEFT(TRIM(B5),SEARCH("-",TRIM(B5))-1))</f>
        <v>HNY</v>
      </c>
      <c r="M5" s="18" t="str">
        <f t="shared" ref="M5:M68" si="1">TRIM(MID(TRIM(B5),SEARCH("-",TRIM(B5))+1,SEARCH("-",TRIM(B5),1+SEARCH("-",TRIM(B5)))-SEARCH("-",TRIM(B5))-1))</f>
        <v>COF</v>
      </c>
      <c r="N5" s="18" t="str">
        <f t="shared" ref="N5:N68" si="2">TRIM(RIGHT(TRIM(B5),LEN(TRIM(B5))-SEARCH("-",TRIM(B5),1+SEARCH("-",TRIM(B5)))))</f>
        <v>A09</v>
      </c>
      <c r="O5"/>
      <c r="P5" s="18">
        <f t="shared" ref="P5:P68" si="3">IF(TRIM(LEFT(TRIM(B5),SEARCH("-",TRIM(B5))-1))=$D$4,1,IF(TRIM(LEFT(TRIM(B5),SEARCH("-",TRIM(B5))-1))=$D$5,2,IF(TRIM(LEFT(TRIM(B5),SEARCH("-",TRIM(B5))-1))=$D$6,3,IF(TRIM(LEFT(TRIM(B5),SEARCH("-",TRIM(B5))-1))=$D$7,4,IF(TRIM(LEFT(TRIM(B5),SEARCH("-",TRIM(B5))-1))=$D$8,5,IF(TRIM(LEFT(TRIM(B5),SEARCH("-",TRIM(B5))-1))=$D$9,6,""))))))</f>
        <v>3</v>
      </c>
      <c r="Q5" s="18">
        <f t="shared" ref="Q5:Q68" si="4">IF(TRIM(MID(TRIM(B5),SEARCH("-",TRIM(B5))+1,SEARCH("-",TRIM(B5),1+SEARCH("-",TRIM(B5)))-SEARCH("-",TRIM(B5))-1))=$E$4,1,IF(TRIM(MID(TRIM(B5),SEARCH("-",TRIM(B5))+1,SEARCH("-",TRIM(B5),1+SEARCH("-",TRIM(B5)))-SEARCH("-",TRIM(B5))-1))=$E$5,2,IF(TRIM(MID(TRIM(B5),SEARCH("-",TRIM(B5))+1,SEARCH("-",TRIM(B5),1+SEARCH("-",TRIM(B5)))-SEARCH("-",TRIM(B5))-1))=$E$6,3,IF(TRIM(MID(TRIM(B5),SEARCH("-",TRIM(B5))+1,SEARCH("-",TRIM(B5),1+SEARCH("-",TRIM(B5)))-SEARCH("-",TRIM(B5))-1))=$E$7,4,IF(TRIM(MID(TRIM(B5),SEARCH("-",TRIM(B5))+1,SEARCH("-",TRIM(B5),1+SEARCH("-",TRIM(B5)))-SEARCH("-",TRIM(B5))-1))=$E$8,5,IF(TRIM(MID(TRIM(B5),SEARCH("-",TRIM(B5))+1,SEARCH("-",TRIM(B5),1+SEARCH("-",TRIM(B5)))-SEARCH("-",TRIM(B5))-1))=$E$9,6,0))))))</f>
        <v>2</v>
      </c>
      <c r="R5" s="18">
        <f>IF(TRIM(RIGHT(TRIM(B5),LEN(TRIM(B5))-SEARCH("-",TRIM(B5),1+SEARCH("-",TRIM(B5)))))=$F$4,1,IF(TRIM(RIGHT(TRIM(B5),LEN(TRIM(B5))-SEARCH("-",TRIM(B5),1+SEARCH("-",TRIM(B5)))))=$F$5,2,IF(TRIM(RIGHT(TRIM(B5),LEN(TRIM(B5))-SEARCH("-",TRIM(B5),1+SEARCH("-",TRIM(B5)))))=$F$6,3,IF(TRIM(RIGHT(TRIM(B5),LEN(TRIM(B5))-SEARCH("-",TRIM(B5),1+SEARCH("-",TRIM(B5)))))=$F$7,4,IF(TRIM(RIGHT(TRIM(B5),LEN(TRIM(B5))-SEARCH("-",TRIM(B5),1+SEARCH("-",TRIM(B5)))))=$F$8,5,IF(TRIM(RIGHT(TRIM(B5),LEN(TRIM(B5))-SEARCH("-",TRIM(B5),1+SEARCH("-",TRIM(B5)))))=$F$9,6,IF(TRIM(RIGHT(TRIM(B5),LEN(TRIM(B5))-SEARCH("-",TRIM(B5),1+SEARCH("-",TRIM(B5)))))=$F$10,7,IF(TRIM(RIGHT(TRIM(B5),LEN(TRIM(B5))-SEARCH("-",TRIM(B5),1+SEARCH("-",TRIM(B5)))))=$F$11,8,IF(TRIM(RIGHT(TRIM(B5),LEN(TRIM(B5))-SEARCH("-",TRIM(B5),1+SEARCH("-",TRIM(B5)))))=$F$12,9,"")))))))))</f>
        <v>6</v>
      </c>
      <c r="T5" s="18" t="str">
        <f>P5&amp;R5&amp;Q5</f>
        <v>362</v>
      </c>
    </row>
    <row r="6" spans="1:21" ht="28.5" customHeight="1" x14ac:dyDescent="0.7">
      <c r="B6" s="14" t="s">
        <v>127</v>
      </c>
      <c r="D6" s="3" t="s">
        <v>10</v>
      </c>
      <c r="E6" s="3" t="s">
        <v>11</v>
      </c>
      <c r="F6" s="3" t="s">
        <v>12</v>
      </c>
      <c r="J6" s="14" t="s">
        <v>9</v>
      </c>
      <c r="L6" s="18" t="str">
        <f t="shared" si="0"/>
        <v>HNY</v>
      </c>
      <c r="M6" s="18" t="str">
        <f t="shared" si="1"/>
        <v>TEA</v>
      </c>
      <c r="N6" s="18" t="str">
        <f t="shared" si="2"/>
        <v>A08</v>
      </c>
      <c r="O6"/>
      <c r="P6" s="18">
        <f t="shared" si="3"/>
        <v>3</v>
      </c>
      <c r="Q6" s="18">
        <f t="shared" si="4"/>
        <v>3</v>
      </c>
      <c r="R6" s="18">
        <f>IF(TRIM(RIGHT(TRIM(B6),LEN(TRIM(B6))-SEARCH("-",TRIM(B6),1+SEARCH("-",TRIM(B6)))))=$F$4,1,IF(TRIM(RIGHT(TRIM(B6),LEN(TRIM(B6))-SEARCH("-",TRIM(B6),1+SEARCH("-",TRIM(B6)))))=$F$5,2,IF(TRIM(RIGHT(TRIM(B6),LEN(TRIM(B6))-SEARCH("-",TRIM(B6),1+SEARCH("-",TRIM(B6)))))=$F$6,3,IF(TRIM(RIGHT(TRIM(B6),LEN(TRIM(B6))-SEARCH("-",TRIM(B6),1+SEARCH("-",TRIM(B6)))))=$F$7,4,IF(TRIM(RIGHT(TRIM(B6),LEN(TRIM(B6))-SEARCH("-",TRIM(B6),1+SEARCH("-",TRIM(B6)))))=$F$8,5,IF(TRIM(RIGHT(TRIM(B6),LEN(TRIM(B6))-SEARCH("-",TRIM(B6),1+SEARCH("-",TRIM(B6)))))=$F$9,6,IF(TRIM(RIGHT(TRIM(B6),LEN(TRIM(B6))-SEARCH("-",TRIM(B6),1+SEARCH("-",TRIM(B6)))))=$F$10,7,IF(TRIM(RIGHT(TRIM(B6),LEN(TRIM(B6))-SEARCH("-",TRIM(B6),1+SEARCH("-",TRIM(B6)))))=$F$11,8,IF(TRIM(RIGHT(TRIM(B6),LEN(TRIM(B6))-SEARCH("-",TRIM(B6),1+SEARCH("-",TRIM(B6)))))=$F$12,9,"")))))))))</f>
        <v>5</v>
      </c>
      <c r="T6" s="18" t="str">
        <f>P6&amp;R6&amp;Q6</f>
        <v>353</v>
      </c>
    </row>
    <row r="7" spans="1:21" ht="28.5" customHeight="1" x14ac:dyDescent="0.7">
      <c r="B7" s="14" t="s">
        <v>223</v>
      </c>
      <c r="D7" s="3" t="s">
        <v>14</v>
      </c>
      <c r="E7" s="3" t="s">
        <v>15</v>
      </c>
      <c r="F7" s="3" t="s">
        <v>16</v>
      </c>
      <c r="J7" s="14" t="s">
        <v>13</v>
      </c>
      <c r="L7" s="18" t="str">
        <f t="shared" si="0"/>
        <v>SQR</v>
      </c>
      <c r="M7" s="18" t="str">
        <f t="shared" si="1"/>
        <v>CC</v>
      </c>
      <c r="N7" s="18" t="str">
        <f t="shared" si="2"/>
        <v>A07</v>
      </c>
      <c r="O7"/>
      <c r="P7" s="18">
        <f t="shared" si="3"/>
        <v>6</v>
      </c>
      <c r="Q7" s="18">
        <f t="shared" si="4"/>
        <v>1</v>
      </c>
      <c r="R7" s="18">
        <f>IF(TRIM(RIGHT(TRIM(B7),LEN(TRIM(B7))-SEARCH("-",TRIM(B7),1+SEARCH("-",TRIM(B7)))))=$F$4,1,IF(TRIM(RIGHT(TRIM(B7),LEN(TRIM(B7))-SEARCH("-",TRIM(B7),1+SEARCH("-",TRIM(B7)))))=$F$5,2,IF(TRIM(RIGHT(TRIM(B7),LEN(TRIM(B7))-SEARCH("-",TRIM(B7),1+SEARCH("-",TRIM(B7)))))=$F$6,3,IF(TRIM(RIGHT(TRIM(B7),LEN(TRIM(B7))-SEARCH("-",TRIM(B7),1+SEARCH("-",TRIM(B7)))))=$F$7,4,IF(TRIM(RIGHT(TRIM(B7),LEN(TRIM(B7))-SEARCH("-",TRIM(B7),1+SEARCH("-",TRIM(B7)))))=$F$8,5,IF(TRIM(RIGHT(TRIM(B7),LEN(TRIM(B7))-SEARCH("-",TRIM(B7),1+SEARCH("-",TRIM(B7)))))=$F$9,6,IF(TRIM(RIGHT(TRIM(B7),LEN(TRIM(B7))-SEARCH("-",TRIM(B7),1+SEARCH("-",TRIM(B7)))))=$F$10,7,IF(TRIM(RIGHT(TRIM(B7),LEN(TRIM(B7))-SEARCH("-",TRIM(B7),1+SEARCH("-",TRIM(B7)))))=$F$11,8,IF(TRIM(RIGHT(TRIM(B7),LEN(TRIM(B7))-SEARCH("-",TRIM(B7),1+SEARCH("-",TRIM(B7)))))=$F$12,9,"")))))))))</f>
        <v>4</v>
      </c>
      <c r="T7" s="18" t="str">
        <f>P7&amp;R7&amp;Q7</f>
        <v>641</v>
      </c>
    </row>
    <row r="8" spans="1:21" ht="28.5" customHeight="1" x14ac:dyDescent="0.7">
      <c r="B8" s="14" t="s">
        <v>122</v>
      </c>
      <c r="D8" s="3" t="s">
        <v>18</v>
      </c>
      <c r="E8" s="19" t="s">
        <v>255</v>
      </c>
      <c r="F8" s="3" t="s">
        <v>19</v>
      </c>
      <c r="J8" s="14" t="s">
        <v>17</v>
      </c>
      <c r="L8" s="18" t="str">
        <f t="shared" si="0"/>
        <v>HNY</v>
      </c>
      <c r="M8" s="18" t="str">
        <f t="shared" si="1"/>
        <v>TEA</v>
      </c>
      <c r="N8" s="18" t="str">
        <f t="shared" si="2"/>
        <v>A07</v>
      </c>
      <c r="O8"/>
      <c r="P8" s="18">
        <f t="shared" si="3"/>
        <v>3</v>
      </c>
      <c r="Q8" s="18">
        <f t="shared" si="4"/>
        <v>3</v>
      </c>
      <c r="R8" s="18">
        <f>IF(TRIM(RIGHT(TRIM(B8),LEN(TRIM(B8))-SEARCH("-",TRIM(B8),1+SEARCH("-",TRIM(B8)))))=$F$4,1,IF(TRIM(RIGHT(TRIM(B8),LEN(TRIM(B8))-SEARCH("-",TRIM(B8),1+SEARCH("-",TRIM(B8)))))=$F$5,2,IF(TRIM(RIGHT(TRIM(B8),LEN(TRIM(B8))-SEARCH("-",TRIM(B8),1+SEARCH("-",TRIM(B8)))))=$F$6,3,IF(TRIM(RIGHT(TRIM(B8),LEN(TRIM(B8))-SEARCH("-",TRIM(B8),1+SEARCH("-",TRIM(B8)))))=$F$7,4,IF(TRIM(RIGHT(TRIM(B8),LEN(TRIM(B8))-SEARCH("-",TRIM(B8),1+SEARCH("-",TRIM(B8)))))=$F$8,5,IF(TRIM(RIGHT(TRIM(B8),LEN(TRIM(B8))-SEARCH("-",TRIM(B8),1+SEARCH("-",TRIM(B8)))))=$F$9,6,IF(TRIM(RIGHT(TRIM(B8),LEN(TRIM(B8))-SEARCH("-",TRIM(B8),1+SEARCH("-",TRIM(B8)))))=$F$10,7,IF(TRIM(RIGHT(TRIM(B8),LEN(TRIM(B8))-SEARCH("-",TRIM(B8),1+SEARCH("-",TRIM(B8)))))=$F$11,8,IF(TRIM(RIGHT(TRIM(B8),LEN(TRIM(B8))-SEARCH("-",TRIM(B8),1+SEARCH("-",TRIM(B8)))))=$F$12,9,"")))))))))</f>
        <v>4</v>
      </c>
      <c r="T8" s="18" t="str">
        <f>P8&amp;R8&amp;Q8</f>
        <v>343</v>
      </c>
    </row>
    <row r="9" spans="1:21" ht="28.5" customHeight="1" x14ac:dyDescent="0.7">
      <c r="B9" s="14" t="s">
        <v>40</v>
      </c>
      <c r="D9" s="3" t="s">
        <v>21</v>
      </c>
      <c r="E9" s="19" t="s">
        <v>256</v>
      </c>
      <c r="F9" s="3" t="s">
        <v>22</v>
      </c>
      <c r="J9" s="14" t="s">
        <v>20</v>
      </c>
      <c r="L9" s="18" t="str">
        <f t="shared" si="0"/>
        <v>CRL</v>
      </c>
      <c r="M9" s="18" t="str">
        <f t="shared" si="1"/>
        <v>CC</v>
      </c>
      <c r="N9" s="18" t="str">
        <f t="shared" si="2"/>
        <v>A08</v>
      </c>
      <c r="O9"/>
      <c r="P9" s="18">
        <f t="shared" si="3"/>
        <v>1</v>
      </c>
      <c r="Q9" s="18">
        <f t="shared" si="4"/>
        <v>1</v>
      </c>
      <c r="R9" s="18">
        <f>IF(TRIM(RIGHT(TRIM(B9),LEN(TRIM(B9))-SEARCH("-",TRIM(B9),1+SEARCH("-",TRIM(B9)))))=$F$4,1,IF(TRIM(RIGHT(TRIM(B9),LEN(TRIM(B9))-SEARCH("-",TRIM(B9),1+SEARCH("-",TRIM(B9)))))=$F$5,2,IF(TRIM(RIGHT(TRIM(B9),LEN(TRIM(B9))-SEARCH("-",TRIM(B9),1+SEARCH("-",TRIM(B9)))))=$F$6,3,IF(TRIM(RIGHT(TRIM(B9),LEN(TRIM(B9))-SEARCH("-",TRIM(B9),1+SEARCH("-",TRIM(B9)))))=$F$7,4,IF(TRIM(RIGHT(TRIM(B9),LEN(TRIM(B9))-SEARCH("-",TRIM(B9),1+SEARCH("-",TRIM(B9)))))=$F$8,5,IF(TRIM(RIGHT(TRIM(B9),LEN(TRIM(B9))-SEARCH("-",TRIM(B9),1+SEARCH("-",TRIM(B9)))))=$F$9,6,IF(TRIM(RIGHT(TRIM(B9),LEN(TRIM(B9))-SEARCH("-",TRIM(B9),1+SEARCH("-",TRIM(B9)))))=$F$10,7,IF(TRIM(RIGHT(TRIM(B9),LEN(TRIM(B9))-SEARCH("-",TRIM(B9),1+SEARCH("-",TRIM(B9)))))=$F$11,8,IF(TRIM(RIGHT(TRIM(B9),LEN(TRIM(B9))-SEARCH("-",TRIM(B9),1+SEARCH("-",TRIM(B9)))))=$F$12,9,"")))))))))</f>
        <v>5</v>
      </c>
      <c r="T9" s="18" t="str">
        <f>P9&amp;R9&amp;Q9</f>
        <v>151</v>
      </c>
    </row>
    <row r="10" spans="1:21" ht="28.5" customHeight="1" x14ac:dyDescent="0.7">
      <c r="B10" s="14" t="s">
        <v>121</v>
      </c>
      <c r="F10" s="3" t="s">
        <v>24</v>
      </c>
      <c r="J10" s="14" t="s">
        <v>23</v>
      </c>
      <c r="L10" s="18" t="str">
        <f t="shared" si="0"/>
        <v>HNY</v>
      </c>
      <c r="M10" s="18" t="str">
        <f t="shared" si="1"/>
        <v>COF</v>
      </c>
      <c r="N10" s="18" t="str">
        <f t="shared" si="2"/>
        <v>A07</v>
      </c>
      <c r="P10" s="18">
        <f t="shared" si="3"/>
        <v>3</v>
      </c>
      <c r="Q10" s="18">
        <f t="shared" si="4"/>
        <v>2</v>
      </c>
      <c r="R10" s="18">
        <f>IF(TRIM(RIGHT(TRIM(B10),LEN(TRIM(B10))-SEARCH("-",TRIM(B10),1+SEARCH("-",TRIM(B10)))))=$F$4,1,IF(TRIM(RIGHT(TRIM(B10),LEN(TRIM(B10))-SEARCH("-",TRIM(B10),1+SEARCH("-",TRIM(B10)))))=$F$5,2,IF(TRIM(RIGHT(TRIM(B10),LEN(TRIM(B10))-SEARCH("-",TRIM(B10),1+SEARCH("-",TRIM(B10)))))=$F$6,3,IF(TRIM(RIGHT(TRIM(B10),LEN(TRIM(B10))-SEARCH("-",TRIM(B10),1+SEARCH("-",TRIM(B10)))))=$F$7,4,IF(TRIM(RIGHT(TRIM(B10),LEN(TRIM(B10))-SEARCH("-",TRIM(B10),1+SEARCH("-",TRIM(B10)))))=$F$8,5,IF(TRIM(RIGHT(TRIM(B10),LEN(TRIM(B10))-SEARCH("-",TRIM(B10),1+SEARCH("-",TRIM(B10)))))=$F$9,6,IF(TRIM(RIGHT(TRIM(B10),LEN(TRIM(B10))-SEARCH("-",TRIM(B10),1+SEARCH("-",TRIM(B10)))))=$F$10,7,IF(TRIM(RIGHT(TRIM(B10),LEN(TRIM(B10))-SEARCH("-",TRIM(B10),1+SEARCH("-",TRIM(B10)))))=$F$11,8,IF(TRIM(RIGHT(TRIM(B10),LEN(TRIM(B10))-SEARCH("-",TRIM(B10),1+SEARCH("-",TRIM(B10)))))=$F$12,9,"")))))))))</f>
        <v>4</v>
      </c>
      <c r="T10" s="18" t="str">
        <f>P10&amp;R10&amp;Q10</f>
        <v>342</v>
      </c>
    </row>
    <row r="11" spans="1:21" ht="28.5" customHeight="1" x14ac:dyDescent="0.7">
      <c r="B11" s="14" t="s">
        <v>210</v>
      </c>
      <c r="F11" s="3" t="s">
        <v>26</v>
      </c>
      <c r="J11" s="14" t="s">
        <v>25</v>
      </c>
      <c r="L11" s="18" t="str">
        <f t="shared" si="0"/>
        <v>OFL</v>
      </c>
      <c r="M11" s="18" t="str">
        <f t="shared" si="1"/>
        <v>27</v>
      </c>
      <c r="N11" s="18" t="str">
        <f t="shared" si="2"/>
        <v>A12</v>
      </c>
      <c r="P11" s="18">
        <f t="shared" si="3"/>
        <v>5</v>
      </c>
      <c r="Q11" s="18">
        <f t="shared" si="4"/>
        <v>5</v>
      </c>
      <c r="R11" s="18">
        <f>IF(TRIM(RIGHT(TRIM(B11),LEN(TRIM(B11))-SEARCH("-",TRIM(B11),1+SEARCH("-",TRIM(B11)))))=$F$4,1,IF(TRIM(RIGHT(TRIM(B11),LEN(TRIM(B11))-SEARCH("-",TRIM(B11),1+SEARCH("-",TRIM(B11)))))=$F$5,2,IF(TRIM(RIGHT(TRIM(B11),LEN(TRIM(B11))-SEARCH("-",TRIM(B11),1+SEARCH("-",TRIM(B11)))))=$F$6,3,IF(TRIM(RIGHT(TRIM(B11),LEN(TRIM(B11))-SEARCH("-",TRIM(B11),1+SEARCH("-",TRIM(B11)))))=$F$7,4,IF(TRIM(RIGHT(TRIM(B11),LEN(TRIM(B11))-SEARCH("-",TRIM(B11),1+SEARCH("-",TRIM(B11)))))=$F$8,5,IF(TRIM(RIGHT(TRIM(B11),LEN(TRIM(B11))-SEARCH("-",TRIM(B11),1+SEARCH("-",TRIM(B11)))))=$F$9,6,IF(TRIM(RIGHT(TRIM(B11),LEN(TRIM(B11))-SEARCH("-",TRIM(B11),1+SEARCH("-",TRIM(B11)))))=$F$10,7,IF(TRIM(RIGHT(TRIM(B11),LEN(TRIM(B11))-SEARCH("-",TRIM(B11),1+SEARCH("-",TRIM(B11)))))=$F$11,8,IF(TRIM(RIGHT(TRIM(B11),LEN(TRIM(B11))-SEARCH("-",TRIM(B11),1+SEARCH("-",TRIM(B11)))))=$F$12,9,"")))))))))</f>
        <v>9</v>
      </c>
      <c r="T11" s="18" t="str">
        <f>P11&amp;R11&amp;Q11</f>
        <v>595</v>
      </c>
    </row>
    <row r="12" spans="1:21" ht="28.5" customHeight="1" x14ac:dyDescent="0.7">
      <c r="B12" s="15" t="s">
        <v>169</v>
      </c>
      <c r="F12" s="3" t="s">
        <v>28</v>
      </c>
      <c r="J12" s="14" t="s">
        <v>27</v>
      </c>
      <c r="L12" s="18" t="str">
        <f t="shared" si="0"/>
        <v>LNS</v>
      </c>
      <c r="M12" s="18" t="str">
        <f t="shared" si="1"/>
        <v>TEA</v>
      </c>
      <c r="N12" s="18" t="str">
        <f t="shared" si="2"/>
        <v>A11</v>
      </c>
      <c r="P12" s="18">
        <f t="shared" si="3"/>
        <v>4</v>
      </c>
      <c r="Q12" s="18">
        <f t="shared" si="4"/>
        <v>3</v>
      </c>
      <c r="R12" s="18">
        <f>IF(TRIM(RIGHT(TRIM(B12),LEN(TRIM(B12))-SEARCH("-",TRIM(B12),1+SEARCH("-",TRIM(B12)))))=$F$4,1,IF(TRIM(RIGHT(TRIM(B12),LEN(TRIM(B12))-SEARCH("-",TRIM(B12),1+SEARCH("-",TRIM(B12)))))=$F$5,2,IF(TRIM(RIGHT(TRIM(B12),LEN(TRIM(B12))-SEARCH("-",TRIM(B12),1+SEARCH("-",TRIM(B12)))))=$F$6,3,IF(TRIM(RIGHT(TRIM(B12),LEN(TRIM(B12))-SEARCH("-",TRIM(B12),1+SEARCH("-",TRIM(B12)))))=$F$7,4,IF(TRIM(RIGHT(TRIM(B12),LEN(TRIM(B12))-SEARCH("-",TRIM(B12),1+SEARCH("-",TRIM(B12)))))=$F$8,5,IF(TRIM(RIGHT(TRIM(B12),LEN(TRIM(B12))-SEARCH("-",TRIM(B12),1+SEARCH("-",TRIM(B12)))))=$F$9,6,IF(TRIM(RIGHT(TRIM(B12),LEN(TRIM(B12))-SEARCH("-",TRIM(B12),1+SEARCH("-",TRIM(B12)))))=$F$10,7,IF(TRIM(RIGHT(TRIM(B12),LEN(TRIM(B12))-SEARCH("-",TRIM(B12),1+SEARCH("-",TRIM(B12)))))=$F$11,8,IF(TRIM(RIGHT(TRIM(B12),LEN(TRIM(B12))-SEARCH("-",TRIM(B12),1+SEARCH("-",TRIM(B12)))))=$F$12,9,"")))))))))</f>
        <v>8</v>
      </c>
      <c r="T12" s="18" t="str">
        <f>P12&amp;R12&amp;Q12</f>
        <v>483</v>
      </c>
    </row>
    <row r="13" spans="1:21" ht="28.5" customHeight="1" x14ac:dyDescent="0.7">
      <c r="B13" s="14" t="s">
        <v>91</v>
      </c>
      <c r="J13" s="14" t="s">
        <v>29</v>
      </c>
      <c r="L13" s="18" t="str">
        <f t="shared" si="0"/>
        <v>DMD</v>
      </c>
      <c r="M13" s="18" t="str">
        <f t="shared" si="1"/>
        <v>COF</v>
      </c>
      <c r="N13" s="18" t="str">
        <f t="shared" si="2"/>
        <v>A09</v>
      </c>
      <c r="P13" s="18">
        <f t="shared" si="3"/>
        <v>2</v>
      </c>
      <c r="Q13" s="18">
        <f t="shared" si="4"/>
        <v>2</v>
      </c>
      <c r="R13" s="18">
        <f>IF(TRIM(RIGHT(TRIM(B13),LEN(TRIM(B13))-SEARCH("-",TRIM(B13),1+SEARCH("-",TRIM(B13)))))=$F$4,1,IF(TRIM(RIGHT(TRIM(B13),LEN(TRIM(B13))-SEARCH("-",TRIM(B13),1+SEARCH("-",TRIM(B13)))))=$F$5,2,IF(TRIM(RIGHT(TRIM(B13),LEN(TRIM(B13))-SEARCH("-",TRIM(B13),1+SEARCH("-",TRIM(B13)))))=$F$6,3,IF(TRIM(RIGHT(TRIM(B13),LEN(TRIM(B13))-SEARCH("-",TRIM(B13),1+SEARCH("-",TRIM(B13)))))=$F$7,4,IF(TRIM(RIGHT(TRIM(B13),LEN(TRIM(B13))-SEARCH("-",TRIM(B13),1+SEARCH("-",TRIM(B13)))))=$F$8,5,IF(TRIM(RIGHT(TRIM(B13),LEN(TRIM(B13))-SEARCH("-",TRIM(B13),1+SEARCH("-",TRIM(B13)))))=$F$9,6,IF(TRIM(RIGHT(TRIM(B13),LEN(TRIM(B13))-SEARCH("-",TRIM(B13),1+SEARCH("-",TRIM(B13)))))=$F$10,7,IF(TRIM(RIGHT(TRIM(B13),LEN(TRIM(B13))-SEARCH("-",TRIM(B13),1+SEARCH("-",TRIM(B13)))))=$F$11,8,IF(TRIM(RIGHT(TRIM(B13),LEN(TRIM(B13))-SEARCH("-",TRIM(B13),1+SEARCH("-",TRIM(B13)))))=$F$12,9,"")))))))))</f>
        <v>6</v>
      </c>
      <c r="T13" s="18" t="str">
        <f>P13&amp;R13&amp;Q13</f>
        <v>262</v>
      </c>
    </row>
    <row r="14" spans="1:21" ht="28.5" customHeight="1" x14ac:dyDescent="0.7">
      <c r="B14" s="14" t="s">
        <v>17</v>
      </c>
      <c r="J14" s="14" t="s">
        <v>30</v>
      </c>
      <c r="L14" s="18" t="str">
        <f t="shared" si="0"/>
        <v>CRL</v>
      </c>
      <c r="M14" s="18" t="str">
        <f t="shared" si="1"/>
        <v>27</v>
      </c>
      <c r="N14" s="18" t="str">
        <f t="shared" si="2"/>
        <v>FW</v>
      </c>
      <c r="P14" s="18">
        <f t="shared" si="3"/>
        <v>1</v>
      </c>
      <c r="Q14" s="18">
        <f t="shared" si="4"/>
        <v>5</v>
      </c>
      <c r="R14" s="18">
        <f>IF(TRIM(RIGHT(TRIM(B14),LEN(TRIM(B14))-SEARCH("-",TRIM(B14),1+SEARCH("-",TRIM(B14)))))=$F$4,1,IF(TRIM(RIGHT(TRIM(B14),LEN(TRIM(B14))-SEARCH("-",TRIM(B14),1+SEARCH("-",TRIM(B14)))))=$F$5,2,IF(TRIM(RIGHT(TRIM(B14),LEN(TRIM(B14))-SEARCH("-",TRIM(B14),1+SEARCH("-",TRIM(B14)))))=$F$6,3,IF(TRIM(RIGHT(TRIM(B14),LEN(TRIM(B14))-SEARCH("-",TRIM(B14),1+SEARCH("-",TRIM(B14)))))=$F$7,4,IF(TRIM(RIGHT(TRIM(B14),LEN(TRIM(B14))-SEARCH("-",TRIM(B14),1+SEARCH("-",TRIM(B14)))))=$F$8,5,IF(TRIM(RIGHT(TRIM(B14),LEN(TRIM(B14))-SEARCH("-",TRIM(B14),1+SEARCH("-",TRIM(B14)))))=$F$9,6,IF(TRIM(RIGHT(TRIM(B14),LEN(TRIM(B14))-SEARCH("-",TRIM(B14),1+SEARCH("-",TRIM(B14)))))=$F$10,7,IF(TRIM(RIGHT(TRIM(B14),LEN(TRIM(B14))-SEARCH("-",TRIM(B14),1+SEARCH("-",TRIM(B14)))))=$F$11,8,IF(TRIM(RIGHT(TRIM(B14),LEN(TRIM(B14))-SEARCH("-",TRIM(B14),1+SEARCH("-",TRIM(B14)))))=$F$12,9,"")))))))))</f>
        <v>1</v>
      </c>
      <c r="T14" s="18" t="str">
        <f>P14&amp;R14&amp;Q14</f>
        <v>115</v>
      </c>
    </row>
    <row r="15" spans="1:21" ht="28.5" customHeight="1" x14ac:dyDescent="0.7">
      <c r="B15" s="14" t="s">
        <v>50</v>
      </c>
      <c r="J15" s="14" t="s">
        <v>31</v>
      </c>
      <c r="L15" s="18" t="str">
        <f t="shared" si="0"/>
        <v>CRL</v>
      </c>
      <c r="M15" s="18" t="str">
        <f t="shared" si="1"/>
        <v>CC</v>
      </c>
      <c r="N15" s="18" t="str">
        <f t="shared" si="2"/>
        <v>A10</v>
      </c>
      <c r="P15" s="18">
        <f t="shared" si="3"/>
        <v>1</v>
      </c>
      <c r="Q15" s="18">
        <f t="shared" si="4"/>
        <v>1</v>
      </c>
      <c r="R15" s="18">
        <f>IF(TRIM(RIGHT(TRIM(B15),LEN(TRIM(B15))-SEARCH("-",TRIM(B15),1+SEARCH("-",TRIM(B15)))))=$F$4,1,IF(TRIM(RIGHT(TRIM(B15),LEN(TRIM(B15))-SEARCH("-",TRIM(B15),1+SEARCH("-",TRIM(B15)))))=$F$5,2,IF(TRIM(RIGHT(TRIM(B15),LEN(TRIM(B15))-SEARCH("-",TRIM(B15),1+SEARCH("-",TRIM(B15)))))=$F$6,3,IF(TRIM(RIGHT(TRIM(B15),LEN(TRIM(B15))-SEARCH("-",TRIM(B15),1+SEARCH("-",TRIM(B15)))))=$F$7,4,IF(TRIM(RIGHT(TRIM(B15),LEN(TRIM(B15))-SEARCH("-",TRIM(B15),1+SEARCH("-",TRIM(B15)))))=$F$8,5,IF(TRIM(RIGHT(TRIM(B15),LEN(TRIM(B15))-SEARCH("-",TRIM(B15),1+SEARCH("-",TRIM(B15)))))=$F$9,6,IF(TRIM(RIGHT(TRIM(B15),LEN(TRIM(B15))-SEARCH("-",TRIM(B15),1+SEARCH("-",TRIM(B15)))))=$F$10,7,IF(TRIM(RIGHT(TRIM(B15),LEN(TRIM(B15))-SEARCH("-",TRIM(B15),1+SEARCH("-",TRIM(B15)))))=$F$11,8,IF(TRIM(RIGHT(TRIM(B15),LEN(TRIM(B15))-SEARCH("-",TRIM(B15),1+SEARCH("-",TRIM(B15)))))=$F$12,9,"")))))))))</f>
        <v>7</v>
      </c>
      <c r="T15" s="18" t="str">
        <f>P15&amp;R15&amp;Q15</f>
        <v>171</v>
      </c>
    </row>
    <row r="16" spans="1:21" ht="28.5" customHeight="1" x14ac:dyDescent="0.7">
      <c r="B16" s="14" t="s">
        <v>184</v>
      </c>
      <c r="J16" s="14" t="s">
        <v>32</v>
      </c>
      <c r="L16" s="18" t="str">
        <f t="shared" si="0"/>
        <v>OFL</v>
      </c>
      <c r="M16" s="18" t="str">
        <f t="shared" si="1"/>
        <v>TEA</v>
      </c>
      <c r="N16" s="18" t="str">
        <f t="shared" si="2"/>
        <v>A01</v>
      </c>
      <c r="P16" s="18">
        <f t="shared" si="3"/>
        <v>5</v>
      </c>
      <c r="Q16" s="18">
        <f t="shared" si="4"/>
        <v>3</v>
      </c>
      <c r="R16" s="18">
        <f>IF(TRIM(RIGHT(TRIM(B16),LEN(TRIM(B16))-SEARCH("-",TRIM(B16),1+SEARCH("-",TRIM(B16)))))=$F$4,1,IF(TRIM(RIGHT(TRIM(B16),LEN(TRIM(B16))-SEARCH("-",TRIM(B16),1+SEARCH("-",TRIM(B16)))))=$F$5,2,IF(TRIM(RIGHT(TRIM(B16),LEN(TRIM(B16))-SEARCH("-",TRIM(B16),1+SEARCH("-",TRIM(B16)))))=$F$6,3,IF(TRIM(RIGHT(TRIM(B16),LEN(TRIM(B16))-SEARCH("-",TRIM(B16),1+SEARCH("-",TRIM(B16)))))=$F$7,4,IF(TRIM(RIGHT(TRIM(B16),LEN(TRIM(B16))-SEARCH("-",TRIM(B16),1+SEARCH("-",TRIM(B16)))))=$F$8,5,IF(TRIM(RIGHT(TRIM(B16),LEN(TRIM(B16))-SEARCH("-",TRIM(B16),1+SEARCH("-",TRIM(B16)))))=$F$9,6,IF(TRIM(RIGHT(TRIM(B16),LEN(TRIM(B16))-SEARCH("-",TRIM(B16),1+SEARCH("-",TRIM(B16)))))=$F$10,7,IF(TRIM(RIGHT(TRIM(B16),LEN(TRIM(B16))-SEARCH("-",TRIM(B16),1+SEARCH("-",TRIM(B16)))))=$F$11,8,IF(TRIM(RIGHT(TRIM(B16),LEN(TRIM(B16))-SEARCH("-",TRIM(B16),1+SEARCH("-",TRIM(B16)))))=$F$12,9,"")))))))))</f>
        <v>2</v>
      </c>
      <c r="T16" s="18" t="str">
        <f>P16&amp;R16&amp;Q16</f>
        <v>523</v>
      </c>
    </row>
    <row r="17" spans="2:20" ht="28.5" customHeight="1" x14ac:dyDescent="0.7">
      <c r="B17" s="14" t="s">
        <v>233</v>
      </c>
      <c r="J17" s="14" t="s">
        <v>33</v>
      </c>
      <c r="L17" s="18" t="str">
        <f t="shared" si="0"/>
        <v>SQR</v>
      </c>
      <c r="M17" s="18" t="str">
        <f t="shared" si="1"/>
        <v>27</v>
      </c>
      <c r="N17" s="18" t="str">
        <f t="shared" si="2"/>
        <v>A08</v>
      </c>
      <c r="P17" s="18">
        <f t="shared" si="3"/>
        <v>6</v>
      </c>
      <c r="Q17" s="18">
        <f t="shared" si="4"/>
        <v>5</v>
      </c>
      <c r="R17" s="18">
        <f>IF(TRIM(RIGHT(TRIM(B17),LEN(TRIM(B17))-SEARCH("-",TRIM(B17),1+SEARCH("-",TRIM(B17)))))=$F$4,1,IF(TRIM(RIGHT(TRIM(B17),LEN(TRIM(B17))-SEARCH("-",TRIM(B17),1+SEARCH("-",TRIM(B17)))))=$F$5,2,IF(TRIM(RIGHT(TRIM(B17),LEN(TRIM(B17))-SEARCH("-",TRIM(B17),1+SEARCH("-",TRIM(B17)))))=$F$6,3,IF(TRIM(RIGHT(TRIM(B17),LEN(TRIM(B17))-SEARCH("-",TRIM(B17),1+SEARCH("-",TRIM(B17)))))=$F$7,4,IF(TRIM(RIGHT(TRIM(B17),LEN(TRIM(B17))-SEARCH("-",TRIM(B17),1+SEARCH("-",TRIM(B17)))))=$F$8,5,IF(TRIM(RIGHT(TRIM(B17),LEN(TRIM(B17))-SEARCH("-",TRIM(B17),1+SEARCH("-",TRIM(B17)))))=$F$9,6,IF(TRIM(RIGHT(TRIM(B17),LEN(TRIM(B17))-SEARCH("-",TRIM(B17),1+SEARCH("-",TRIM(B17)))))=$F$10,7,IF(TRIM(RIGHT(TRIM(B17),LEN(TRIM(B17))-SEARCH("-",TRIM(B17),1+SEARCH("-",TRIM(B17)))))=$F$11,8,IF(TRIM(RIGHT(TRIM(B17),LEN(TRIM(B17))-SEARCH("-",TRIM(B17),1+SEARCH("-",TRIM(B17)))))=$F$12,9,"")))))))))</f>
        <v>5</v>
      </c>
      <c r="T17" s="18" t="str">
        <f>P17&amp;R17&amp;Q17</f>
        <v>655</v>
      </c>
    </row>
    <row r="18" spans="2:20" ht="28.5" customHeight="1" x14ac:dyDescent="0.7">
      <c r="B18" s="15" t="s">
        <v>152</v>
      </c>
      <c r="J18" s="14" t="s">
        <v>34</v>
      </c>
      <c r="L18" s="18" t="str">
        <f t="shared" si="0"/>
        <v>LNS</v>
      </c>
      <c r="M18" s="18" t="str">
        <f t="shared" si="1"/>
        <v>CC</v>
      </c>
      <c r="N18" s="18" t="str">
        <f t="shared" si="2"/>
        <v>A06</v>
      </c>
      <c r="P18" s="18">
        <f t="shared" si="3"/>
        <v>4</v>
      </c>
      <c r="Q18" s="18">
        <f t="shared" si="4"/>
        <v>1</v>
      </c>
      <c r="R18" s="18">
        <f>IF(TRIM(RIGHT(TRIM(B18),LEN(TRIM(B18))-SEARCH("-",TRIM(B18),1+SEARCH("-",TRIM(B18)))))=$F$4,1,IF(TRIM(RIGHT(TRIM(B18),LEN(TRIM(B18))-SEARCH("-",TRIM(B18),1+SEARCH("-",TRIM(B18)))))=$F$5,2,IF(TRIM(RIGHT(TRIM(B18),LEN(TRIM(B18))-SEARCH("-",TRIM(B18),1+SEARCH("-",TRIM(B18)))))=$F$6,3,IF(TRIM(RIGHT(TRIM(B18),LEN(TRIM(B18))-SEARCH("-",TRIM(B18),1+SEARCH("-",TRIM(B18)))))=$F$7,4,IF(TRIM(RIGHT(TRIM(B18),LEN(TRIM(B18))-SEARCH("-",TRIM(B18),1+SEARCH("-",TRIM(B18)))))=$F$8,5,IF(TRIM(RIGHT(TRIM(B18),LEN(TRIM(B18))-SEARCH("-",TRIM(B18),1+SEARCH("-",TRIM(B18)))))=$F$9,6,IF(TRIM(RIGHT(TRIM(B18),LEN(TRIM(B18))-SEARCH("-",TRIM(B18),1+SEARCH("-",TRIM(B18)))))=$F$10,7,IF(TRIM(RIGHT(TRIM(B18),LEN(TRIM(B18))-SEARCH("-",TRIM(B18),1+SEARCH("-",TRIM(B18)))))=$F$11,8,IF(TRIM(RIGHT(TRIM(B18),LEN(TRIM(B18))-SEARCH("-",TRIM(B18),1+SEARCH("-",TRIM(B18)))))=$F$12,9,"")))))))))</f>
        <v>3</v>
      </c>
      <c r="T18" s="18" t="str">
        <f>P18&amp;R18&amp;Q18</f>
        <v>431</v>
      </c>
    </row>
    <row r="19" spans="2:20" ht="28.5" customHeight="1" x14ac:dyDescent="0.7">
      <c r="B19" s="14" t="s">
        <v>216</v>
      </c>
      <c r="J19" s="14" t="s">
        <v>35</v>
      </c>
      <c r="L19" s="18" t="str">
        <f t="shared" si="0"/>
        <v>SQR</v>
      </c>
      <c r="M19" s="18" t="str">
        <f t="shared" si="1"/>
        <v>51</v>
      </c>
      <c r="N19" s="18" t="str">
        <f t="shared" si="2"/>
        <v>FW</v>
      </c>
      <c r="P19" s="18">
        <f t="shared" si="3"/>
        <v>6</v>
      </c>
      <c r="Q19" s="18">
        <f t="shared" si="4"/>
        <v>6</v>
      </c>
      <c r="R19" s="18">
        <f>IF(TRIM(RIGHT(TRIM(B19),LEN(TRIM(B19))-SEARCH("-",TRIM(B19),1+SEARCH("-",TRIM(B19)))))=$F$4,1,IF(TRIM(RIGHT(TRIM(B19),LEN(TRIM(B19))-SEARCH("-",TRIM(B19),1+SEARCH("-",TRIM(B19)))))=$F$5,2,IF(TRIM(RIGHT(TRIM(B19),LEN(TRIM(B19))-SEARCH("-",TRIM(B19),1+SEARCH("-",TRIM(B19)))))=$F$6,3,IF(TRIM(RIGHT(TRIM(B19),LEN(TRIM(B19))-SEARCH("-",TRIM(B19),1+SEARCH("-",TRIM(B19)))))=$F$7,4,IF(TRIM(RIGHT(TRIM(B19),LEN(TRIM(B19))-SEARCH("-",TRIM(B19),1+SEARCH("-",TRIM(B19)))))=$F$8,5,IF(TRIM(RIGHT(TRIM(B19),LEN(TRIM(B19))-SEARCH("-",TRIM(B19),1+SEARCH("-",TRIM(B19)))))=$F$9,6,IF(TRIM(RIGHT(TRIM(B19),LEN(TRIM(B19))-SEARCH("-",TRIM(B19),1+SEARCH("-",TRIM(B19)))))=$F$10,7,IF(TRIM(RIGHT(TRIM(B19),LEN(TRIM(B19))-SEARCH("-",TRIM(B19),1+SEARCH("-",TRIM(B19)))))=$F$11,8,IF(TRIM(RIGHT(TRIM(B19),LEN(TRIM(B19))-SEARCH("-",TRIM(B19),1+SEARCH("-",TRIM(B19)))))=$F$12,9,"")))))))))</f>
        <v>1</v>
      </c>
      <c r="T19" s="18" t="str">
        <f>P19&amp;R19&amp;Q19</f>
        <v>616</v>
      </c>
    </row>
    <row r="20" spans="2:20" ht="28.5" customHeight="1" x14ac:dyDescent="0.7">
      <c r="B20" s="14" t="s">
        <v>194</v>
      </c>
      <c r="J20" s="14" t="s">
        <v>36</v>
      </c>
      <c r="L20" s="18" t="str">
        <f t="shared" si="0"/>
        <v>OFL</v>
      </c>
      <c r="M20" s="18" t="str">
        <f t="shared" si="1"/>
        <v>MLK</v>
      </c>
      <c r="N20" s="18" t="str">
        <f t="shared" si="2"/>
        <v>A09</v>
      </c>
      <c r="P20" s="18">
        <f t="shared" si="3"/>
        <v>5</v>
      </c>
      <c r="Q20" s="18">
        <f t="shared" si="4"/>
        <v>4</v>
      </c>
      <c r="R20" s="18">
        <f>IF(TRIM(RIGHT(TRIM(B20),LEN(TRIM(B20))-SEARCH("-",TRIM(B20),1+SEARCH("-",TRIM(B20)))))=$F$4,1,IF(TRIM(RIGHT(TRIM(B20),LEN(TRIM(B20))-SEARCH("-",TRIM(B20),1+SEARCH("-",TRIM(B20)))))=$F$5,2,IF(TRIM(RIGHT(TRIM(B20),LEN(TRIM(B20))-SEARCH("-",TRIM(B20),1+SEARCH("-",TRIM(B20)))))=$F$6,3,IF(TRIM(RIGHT(TRIM(B20),LEN(TRIM(B20))-SEARCH("-",TRIM(B20),1+SEARCH("-",TRIM(B20)))))=$F$7,4,IF(TRIM(RIGHT(TRIM(B20),LEN(TRIM(B20))-SEARCH("-",TRIM(B20),1+SEARCH("-",TRIM(B20)))))=$F$8,5,IF(TRIM(RIGHT(TRIM(B20),LEN(TRIM(B20))-SEARCH("-",TRIM(B20),1+SEARCH("-",TRIM(B20)))))=$F$9,6,IF(TRIM(RIGHT(TRIM(B20),LEN(TRIM(B20))-SEARCH("-",TRIM(B20),1+SEARCH("-",TRIM(B20)))))=$F$10,7,IF(TRIM(RIGHT(TRIM(B20),LEN(TRIM(B20))-SEARCH("-",TRIM(B20),1+SEARCH("-",TRIM(B20)))))=$F$11,8,IF(TRIM(RIGHT(TRIM(B20),LEN(TRIM(B20))-SEARCH("-",TRIM(B20),1+SEARCH("-",TRIM(B20)))))=$F$12,9,"")))))))))</f>
        <v>6</v>
      </c>
      <c r="T20" s="18" t="str">
        <f>P20&amp;R20&amp;Q20</f>
        <v>564</v>
      </c>
    </row>
    <row r="21" spans="2:20" ht="28.5" customHeight="1" x14ac:dyDescent="0.7">
      <c r="B21" s="14" t="s">
        <v>243</v>
      </c>
      <c r="J21" s="14" t="s">
        <v>37</v>
      </c>
      <c r="L21" s="18" t="str">
        <f t="shared" si="0"/>
        <v>SQR</v>
      </c>
      <c r="M21" s="18" t="str">
        <f t="shared" si="1"/>
        <v>TEA</v>
      </c>
      <c r="N21" s="18" t="str">
        <f t="shared" si="2"/>
        <v>A11</v>
      </c>
      <c r="P21" s="18">
        <f t="shared" si="3"/>
        <v>6</v>
      </c>
      <c r="Q21" s="18">
        <f t="shared" si="4"/>
        <v>3</v>
      </c>
      <c r="R21" s="18">
        <f>IF(TRIM(RIGHT(TRIM(B21),LEN(TRIM(B21))-SEARCH("-",TRIM(B21),1+SEARCH("-",TRIM(B21)))))=$F$4,1,IF(TRIM(RIGHT(TRIM(B21),LEN(TRIM(B21))-SEARCH("-",TRIM(B21),1+SEARCH("-",TRIM(B21)))))=$F$5,2,IF(TRIM(RIGHT(TRIM(B21),LEN(TRIM(B21))-SEARCH("-",TRIM(B21),1+SEARCH("-",TRIM(B21)))))=$F$6,3,IF(TRIM(RIGHT(TRIM(B21),LEN(TRIM(B21))-SEARCH("-",TRIM(B21),1+SEARCH("-",TRIM(B21)))))=$F$7,4,IF(TRIM(RIGHT(TRIM(B21),LEN(TRIM(B21))-SEARCH("-",TRIM(B21),1+SEARCH("-",TRIM(B21)))))=$F$8,5,IF(TRIM(RIGHT(TRIM(B21),LEN(TRIM(B21))-SEARCH("-",TRIM(B21),1+SEARCH("-",TRIM(B21)))))=$F$9,6,IF(TRIM(RIGHT(TRIM(B21),LEN(TRIM(B21))-SEARCH("-",TRIM(B21),1+SEARCH("-",TRIM(B21)))))=$F$10,7,IF(TRIM(RIGHT(TRIM(B21),LEN(TRIM(B21))-SEARCH("-",TRIM(B21),1+SEARCH("-",TRIM(B21)))))=$F$11,8,IF(TRIM(RIGHT(TRIM(B21),LEN(TRIM(B21))-SEARCH("-",TRIM(B21),1+SEARCH("-",TRIM(B21)))))=$F$12,9,"")))))))))</f>
        <v>8</v>
      </c>
      <c r="T21" s="18" t="str">
        <f>P21&amp;R21&amp;Q21</f>
        <v>683</v>
      </c>
    </row>
    <row r="22" spans="2:20" ht="28.5" customHeight="1" x14ac:dyDescent="0.7">
      <c r="B22" s="14" t="s">
        <v>118</v>
      </c>
      <c r="J22" s="14" t="s">
        <v>38</v>
      </c>
      <c r="L22" s="18" t="str">
        <f t="shared" si="0"/>
        <v>HNY</v>
      </c>
      <c r="M22" s="18" t="str">
        <f t="shared" si="1"/>
        <v>MLK</v>
      </c>
      <c r="N22" s="18" t="str">
        <f t="shared" si="2"/>
        <v>A06</v>
      </c>
      <c r="P22" s="18">
        <f t="shared" si="3"/>
        <v>3</v>
      </c>
      <c r="Q22" s="18">
        <f t="shared" si="4"/>
        <v>4</v>
      </c>
      <c r="R22" s="18">
        <f>IF(TRIM(RIGHT(TRIM(B22),LEN(TRIM(B22))-SEARCH("-",TRIM(B22),1+SEARCH("-",TRIM(B22)))))=$F$4,1,IF(TRIM(RIGHT(TRIM(B22),LEN(TRIM(B22))-SEARCH("-",TRIM(B22),1+SEARCH("-",TRIM(B22)))))=$F$5,2,IF(TRIM(RIGHT(TRIM(B22),LEN(TRIM(B22))-SEARCH("-",TRIM(B22),1+SEARCH("-",TRIM(B22)))))=$F$6,3,IF(TRIM(RIGHT(TRIM(B22),LEN(TRIM(B22))-SEARCH("-",TRIM(B22),1+SEARCH("-",TRIM(B22)))))=$F$7,4,IF(TRIM(RIGHT(TRIM(B22),LEN(TRIM(B22))-SEARCH("-",TRIM(B22),1+SEARCH("-",TRIM(B22)))))=$F$8,5,IF(TRIM(RIGHT(TRIM(B22),LEN(TRIM(B22))-SEARCH("-",TRIM(B22),1+SEARCH("-",TRIM(B22)))))=$F$9,6,IF(TRIM(RIGHT(TRIM(B22),LEN(TRIM(B22))-SEARCH("-",TRIM(B22),1+SEARCH("-",TRIM(B22)))))=$F$10,7,IF(TRIM(RIGHT(TRIM(B22),LEN(TRIM(B22))-SEARCH("-",TRIM(B22),1+SEARCH("-",TRIM(B22)))))=$F$11,8,IF(TRIM(RIGHT(TRIM(B22),LEN(TRIM(B22))-SEARCH("-",TRIM(B22),1+SEARCH("-",TRIM(B22)))))=$F$12,9,"")))))))))</f>
        <v>3</v>
      </c>
      <c r="T22" s="18" t="str">
        <f>P22&amp;R22&amp;Q22</f>
        <v>334</v>
      </c>
    </row>
    <row r="23" spans="2:20" ht="28.5" customHeight="1" x14ac:dyDescent="0.7">
      <c r="B23" s="14" t="s">
        <v>44</v>
      </c>
      <c r="J23" s="14" t="s">
        <v>39</v>
      </c>
      <c r="L23" s="18" t="str">
        <f t="shared" si="0"/>
        <v>CRL</v>
      </c>
      <c r="M23" s="18" t="str">
        <f t="shared" si="1"/>
        <v>27</v>
      </c>
      <c r="N23" s="18" t="str">
        <f t="shared" si="2"/>
        <v>A08</v>
      </c>
      <c r="P23" s="18">
        <f t="shared" si="3"/>
        <v>1</v>
      </c>
      <c r="Q23" s="18">
        <f t="shared" si="4"/>
        <v>5</v>
      </c>
      <c r="R23" s="18">
        <f>IF(TRIM(RIGHT(TRIM(B23),LEN(TRIM(B23))-SEARCH("-",TRIM(B23),1+SEARCH("-",TRIM(B23)))))=$F$4,1,IF(TRIM(RIGHT(TRIM(B23),LEN(TRIM(B23))-SEARCH("-",TRIM(B23),1+SEARCH("-",TRIM(B23)))))=$F$5,2,IF(TRIM(RIGHT(TRIM(B23),LEN(TRIM(B23))-SEARCH("-",TRIM(B23),1+SEARCH("-",TRIM(B23)))))=$F$6,3,IF(TRIM(RIGHT(TRIM(B23),LEN(TRIM(B23))-SEARCH("-",TRIM(B23),1+SEARCH("-",TRIM(B23)))))=$F$7,4,IF(TRIM(RIGHT(TRIM(B23),LEN(TRIM(B23))-SEARCH("-",TRIM(B23),1+SEARCH("-",TRIM(B23)))))=$F$8,5,IF(TRIM(RIGHT(TRIM(B23),LEN(TRIM(B23))-SEARCH("-",TRIM(B23),1+SEARCH("-",TRIM(B23)))))=$F$9,6,IF(TRIM(RIGHT(TRIM(B23),LEN(TRIM(B23))-SEARCH("-",TRIM(B23),1+SEARCH("-",TRIM(B23)))))=$F$10,7,IF(TRIM(RIGHT(TRIM(B23),LEN(TRIM(B23))-SEARCH("-",TRIM(B23),1+SEARCH("-",TRIM(B23)))))=$F$11,8,IF(TRIM(RIGHT(TRIM(B23),LEN(TRIM(B23))-SEARCH("-",TRIM(B23),1+SEARCH("-",TRIM(B23)))))=$F$12,9,"")))))))))</f>
        <v>5</v>
      </c>
      <c r="T23" s="18" t="str">
        <f>P23&amp;R23&amp;Q23</f>
        <v>155</v>
      </c>
    </row>
    <row r="24" spans="2:20" ht="28.5" customHeight="1" x14ac:dyDescent="0.7">
      <c r="B24" s="14" t="s">
        <v>215</v>
      </c>
      <c r="J24" s="14" t="s">
        <v>40</v>
      </c>
      <c r="L24" s="18" t="str">
        <f t="shared" si="0"/>
        <v>SQR</v>
      </c>
      <c r="M24" s="18" t="str">
        <f t="shared" si="1"/>
        <v>27</v>
      </c>
      <c r="N24" s="18" t="str">
        <f t="shared" si="2"/>
        <v>FW</v>
      </c>
      <c r="P24" s="18">
        <f t="shared" si="3"/>
        <v>6</v>
      </c>
      <c r="Q24" s="18">
        <f t="shared" si="4"/>
        <v>5</v>
      </c>
      <c r="R24" s="18">
        <f>IF(TRIM(RIGHT(TRIM(B24),LEN(TRIM(B24))-SEARCH("-",TRIM(B24),1+SEARCH("-",TRIM(B24)))))=$F$4,1,IF(TRIM(RIGHT(TRIM(B24),LEN(TRIM(B24))-SEARCH("-",TRIM(B24),1+SEARCH("-",TRIM(B24)))))=$F$5,2,IF(TRIM(RIGHT(TRIM(B24),LEN(TRIM(B24))-SEARCH("-",TRIM(B24),1+SEARCH("-",TRIM(B24)))))=$F$6,3,IF(TRIM(RIGHT(TRIM(B24),LEN(TRIM(B24))-SEARCH("-",TRIM(B24),1+SEARCH("-",TRIM(B24)))))=$F$7,4,IF(TRIM(RIGHT(TRIM(B24),LEN(TRIM(B24))-SEARCH("-",TRIM(B24),1+SEARCH("-",TRIM(B24)))))=$F$8,5,IF(TRIM(RIGHT(TRIM(B24),LEN(TRIM(B24))-SEARCH("-",TRIM(B24),1+SEARCH("-",TRIM(B24)))))=$F$9,6,IF(TRIM(RIGHT(TRIM(B24),LEN(TRIM(B24))-SEARCH("-",TRIM(B24),1+SEARCH("-",TRIM(B24)))))=$F$10,7,IF(TRIM(RIGHT(TRIM(B24),LEN(TRIM(B24))-SEARCH("-",TRIM(B24),1+SEARCH("-",TRIM(B24)))))=$F$11,8,IF(TRIM(RIGHT(TRIM(B24),LEN(TRIM(B24))-SEARCH("-",TRIM(B24),1+SEARCH("-",TRIM(B24)))))=$F$12,9,"")))))))))</f>
        <v>1</v>
      </c>
      <c r="T24" s="18" t="str">
        <f>P24&amp;R24&amp;Q24</f>
        <v>615</v>
      </c>
    </row>
    <row r="25" spans="2:20" ht="28.5" customHeight="1" x14ac:dyDescent="0.7">
      <c r="B25" s="14" t="s">
        <v>187</v>
      </c>
      <c r="J25" s="14" t="s">
        <v>41</v>
      </c>
      <c r="L25" s="18" t="str">
        <f t="shared" si="0"/>
        <v>OFL</v>
      </c>
      <c r="M25" s="18" t="str">
        <f t="shared" si="1"/>
        <v>COF</v>
      </c>
      <c r="N25" s="18" t="str">
        <f t="shared" si="2"/>
        <v>A06</v>
      </c>
      <c r="P25" s="18">
        <f t="shared" si="3"/>
        <v>5</v>
      </c>
      <c r="Q25" s="18">
        <f t="shared" si="4"/>
        <v>2</v>
      </c>
      <c r="R25" s="18">
        <f>IF(TRIM(RIGHT(TRIM(B25),LEN(TRIM(B25))-SEARCH("-",TRIM(B25),1+SEARCH("-",TRIM(B25)))))=$F$4,1,IF(TRIM(RIGHT(TRIM(B25),LEN(TRIM(B25))-SEARCH("-",TRIM(B25),1+SEARCH("-",TRIM(B25)))))=$F$5,2,IF(TRIM(RIGHT(TRIM(B25),LEN(TRIM(B25))-SEARCH("-",TRIM(B25),1+SEARCH("-",TRIM(B25)))))=$F$6,3,IF(TRIM(RIGHT(TRIM(B25),LEN(TRIM(B25))-SEARCH("-",TRIM(B25),1+SEARCH("-",TRIM(B25)))))=$F$7,4,IF(TRIM(RIGHT(TRIM(B25),LEN(TRIM(B25))-SEARCH("-",TRIM(B25),1+SEARCH("-",TRIM(B25)))))=$F$8,5,IF(TRIM(RIGHT(TRIM(B25),LEN(TRIM(B25))-SEARCH("-",TRIM(B25),1+SEARCH("-",TRIM(B25)))))=$F$9,6,IF(TRIM(RIGHT(TRIM(B25),LEN(TRIM(B25))-SEARCH("-",TRIM(B25),1+SEARCH("-",TRIM(B25)))))=$F$10,7,IF(TRIM(RIGHT(TRIM(B25),LEN(TRIM(B25))-SEARCH("-",TRIM(B25),1+SEARCH("-",TRIM(B25)))))=$F$11,8,IF(TRIM(RIGHT(TRIM(B25),LEN(TRIM(B25))-SEARCH("-",TRIM(B25),1+SEARCH("-",TRIM(B25)))))=$F$12,9,"")))))))))</f>
        <v>3</v>
      </c>
      <c r="T25" s="18" t="str">
        <f>P25&amp;R25&amp;Q25</f>
        <v>532</v>
      </c>
    </row>
    <row r="26" spans="2:20" ht="28.5" customHeight="1" x14ac:dyDescent="0.7">
      <c r="B26" s="14" t="s">
        <v>37</v>
      </c>
      <c r="J26" s="14" t="s">
        <v>42</v>
      </c>
      <c r="L26" s="18" t="str">
        <f t="shared" si="0"/>
        <v>CRL</v>
      </c>
      <c r="M26" s="18" t="str">
        <f t="shared" si="1"/>
        <v>TEA</v>
      </c>
      <c r="N26" s="18" t="str">
        <f t="shared" si="2"/>
        <v>A07</v>
      </c>
      <c r="P26" s="18">
        <f t="shared" si="3"/>
        <v>1</v>
      </c>
      <c r="Q26" s="18">
        <f t="shared" si="4"/>
        <v>3</v>
      </c>
      <c r="R26" s="18">
        <f>IF(TRIM(RIGHT(TRIM(B26),LEN(TRIM(B26))-SEARCH("-",TRIM(B26),1+SEARCH("-",TRIM(B26)))))=$F$4,1,IF(TRIM(RIGHT(TRIM(B26),LEN(TRIM(B26))-SEARCH("-",TRIM(B26),1+SEARCH("-",TRIM(B26)))))=$F$5,2,IF(TRIM(RIGHT(TRIM(B26),LEN(TRIM(B26))-SEARCH("-",TRIM(B26),1+SEARCH("-",TRIM(B26)))))=$F$6,3,IF(TRIM(RIGHT(TRIM(B26),LEN(TRIM(B26))-SEARCH("-",TRIM(B26),1+SEARCH("-",TRIM(B26)))))=$F$7,4,IF(TRIM(RIGHT(TRIM(B26),LEN(TRIM(B26))-SEARCH("-",TRIM(B26),1+SEARCH("-",TRIM(B26)))))=$F$8,5,IF(TRIM(RIGHT(TRIM(B26),LEN(TRIM(B26))-SEARCH("-",TRIM(B26),1+SEARCH("-",TRIM(B26)))))=$F$9,6,IF(TRIM(RIGHT(TRIM(B26),LEN(TRIM(B26))-SEARCH("-",TRIM(B26),1+SEARCH("-",TRIM(B26)))))=$F$10,7,IF(TRIM(RIGHT(TRIM(B26),LEN(TRIM(B26))-SEARCH("-",TRIM(B26),1+SEARCH("-",TRIM(B26)))))=$F$11,8,IF(TRIM(RIGHT(TRIM(B26),LEN(TRIM(B26))-SEARCH("-",TRIM(B26),1+SEARCH("-",TRIM(B26)))))=$F$12,9,"")))))))))</f>
        <v>4</v>
      </c>
      <c r="T26" s="18" t="str">
        <f>P26&amp;R26&amp;Q26</f>
        <v>143</v>
      </c>
    </row>
    <row r="27" spans="2:20" ht="28.5" customHeight="1" x14ac:dyDescent="0.7">
      <c r="B27" s="14" t="s">
        <v>218</v>
      </c>
      <c r="J27" s="14" t="s">
        <v>43</v>
      </c>
      <c r="L27" s="18" t="str">
        <f t="shared" si="0"/>
        <v>SQR</v>
      </c>
      <c r="M27" s="18" t="str">
        <f t="shared" si="1"/>
        <v>COF</v>
      </c>
      <c r="N27" s="18" t="str">
        <f t="shared" si="2"/>
        <v>A01</v>
      </c>
      <c r="P27" s="18">
        <f t="shared" si="3"/>
        <v>6</v>
      </c>
      <c r="Q27" s="18">
        <f t="shared" si="4"/>
        <v>2</v>
      </c>
      <c r="R27" s="18">
        <f>IF(TRIM(RIGHT(TRIM(B27),LEN(TRIM(B27))-SEARCH("-",TRIM(B27),1+SEARCH("-",TRIM(B27)))))=$F$4,1,IF(TRIM(RIGHT(TRIM(B27),LEN(TRIM(B27))-SEARCH("-",TRIM(B27),1+SEARCH("-",TRIM(B27)))))=$F$5,2,IF(TRIM(RIGHT(TRIM(B27),LEN(TRIM(B27))-SEARCH("-",TRIM(B27),1+SEARCH("-",TRIM(B27)))))=$F$6,3,IF(TRIM(RIGHT(TRIM(B27),LEN(TRIM(B27))-SEARCH("-",TRIM(B27),1+SEARCH("-",TRIM(B27)))))=$F$7,4,IF(TRIM(RIGHT(TRIM(B27),LEN(TRIM(B27))-SEARCH("-",TRIM(B27),1+SEARCH("-",TRIM(B27)))))=$F$8,5,IF(TRIM(RIGHT(TRIM(B27),LEN(TRIM(B27))-SEARCH("-",TRIM(B27),1+SEARCH("-",TRIM(B27)))))=$F$9,6,IF(TRIM(RIGHT(TRIM(B27),LEN(TRIM(B27))-SEARCH("-",TRIM(B27),1+SEARCH("-",TRIM(B27)))))=$F$10,7,IF(TRIM(RIGHT(TRIM(B27),LEN(TRIM(B27))-SEARCH("-",TRIM(B27),1+SEARCH("-",TRIM(B27)))))=$F$11,8,IF(TRIM(RIGHT(TRIM(B27),LEN(TRIM(B27))-SEARCH("-",TRIM(B27),1+SEARCH("-",TRIM(B27)))))=$F$12,9,"")))))))))</f>
        <v>2</v>
      </c>
      <c r="T27" s="18" t="str">
        <f>P27&amp;R27&amp;Q27</f>
        <v>622</v>
      </c>
    </row>
    <row r="28" spans="2:20" ht="28.5" customHeight="1" x14ac:dyDescent="0.7">
      <c r="B28" s="14" t="s">
        <v>96</v>
      </c>
      <c r="J28" s="14" t="s">
        <v>44</v>
      </c>
      <c r="L28" s="18" t="str">
        <f t="shared" si="0"/>
        <v>DMD</v>
      </c>
      <c r="M28" s="18" t="str">
        <f t="shared" si="1"/>
        <v>COF</v>
      </c>
      <c r="N28" s="18" t="str">
        <f t="shared" si="2"/>
        <v>A10</v>
      </c>
      <c r="P28" s="18">
        <f t="shared" si="3"/>
        <v>2</v>
      </c>
      <c r="Q28" s="18">
        <f t="shared" si="4"/>
        <v>2</v>
      </c>
      <c r="R28" s="18">
        <f>IF(TRIM(RIGHT(TRIM(B28),LEN(TRIM(B28))-SEARCH("-",TRIM(B28),1+SEARCH("-",TRIM(B28)))))=$F$4,1,IF(TRIM(RIGHT(TRIM(B28),LEN(TRIM(B28))-SEARCH("-",TRIM(B28),1+SEARCH("-",TRIM(B28)))))=$F$5,2,IF(TRIM(RIGHT(TRIM(B28),LEN(TRIM(B28))-SEARCH("-",TRIM(B28),1+SEARCH("-",TRIM(B28)))))=$F$6,3,IF(TRIM(RIGHT(TRIM(B28),LEN(TRIM(B28))-SEARCH("-",TRIM(B28),1+SEARCH("-",TRIM(B28)))))=$F$7,4,IF(TRIM(RIGHT(TRIM(B28),LEN(TRIM(B28))-SEARCH("-",TRIM(B28),1+SEARCH("-",TRIM(B28)))))=$F$8,5,IF(TRIM(RIGHT(TRIM(B28),LEN(TRIM(B28))-SEARCH("-",TRIM(B28),1+SEARCH("-",TRIM(B28)))))=$F$9,6,IF(TRIM(RIGHT(TRIM(B28),LEN(TRIM(B28))-SEARCH("-",TRIM(B28),1+SEARCH("-",TRIM(B28)))))=$F$10,7,IF(TRIM(RIGHT(TRIM(B28),LEN(TRIM(B28))-SEARCH("-",TRIM(B28),1+SEARCH("-",TRIM(B28)))))=$F$11,8,IF(TRIM(RIGHT(TRIM(B28),LEN(TRIM(B28))-SEARCH("-",TRIM(B28),1+SEARCH("-",TRIM(B28)))))=$F$12,9,"")))))))))</f>
        <v>7</v>
      </c>
      <c r="T28" s="18" t="str">
        <f>P28&amp;R28&amp;Q28</f>
        <v>272</v>
      </c>
    </row>
    <row r="29" spans="2:20" ht="28.5" customHeight="1" x14ac:dyDescent="0.7">
      <c r="B29" s="14" t="s">
        <v>80</v>
      </c>
      <c r="J29" s="14" t="s">
        <v>45</v>
      </c>
      <c r="L29" s="18" t="str">
        <f t="shared" si="0"/>
        <v>DMD</v>
      </c>
      <c r="M29" s="18" t="str">
        <f t="shared" si="1"/>
        <v>CC</v>
      </c>
      <c r="N29" s="18" t="str">
        <f t="shared" si="2"/>
        <v>A07</v>
      </c>
      <c r="P29" s="18">
        <f t="shared" si="3"/>
        <v>2</v>
      </c>
      <c r="Q29" s="18">
        <f t="shared" si="4"/>
        <v>1</v>
      </c>
      <c r="R29" s="18">
        <f>IF(TRIM(RIGHT(TRIM(B29),LEN(TRIM(B29))-SEARCH("-",TRIM(B29),1+SEARCH("-",TRIM(B29)))))=$F$4,1,IF(TRIM(RIGHT(TRIM(B29),LEN(TRIM(B29))-SEARCH("-",TRIM(B29),1+SEARCH("-",TRIM(B29)))))=$F$5,2,IF(TRIM(RIGHT(TRIM(B29),LEN(TRIM(B29))-SEARCH("-",TRIM(B29),1+SEARCH("-",TRIM(B29)))))=$F$6,3,IF(TRIM(RIGHT(TRIM(B29),LEN(TRIM(B29))-SEARCH("-",TRIM(B29),1+SEARCH("-",TRIM(B29)))))=$F$7,4,IF(TRIM(RIGHT(TRIM(B29),LEN(TRIM(B29))-SEARCH("-",TRIM(B29),1+SEARCH("-",TRIM(B29)))))=$F$8,5,IF(TRIM(RIGHT(TRIM(B29),LEN(TRIM(B29))-SEARCH("-",TRIM(B29),1+SEARCH("-",TRIM(B29)))))=$F$9,6,IF(TRIM(RIGHT(TRIM(B29),LEN(TRIM(B29))-SEARCH("-",TRIM(B29),1+SEARCH("-",TRIM(B29)))))=$F$10,7,IF(TRIM(RIGHT(TRIM(B29),LEN(TRIM(B29))-SEARCH("-",TRIM(B29),1+SEARCH("-",TRIM(B29)))))=$F$11,8,IF(TRIM(RIGHT(TRIM(B29),LEN(TRIM(B29))-SEARCH("-",TRIM(B29),1+SEARCH("-",TRIM(B29)))))=$F$12,9,"")))))))))</f>
        <v>4</v>
      </c>
      <c r="T29" s="18" t="str">
        <f>P29&amp;R29&amp;Q29</f>
        <v>241</v>
      </c>
    </row>
    <row r="30" spans="2:20" ht="28.5" customHeight="1" x14ac:dyDescent="0.7">
      <c r="B30" s="14" t="s">
        <v>221</v>
      </c>
      <c r="J30" s="14" t="s">
        <v>46</v>
      </c>
      <c r="L30" s="18" t="str">
        <f t="shared" si="0"/>
        <v>SQR</v>
      </c>
      <c r="M30" s="18" t="str">
        <f t="shared" si="1"/>
        <v>27</v>
      </c>
      <c r="N30" s="18" t="str">
        <f t="shared" si="2"/>
        <v>A01</v>
      </c>
      <c r="P30" s="18">
        <f t="shared" si="3"/>
        <v>6</v>
      </c>
      <c r="Q30" s="18">
        <f t="shared" si="4"/>
        <v>5</v>
      </c>
      <c r="R30" s="18">
        <f>IF(TRIM(RIGHT(TRIM(B30),LEN(TRIM(B30))-SEARCH("-",TRIM(B30),1+SEARCH("-",TRIM(B30)))))=$F$4,1,IF(TRIM(RIGHT(TRIM(B30),LEN(TRIM(B30))-SEARCH("-",TRIM(B30),1+SEARCH("-",TRIM(B30)))))=$F$5,2,IF(TRIM(RIGHT(TRIM(B30),LEN(TRIM(B30))-SEARCH("-",TRIM(B30),1+SEARCH("-",TRIM(B30)))))=$F$6,3,IF(TRIM(RIGHT(TRIM(B30),LEN(TRIM(B30))-SEARCH("-",TRIM(B30),1+SEARCH("-",TRIM(B30)))))=$F$7,4,IF(TRIM(RIGHT(TRIM(B30),LEN(TRIM(B30))-SEARCH("-",TRIM(B30),1+SEARCH("-",TRIM(B30)))))=$F$8,5,IF(TRIM(RIGHT(TRIM(B30),LEN(TRIM(B30))-SEARCH("-",TRIM(B30),1+SEARCH("-",TRIM(B30)))))=$F$9,6,IF(TRIM(RIGHT(TRIM(B30),LEN(TRIM(B30))-SEARCH("-",TRIM(B30),1+SEARCH("-",TRIM(B30)))))=$F$10,7,IF(TRIM(RIGHT(TRIM(B30),LEN(TRIM(B30))-SEARCH("-",TRIM(B30),1+SEARCH("-",TRIM(B30)))))=$F$11,8,IF(TRIM(RIGHT(TRIM(B30),LEN(TRIM(B30))-SEARCH("-",TRIM(B30),1+SEARCH("-",TRIM(B30)))))=$F$12,9,"")))))))))</f>
        <v>2</v>
      </c>
      <c r="T30" s="18" t="str">
        <f>P30&amp;R30&amp;Q30</f>
        <v>625</v>
      </c>
    </row>
    <row r="31" spans="2:20" ht="28.5" customHeight="1" x14ac:dyDescent="0.7">
      <c r="B31" s="14" t="s">
        <v>116</v>
      </c>
      <c r="J31" s="14" t="s">
        <v>47</v>
      </c>
      <c r="L31" s="18" t="str">
        <f t="shared" si="0"/>
        <v>HNY</v>
      </c>
      <c r="M31" s="18" t="str">
        <f t="shared" si="1"/>
        <v>COF</v>
      </c>
      <c r="N31" s="18" t="str">
        <f t="shared" si="2"/>
        <v>A06</v>
      </c>
      <c r="P31" s="18">
        <f t="shared" si="3"/>
        <v>3</v>
      </c>
      <c r="Q31" s="18">
        <f t="shared" si="4"/>
        <v>2</v>
      </c>
      <c r="R31" s="18">
        <f>IF(TRIM(RIGHT(TRIM(B31),LEN(TRIM(B31))-SEARCH("-",TRIM(B31),1+SEARCH("-",TRIM(B31)))))=$F$4,1,IF(TRIM(RIGHT(TRIM(B31),LEN(TRIM(B31))-SEARCH("-",TRIM(B31),1+SEARCH("-",TRIM(B31)))))=$F$5,2,IF(TRIM(RIGHT(TRIM(B31),LEN(TRIM(B31))-SEARCH("-",TRIM(B31),1+SEARCH("-",TRIM(B31)))))=$F$6,3,IF(TRIM(RIGHT(TRIM(B31),LEN(TRIM(B31))-SEARCH("-",TRIM(B31),1+SEARCH("-",TRIM(B31)))))=$F$7,4,IF(TRIM(RIGHT(TRIM(B31),LEN(TRIM(B31))-SEARCH("-",TRIM(B31),1+SEARCH("-",TRIM(B31)))))=$F$8,5,IF(TRIM(RIGHT(TRIM(B31),LEN(TRIM(B31))-SEARCH("-",TRIM(B31),1+SEARCH("-",TRIM(B31)))))=$F$9,6,IF(TRIM(RIGHT(TRIM(B31),LEN(TRIM(B31))-SEARCH("-",TRIM(B31),1+SEARCH("-",TRIM(B31)))))=$F$10,7,IF(TRIM(RIGHT(TRIM(B31),LEN(TRIM(B31))-SEARCH("-",TRIM(B31),1+SEARCH("-",TRIM(B31)))))=$F$11,8,IF(TRIM(RIGHT(TRIM(B31),LEN(TRIM(B31))-SEARCH("-",TRIM(B31),1+SEARCH("-",TRIM(B31)))))=$F$12,9,"")))))))))</f>
        <v>3</v>
      </c>
      <c r="T31" s="18" t="str">
        <f>P31&amp;R31&amp;Q31</f>
        <v>332</v>
      </c>
    </row>
    <row r="32" spans="2:20" ht="28.5" customHeight="1" x14ac:dyDescent="0.7">
      <c r="B32" s="14" t="s">
        <v>208</v>
      </c>
      <c r="J32" s="14" t="s">
        <v>48</v>
      </c>
      <c r="L32" s="18" t="str">
        <f t="shared" si="0"/>
        <v>OFL</v>
      </c>
      <c r="M32" s="18" t="str">
        <f t="shared" si="1"/>
        <v>TEA</v>
      </c>
      <c r="N32" s="18" t="str">
        <f t="shared" si="2"/>
        <v>A12</v>
      </c>
      <c r="P32" s="18">
        <f t="shared" si="3"/>
        <v>5</v>
      </c>
      <c r="Q32" s="18">
        <f t="shared" si="4"/>
        <v>3</v>
      </c>
      <c r="R32" s="18">
        <f>IF(TRIM(RIGHT(TRIM(B32),LEN(TRIM(B32))-SEARCH("-",TRIM(B32),1+SEARCH("-",TRIM(B32)))))=$F$4,1,IF(TRIM(RIGHT(TRIM(B32),LEN(TRIM(B32))-SEARCH("-",TRIM(B32),1+SEARCH("-",TRIM(B32)))))=$F$5,2,IF(TRIM(RIGHT(TRIM(B32),LEN(TRIM(B32))-SEARCH("-",TRIM(B32),1+SEARCH("-",TRIM(B32)))))=$F$6,3,IF(TRIM(RIGHT(TRIM(B32),LEN(TRIM(B32))-SEARCH("-",TRIM(B32),1+SEARCH("-",TRIM(B32)))))=$F$7,4,IF(TRIM(RIGHT(TRIM(B32),LEN(TRIM(B32))-SEARCH("-",TRIM(B32),1+SEARCH("-",TRIM(B32)))))=$F$8,5,IF(TRIM(RIGHT(TRIM(B32),LEN(TRIM(B32))-SEARCH("-",TRIM(B32),1+SEARCH("-",TRIM(B32)))))=$F$9,6,IF(TRIM(RIGHT(TRIM(B32),LEN(TRIM(B32))-SEARCH("-",TRIM(B32),1+SEARCH("-",TRIM(B32)))))=$F$10,7,IF(TRIM(RIGHT(TRIM(B32),LEN(TRIM(B32))-SEARCH("-",TRIM(B32),1+SEARCH("-",TRIM(B32)))))=$F$11,8,IF(TRIM(RIGHT(TRIM(B32),LEN(TRIM(B32))-SEARCH("-",TRIM(B32),1+SEARCH("-",TRIM(B32)))))=$F$12,9,"")))))))))</f>
        <v>9</v>
      </c>
      <c r="T32" s="18" t="str">
        <f>P32&amp;R32&amp;Q32</f>
        <v>593</v>
      </c>
    </row>
    <row r="33" spans="2:20" ht="28.5" customHeight="1" x14ac:dyDescent="0.7">
      <c r="B33" s="14" t="s">
        <v>212</v>
      </c>
      <c r="J33" s="14" t="s">
        <v>49</v>
      </c>
      <c r="L33" s="18" t="str">
        <f t="shared" si="0"/>
        <v>SQR</v>
      </c>
      <c r="M33" s="18" t="str">
        <f t="shared" si="1"/>
        <v>COF</v>
      </c>
      <c r="N33" s="18" t="str">
        <f t="shared" si="2"/>
        <v>FW</v>
      </c>
      <c r="P33" s="18">
        <f t="shared" si="3"/>
        <v>6</v>
      </c>
      <c r="Q33" s="18">
        <f t="shared" si="4"/>
        <v>2</v>
      </c>
      <c r="R33" s="18">
        <f>IF(TRIM(RIGHT(TRIM(B33),LEN(TRIM(B33))-SEARCH("-",TRIM(B33),1+SEARCH("-",TRIM(B33)))))=$F$4,1,IF(TRIM(RIGHT(TRIM(B33),LEN(TRIM(B33))-SEARCH("-",TRIM(B33),1+SEARCH("-",TRIM(B33)))))=$F$5,2,IF(TRIM(RIGHT(TRIM(B33),LEN(TRIM(B33))-SEARCH("-",TRIM(B33),1+SEARCH("-",TRIM(B33)))))=$F$6,3,IF(TRIM(RIGHT(TRIM(B33),LEN(TRIM(B33))-SEARCH("-",TRIM(B33),1+SEARCH("-",TRIM(B33)))))=$F$7,4,IF(TRIM(RIGHT(TRIM(B33),LEN(TRIM(B33))-SEARCH("-",TRIM(B33),1+SEARCH("-",TRIM(B33)))))=$F$8,5,IF(TRIM(RIGHT(TRIM(B33),LEN(TRIM(B33))-SEARCH("-",TRIM(B33),1+SEARCH("-",TRIM(B33)))))=$F$9,6,IF(TRIM(RIGHT(TRIM(B33),LEN(TRIM(B33))-SEARCH("-",TRIM(B33),1+SEARCH("-",TRIM(B33)))))=$F$10,7,IF(TRIM(RIGHT(TRIM(B33),LEN(TRIM(B33))-SEARCH("-",TRIM(B33),1+SEARCH("-",TRIM(B33)))))=$F$11,8,IF(TRIM(RIGHT(TRIM(B33),LEN(TRIM(B33))-SEARCH("-",TRIM(B33),1+SEARCH("-",TRIM(B33)))))=$F$12,9,"")))))))))</f>
        <v>1</v>
      </c>
      <c r="T33" s="18" t="str">
        <f>P33&amp;R33&amp;Q33</f>
        <v>612</v>
      </c>
    </row>
    <row r="34" spans="2:20" ht="28.5" customHeight="1" x14ac:dyDescent="0.7">
      <c r="B34" s="14" t="s">
        <v>76</v>
      </c>
      <c r="J34" s="14" t="s">
        <v>50</v>
      </c>
      <c r="L34" s="18" t="str">
        <f t="shared" si="0"/>
        <v>DMD</v>
      </c>
      <c r="M34" s="18" t="str">
        <f t="shared" si="1"/>
        <v>COF</v>
      </c>
      <c r="N34" s="18" t="str">
        <f t="shared" si="2"/>
        <v>A06</v>
      </c>
      <c r="P34" s="18">
        <f t="shared" si="3"/>
        <v>2</v>
      </c>
      <c r="Q34" s="18">
        <f t="shared" si="4"/>
        <v>2</v>
      </c>
      <c r="R34" s="18">
        <f>IF(TRIM(RIGHT(TRIM(B34),LEN(TRIM(B34))-SEARCH("-",TRIM(B34),1+SEARCH("-",TRIM(B34)))))=$F$4,1,IF(TRIM(RIGHT(TRIM(B34),LEN(TRIM(B34))-SEARCH("-",TRIM(B34),1+SEARCH("-",TRIM(B34)))))=$F$5,2,IF(TRIM(RIGHT(TRIM(B34),LEN(TRIM(B34))-SEARCH("-",TRIM(B34),1+SEARCH("-",TRIM(B34)))))=$F$6,3,IF(TRIM(RIGHT(TRIM(B34),LEN(TRIM(B34))-SEARCH("-",TRIM(B34),1+SEARCH("-",TRIM(B34)))))=$F$7,4,IF(TRIM(RIGHT(TRIM(B34),LEN(TRIM(B34))-SEARCH("-",TRIM(B34),1+SEARCH("-",TRIM(B34)))))=$F$8,5,IF(TRIM(RIGHT(TRIM(B34),LEN(TRIM(B34))-SEARCH("-",TRIM(B34),1+SEARCH("-",TRIM(B34)))))=$F$9,6,IF(TRIM(RIGHT(TRIM(B34),LEN(TRIM(B34))-SEARCH("-",TRIM(B34),1+SEARCH("-",TRIM(B34)))))=$F$10,7,IF(TRIM(RIGHT(TRIM(B34),LEN(TRIM(B34))-SEARCH("-",TRIM(B34),1+SEARCH("-",TRIM(B34)))))=$F$11,8,IF(TRIM(RIGHT(TRIM(B34),LEN(TRIM(B34))-SEARCH("-",TRIM(B34),1+SEARCH("-",TRIM(B34)))))=$F$12,9,"")))))))))</f>
        <v>3</v>
      </c>
      <c r="T34" s="18" t="str">
        <f>P34&amp;R34&amp;Q34</f>
        <v>232</v>
      </c>
    </row>
    <row r="35" spans="2:20" ht="28.5" customHeight="1" x14ac:dyDescent="0.7">
      <c r="B35" s="14" t="s">
        <v>106</v>
      </c>
      <c r="J35" s="14" t="s">
        <v>51</v>
      </c>
      <c r="L35" s="18" t="str">
        <f t="shared" si="0"/>
        <v>HNY</v>
      </c>
      <c r="M35" s="18" t="str">
        <f t="shared" si="1"/>
        <v>COF</v>
      </c>
      <c r="N35" s="18" t="str">
        <f t="shared" si="2"/>
        <v>FW</v>
      </c>
      <c r="P35" s="18">
        <f t="shared" si="3"/>
        <v>3</v>
      </c>
      <c r="Q35" s="18">
        <f t="shared" si="4"/>
        <v>2</v>
      </c>
      <c r="R35" s="18">
        <f>IF(TRIM(RIGHT(TRIM(B35),LEN(TRIM(B35))-SEARCH("-",TRIM(B35),1+SEARCH("-",TRIM(B35)))))=$F$4,1,IF(TRIM(RIGHT(TRIM(B35),LEN(TRIM(B35))-SEARCH("-",TRIM(B35),1+SEARCH("-",TRIM(B35)))))=$F$5,2,IF(TRIM(RIGHT(TRIM(B35),LEN(TRIM(B35))-SEARCH("-",TRIM(B35),1+SEARCH("-",TRIM(B35)))))=$F$6,3,IF(TRIM(RIGHT(TRIM(B35),LEN(TRIM(B35))-SEARCH("-",TRIM(B35),1+SEARCH("-",TRIM(B35)))))=$F$7,4,IF(TRIM(RIGHT(TRIM(B35),LEN(TRIM(B35))-SEARCH("-",TRIM(B35),1+SEARCH("-",TRIM(B35)))))=$F$8,5,IF(TRIM(RIGHT(TRIM(B35),LEN(TRIM(B35))-SEARCH("-",TRIM(B35),1+SEARCH("-",TRIM(B35)))))=$F$9,6,IF(TRIM(RIGHT(TRIM(B35),LEN(TRIM(B35))-SEARCH("-",TRIM(B35),1+SEARCH("-",TRIM(B35)))))=$F$10,7,IF(TRIM(RIGHT(TRIM(B35),LEN(TRIM(B35))-SEARCH("-",TRIM(B35),1+SEARCH("-",TRIM(B35)))))=$F$11,8,IF(TRIM(RIGHT(TRIM(B35),LEN(TRIM(B35))-SEARCH("-",TRIM(B35),1+SEARCH("-",TRIM(B35)))))=$F$12,9,"")))))))))</f>
        <v>1</v>
      </c>
      <c r="T35" s="18" t="str">
        <f>P35&amp;R35&amp;Q35</f>
        <v>312</v>
      </c>
    </row>
    <row r="36" spans="2:20" ht="28.5" customHeight="1" x14ac:dyDescent="0.7">
      <c r="B36" s="14" t="s">
        <v>52</v>
      </c>
      <c r="J36" s="14" t="s">
        <v>52</v>
      </c>
      <c r="L36" s="18" t="str">
        <f t="shared" si="0"/>
        <v>CRL</v>
      </c>
      <c r="M36" s="18" t="str">
        <f t="shared" si="1"/>
        <v>TEA</v>
      </c>
      <c r="N36" s="18" t="str">
        <f t="shared" si="2"/>
        <v>A10</v>
      </c>
      <c r="P36" s="18">
        <f t="shared" si="3"/>
        <v>1</v>
      </c>
      <c r="Q36" s="18">
        <f t="shared" si="4"/>
        <v>3</v>
      </c>
      <c r="R36" s="18">
        <f>IF(TRIM(RIGHT(TRIM(B36),LEN(TRIM(B36))-SEARCH("-",TRIM(B36),1+SEARCH("-",TRIM(B36)))))=$F$4,1,IF(TRIM(RIGHT(TRIM(B36),LEN(TRIM(B36))-SEARCH("-",TRIM(B36),1+SEARCH("-",TRIM(B36)))))=$F$5,2,IF(TRIM(RIGHT(TRIM(B36),LEN(TRIM(B36))-SEARCH("-",TRIM(B36),1+SEARCH("-",TRIM(B36)))))=$F$6,3,IF(TRIM(RIGHT(TRIM(B36),LEN(TRIM(B36))-SEARCH("-",TRIM(B36),1+SEARCH("-",TRIM(B36)))))=$F$7,4,IF(TRIM(RIGHT(TRIM(B36),LEN(TRIM(B36))-SEARCH("-",TRIM(B36),1+SEARCH("-",TRIM(B36)))))=$F$8,5,IF(TRIM(RIGHT(TRIM(B36),LEN(TRIM(B36))-SEARCH("-",TRIM(B36),1+SEARCH("-",TRIM(B36)))))=$F$9,6,IF(TRIM(RIGHT(TRIM(B36),LEN(TRIM(B36))-SEARCH("-",TRIM(B36),1+SEARCH("-",TRIM(B36)))))=$F$10,7,IF(TRIM(RIGHT(TRIM(B36),LEN(TRIM(B36))-SEARCH("-",TRIM(B36),1+SEARCH("-",TRIM(B36)))))=$F$11,8,IF(TRIM(RIGHT(TRIM(B36),LEN(TRIM(B36))-SEARCH("-",TRIM(B36),1+SEARCH("-",TRIM(B36)))))=$F$12,9,"")))))))))</f>
        <v>7</v>
      </c>
      <c r="T36" s="18" t="str">
        <f>P36&amp;R36&amp;Q36</f>
        <v>173</v>
      </c>
    </row>
    <row r="37" spans="2:20" ht="28.5" customHeight="1" x14ac:dyDescent="0.7">
      <c r="B37" s="14" t="s">
        <v>142</v>
      </c>
      <c r="J37" s="14" t="s">
        <v>53</v>
      </c>
      <c r="L37" s="18" t="str">
        <f t="shared" si="0"/>
        <v>HNY</v>
      </c>
      <c r="M37" s="18" t="str">
        <f t="shared" si="1"/>
        <v>TEA</v>
      </c>
      <c r="N37" s="18" t="str">
        <f t="shared" si="2"/>
        <v>A11</v>
      </c>
      <c r="P37" s="18">
        <f t="shared" si="3"/>
        <v>3</v>
      </c>
      <c r="Q37" s="18">
        <f t="shared" si="4"/>
        <v>3</v>
      </c>
      <c r="R37" s="18">
        <f>IF(TRIM(RIGHT(TRIM(B37),LEN(TRIM(B37))-SEARCH("-",TRIM(B37),1+SEARCH("-",TRIM(B37)))))=$F$4,1,IF(TRIM(RIGHT(TRIM(B37),LEN(TRIM(B37))-SEARCH("-",TRIM(B37),1+SEARCH("-",TRIM(B37)))))=$F$5,2,IF(TRIM(RIGHT(TRIM(B37),LEN(TRIM(B37))-SEARCH("-",TRIM(B37),1+SEARCH("-",TRIM(B37)))))=$F$6,3,IF(TRIM(RIGHT(TRIM(B37),LEN(TRIM(B37))-SEARCH("-",TRIM(B37),1+SEARCH("-",TRIM(B37)))))=$F$7,4,IF(TRIM(RIGHT(TRIM(B37),LEN(TRIM(B37))-SEARCH("-",TRIM(B37),1+SEARCH("-",TRIM(B37)))))=$F$8,5,IF(TRIM(RIGHT(TRIM(B37),LEN(TRIM(B37))-SEARCH("-",TRIM(B37),1+SEARCH("-",TRIM(B37)))))=$F$9,6,IF(TRIM(RIGHT(TRIM(B37),LEN(TRIM(B37))-SEARCH("-",TRIM(B37),1+SEARCH("-",TRIM(B37)))))=$F$10,7,IF(TRIM(RIGHT(TRIM(B37),LEN(TRIM(B37))-SEARCH("-",TRIM(B37),1+SEARCH("-",TRIM(B37)))))=$F$11,8,IF(TRIM(RIGHT(TRIM(B37),LEN(TRIM(B37))-SEARCH("-",TRIM(B37),1+SEARCH("-",TRIM(B37)))))=$F$12,9,"")))))))))</f>
        <v>8</v>
      </c>
      <c r="T37" s="18" t="str">
        <f>P37&amp;R37&amp;Q37</f>
        <v>383</v>
      </c>
    </row>
    <row r="38" spans="2:20" ht="28.5" customHeight="1" x14ac:dyDescent="0.7">
      <c r="B38" s="14" t="s">
        <v>65</v>
      </c>
      <c r="J38" s="14" t="s">
        <v>54</v>
      </c>
      <c r="L38" s="18" t="str">
        <f t="shared" si="0"/>
        <v>DMD</v>
      </c>
      <c r="M38" s="18" t="str">
        <f t="shared" si="1"/>
        <v>CC</v>
      </c>
      <c r="N38" s="18" t="str">
        <f t="shared" si="2"/>
        <v>FW</v>
      </c>
      <c r="P38" s="18">
        <f t="shared" si="3"/>
        <v>2</v>
      </c>
      <c r="Q38" s="18">
        <f t="shared" si="4"/>
        <v>1</v>
      </c>
      <c r="R38" s="18">
        <f>IF(TRIM(RIGHT(TRIM(B38),LEN(TRIM(B38))-SEARCH("-",TRIM(B38),1+SEARCH("-",TRIM(B38)))))=$F$4,1,IF(TRIM(RIGHT(TRIM(B38),LEN(TRIM(B38))-SEARCH("-",TRIM(B38),1+SEARCH("-",TRIM(B38)))))=$F$5,2,IF(TRIM(RIGHT(TRIM(B38),LEN(TRIM(B38))-SEARCH("-",TRIM(B38),1+SEARCH("-",TRIM(B38)))))=$F$6,3,IF(TRIM(RIGHT(TRIM(B38),LEN(TRIM(B38))-SEARCH("-",TRIM(B38),1+SEARCH("-",TRIM(B38)))))=$F$7,4,IF(TRIM(RIGHT(TRIM(B38),LEN(TRIM(B38))-SEARCH("-",TRIM(B38),1+SEARCH("-",TRIM(B38)))))=$F$8,5,IF(TRIM(RIGHT(TRIM(B38),LEN(TRIM(B38))-SEARCH("-",TRIM(B38),1+SEARCH("-",TRIM(B38)))))=$F$9,6,IF(TRIM(RIGHT(TRIM(B38),LEN(TRIM(B38))-SEARCH("-",TRIM(B38),1+SEARCH("-",TRIM(B38)))))=$F$10,7,IF(TRIM(RIGHT(TRIM(B38),LEN(TRIM(B38))-SEARCH("-",TRIM(B38),1+SEARCH("-",TRIM(B38)))))=$F$11,8,IF(TRIM(RIGHT(TRIM(B38),LEN(TRIM(B38))-SEARCH("-",TRIM(B38),1+SEARCH("-",TRIM(B38)))))=$F$12,9,"")))))))))</f>
        <v>1</v>
      </c>
      <c r="T38" s="18" t="str">
        <f>P38&amp;R38&amp;Q38</f>
        <v>211</v>
      </c>
    </row>
    <row r="39" spans="2:20" ht="28.5" customHeight="1" x14ac:dyDescent="0.7">
      <c r="B39" s="14" t="s">
        <v>27</v>
      </c>
      <c r="J39" s="14" t="s">
        <v>55</v>
      </c>
      <c r="L39" s="18" t="str">
        <f t="shared" si="0"/>
        <v>CRL</v>
      </c>
      <c r="M39" s="18" t="str">
        <f t="shared" si="1"/>
        <v>MLK</v>
      </c>
      <c r="N39" s="18" t="str">
        <f t="shared" si="2"/>
        <v>A01</v>
      </c>
      <c r="P39" s="18">
        <f t="shared" si="3"/>
        <v>1</v>
      </c>
      <c r="Q39" s="18">
        <f t="shared" si="4"/>
        <v>4</v>
      </c>
      <c r="R39" s="18">
        <f>IF(TRIM(RIGHT(TRIM(B39),LEN(TRIM(B39))-SEARCH("-",TRIM(B39),1+SEARCH("-",TRIM(B39)))))=$F$4,1,IF(TRIM(RIGHT(TRIM(B39),LEN(TRIM(B39))-SEARCH("-",TRIM(B39),1+SEARCH("-",TRIM(B39)))))=$F$5,2,IF(TRIM(RIGHT(TRIM(B39),LEN(TRIM(B39))-SEARCH("-",TRIM(B39),1+SEARCH("-",TRIM(B39)))))=$F$6,3,IF(TRIM(RIGHT(TRIM(B39),LEN(TRIM(B39))-SEARCH("-",TRIM(B39),1+SEARCH("-",TRIM(B39)))))=$F$7,4,IF(TRIM(RIGHT(TRIM(B39),LEN(TRIM(B39))-SEARCH("-",TRIM(B39),1+SEARCH("-",TRIM(B39)))))=$F$8,5,IF(TRIM(RIGHT(TRIM(B39),LEN(TRIM(B39))-SEARCH("-",TRIM(B39),1+SEARCH("-",TRIM(B39)))))=$F$9,6,IF(TRIM(RIGHT(TRIM(B39),LEN(TRIM(B39))-SEARCH("-",TRIM(B39),1+SEARCH("-",TRIM(B39)))))=$F$10,7,IF(TRIM(RIGHT(TRIM(B39),LEN(TRIM(B39))-SEARCH("-",TRIM(B39),1+SEARCH("-",TRIM(B39)))))=$F$11,8,IF(TRIM(RIGHT(TRIM(B39),LEN(TRIM(B39))-SEARCH("-",TRIM(B39),1+SEARCH("-",TRIM(B39)))))=$F$12,9,"")))))))))</f>
        <v>2</v>
      </c>
      <c r="T39" s="18" t="str">
        <f>P39&amp;R39&amp;Q39</f>
        <v>124</v>
      </c>
    </row>
    <row r="40" spans="2:20" ht="28.5" customHeight="1" x14ac:dyDescent="0.7">
      <c r="B40" s="14" t="s">
        <v>1</v>
      </c>
      <c r="J40" s="14" t="s">
        <v>56</v>
      </c>
      <c r="L40" s="18" t="str">
        <f t="shared" si="0"/>
        <v>CRL</v>
      </c>
      <c r="M40" s="18" t="str">
        <f t="shared" si="1"/>
        <v>CC</v>
      </c>
      <c r="N40" s="18" t="str">
        <f t="shared" si="2"/>
        <v>FW</v>
      </c>
      <c r="P40" s="18">
        <f t="shared" si="3"/>
        <v>1</v>
      </c>
      <c r="Q40" s="18">
        <f t="shared" si="4"/>
        <v>1</v>
      </c>
      <c r="R40" s="18">
        <f>IF(TRIM(RIGHT(TRIM(B40),LEN(TRIM(B40))-SEARCH("-",TRIM(B40),1+SEARCH("-",TRIM(B40)))))=$F$4,1,IF(TRIM(RIGHT(TRIM(B40),LEN(TRIM(B40))-SEARCH("-",TRIM(B40),1+SEARCH("-",TRIM(B40)))))=$F$5,2,IF(TRIM(RIGHT(TRIM(B40),LEN(TRIM(B40))-SEARCH("-",TRIM(B40),1+SEARCH("-",TRIM(B40)))))=$F$6,3,IF(TRIM(RIGHT(TRIM(B40),LEN(TRIM(B40))-SEARCH("-",TRIM(B40),1+SEARCH("-",TRIM(B40)))))=$F$7,4,IF(TRIM(RIGHT(TRIM(B40),LEN(TRIM(B40))-SEARCH("-",TRIM(B40),1+SEARCH("-",TRIM(B40)))))=$F$8,5,IF(TRIM(RIGHT(TRIM(B40),LEN(TRIM(B40))-SEARCH("-",TRIM(B40),1+SEARCH("-",TRIM(B40)))))=$F$9,6,IF(TRIM(RIGHT(TRIM(B40),LEN(TRIM(B40))-SEARCH("-",TRIM(B40),1+SEARCH("-",TRIM(B40)))))=$F$10,7,IF(TRIM(RIGHT(TRIM(B40),LEN(TRIM(B40))-SEARCH("-",TRIM(B40),1+SEARCH("-",TRIM(B40)))))=$F$11,8,IF(TRIM(RIGHT(TRIM(B40),LEN(TRIM(B40))-SEARCH("-",TRIM(B40),1+SEARCH("-",TRIM(B40)))))=$F$12,9,"")))))))))</f>
        <v>1</v>
      </c>
      <c r="T40" s="18" t="str">
        <f>P40&amp;R40&amp;Q40</f>
        <v>111</v>
      </c>
    </row>
    <row r="41" spans="2:20" ht="28.5" customHeight="1" x14ac:dyDescent="0.7">
      <c r="B41" s="14" t="s">
        <v>49</v>
      </c>
      <c r="J41" s="14" t="s">
        <v>57</v>
      </c>
      <c r="L41" s="18" t="str">
        <f t="shared" si="0"/>
        <v>CRL</v>
      </c>
      <c r="M41" s="18" t="str">
        <f t="shared" si="1"/>
        <v>27</v>
      </c>
      <c r="N41" s="18" t="str">
        <f t="shared" si="2"/>
        <v>A09</v>
      </c>
      <c r="P41" s="18">
        <f t="shared" si="3"/>
        <v>1</v>
      </c>
      <c r="Q41" s="18">
        <f t="shared" si="4"/>
        <v>5</v>
      </c>
      <c r="R41" s="18">
        <f>IF(TRIM(RIGHT(TRIM(B41),LEN(TRIM(B41))-SEARCH("-",TRIM(B41),1+SEARCH("-",TRIM(B41)))))=$F$4,1,IF(TRIM(RIGHT(TRIM(B41),LEN(TRIM(B41))-SEARCH("-",TRIM(B41),1+SEARCH("-",TRIM(B41)))))=$F$5,2,IF(TRIM(RIGHT(TRIM(B41),LEN(TRIM(B41))-SEARCH("-",TRIM(B41),1+SEARCH("-",TRIM(B41)))))=$F$6,3,IF(TRIM(RIGHT(TRIM(B41),LEN(TRIM(B41))-SEARCH("-",TRIM(B41),1+SEARCH("-",TRIM(B41)))))=$F$7,4,IF(TRIM(RIGHT(TRIM(B41),LEN(TRIM(B41))-SEARCH("-",TRIM(B41),1+SEARCH("-",TRIM(B41)))))=$F$8,5,IF(TRIM(RIGHT(TRIM(B41),LEN(TRIM(B41))-SEARCH("-",TRIM(B41),1+SEARCH("-",TRIM(B41)))))=$F$9,6,IF(TRIM(RIGHT(TRIM(B41),LEN(TRIM(B41))-SEARCH("-",TRIM(B41),1+SEARCH("-",TRIM(B41)))))=$F$10,7,IF(TRIM(RIGHT(TRIM(B41),LEN(TRIM(B41))-SEARCH("-",TRIM(B41),1+SEARCH("-",TRIM(B41)))))=$F$11,8,IF(TRIM(RIGHT(TRIM(B41),LEN(TRIM(B41))-SEARCH("-",TRIM(B41),1+SEARCH("-",TRIM(B41)))))=$F$12,9,"")))))))))</f>
        <v>6</v>
      </c>
      <c r="T41" s="18" t="str">
        <f>P41&amp;R41&amp;Q41</f>
        <v>165</v>
      </c>
    </row>
    <row r="42" spans="2:20" ht="28.5" customHeight="1" x14ac:dyDescent="0.7">
      <c r="B42" s="14" t="s">
        <v>237</v>
      </c>
      <c r="J42" s="14" t="s">
        <v>58</v>
      </c>
      <c r="L42" s="18" t="str">
        <f t="shared" si="0"/>
        <v>SQR</v>
      </c>
      <c r="M42" s="18" t="str">
        <f t="shared" si="1"/>
        <v>TEA</v>
      </c>
      <c r="N42" s="18" t="str">
        <f t="shared" si="2"/>
        <v>A10</v>
      </c>
      <c r="P42" s="18">
        <f t="shared" si="3"/>
        <v>6</v>
      </c>
      <c r="Q42" s="18">
        <f t="shared" si="4"/>
        <v>3</v>
      </c>
      <c r="R42" s="18">
        <f>IF(TRIM(RIGHT(TRIM(B42),LEN(TRIM(B42))-SEARCH("-",TRIM(B42),1+SEARCH("-",TRIM(B42)))))=$F$4,1,IF(TRIM(RIGHT(TRIM(B42),LEN(TRIM(B42))-SEARCH("-",TRIM(B42),1+SEARCH("-",TRIM(B42)))))=$F$5,2,IF(TRIM(RIGHT(TRIM(B42),LEN(TRIM(B42))-SEARCH("-",TRIM(B42),1+SEARCH("-",TRIM(B42)))))=$F$6,3,IF(TRIM(RIGHT(TRIM(B42),LEN(TRIM(B42))-SEARCH("-",TRIM(B42),1+SEARCH("-",TRIM(B42)))))=$F$7,4,IF(TRIM(RIGHT(TRIM(B42),LEN(TRIM(B42))-SEARCH("-",TRIM(B42),1+SEARCH("-",TRIM(B42)))))=$F$8,5,IF(TRIM(RIGHT(TRIM(B42),LEN(TRIM(B42))-SEARCH("-",TRIM(B42),1+SEARCH("-",TRIM(B42)))))=$F$9,6,IF(TRIM(RIGHT(TRIM(B42),LEN(TRIM(B42))-SEARCH("-",TRIM(B42),1+SEARCH("-",TRIM(B42)))))=$F$10,7,IF(TRIM(RIGHT(TRIM(B42),LEN(TRIM(B42))-SEARCH("-",TRIM(B42),1+SEARCH("-",TRIM(B42)))))=$F$11,8,IF(TRIM(RIGHT(TRIM(B42),LEN(TRIM(B42))-SEARCH("-",TRIM(B42),1+SEARCH("-",TRIM(B42)))))=$F$12,9,"")))))))))</f>
        <v>7</v>
      </c>
      <c r="T42" s="18" t="str">
        <f>P42&amp;R42&amp;Q42</f>
        <v>673</v>
      </c>
    </row>
    <row r="43" spans="2:20" ht="28.5" customHeight="1" x14ac:dyDescent="0.7">
      <c r="B43" s="14" t="s">
        <v>135</v>
      </c>
      <c r="J43" s="14" t="s">
        <v>59</v>
      </c>
      <c r="L43" s="18" t="str">
        <f t="shared" si="0"/>
        <v>HNY</v>
      </c>
      <c r="M43" s="18" t="str">
        <f t="shared" si="1"/>
        <v>CC</v>
      </c>
      <c r="N43" s="18" t="str">
        <f t="shared" si="2"/>
        <v>A10</v>
      </c>
      <c r="P43" s="18">
        <f t="shared" si="3"/>
        <v>3</v>
      </c>
      <c r="Q43" s="18">
        <f t="shared" si="4"/>
        <v>1</v>
      </c>
      <c r="R43" s="18">
        <f>IF(TRIM(RIGHT(TRIM(B43),LEN(TRIM(B43))-SEARCH("-",TRIM(B43),1+SEARCH("-",TRIM(B43)))))=$F$4,1,IF(TRIM(RIGHT(TRIM(B43),LEN(TRIM(B43))-SEARCH("-",TRIM(B43),1+SEARCH("-",TRIM(B43)))))=$F$5,2,IF(TRIM(RIGHT(TRIM(B43),LEN(TRIM(B43))-SEARCH("-",TRIM(B43),1+SEARCH("-",TRIM(B43)))))=$F$6,3,IF(TRIM(RIGHT(TRIM(B43),LEN(TRIM(B43))-SEARCH("-",TRIM(B43),1+SEARCH("-",TRIM(B43)))))=$F$7,4,IF(TRIM(RIGHT(TRIM(B43),LEN(TRIM(B43))-SEARCH("-",TRIM(B43),1+SEARCH("-",TRIM(B43)))))=$F$8,5,IF(TRIM(RIGHT(TRIM(B43),LEN(TRIM(B43))-SEARCH("-",TRIM(B43),1+SEARCH("-",TRIM(B43)))))=$F$9,6,IF(TRIM(RIGHT(TRIM(B43),LEN(TRIM(B43))-SEARCH("-",TRIM(B43),1+SEARCH("-",TRIM(B43)))))=$F$10,7,IF(TRIM(RIGHT(TRIM(B43),LEN(TRIM(B43))-SEARCH("-",TRIM(B43),1+SEARCH("-",TRIM(B43)))))=$F$11,8,IF(TRIM(RIGHT(TRIM(B43),LEN(TRIM(B43))-SEARCH("-",TRIM(B43),1+SEARCH("-",TRIM(B43)))))=$F$12,9,"")))))))))</f>
        <v>7</v>
      </c>
      <c r="T43" s="18" t="str">
        <f>P43&amp;R43&amp;Q43</f>
        <v>371</v>
      </c>
    </row>
    <row r="44" spans="2:20" ht="28.5" customHeight="1" x14ac:dyDescent="0.7">
      <c r="B44" s="14" t="s">
        <v>207</v>
      </c>
      <c r="J44" s="14" t="s">
        <v>60</v>
      </c>
      <c r="L44" s="18" t="str">
        <f t="shared" si="0"/>
        <v>OFL</v>
      </c>
      <c r="M44" s="18" t="str">
        <f t="shared" si="1"/>
        <v>COF</v>
      </c>
      <c r="N44" s="18" t="str">
        <f t="shared" si="2"/>
        <v>A12</v>
      </c>
      <c r="P44" s="18">
        <f t="shared" si="3"/>
        <v>5</v>
      </c>
      <c r="Q44" s="18">
        <f t="shared" si="4"/>
        <v>2</v>
      </c>
      <c r="R44" s="18">
        <f>IF(TRIM(RIGHT(TRIM(B44),LEN(TRIM(B44))-SEARCH("-",TRIM(B44),1+SEARCH("-",TRIM(B44)))))=$F$4,1,IF(TRIM(RIGHT(TRIM(B44),LEN(TRIM(B44))-SEARCH("-",TRIM(B44),1+SEARCH("-",TRIM(B44)))))=$F$5,2,IF(TRIM(RIGHT(TRIM(B44),LEN(TRIM(B44))-SEARCH("-",TRIM(B44),1+SEARCH("-",TRIM(B44)))))=$F$6,3,IF(TRIM(RIGHT(TRIM(B44),LEN(TRIM(B44))-SEARCH("-",TRIM(B44),1+SEARCH("-",TRIM(B44)))))=$F$7,4,IF(TRIM(RIGHT(TRIM(B44),LEN(TRIM(B44))-SEARCH("-",TRIM(B44),1+SEARCH("-",TRIM(B44)))))=$F$8,5,IF(TRIM(RIGHT(TRIM(B44),LEN(TRIM(B44))-SEARCH("-",TRIM(B44),1+SEARCH("-",TRIM(B44)))))=$F$9,6,IF(TRIM(RIGHT(TRIM(B44),LEN(TRIM(B44))-SEARCH("-",TRIM(B44),1+SEARCH("-",TRIM(B44)))))=$F$10,7,IF(TRIM(RIGHT(TRIM(B44),LEN(TRIM(B44))-SEARCH("-",TRIM(B44),1+SEARCH("-",TRIM(B44)))))=$F$11,8,IF(TRIM(RIGHT(TRIM(B44),LEN(TRIM(B44))-SEARCH("-",TRIM(B44),1+SEARCH("-",TRIM(B44)))))=$F$12,9,"")))))))))</f>
        <v>9</v>
      </c>
      <c r="T44" s="18" t="str">
        <f>P44&amp;R44&amp;Q44</f>
        <v>592</v>
      </c>
    </row>
    <row r="45" spans="2:20" ht="28.5" customHeight="1" x14ac:dyDescent="0.7">
      <c r="B45" s="14" t="s">
        <v>144</v>
      </c>
      <c r="J45" s="14" t="s">
        <v>61</v>
      </c>
      <c r="L45" s="18" t="str">
        <f t="shared" si="0"/>
        <v>HNY</v>
      </c>
      <c r="M45" s="18" t="str">
        <f t="shared" si="1"/>
        <v>27</v>
      </c>
      <c r="N45" s="18" t="str">
        <f t="shared" si="2"/>
        <v>A11</v>
      </c>
      <c r="P45" s="18">
        <f t="shared" si="3"/>
        <v>3</v>
      </c>
      <c r="Q45" s="18">
        <f t="shared" si="4"/>
        <v>5</v>
      </c>
      <c r="R45" s="18">
        <f>IF(TRIM(RIGHT(TRIM(B45),LEN(TRIM(B45))-SEARCH("-",TRIM(B45),1+SEARCH("-",TRIM(B45)))))=$F$4,1,IF(TRIM(RIGHT(TRIM(B45),LEN(TRIM(B45))-SEARCH("-",TRIM(B45),1+SEARCH("-",TRIM(B45)))))=$F$5,2,IF(TRIM(RIGHT(TRIM(B45),LEN(TRIM(B45))-SEARCH("-",TRIM(B45),1+SEARCH("-",TRIM(B45)))))=$F$6,3,IF(TRIM(RIGHT(TRIM(B45),LEN(TRIM(B45))-SEARCH("-",TRIM(B45),1+SEARCH("-",TRIM(B45)))))=$F$7,4,IF(TRIM(RIGHT(TRIM(B45),LEN(TRIM(B45))-SEARCH("-",TRIM(B45),1+SEARCH("-",TRIM(B45)))))=$F$8,5,IF(TRIM(RIGHT(TRIM(B45),LEN(TRIM(B45))-SEARCH("-",TRIM(B45),1+SEARCH("-",TRIM(B45)))))=$F$9,6,IF(TRIM(RIGHT(TRIM(B45),LEN(TRIM(B45))-SEARCH("-",TRIM(B45),1+SEARCH("-",TRIM(B45)))))=$F$10,7,IF(TRIM(RIGHT(TRIM(B45),LEN(TRIM(B45))-SEARCH("-",TRIM(B45),1+SEARCH("-",TRIM(B45)))))=$F$11,8,IF(TRIM(RIGHT(TRIM(B45),LEN(TRIM(B45))-SEARCH("-",TRIM(B45),1+SEARCH("-",TRIM(B45)))))=$F$12,9,"")))))))))</f>
        <v>8</v>
      </c>
      <c r="T45" s="18" t="str">
        <f>P45&amp;R45&amp;Q45</f>
        <v>385</v>
      </c>
    </row>
    <row r="46" spans="2:20" ht="28.5" customHeight="1" x14ac:dyDescent="0.7">
      <c r="B46" s="15" t="s">
        <v>172</v>
      </c>
      <c r="J46" s="14" t="s">
        <v>62</v>
      </c>
      <c r="L46" s="18" t="str">
        <f t="shared" si="0"/>
        <v>LNS</v>
      </c>
      <c r="M46" s="18" t="str">
        <f t="shared" si="1"/>
        <v>CC</v>
      </c>
      <c r="N46" s="18" t="str">
        <f t="shared" si="2"/>
        <v>A12</v>
      </c>
      <c r="P46" s="18">
        <f t="shared" si="3"/>
        <v>4</v>
      </c>
      <c r="Q46" s="18">
        <f t="shared" si="4"/>
        <v>1</v>
      </c>
      <c r="R46" s="18">
        <f>IF(TRIM(RIGHT(TRIM(B46),LEN(TRIM(B46))-SEARCH("-",TRIM(B46),1+SEARCH("-",TRIM(B46)))))=$F$4,1,IF(TRIM(RIGHT(TRIM(B46),LEN(TRIM(B46))-SEARCH("-",TRIM(B46),1+SEARCH("-",TRIM(B46)))))=$F$5,2,IF(TRIM(RIGHT(TRIM(B46),LEN(TRIM(B46))-SEARCH("-",TRIM(B46),1+SEARCH("-",TRIM(B46)))))=$F$6,3,IF(TRIM(RIGHT(TRIM(B46),LEN(TRIM(B46))-SEARCH("-",TRIM(B46),1+SEARCH("-",TRIM(B46)))))=$F$7,4,IF(TRIM(RIGHT(TRIM(B46),LEN(TRIM(B46))-SEARCH("-",TRIM(B46),1+SEARCH("-",TRIM(B46)))))=$F$8,5,IF(TRIM(RIGHT(TRIM(B46),LEN(TRIM(B46))-SEARCH("-",TRIM(B46),1+SEARCH("-",TRIM(B46)))))=$F$9,6,IF(TRIM(RIGHT(TRIM(B46),LEN(TRIM(B46))-SEARCH("-",TRIM(B46),1+SEARCH("-",TRIM(B46)))))=$F$10,7,IF(TRIM(RIGHT(TRIM(B46),LEN(TRIM(B46))-SEARCH("-",TRIM(B46),1+SEARCH("-",TRIM(B46)))))=$F$11,8,IF(TRIM(RIGHT(TRIM(B46),LEN(TRIM(B46))-SEARCH("-",TRIM(B46),1+SEARCH("-",TRIM(B46)))))=$F$12,9,"")))))))))</f>
        <v>9</v>
      </c>
      <c r="T46" s="18" t="str">
        <f>P46&amp;R46&amp;Q46</f>
        <v>491</v>
      </c>
    </row>
    <row r="47" spans="2:20" ht="28.5" customHeight="1" x14ac:dyDescent="0.7">
      <c r="B47" s="15" t="s">
        <v>167</v>
      </c>
      <c r="J47" s="14" t="s">
        <v>63</v>
      </c>
      <c r="L47" s="18" t="str">
        <f t="shared" si="0"/>
        <v>LNS</v>
      </c>
      <c r="M47" s="18" t="str">
        <f t="shared" si="1"/>
        <v>CC</v>
      </c>
      <c r="N47" s="18" t="str">
        <f t="shared" si="2"/>
        <v>A11</v>
      </c>
      <c r="P47" s="18">
        <f t="shared" si="3"/>
        <v>4</v>
      </c>
      <c r="Q47" s="18">
        <f t="shared" si="4"/>
        <v>1</v>
      </c>
      <c r="R47" s="18">
        <f>IF(TRIM(RIGHT(TRIM(B47),LEN(TRIM(B47))-SEARCH("-",TRIM(B47),1+SEARCH("-",TRIM(B47)))))=$F$4,1,IF(TRIM(RIGHT(TRIM(B47),LEN(TRIM(B47))-SEARCH("-",TRIM(B47),1+SEARCH("-",TRIM(B47)))))=$F$5,2,IF(TRIM(RIGHT(TRIM(B47),LEN(TRIM(B47))-SEARCH("-",TRIM(B47),1+SEARCH("-",TRIM(B47)))))=$F$6,3,IF(TRIM(RIGHT(TRIM(B47),LEN(TRIM(B47))-SEARCH("-",TRIM(B47),1+SEARCH("-",TRIM(B47)))))=$F$7,4,IF(TRIM(RIGHT(TRIM(B47),LEN(TRIM(B47))-SEARCH("-",TRIM(B47),1+SEARCH("-",TRIM(B47)))))=$F$8,5,IF(TRIM(RIGHT(TRIM(B47),LEN(TRIM(B47))-SEARCH("-",TRIM(B47),1+SEARCH("-",TRIM(B47)))))=$F$9,6,IF(TRIM(RIGHT(TRIM(B47),LEN(TRIM(B47))-SEARCH("-",TRIM(B47),1+SEARCH("-",TRIM(B47)))))=$F$10,7,IF(TRIM(RIGHT(TRIM(B47),LEN(TRIM(B47))-SEARCH("-",TRIM(B47),1+SEARCH("-",TRIM(B47)))))=$F$11,8,IF(TRIM(RIGHT(TRIM(B47),LEN(TRIM(B47))-SEARCH("-",TRIM(B47),1+SEARCH("-",TRIM(B47)))))=$F$12,9,"")))))))))</f>
        <v>8</v>
      </c>
      <c r="T47" s="18" t="str">
        <f>P47&amp;R47&amp;Q47</f>
        <v>481</v>
      </c>
    </row>
    <row r="48" spans="2:20" ht="28.5" customHeight="1" x14ac:dyDescent="0.7">
      <c r="B48" s="14" t="s">
        <v>5</v>
      </c>
      <c r="J48" s="14" t="s">
        <v>64</v>
      </c>
      <c r="L48" s="18" t="str">
        <f t="shared" si="0"/>
        <v>CRL</v>
      </c>
      <c r="M48" s="18" t="str">
        <f t="shared" si="1"/>
        <v>COF</v>
      </c>
      <c r="N48" s="18" t="str">
        <f t="shared" si="2"/>
        <v>FW</v>
      </c>
      <c r="P48" s="18">
        <f t="shared" si="3"/>
        <v>1</v>
      </c>
      <c r="Q48" s="18">
        <f t="shared" si="4"/>
        <v>2</v>
      </c>
      <c r="R48" s="18">
        <f>IF(TRIM(RIGHT(TRIM(B48),LEN(TRIM(B48))-SEARCH("-",TRIM(B48),1+SEARCH("-",TRIM(B48)))))=$F$4,1,IF(TRIM(RIGHT(TRIM(B48),LEN(TRIM(B48))-SEARCH("-",TRIM(B48),1+SEARCH("-",TRIM(B48)))))=$F$5,2,IF(TRIM(RIGHT(TRIM(B48),LEN(TRIM(B48))-SEARCH("-",TRIM(B48),1+SEARCH("-",TRIM(B48)))))=$F$6,3,IF(TRIM(RIGHT(TRIM(B48),LEN(TRIM(B48))-SEARCH("-",TRIM(B48),1+SEARCH("-",TRIM(B48)))))=$F$7,4,IF(TRIM(RIGHT(TRIM(B48),LEN(TRIM(B48))-SEARCH("-",TRIM(B48),1+SEARCH("-",TRIM(B48)))))=$F$8,5,IF(TRIM(RIGHT(TRIM(B48),LEN(TRIM(B48))-SEARCH("-",TRIM(B48),1+SEARCH("-",TRIM(B48)))))=$F$9,6,IF(TRIM(RIGHT(TRIM(B48),LEN(TRIM(B48))-SEARCH("-",TRIM(B48),1+SEARCH("-",TRIM(B48)))))=$F$10,7,IF(TRIM(RIGHT(TRIM(B48),LEN(TRIM(B48))-SEARCH("-",TRIM(B48),1+SEARCH("-",TRIM(B48)))))=$F$11,8,IF(TRIM(RIGHT(TRIM(B48),LEN(TRIM(B48))-SEARCH("-",TRIM(B48),1+SEARCH("-",TRIM(B48)))))=$F$12,9,"")))))))))</f>
        <v>1</v>
      </c>
      <c r="T48" s="18" t="str">
        <f>P48&amp;R48&amp;Q48</f>
        <v>112</v>
      </c>
    </row>
    <row r="49" spans="1:21" s="6" customFormat="1" ht="28.5" customHeight="1" x14ac:dyDescent="0.7">
      <c r="A49" s="5"/>
      <c r="B49" s="14" t="s">
        <v>58</v>
      </c>
      <c r="C49" s="3"/>
      <c r="J49" s="14" t="s">
        <v>65</v>
      </c>
      <c r="L49" s="18" t="str">
        <f t="shared" si="0"/>
        <v>CRL</v>
      </c>
      <c r="M49" s="18" t="str">
        <f t="shared" si="1"/>
        <v>MLK</v>
      </c>
      <c r="N49" s="18" t="str">
        <f t="shared" si="2"/>
        <v>A11</v>
      </c>
      <c r="P49" s="18">
        <f t="shared" si="3"/>
        <v>1</v>
      </c>
      <c r="Q49" s="18">
        <f t="shared" si="4"/>
        <v>4</v>
      </c>
      <c r="R49" s="18">
        <f>IF(TRIM(RIGHT(TRIM(B49),LEN(TRIM(B49))-SEARCH("-",TRIM(B49),1+SEARCH("-",TRIM(B49)))))=$F$4,1,IF(TRIM(RIGHT(TRIM(B49),LEN(TRIM(B49))-SEARCH("-",TRIM(B49),1+SEARCH("-",TRIM(B49)))))=$F$5,2,IF(TRIM(RIGHT(TRIM(B49),LEN(TRIM(B49))-SEARCH("-",TRIM(B49),1+SEARCH("-",TRIM(B49)))))=$F$6,3,IF(TRIM(RIGHT(TRIM(B49),LEN(TRIM(B49))-SEARCH("-",TRIM(B49),1+SEARCH("-",TRIM(B49)))))=$F$7,4,IF(TRIM(RIGHT(TRIM(B49),LEN(TRIM(B49))-SEARCH("-",TRIM(B49),1+SEARCH("-",TRIM(B49)))))=$F$8,5,IF(TRIM(RIGHT(TRIM(B49),LEN(TRIM(B49))-SEARCH("-",TRIM(B49),1+SEARCH("-",TRIM(B49)))))=$F$9,6,IF(TRIM(RIGHT(TRIM(B49),LEN(TRIM(B49))-SEARCH("-",TRIM(B49),1+SEARCH("-",TRIM(B49)))))=$F$10,7,IF(TRIM(RIGHT(TRIM(B49),LEN(TRIM(B49))-SEARCH("-",TRIM(B49),1+SEARCH("-",TRIM(B49)))))=$F$11,8,IF(TRIM(RIGHT(TRIM(B49),LEN(TRIM(B49))-SEARCH("-",TRIM(B49),1+SEARCH("-",TRIM(B49)))))=$F$12,9,"")))))))))</f>
        <v>8</v>
      </c>
      <c r="S49" s="18"/>
      <c r="T49" s="18" t="str">
        <f>P49&amp;R49&amp;Q49</f>
        <v>184</v>
      </c>
      <c r="U49" s="21"/>
    </row>
    <row r="50" spans="1:21" ht="28.5" customHeight="1" x14ac:dyDescent="0.7">
      <c r="B50" s="15" t="s">
        <v>159</v>
      </c>
      <c r="J50" s="14" t="s">
        <v>66</v>
      </c>
      <c r="L50" s="18" t="str">
        <f t="shared" si="0"/>
        <v>LNS</v>
      </c>
      <c r="M50" s="18" t="str">
        <f t="shared" si="1"/>
        <v>TEA</v>
      </c>
      <c r="N50" s="18" t="str">
        <f t="shared" si="2"/>
        <v>A09</v>
      </c>
      <c r="P50" s="18">
        <f t="shared" si="3"/>
        <v>4</v>
      </c>
      <c r="Q50" s="18">
        <f t="shared" si="4"/>
        <v>3</v>
      </c>
      <c r="R50" s="18">
        <f>IF(TRIM(RIGHT(TRIM(B50),LEN(TRIM(B50))-SEARCH("-",TRIM(B50),1+SEARCH("-",TRIM(B50)))))=$F$4,1,IF(TRIM(RIGHT(TRIM(B50),LEN(TRIM(B50))-SEARCH("-",TRIM(B50),1+SEARCH("-",TRIM(B50)))))=$F$5,2,IF(TRIM(RIGHT(TRIM(B50),LEN(TRIM(B50))-SEARCH("-",TRIM(B50),1+SEARCH("-",TRIM(B50)))))=$F$6,3,IF(TRIM(RIGHT(TRIM(B50),LEN(TRIM(B50))-SEARCH("-",TRIM(B50),1+SEARCH("-",TRIM(B50)))))=$F$7,4,IF(TRIM(RIGHT(TRIM(B50),LEN(TRIM(B50))-SEARCH("-",TRIM(B50),1+SEARCH("-",TRIM(B50)))))=$F$8,5,IF(TRIM(RIGHT(TRIM(B50),LEN(TRIM(B50))-SEARCH("-",TRIM(B50),1+SEARCH("-",TRIM(B50)))))=$F$9,6,IF(TRIM(RIGHT(TRIM(B50),LEN(TRIM(B50))-SEARCH("-",TRIM(B50),1+SEARCH("-",TRIM(B50)))))=$F$10,7,IF(TRIM(RIGHT(TRIM(B50),LEN(TRIM(B50))-SEARCH("-",TRIM(B50),1+SEARCH("-",TRIM(B50)))))=$F$11,8,IF(TRIM(RIGHT(TRIM(B50),LEN(TRIM(B50))-SEARCH("-",TRIM(B50),1+SEARCH("-",TRIM(B50)))))=$F$12,9,"")))))))))</f>
        <v>6</v>
      </c>
      <c r="T50" s="18" t="str">
        <f>P50&amp;R50&amp;Q50</f>
        <v>463</v>
      </c>
    </row>
    <row r="51" spans="1:21" ht="28.5" customHeight="1" x14ac:dyDescent="0.7">
      <c r="B51" s="14" t="s">
        <v>60</v>
      </c>
      <c r="J51" s="14" t="s">
        <v>67</v>
      </c>
      <c r="L51" s="18" t="str">
        <f t="shared" si="0"/>
        <v>CRL</v>
      </c>
      <c r="M51" s="18" t="str">
        <f t="shared" si="1"/>
        <v>CC</v>
      </c>
      <c r="N51" s="18" t="str">
        <f t="shared" si="2"/>
        <v>A12</v>
      </c>
      <c r="P51" s="18">
        <f t="shared" si="3"/>
        <v>1</v>
      </c>
      <c r="Q51" s="18">
        <f t="shared" si="4"/>
        <v>1</v>
      </c>
      <c r="R51" s="18">
        <f>IF(TRIM(RIGHT(TRIM(B51),LEN(TRIM(B51))-SEARCH("-",TRIM(B51),1+SEARCH("-",TRIM(B51)))))=$F$4,1,IF(TRIM(RIGHT(TRIM(B51),LEN(TRIM(B51))-SEARCH("-",TRIM(B51),1+SEARCH("-",TRIM(B51)))))=$F$5,2,IF(TRIM(RIGHT(TRIM(B51),LEN(TRIM(B51))-SEARCH("-",TRIM(B51),1+SEARCH("-",TRIM(B51)))))=$F$6,3,IF(TRIM(RIGHT(TRIM(B51),LEN(TRIM(B51))-SEARCH("-",TRIM(B51),1+SEARCH("-",TRIM(B51)))))=$F$7,4,IF(TRIM(RIGHT(TRIM(B51),LEN(TRIM(B51))-SEARCH("-",TRIM(B51),1+SEARCH("-",TRIM(B51)))))=$F$8,5,IF(TRIM(RIGHT(TRIM(B51),LEN(TRIM(B51))-SEARCH("-",TRIM(B51),1+SEARCH("-",TRIM(B51)))))=$F$9,6,IF(TRIM(RIGHT(TRIM(B51),LEN(TRIM(B51))-SEARCH("-",TRIM(B51),1+SEARCH("-",TRIM(B51)))))=$F$10,7,IF(TRIM(RIGHT(TRIM(B51),LEN(TRIM(B51))-SEARCH("-",TRIM(B51),1+SEARCH("-",TRIM(B51)))))=$F$11,8,IF(TRIM(RIGHT(TRIM(B51),LEN(TRIM(B51))-SEARCH("-",TRIM(B51),1+SEARCH("-",TRIM(B51)))))=$F$12,9,"")))))))))</f>
        <v>9</v>
      </c>
      <c r="T51" s="18" t="str">
        <f>P51&amp;R51&amp;Q51</f>
        <v>191</v>
      </c>
    </row>
    <row r="52" spans="1:21" ht="28.5" customHeight="1" x14ac:dyDescent="0.7">
      <c r="B52" s="14" t="s">
        <v>38</v>
      </c>
      <c r="J52" s="14" t="s">
        <v>68</v>
      </c>
      <c r="L52" s="18" t="str">
        <f t="shared" si="0"/>
        <v>CRL</v>
      </c>
      <c r="M52" s="18" t="str">
        <f t="shared" si="1"/>
        <v>MLK</v>
      </c>
      <c r="N52" s="18" t="str">
        <f t="shared" si="2"/>
        <v>A07</v>
      </c>
      <c r="P52" s="18">
        <f t="shared" si="3"/>
        <v>1</v>
      </c>
      <c r="Q52" s="18">
        <f t="shared" si="4"/>
        <v>4</v>
      </c>
      <c r="R52" s="18">
        <f>IF(TRIM(RIGHT(TRIM(B52),LEN(TRIM(B52))-SEARCH("-",TRIM(B52),1+SEARCH("-",TRIM(B52)))))=$F$4,1,IF(TRIM(RIGHT(TRIM(B52),LEN(TRIM(B52))-SEARCH("-",TRIM(B52),1+SEARCH("-",TRIM(B52)))))=$F$5,2,IF(TRIM(RIGHT(TRIM(B52),LEN(TRIM(B52))-SEARCH("-",TRIM(B52),1+SEARCH("-",TRIM(B52)))))=$F$6,3,IF(TRIM(RIGHT(TRIM(B52),LEN(TRIM(B52))-SEARCH("-",TRIM(B52),1+SEARCH("-",TRIM(B52)))))=$F$7,4,IF(TRIM(RIGHT(TRIM(B52),LEN(TRIM(B52))-SEARCH("-",TRIM(B52),1+SEARCH("-",TRIM(B52)))))=$F$8,5,IF(TRIM(RIGHT(TRIM(B52),LEN(TRIM(B52))-SEARCH("-",TRIM(B52),1+SEARCH("-",TRIM(B52)))))=$F$9,6,IF(TRIM(RIGHT(TRIM(B52),LEN(TRIM(B52))-SEARCH("-",TRIM(B52),1+SEARCH("-",TRIM(B52)))))=$F$10,7,IF(TRIM(RIGHT(TRIM(B52),LEN(TRIM(B52))-SEARCH("-",TRIM(B52),1+SEARCH("-",TRIM(B52)))))=$F$11,8,IF(TRIM(RIGHT(TRIM(B52),LEN(TRIM(B52))-SEARCH("-",TRIM(B52),1+SEARCH("-",TRIM(B52)))))=$F$12,9,"")))))))))</f>
        <v>4</v>
      </c>
      <c r="T52" s="18" t="str">
        <f>P52&amp;R52&amp;Q52</f>
        <v>144</v>
      </c>
    </row>
    <row r="53" spans="1:21" ht="28.5" customHeight="1" x14ac:dyDescent="0.7">
      <c r="B53" s="14" t="s">
        <v>75</v>
      </c>
      <c r="J53" s="14" t="s">
        <v>69</v>
      </c>
      <c r="L53" s="18" t="str">
        <f t="shared" si="0"/>
        <v>DMD</v>
      </c>
      <c r="M53" s="18" t="str">
        <f t="shared" si="1"/>
        <v>CC</v>
      </c>
      <c r="N53" s="18" t="str">
        <f t="shared" si="2"/>
        <v>A06</v>
      </c>
      <c r="P53" s="18">
        <f t="shared" si="3"/>
        <v>2</v>
      </c>
      <c r="Q53" s="18">
        <f t="shared" si="4"/>
        <v>1</v>
      </c>
      <c r="R53" s="18">
        <f>IF(TRIM(RIGHT(TRIM(B53),LEN(TRIM(B53))-SEARCH("-",TRIM(B53),1+SEARCH("-",TRIM(B53)))))=$F$4,1,IF(TRIM(RIGHT(TRIM(B53),LEN(TRIM(B53))-SEARCH("-",TRIM(B53),1+SEARCH("-",TRIM(B53)))))=$F$5,2,IF(TRIM(RIGHT(TRIM(B53),LEN(TRIM(B53))-SEARCH("-",TRIM(B53),1+SEARCH("-",TRIM(B53)))))=$F$6,3,IF(TRIM(RIGHT(TRIM(B53),LEN(TRIM(B53))-SEARCH("-",TRIM(B53),1+SEARCH("-",TRIM(B53)))))=$F$7,4,IF(TRIM(RIGHT(TRIM(B53),LEN(TRIM(B53))-SEARCH("-",TRIM(B53),1+SEARCH("-",TRIM(B53)))))=$F$8,5,IF(TRIM(RIGHT(TRIM(B53),LEN(TRIM(B53))-SEARCH("-",TRIM(B53),1+SEARCH("-",TRIM(B53)))))=$F$9,6,IF(TRIM(RIGHT(TRIM(B53),LEN(TRIM(B53))-SEARCH("-",TRIM(B53),1+SEARCH("-",TRIM(B53)))))=$F$10,7,IF(TRIM(RIGHT(TRIM(B53),LEN(TRIM(B53))-SEARCH("-",TRIM(B53),1+SEARCH("-",TRIM(B53)))))=$F$11,8,IF(TRIM(RIGHT(TRIM(B53),LEN(TRIM(B53))-SEARCH("-",TRIM(B53),1+SEARCH("-",TRIM(B53)))))=$F$12,9,"")))))))))</f>
        <v>3</v>
      </c>
      <c r="T53" s="18" t="str">
        <f>P53&amp;R53&amp;Q53</f>
        <v>231</v>
      </c>
    </row>
    <row r="54" spans="1:21" ht="28.5" customHeight="1" x14ac:dyDescent="0.7">
      <c r="B54" s="14" t="s">
        <v>182</v>
      </c>
      <c r="J54" s="14" t="s">
        <v>70</v>
      </c>
      <c r="L54" s="18" t="str">
        <f t="shared" si="0"/>
        <v>OFL</v>
      </c>
      <c r="M54" s="18" t="str">
        <f t="shared" si="1"/>
        <v>CC</v>
      </c>
      <c r="N54" s="18" t="str">
        <f t="shared" si="2"/>
        <v>A01</v>
      </c>
      <c r="P54" s="18">
        <f t="shared" si="3"/>
        <v>5</v>
      </c>
      <c r="Q54" s="18">
        <f t="shared" si="4"/>
        <v>1</v>
      </c>
      <c r="R54" s="18">
        <f>IF(TRIM(RIGHT(TRIM(B54),LEN(TRIM(B54))-SEARCH("-",TRIM(B54),1+SEARCH("-",TRIM(B54)))))=$F$4,1,IF(TRIM(RIGHT(TRIM(B54),LEN(TRIM(B54))-SEARCH("-",TRIM(B54),1+SEARCH("-",TRIM(B54)))))=$F$5,2,IF(TRIM(RIGHT(TRIM(B54),LEN(TRIM(B54))-SEARCH("-",TRIM(B54),1+SEARCH("-",TRIM(B54)))))=$F$6,3,IF(TRIM(RIGHT(TRIM(B54),LEN(TRIM(B54))-SEARCH("-",TRIM(B54),1+SEARCH("-",TRIM(B54)))))=$F$7,4,IF(TRIM(RIGHT(TRIM(B54),LEN(TRIM(B54))-SEARCH("-",TRIM(B54),1+SEARCH("-",TRIM(B54)))))=$F$8,5,IF(TRIM(RIGHT(TRIM(B54),LEN(TRIM(B54))-SEARCH("-",TRIM(B54),1+SEARCH("-",TRIM(B54)))))=$F$9,6,IF(TRIM(RIGHT(TRIM(B54),LEN(TRIM(B54))-SEARCH("-",TRIM(B54),1+SEARCH("-",TRIM(B54)))))=$F$10,7,IF(TRIM(RIGHT(TRIM(B54),LEN(TRIM(B54))-SEARCH("-",TRIM(B54),1+SEARCH("-",TRIM(B54)))))=$F$11,8,IF(TRIM(RIGHT(TRIM(B54),LEN(TRIM(B54))-SEARCH("-",TRIM(B54),1+SEARCH("-",TRIM(B54)))))=$F$12,9,"")))))))))</f>
        <v>2</v>
      </c>
      <c r="T54" s="18" t="str">
        <f>P54&amp;R54&amp;Q54</f>
        <v>521</v>
      </c>
    </row>
    <row r="55" spans="1:21" ht="28.5" customHeight="1" x14ac:dyDescent="0.7">
      <c r="B55" s="14" t="s">
        <v>214</v>
      </c>
      <c r="J55" s="14" t="s">
        <v>71</v>
      </c>
      <c r="L55" s="18" t="str">
        <f t="shared" si="0"/>
        <v>SQR</v>
      </c>
      <c r="M55" s="18" t="str">
        <f t="shared" si="1"/>
        <v>MLK</v>
      </c>
      <c r="N55" s="18" t="str">
        <f t="shared" si="2"/>
        <v>FW</v>
      </c>
      <c r="P55" s="18">
        <f t="shared" si="3"/>
        <v>6</v>
      </c>
      <c r="Q55" s="18">
        <f t="shared" si="4"/>
        <v>4</v>
      </c>
      <c r="R55" s="18">
        <f>IF(TRIM(RIGHT(TRIM(B55),LEN(TRIM(B55))-SEARCH("-",TRIM(B55),1+SEARCH("-",TRIM(B55)))))=$F$4,1,IF(TRIM(RIGHT(TRIM(B55),LEN(TRIM(B55))-SEARCH("-",TRIM(B55),1+SEARCH("-",TRIM(B55)))))=$F$5,2,IF(TRIM(RIGHT(TRIM(B55),LEN(TRIM(B55))-SEARCH("-",TRIM(B55),1+SEARCH("-",TRIM(B55)))))=$F$6,3,IF(TRIM(RIGHT(TRIM(B55),LEN(TRIM(B55))-SEARCH("-",TRIM(B55),1+SEARCH("-",TRIM(B55)))))=$F$7,4,IF(TRIM(RIGHT(TRIM(B55),LEN(TRIM(B55))-SEARCH("-",TRIM(B55),1+SEARCH("-",TRIM(B55)))))=$F$8,5,IF(TRIM(RIGHT(TRIM(B55),LEN(TRIM(B55))-SEARCH("-",TRIM(B55),1+SEARCH("-",TRIM(B55)))))=$F$9,6,IF(TRIM(RIGHT(TRIM(B55),LEN(TRIM(B55))-SEARCH("-",TRIM(B55),1+SEARCH("-",TRIM(B55)))))=$F$10,7,IF(TRIM(RIGHT(TRIM(B55),LEN(TRIM(B55))-SEARCH("-",TRIM(B55),1+SEARCH("-",TRIM(B55)))))=$F$11,8,IF(TRIM(RIGHT(TRIM(B55),LEN(TRIM(B55))-SEARCH("-",TRIM(B55),1+SEARCH("-",TRIM(B55)))))=$F$12,9,"")))))))))</f>
        <v>1</v>
      </c>
      <c r="T55" s="18" t="str">
        <f>P55&amp;R55&amp;Q55</f>
        <v>614</v>
      </c>
    </row>
    <row r="56" spans="1:21" ht="28.5" customHeight="1" x14ac:dyDescent="0.7">
      <c r="B56" s="14" t="s">
        <v>94</v>
      </c>
      <c r="J56" s="14" t="s">
        <v>72</v>
      </c>
      <c r="L56" s="18" t="str">
        <f t="shared" si="0"/>
        <v>DMD</v>
      </c>
      <c r="M56" s="18" t="str">
        <f t="shared" si="1"/>
        <v>27</v>
      </c>
      <c r="N56" s="18" t="str">
        <f t="shared" si="2"/>
        <v>A09</v>
      </c>
      <c r="P56" s="18">
        <f t="shared" si="3"/>
        <v>2</v>
      </c>
      <c r="Q56" s="18">
        <f t="shared" si="4"/>
        <v>5</v>
      </c>
      <c r="R56" s="18">
        <f>IF(TRIM(RIGHT(TRIM(B56),LEN(TRIM(B56))-SEARCH("-",TRIM(B56),1+SEARCH("-",TRIM(B56)))))=$F$4,1,IF(TRIM(RIGHT(TRIM(B56),LEN(TRIM(B56))-SEARCH("-",TRIM(B56),1+SEARCH("-",TRIM(B56)))))=$F$5,2,IF(TRIM(RIGHT(TRIM(B56),LEN(TRIM(B56))-SEARCH("-",TRIM(B56),1+SEARCH("-",TRIM(B56)))))=$F$6,3,IF(TRIM(RIGHT(TRIM(B56),LEN(TRIM(B56))-SEARCH("-",TRIM(B56),1+SEARCH("-",TRIM(B56)))))=$F$7,4,IF(TRIM(RIGHT(TRIM(B56),LEN(TRIM(B56))-SEARCH("-",TRIM(B56),1+SEARCH("-",TRIM(B56)))))=$F$8,5,IF(TRIM(RIGHT(TRIM(B56),LEN(TRIM(B56))-SEARCH("-",TRIM(B56),1+SEARCH("-",TRIM(B56)))))=$F$9,6,IF(TRIM(RIGHT(TRIM(B56),LEN(TRIM(B56))-SEARCH("-",TRIM(B56),1+SEARCH("-",TRIM(B56)))))=$F$10,7,IF(TRIM(RIGHT(TRIM(B56),LEN(TRIM(B56))-SEARCH("-",TRIM(B56),1+SEARCH("-",TRIM(B56)))))=$F$11,8,IF(TRIM(RIGHT(TRIM(B56),LEN(TRIM(B56))-SEARCH("-",TRIM(B56),1+SEARCH("-",TRIM(B56)))))=$F$12,9,"")))))))))</f>
        <v>6</v>
      </c>
      <c r="T56" s="18" t="str">
        <f>P56&amp;R56&amp;Q56</f>
        <v>265</v>
      </c>
    </row>
    <row r="57" spans="1:21" ht="28.5" customHeight="1" x14ac:dyDescent="0.7">
      <c r="B57" s="14" t="s">
        <v>112</v>
      </c>
      <c r="J57" s="14" t="s">
        <v>73</v>
      </c>
      <c r="L57" s="18" t="str">
        <f t="shared" si="0"/>
        <v>HNY</v>
      </c>
      <c r="M57" s="18" t="str">
        <f t="shared" si="1"/>
        <v>TEA</v>
      </c>
      <c r="N57" s="18" t="str">
        <f t="shared" si="2"/>
        <v>A01</v>
      </c>
      <c r="P57" s="18">
        <f t="shared" si="3"/>
        <v>3</v>
      </c>
      <c r="Q57" s="18">
        <f t="shared" si="4"/>
        <v>3</v>
      </c>
      <c r="R57" s="18">
        <f>IF(TRIM(RIGHT(TRIM(B57),LEN(TRIM(B57))-SEARCH("-",TRIM(B57),1+SEARCH("-",TRIM(B57)))))=$F$4,1,IF(TRIM(RIGHT(TRIM(B57),LEN(TRIM(B57))-SEARCH("-",TRIM(B57),1+SEARCH("-",TRIM(B57)))))=$F$5,2,IF(TRIM(RIGHT(TRIM(B57),LEN(TRIM(B57))-SEARCH("-",TRIM(B57),1+SEARCH("-",TRIM(B57)))))=$F$6,3,IF(TRIM(RIGHT(TRIM(B57),LEN(TRIM(B57))-SEARCH("-",TRIM(B57),1+SEARCH("-",TRIM(B57)))))=$F$7,4,IF(TRIM(RIGHT(TRIM(B57),LEN(TRIM(B57))-SEARCH("-",TRIM(B57),1+SEARCH("-",TRIM(B57)))))=$F$8,5,IF(TRIM(RIGHT(TRIM(B57),LEN(TRIM(B57))-SEARCH("-",TRIM(B57),1+SEARCH("-",TRIM(B57)))))=$F$9,6,IF(TRIM(RIGHT(TRIM(B57),LEN(TRIM(B57))-SEARCH("-",TRIM(B57),1+SEARCH("-",TRIM(B57)))))=$F$10,7,IF(TRIM(RIGHT(TRIM(B57),LEN(TRIM(B57))-SEARCH("-",TRIM(B57),1+SEARCH("-",TRIM(B57)))))=$F$11,8,IF(TRIM(RIGHT(TRIM(B57),LEN(TRIM(B57))-SEARCH("-",TRIM(B57),1+SEARCH("-",TRIM(B57)))))=$F$12,9,"")))))))))</f>
        <v>2</v>
      </c>
      <c r="T57" s="18" t="str">
        <f>P57&amp;R57&amp;Q57</f>
        <v>323</v>
      </c>
    </row>
    <row r="58" spans="1:21" ht="28.5" customHeight="1" x14ac:dyDescent="0.7">
      <c r="B58" s="15" t="s">
        <v>145</v>
      </c>
      <c r="J58" s="14" t="s">
        <v>74</v>
      </c>
      <c r="L58" s="18" t="str">
        <f t="shared" si="0"/>
        <v>LNS</v>
      </c>
      <c r="M58" s="18" t="str">
        <f t="shared" si="1"/>
        <v>CC</v>
      </c>
      <c r="N58" s="18" t="str">
        <f t="shared" si="2"/>
        <v>FW</v>
      </c>
      <c r="P58" s="18">
        <f t="shared" si="3"/>
        <v>4</v>
      </c>
      <c r="Q58" s="18">
        <f t="shared" si="4"/>
        <v>1</v>
      </c>
      <c r="R58" s="18">
        <f>IF(TRIM(RIGHT(TRIM(B58),LEN(TRIM(B58))-SEARCH("-",TRIM(B58),1+SEARCH("-",TRIM(B58)))))=$F$4,1,IF(TRIM(RIGHT(TRIM(B58),LEN(TRIM(B58))-SEARCH("-",TRIM(B58),1+SEARCH("-",TRIM(B58)))))=$F$5,2,IF(TRIM(RIGHT(TRIM(B58),LEN(TRIM(B58))-SEARCH("-",TRIM(B58),1+SEARCH("-",TRIM(B58)))))=$F$6,3,IF(TRIM(RIGHT(TRIM(B58),LEN(TRIM(B58))-SEARCH("-",TRIM(B58),1+SEARCH("-",TRIM(B58)))))=$F$7,4,IF(TRIM(RIGHT(TRIM(B58),LEN(TRIM(B58))-SEARCH("-",TRIM(B58),1+SEARCH("-",TRIM(B58)))))=$F$8,5,IF(TRIM(RIGHT(TRIM(B58),LEN(TRIM(B58))-SEARCH("-",TRIM(B58),1+SEARCH("-",TRIM(B58)))))=$F$9,6,IF(TRIM(RIGHT(TRIM(B58),LEN(TRIM(B58))-SEARCH("-",TRIM(B58),1+SEARCH("-",TRIM(B58)))))=$F$10,7,IF(TRIM(RIGHT(TRIM(B58),LEN(TRIM(B58))-SEARCH("-",TRIM(B58),1+SEARCH("-",TRIM(B58)))))=$F$11,8,IF(TRIM(RIGHT(TRIM(B58),LEN(TRIM(B58))-SEARCH("-",TRIM(B58),1+SEARCH("-",TRIM(B58)))))=$F$12,9,"")))))))))</f>
        <v>1</v>
      </c>
      <c r="T58" s="18" t="str">
        <f>P58&amp;R58&amp;Q58</f>
        <v>411</v>
      </c>
    </row>
    <row r="59" spans="1:21" ht="28.5" customHeight="1" x14ac:dyDescent="0.7">
      <c r="B59" s="14" t="s">
        <v>230</v>
      </c>
      <c r="J59" s="14" t="s">
        <v>75</v>
      </c>
      <c r="L59" s="18" t="str">
        <f t="shared" si="0"/>
        <v>SQR</v>
      </c>
      <c r="M59" s="18" t="str">
        <f t="shared" si="1"/>
        <v>COF</v>
      </c>
      <c r="N59" s="18" t="str">
        <f t="shared" si="2"/>
        <v>A08</v>
      </c>
      <c r="P59" s="18">
        <f t="shared" si="3"/>
        <v>6</v>
      </c>
      <c r="Q59" s="18">
        <f t="shared" si="4"/>
        <v>2</v>
      </c>
      <c r="R59" s="18">
        <f>IF(TRIM(RIGHT(TRIM(B59),LEN(TRIM(B59))-SEARCH("-",TRIM(B59),1+SEARCH("-",TRIM(B59)))))=$F$4,1,IF(TRIM(RIGHT(TRIM(B59),LEN(TRIM(B59))-SEARCH("-",TRIM(B59),1+SEARCH("-",TRIM(B59)))))=$F$5,2,IF(TRIM(RIGHT(TRIM(B59),LEN(TRIM(B59))-SEARCH("-",TRIM(B59),1+SEARCH("-",TRIM(B59)))))=$F$6,3,IF(TRIM(RIGHT(TRIM(B59),LEN(TRIM(B59))-SEARCH("-",TRIM(B59),1+SEARCH("-",TRIM(B59)))))=$F$7,4,IF(TRIM(RIGHT(TRIM(B59),LEN(TRIM(B59))-SEARCH("-",TRIM(B59),1+SEARCH("-",TRIM(B59)))))=$F$8,5,IF(TRIM(RIGHT(TRIM(B59),LEN(TRIM(B59))-SEARCH("-",TRIM(B59),1+SEARCH("-",TRIM(B59)))))=$F$9,6,IF(TRIM(RIGHT(TRIM(B59),LEN(TRIM(B59))-SEARCH("-",TRIM(B59),1+SEARCH("-",TRIM(B59)))))=$F$10,7,IF(TRIM(RIGHT(TRIM(B59),LEN(TRIM(B59))-SEARCH("-",TRIM(B59),1+SEARCH("-",TRIM(B59)))))=$F$11,8,IF(TRIM(RIGHT(TRIM(B59),LEN(TRIM(B59))-SEARCH("-",TRIM(B59),1+SEARCH("-",TRIM(B59)))))=$F$12,9,"")))))))))</f>
        <v>5</v>
      </c>
      <c r="T59" s="18" t="str">
        <f>P59&amp;R59&amp;Q59</f>
        <v>652</v>
      </c>
    </row>
    <row r="60" spans="1:21" ht="28.5" customHeight="1" x14ac:dyDescent="0.7">
      <c r="B60" s="14" t="s">
        <v>132</v>
      </c>
      <c r="J60" s="14" t="s">
        <v>76</v>
      </c>
      <c r="L60" s="18" t="str">
        <f t="shared" si="0"/>
        <v>HNY</v>
      </c>
      <c r="M60" s="18" t="str">
        <f t="shared" si="1"/>
        <v>TEA</v>
      </c>
      <c r="N60" s="18" t="str">
        <f t="shared" si="2"/>
        <v>A09</v>
      </c>
      <c r="P60" s="18">
        <f t="shared" si="3"/>
        <v>3</v>
      </c>
      <c r="Q60" s="18">
        <f t="shared" si="4"/>
        <v>3</v>
      </c>
      <c r="R60" s="18">
        <f>IF(TRIM(RIGHT(TRIM(B60),LEN(TRIM(B60))-SEARCH("-",TRIM(B60),1+SEARCH("-",TRIM(B60)))))=$F$4,1,IF(TRIM(RIGHT(TRIM(B60),LEN(TRIM(B60))-SEARCH("-",TRIM(B60),1+SEARCH("-",TRIM(B60)))))=$F$5,2,IF(TRIM(RIGHT(TRIM(B60),LEN(TRIM(B60))-SEARCH("-",TRIM(B60),1+SEARCH("-",TRIM(B60)))))=$F$6,3,IF(TRIM(RIGHT(TRIM(B60),LEN(TRIM(B60))-SEARCH("-",TRIM(B60),1+SEARCH("-",TRIM(B60)))))=$F$7,4,IF(TRIM(RIGHT(TRIM(B60),LEN(TRIM(B60))-SEARCH("-",TRIM(B60),1+SEARCH("-",TRIM(B60)))))=$F$8,5,IF(TRIM(RIGHT(TRIM(B60),LEN(TRIM(B60))-SEARCH("-",TRIM(B60),1+SEARCH("-",TRIM(B60)))))=$F$9,6,IF(TRIM(RIGHT(TRIM(B60),LEN(TRIM(B60))-SEARCH("-",TRIM(B60),1+SEARCH("-",TRIM(B60)))))=$F$10,7,IF(TRIM(RIGHT(TRIM(B60),LEN(TRIM(B60))-SEARCH("-",TRIM(B60),1+SEARCH("-",TRIM(B60)))))=$F$11,8,IF(TRIM(RIGHT(TRIM(B60),LEN(TRIM(B60))-SEARCH("-",TRIM(B60),1+SEARCH("-",TRIM(B60)))))=$F$12,9,"")))))))))</f>
        <v>6</v>
      </c>
      <c r="T60" s="18" t="str">
        <f>P60&amp;R60&amp;Q60</f>
        <v>363</v>
      </c>
    </row>
    <row r="61" spans="1:21" ht="28.5" customHeight="1" x14ac:dyDescent="0.7">
      <c r="B61" s="14" t="s">
        <v>43</v>
      </c>
      <c r="J61" s="14" t="s">
        <v>77</v>
      </c>
      <c r="L61" s="18" t="str">
        <f t="shared" si="0"/>
        <v>CRL</v>
      </c>
      <c r="M61" s="18" t="str">
        <f t="shared" si="1"/>
        <v>MLK</v>
      </c>
      <c r="N61" s="18" t="str">
        <f t="shared" si="2"/>
        <v>A08</v>
      </c>
      <c r="P61" s="18">
        <f t="shared" si="3"/>
        <v>1</v>
      </c>
      <c r="Q61" s="18">
        <f t="shared" si="4"/>
        <v>4</v>
      </c>
      <c r="R61" s="18">
        <f>IF(TRIM(RIGHT(TRIM(B61),LEN(TRIM(B61))-SEARCH("-",TRIM(B61),1+SEARCH("-",TRIM(B61)))))=$F$4,1,IF(TRIM(RIGHT(TRIM(B61),LEN(TRIM(B61))-SEARCH("-",TRIM(B61),1+SEARCH("-",TRIM(B61)))))=$F$5,2,IF(TRIM(RIGHT(TRIM(B61),LEN(TRIM(B61))-SEARCH("-",TRIM(B61),1+SEARCH("-",TRIM(B61)))))=$F$6,3,IF(TRIM(RIGHT(TRIM(B61),LEN(TRIM(B61))-SEARCH("-",TRIM(B61),1+SEARCH("-",TRIM(B61)))))=$F$7,4,IF(TRIM(RIGHT(TRIM(B61),LEN(TRIM(B61))-SEARCH("-",TRIM(B61),1+SEARCH("-",TRIM(B61)))))=$F$8,5,IF(TRIM(RIGHT(TRIM(B61),LEN(TRIM(B61))-SEARCH("-",TRIM(B61),1+SEARCH("-",TRIM(B61)))))=$F$9,6,IF(TRIM(RIGHT(TRIM(B61),LEN(TRIM(B61))-SEARCH("-",TRIM(B61),1+SEARCH("-",TRIM(B61)))))=$F$10,7,IF(TRIM(RIGHT(TRIM(B61),LEN(TRIM(B61))-SEARCH("-",TRIM(B61),1+SEARCH("-",TRIM(B61)))))=$F$11,8,IF(TRIM(RIGHT(TRIM(B61),LEN(TRIM(B61))-SEARCH("-",TRIM(B61),1+SEARCH("-",TRIM(B61)))))=$F$12,9,"")))))))))</f>
        <v>5</v>
      </c>
      <c r="T61" s="18" t="str">
        <f>P61&amp;R61&amp;Q61</f>
        <v>154</v>
      </c>
    </row>
    <row r="62" spans="1:21" ht="28.5" customHeight="1" x14ac:dyDescent="0.7">
      <c r="B62" s="14" t="s">
        <v>90</v>
      </c>
      <c r="J62" s="14" t="s">
        <v>78</v>
      </c>
      <c r="L62" s="18" t="str">
        <f t="shared" si="0"/>
        <v>DMD</v>
      </c>
      <c r="M62" s="18" t="str">
        <f t="shared" si="1"/>
        <v>CC</v>
      </c>
      <c r="N62" s="18" t="str">
        <f t="shared" si="2"/>
        <v>A09</v>
      </c>
      <c r="P62" s="18">
        <f t="shared" si="3"/>
        <v>2</v>
      </c>
      <c r="Q62" s="18">
        <f t="shared" si="4"/>
        <v>1</v>
      </c>
      <c r="R62" s="18">
        <f>IF(TRIM(RIGHT(TRIM(B62),LEN(TRIM(B62))-SEARCH("-",TRIM(B62),1+SEARCH("-",TRIM(B62)))))=$F$4,1,IF(TRIM(RIGHT(TRIM(B62),LEN(TRIM(B62))-SEARCH("-",TRIM(B62),1+SEARCH("-",TRIM(B62)))))=$F$5,2,IF(TRIM(RIGHT(TRIM(B62),LEN(TRIM(B62))-SEARCH("-",TRIM(B62),1+SEARCH("-",TRIM(B62)))))=$F$6,3,IF(TRIM(RIGHT(TRIM(B62),LEN(TRIM(B62))-SEARCH("-",TRIM(B62),1+SEARCH("-",TRIM(B62)))))=$F$7,4,IF(TRIM(RIGHT(TRIM(B62),LEN(TRIM(B62))-SEARCH("-",TRIM(B62),1+SEARCH("-",TRIM(B62)))))=$F$8,5,IF(TRIM(RIGHT(TRIM(B62),LEN(TRIM(B62))-SEARCH("-",TRIM(B62),1+SEARCH("-",TRIM(B62)))))=$F$9,6,IF(TRIM(RIGHT(TRIM(B62),LEN(TRIM(B62))-SEARCH("-",TRIM(B62),1+SEARCH("-",TRIM(B62)))))=$F$10,7,IF(TRIM(RIGHT(TRIM(B62),LEN(TRIM(B62))-SEARCH("-",TRIM(B62),1+SEARCH("-",TRIM(B62)))))=$F$11,8,IF(TRIM(RIGHT(TRIM(B62),LEN(TRIM(B62))-SEARCH("-",TRIM(B62),1+SEARCH("-",TRIM(B62)))))=$F$12,9,"")))))))))</f>
        <v>6</v>
      </c>
      <c r="T62" s="18" t="str">
        <f>P62&amp;R62&amp;Q62</f>
        <v>261</v>
      </c>
    </row>
    <row r="63" spans="1:21" ht="28.5" customHeight="1" x14ac:dyDescent="0.7">
      <c r="B63" s="14" t="s">
        <v>141</v>
      </c>
      <c r="J63" s="14" t="s">
        <v>79</v>
      </c>
      <c r="L63" s="18" t="str">
        <f t="shared" si="0"/>
        <v>HNY</v>
      </c>
      <c r="M63" s="18" t="str">
        <f t="shared" si="1"/>
        <v>COF</v>
      </c>
      <c r="N63" s="18" t="str">
        <f t="shared" si="2"/>
        <v>A11</v>
      </c>
      <c r="P63" s="18">
        <f t="shared" si="3"/>
        <v>3</v>
      </c>
      <c r="Q63" s="18">
        <f t="shared" si="4"/>
        <v>2</v>
      </c>
      <c r="R63" s="18">
        <f>IF(TRIM(RIGHT(TRIM(B63),LEN(TRIM(B63))-SEARCH("-",TRIM(B63),1+SEARCH("-",TRIM(B63)))))=$F$4,1,IF(TRIM(RIGHT(TRIM(B63),LEN(TRIM(B63))-SEARCH("-",TRIM(B63),1+SEARCH("-",TRIM(B63)))))=$F$5,2,IF(TRIM(RIGHT(TRIM(B63),LEN(TRIM(B63))-SEARCH("-",TRIM(B63),1+SEARCH("-",TRIM(B63)))))=$F$6,3,IF(TRIM(RIGHT(TRIM(B63),LEN(TRIM(B63))-SEARCH("-",TRIM(B63),1+SEARCH("-",TRIM(B63)))))=$F$7,4,IF(TRIM(RIGHT(TRIM(B63),LEN(TRIM(B63))-SEARCH("-",TRIM(B63),1+SEARCH("-",TRIM(B63)))))=$F$8,5,IF(TRIM(RIGHT(TRIM(B63),LEN(TRIM(B63))-SEARCH("-",TRIM(B63),1+SEARCH("-",TRIM(B63)))))=$F$9,6,IF(TRIM(RIGHT(TRIM(B63),LEN(TRIM(B63))-SEARCH("-",TRIM(B63),1+SEARCH("-",TRIM(B63)))))=$F$10,7,IF(TRIM(RIGHT(TRIM(B63),LEN(TRIM(B63))-SEARCH("-",TRIM(B63),1+SEARCH("-",TRIM(B63)))))=$F$11,8,IF(TRIM(RIGHT(TRIM(B63),LEN(TRIM(B63))-SEARCH("-",TRIM(B63),1+SEARCH("-",TRIM(B63)))))=$F$12,9,"")))))))))</f>
        <v>8</v>
      </c>
      <c r="T63" s="18" t="str">
        <f>P63&amp;R63&amp;Q63</f>
        <v>382</v>
      </c>
    </row>
    <row r="64" spans="1:21" ht="28.5" customHeight="1" x14ac:dyDescent="0.7">
      <c r="B64" s="14" t="s">
        <v>34</v>
      </c>
      <c r="J64" s="14" t="s">
        <v>80</v>
      </c>
      <c r="L64" s="18" t="str">
        <f t="shared" si="0"/>
        <v>CRL</v>
      </c>
      <c r="M64" s="18" t="str">
        <f t="shared" si="1"/>
        <v>27</v>
      </c>
      <c r="N64" s="18" t="str">
        <f t="shared" si="2"/>
        <v>A06</v>
      </c>
      <c r="P64" s="18">
        <f t="shared" si="3"/>
        <v>1</v>
      </c>
      <c r="Q64" s="18">
        <f t="shared" si="4"/>
        <v>5</v>
      </c>
      <c r="R64" s="18">
        <f>IF(TRIM(RIGHT(TRIM(B64),LEN(TRIM(B64))-SEARCH("-",TRIM(B64),1+SEARCH("-",TRIM(B64)))))=$F$4,1,IF(TRIM(RIGHT(TRIM(B64),LEN(TRIM(B64))-SEARCH("-",TRIM(B64),1+SEARCH("-",TRIM(B64)))))=$F$5,2,IF(TRIM(RIGHT(TRIM(B64),LEN(TRIM(B64))-SEARCH("-",TRIM(B64),1+SEARCH("-",TRIM(B64)))))=$F$6,3,IF(TRIM(RIGHT(TRIM(B64),LEN(TRIM(B64))-SEARCH("-",TRIM(B64),1+SEARCH("-",TRIM(B64)))))=$F$7,4,IF(TRIM(RIGHT(TRIM(B64),LEN(TRIM(B64))-SEARCH("-",TRIM(B64),1+SEARCH("-",TRIM(B64)))))=$F$8,5,IF(TRIM(RIGHT(TRIM(B64),LEN(TRIM(B64))-SEARCH("-",TRIM(B64),1+SEARCH("-",TRIM(B64)))))=$F$9,6,IF(TRIM(RIGHT(TRIM(B64),LEN(TRIM(B64))-SEARCH("-",TRIM(B64),1+SEARCH("-",TRIM(B64)))))=$F$10,7,IF(TRIM(RIGHT(TRIM(B64),LEN(TRIM(B64))-SEARCH("-",TRIM(B64),1+SEARCH("-",TRIM(B64)))))=$F$11,8,IF(TRIM(RIGHT(TRIM(B64),LEN(TRIM(B64))-SEARCH("-",TRIM(B64),1+SEARCH("-",TRIM(B64)))))=$F$12,9,"")))))))))</f>
        <v>3</v>
      </c>
      <c r="T64" s="18" t="str">
        <f>P64&amp;R64&amp;Q64</f>
        <v>135</v>
      </c>
    </row>
    <row r="65" spans="2:20" ht="28.5" customHeight="1" x14ac:dyDescent="0.7">
      <c r="B65" s="14" t="s">
        <v>124</v>
      </c>
      <c r="J65" s="14" t="s">
        <v>81</v>
      </c>
      <c r="L65" s="18" t="str">
        <f t="shared" si="0"/>
        <v>HNY</v>
      </c>
      <c r="M65" s="18" t="str">
        <f t="shared" si="1"/>
        <v>27</v>
      </c>
      <c r="N65" s="18" t="str">
        <f t="shared" si="2"/>
        <v>A07</v>
      </c>
      <c r="P65" s="18">
        <f t="shared" si="3"/>
        <v>3</v>
      </c>
      <c r="Q65" s="18">
        <f t="shared" si="4"/>
        <v>5</v>
      </c>
      <c r="R65" s="18">
        <f>IF(TRIM(RIGHT(TRIM(B65),LEN(TRIM(B65))-SEARCH("-",TRIM(B65),1+SEARCH("-",TRIM(B65)))))=$F$4,1,IF(TRIM(RIGHT(TRIM(B65),LEN(TRIM(B65))-SEARCH("-",TRIM(B65),1+SEARCH("-",TRIM(B65)))))=$F$5,2,IF(TRIM(RIGHT(TRIM(B65),LEN(TRIM(B65))-SEARCH("-",TRIM(B65),1+SEARCH("-",TRIM(B65)))))=$F$6,3,IF(TRIM(RIGHT(TRIM(B65),LEN(TRIM(B65))-SEARCH("-",TRIM(B65),1+SEARCH("-",TRIM(B65)))))=$F$7,4,IF(TRIM(RIGHT(TRIM(B65),LEN(TRIM(B65))-SEARCH("-",TRIM(B65),1+SEARCH("-",TRIM(B65)))))=$F$8,5,IF(TRIM(RIGHT(TRIM(B65),LEN(TRIM(B65))-SEARCH("-",TRIM(B65),1+SEARCH("-",TRIM(B65)))))=$F$9,6,IF(TRIM(RIGHT(TRIM(B65),LEN(TRIM(B65))-SEARCH("-",TRIM(B65),1+SEARCH("-",TRIM(B65)))))=$F$10,7,IF(TRIM(RIGHT(TRIM(B65),LEN(TRIM(B65))-SEARCH("-",TRIM(B65),1+SEARCH("-",TRIM(B65)))))=$F$11,8,IF(TRIM(RIGHT(TRIM(B65),LEN(TRIM(B65))-SEARCH("-",TRIM(B65),1+SEARCH("-",TRIM(B65)))))=$F$12,9,"")))))))))</f>
        <v>4</v>
      </c>
      <c r="T65" s="18" t="str">
        <f>P65&amp;R65&amp;Q65</f>
        <v>345</v>
      </c>
    </row>
    <row r="66" spans="2:20" ht="28.5" customHeight="1" x14ac:dyDescent="0.7">
      <c r="B66" s="15" t="s">
        <v>171</v>
      </c>
      <c r="J66" s="14" t="s">
        <v>82</v>
      </c>
      <c r="L66" s="18" t="str">
        <f t="shared" si="0"/>
        <v>LNS</v>
      </c>
      <c r="M66" s="18" t="str">
        <f t="shared" si="1"/>
        <v>27</v>
      </c>
      <c r="N66" s="18" t="str">
        <f t="shared" si="2"/>
        <v>A11</v>
      </c>
      <c r="P66" s="18">
        <f t="shared" si="3"/>
        <v>4</v>
      </c>
      <c r="Q66" s="18">
        <f t="shared" si="4"/>
        <v>5</v>
      </c>
      <c r="R66" s="18">
        <f>IF(TRIM(RIGHT(TRIM(B66),LEN(TRIM(B66))-SEARCH("-",TRIM(B66),1+SEARCH("-",TRIM(B66)))))=$F$4,1,IF(TRIM(RIGHT(TRIM(B66),LEN(TRIM(B66))-SEARCH("-",TRIM(B66),1+SEARCH("-",TRIM(B66)))))=$F$5,2,IF(TRIM(RIGHT(TRIM(B66),LEN(TRIM(B66))-SEARCH("-",TRIM(B66),1+SEARCH("-",TRIM(B66)))))=$F$6,3,IF(TRIM(RIGHT(TRIM(B66),LEN(TRIM(B66))-SEARCH("-",TRIM(B66),1+SEARCH("-",TRIM(B66)))))=$F$7,4,IF(TRIM(RIGHT(TRIM(B66),LEN(TRIM(B66))-SEARCH("-",TRIM(B66),1+SEARCH("-",TRIM(B66)))))=$F$8,5,IF(TRIM(RIGHT(TRIM(B66),LEN(TRIM(B66))-SEARCH("-",TRIM(B66),1+SEARCH("-",TRIM(B66)))))=$F$9,6,IF(TRIM(RIGHT(TRIM(B66),LEN(TRIM(B66))-SEARCH("-",TRIM(B66),1+SEARCH("-",TRIM(B66)))))=$F$10,7,IF(TRIM(RIGHT(TRIM(B66),LEN(TRIM(B66))-SEARCH("-",TRIM(B66),1+SEARCH("-",TRIM(B66)))))=$F$11,8,IF(TRIM(RIGHT(TRIM(B66),LEN(TRIM(B66))-SEARCH("-",TRIM(B66),1+SEARCH("-",TRIM(B66)))))=$F$12,9,"")))))))))</f>
        <v>8</v>
      </c>
      <c r="T66" s="18" t="str">
        <f>P66&amp;R66&amp;Q66</f>
        <v>485</v>
      </c>
    </row>
    <row r="67" spans="2:20" ht="28.5" customHeight="1" x14ac:dyDescent="0.7">
      <c r="B67" s="14" t="s">
        <v>206</v>
      </c>
      <c r="J67" s="14" t="s">
        <v>83</v>
      </c>
      <c r="L67" s="18" t="str">
        <f t="shared" si="0"/>
        <v>OFL</v>
      </c>
      <c r="M67" s="18" t="str">
        <f t="shared" si="1"/>
        <v>CC</v>
      </c>
      <c r="N67" s="18" t="str">
        <f t="shared" si="2"/>
        <v>A12</v>
      </c>
      <c r="P67" s="18">
        <f t="shared" si="3"/>
        <v>5</v>
      </c>
      <c r="Q67" s="18">
        <f t="shared" si="4"/>
        <v>1</v>
      </c>
      <c r="R67" s="18">
        <f>IF(TRIM(RIGHT(TRIM(B67),LEN(TRIM(B67))-SEARCH("-",TRIM(B67),1+SEARCH("-",TRIM(B67)))))=$F$4,1,IF(TRIM(RIGHT(TRIM(B67),LEN(TRIM(B67))-SEARCH("-",TRIM(B67),1+SEARCH("-",TRIM(B67)))))=$F$5,2,IF(TRIM(RIGHT(TRIM(B67),LEN(TRIM(B67))-SEARCH("-",TRIM(B67),1+SEARCH("-",TRIM(B67)))))=$F$6,3,IF(TRIM(RIGHT(TRIM(B67),LEN(TRIM(B67))-SEARCH("-",TRIM(B67),1+SEARCH("-",TRIM(B67)))))=$F$7,4,IF(TRIM(RIGHT(TRIM(B67),LEN(TRIM(B67))-SEARCH("-",TRIM(B67),1+SEARCH("-",TRIM(B67)))))=$F$8,5,IF(TRIM(RIGHT(TRIM(B67),LEN(TRIM(B67))-SEARCH("-",TRIM(B67),1+SEARCH("-",TRIM(B67)))))=$F$9,6,IF(TRIM(RIGHT(TRIM(B67),LEN(TRIM(B67))-SEARCH("-",TRIM(B67),1+SEARCH("-",TRIM(B67)))))=$F$10,7,IF(TRIM(RIGHT(TRIM(B67),LEN(TRIM(B67))-SEARCH("-",TRIM(B67),1+SEARCH("-",TRIM(B67)))))=$F$11,8,IF(TRIM(RIGHT(TRIM(B67),LEN(TRIM(B67))-SEARCH("-",TRIM(B67),1+SEARCH("-",TRIM(B67)))))=$F$12,9,"")))))))))</f>
        <v>9</v>
      </c>
      <c r="T67" s="18" t="str">
        <f>P67&amp;R67&amp;Q67</f>
        <v>591</v>
      </c>
    </row>
    <row r="68" spans="2:20" ht="28.5" customHeight="1" x14ac:dyDescent="0.7">
      <c r="B68" s="15" t="s">
        <v>176</v>
      </c>
      <c r="J68" s="14" t="s">
        <v>84</v>
      </c>
      <c r="L68" s="18" t="str">
        <f t="shared" si="0"/>
        <v>LNS</v>
      </c>
      <c r="M68" s="18" t="str">
        <f t="shared" si="1"/>
        <v>27</v>
      </c>
      <c r="N68" s="18" t="str">
        <f t="shared" si="2"/>
        <v>A12</v>
      </c>
      <c r="P68" s="18">
        <f t="shared" si="3"/>
        <v>4</v>
      </c>
      <c r="Q68" s="18">
        <f t="shared" si="4"/>
        <v>5</v>
      </c>
      <c r="R68" s="18">
        <f>IF(TRIM(RIGHT(TRIM(B68),LEN(TRIM(B68))-SEARCH("-",TRIM(B68),1+SEARCH("-",TRIM(B68)))))=$F$4,1,IF(TRIM(RIGHT(TRIM(B68),LEN(TRIM(B68))-SEARCH("-",TRIM(B68),1+SEARCH("-",TRIM(B68)))))=$F$5,2,IF(TRIM(RIGHT(TRIM(B68),LEN(TRIM(B68))-SEARCH("-",TRIM(B68),1+SEARCH("-",TRIM(B68)))))=$F$6,3,IF(TRIM(RIGHT(TRIM(B68),LEN(TRIM(B68))-SEARCH("-",TRIM(B68),1+SEARCH("-",TRIM(B68)))))=$F$7,4,IF(TRIM(RIGHT(TRIM(B68),LEN(TRIM(B68))-SEARCH("-",TRIM(B68),1+SEARCH("-",TRIM(B68)))))=$F$8,5,IF(TRIM(RIGHT(TRIM(B68),LEN(TRIM(B68))-SEARCH("-",TRIM(B68),1+SEARCH("-",TRIM(B68)))))=$F$9,6,IF(TRIM(RIGHT(TRIM(B68),LEN(TRIM(B68))-SEARCH("-",TRIM(B68),1+SEARCH("-",TRIM(B68)))))=$F$10,7,IF(TRIM(RIGHT(TRIM(B68),LEN(TRIM(B68))-SEARCH("-",TRIM(B68),1+SEARCH("-",TRIM(B68)))))=$F$11,8,IF(TRIM(RIGHT(TRIM(B68),LEN(TRIM(B68))-SEARCH("-",TRIM(B68),1+SEARCH("-",TRIM(B68)))))=$F$12,9,"")))))))))</f>
        <v>9</v>
      </c>
      <c r="T68" s="18" t="str">
        <f>P68&amp;R68&amp;Q68</f>
        <v>495</v>
      </c>
    </row>
    <row r="69" spans="2:20" ht="28.5" customHeight="1" x14ac:dyDescent="0.7">
      <c r="B69" s="14" t="s">
        <v>239</v>
      </c>
      <c r="J69" s="14" t="s">
        <v>85</v>
      </c>
      <c r="L69" s="18" t="str">
        <f t="shared" ref="L69:L132" si="5">TRIM(LEFT(TRIM(B69),SEARCH("-",TRIM(B69))-1))</f>
        <v>SQR</v>
      </c>
      <c r="M69" s="18" t="str">
        <f t="shared" ref="M69:M132" si="6">TRIM(MID(TRIM(B69),SEARCH("-",TRIM(B69))+1,SEARCH("-",TRIM(B69),1+SEARCH("-",TRIM(B69)))-SEARCH("-",TRIM(B69))-1))</f>
        <v>27</v>
      </c>
      <c r="N69" s="18" t="str">
        <f t="shared" ref="N69:N132" si="7">TRIM(RIGHT(TRIM(B69),LEN(TRIM(B69))-SEARCH("-",TRIM(B69),1+SEARCH("-",TRIM(B69)))))</f>
        <v>A10</v>
      </c>
      <c r="P69" s="18">
        <f t="shared" ref="P69:P132" si="8">IF(TRIM(LEFT(TRIM(B69),SEARCH("-",TRIM(B69))-1))=$D$4,1,IF(TRIM(LEFT(TRIM(B69),SEARCH("-",TRIM(B69))-1))=$D$5,2,IF(TRIM(LEFT(TRIM(B69),SEARCH("-",TRIM(B69))-1))=$D$6,3,IF(TRIM(LEFT(TRIM(B69),SEARCH("-",TRIM(B69))-1))=$D$7,4,IF(TRIM(LEFT(TRIM(B69),SEARCH("-",TRIM(B69))-1))=$D$8,5,IF(TRIM(LEFT(TRIM(B69),SEARCH("-",TRIM(B69))-1))=$D$9,6,""))))))</f>
        <v>6</v>
      </c>
      <c r="Q69" s="18">
        <f t="shared" ref="Q69:Q132" si="9">IF(TRIM(MID(TRIM(B69),SEARCH("-",TRIM(B69))+1,SEARCH("-",TRIM(B69),1+SEARCH("-",TRIM(B69)))-SEARCH("-",TRIM(B69))-1))=$E$4,1,IF(TRIM(MID(TRIM(B69),SEARCH("-",TRIM(B69))+1,SEARCH("-",TRIM(B69),1+SEARCH("-",TRIM(B69)))-SEARCH("-",TRIM(B69))-1))=$E$5,2,IF(TRIM(MID(TRIM(B69),SEARCH("-",TRIM(B69))+1,SEARCH("-",TRIM(B69),1+SEARCH("-",TRIM(B69)))-SEARCH("-",TRIM(B69))-1))=$E$6,3,IF(TRIM(MID(TRIM(B69),SEARCH("-",TRIM(B69))+1,SEARCH("-",TRIM(B69),1+SEARCH("-",TRIM(B69)))-SEARCH("-",TRIM(B69))-1))=$E$7,4,IF(TRIM(MID(TRIM(B69),SEARCH("-",TRIM(B69))+1,SEARCH("-",TRIM(B69),1+SEARCH("-",TRIM(B69)))-SEARCH("-",TRIM(B69))-1))=$E$8,5,IF(TRIM(MID(TRIM(B69),SEARCH("-",TRIM(B69))+1,SEARCH("-",TRIM(B69),1+SEARCH("-",TRIM(B69)))-SEARCH("-",TRIM(B69))-1))=$E$9,6,0))))))</f>
        <v>5</v>
      </c>
      <c r="R69" s="18">
        <f>IF(TRIM(RIGHT(TRIM(B69),LEN(TRIM(B69))-SEARCH("-",TRIM(B69),1+SEARCH("-",TRIM(B69)))))=$F$4,1,IF(TRIM(RIGHT(TRIM(B69),LEN(TRIM(B69))-SEARCH("-",TRIM(B69),1+SEARCH("-",TRIM(B69)))))=$F$5,2,IF(TRIM(RIGHT(TRIM(B69),LEN(TRIM(B69))-SEARCH("-",TRIM(B69),1+SEARCH("-",TRIM(B69)))))=$F$6,3,IF(TRIM(RIGHT(TRIM(B69),LEN(TRIM(B69))-SEARCH("-",TRIM(B69),1+SEARCH("-",TRIM(B69)))))=$F$7,4,IF(TRIM(RIGHT(TRIM(B69),LEN(TRIM(B69))-SEARCH("-",TRIM(B69),1+SEARCH("-",TRIM(B69)))))=$F$8,5,IF(TRIM(RIGHT(TRIM(B69),LEN(TRIM(B69))-SEARCH("-",TRIM(B69),1+SEARCH("-",TRIM(B69)))))=$F$9,6,IF(TRIM(RIGHT(TRIM(B69),LEN(TRIM(B69))-SEARCH("-",TRIM(B69),1+SEARCH("-",TRIM(B69)))))=$F$10,7,IF(TRIM(RIGHT(TRIM(B69),LEN(TRIM(B69))-SEARCH("-",TRIM(B69),1+SEARCH("-",TRIM(B69)))))=$F$11,8,IF(TRIM(RIGHT(TRIM(B69),LEN(TRIM(B69))-SEARCH("-",TRIM(B69),1+SEARCH("-",TRIM(B69)))))=$F$12,9,"")))))))))</f>
        <v>7</v>
      </c>
      <c r="T69" s="18" t="str">
        <f>P69&amp;R69&amp;Q69</f>
        <v>675</v>
      </c>
    </row>
    <row r="70" spans="2:20" ht="28.5" customHeight="1" x14ac:dyDescent="0.7">
      <c r="B70" s="16" t="s">
        <v>160</v>
      </c>
      <c r="J70" s="14" t="s">
        <v>86</v>
      </c>
      <c r="L70" s="18" t="str">
        <f t="shared" si="5"/>
        <v>LNS</v>
      </c>
      <c r="M70" s="18" t="str">
        <f t="shared" si="6"/>
        <v>MLK</v>
      </c>
      <c r="N70" s="18" t="str">
        <f t="shared" si="7"/>
        <v>A09</v>
      </c>
      <c r="P70" s="18">
        <f t="shared" si="8"/>
        <v>4</v>
      </c>
      <c r="Q70" s="18">
        <f t="shared" si="9"/>
        <v>4</v>
      </c>
      <c r="R70" s="18">
        <f>IF(TRIM(RIGHT(TRIM(B70),LEN(TRIM(B70))-SEARCH("-",TRIM(B70),1+SEARCH("-",TRIM(B70)))))=$F$4,1,IF(TRIM(RIGHT(TRIM(B70),LEN(TRIM(B70))-SEARCH("-",TRIM(B70),1+SEARCH("-",TRIM(B70)))))=$F$5,2,IF(TRIM(RIGHT(TRIM(B70),LEN(TRIM(B70))-SEARCH("-",TRIM(B70),1+SEARCH("-",TRIM(B70)))))=$F$6,3,IF(TRIM(RIGHT(TRIM(B70),LEN(TRIM(B70))-SEARCH("-",TRIM(B70),1+SEARCH("-",TRIM(B70)))))=$F$7,4,IF(TRIM(RIGHT(TRIM(B70),LEN(TRIM(B70))-SEARCH("-",TRIM(B70),1+SEARCH("-",TRIM(B70)))))=$F$8,5,IF(TRIM(RIGHT(TRIM(B70),LEN(TRIM(B70))-SEARCH("-",TRIM(B70),1+SEARCH("-",TRIM(B70)))))=$F$9,6,IF(TRIM(RIGHT(TRIM(B70),LEN(TRIM(B70))-SEARCH("-",TRIM(B70),1+SEARCH("-",TRIM(B70)))))=$F$10,7,IF(TRIM(RIGHT(TRIM(B70),LEN(TRIM(B70))-SEARCH("-",TRIM(B70),1+SEARCH("-",TRIM(B70)))))=$F$11,8,IF(TRIM(RIGHT(TRIM(B70),LEN(TRIM(B70))-SEARCH("-",TRIM(B70),1+SEARCH("-",TRIM(B70)))))=$F$12,9,"")))))))))</f>
        <v>6</v>
      </c>
      <c r="T70" s="18" t="str">
        <f>P70&amp;R70&amp;Q70</f>
        <v>464</v>
      </c>
    </row>
    <row r="71" spans="2:20" ht="28.5" customHeight="1" x14ac:dyDescent="0.7">
      <c r="B71" s="14" t="s">
        <v>205</v>
      </c>
      <c r="J71" s="14" t="s">
        <v>87</v>
      </c>
      <c r="L71" s="18" t="str">
        <f t="shared" si="5"/>
        <v>OFL</v>
      </c>
      <c r="M71" s="18" t="str">
        <f t="shared" si="6"/>
        <v>27</v>
      </c>
      <c r="N71" s="18" t="str">
        <f t="shared" si="7"/>
        <v>A11</v>
      </c>
      <c r="P71" s="18">
        <f t="shared" si="8"/>
        <v>5</v>
      </c>
      <c r="Q71" s="18">
        <f t="shared" si="9"/>
        <v>5</v>
      </c>
      <c r="R71" s="18">
        <f>IF(TRIM(RIGHT(TRIM(B71),LEN(TRIM(B71))-SEARCH("-",TRIM(B71),1+SEARCH("-",TRIM(B71)))))=$F$4,1,IF(TRIM(RIGHT(TRIM(B71),LEN(TRIM(B71))-SEARCH("-",TRIM(B71),1+SEARCH("-",TRIM(B71)))))=$F$5,2,IF(TRIM(RIGHT(TRIM(B71),LEN(TRIM(B71))-SEARCH("-",TRIM(B71),1+SEARCH("-",TRIM(B71)))))=$F$6,3,IF(TRIM(RIGHT(TRIM(B71),LEN(TRIM(B71))-SEARCH("-",TRIM(B71),1+SEARCH("-",TRIM(B71)))))=$F$7,4,IF(TRIM(RIGHT(TRIM(B71),LEN(TRIM(B71))-SEARCH("-",TRIM(B71),1+SEARCH("-",TRIM(B71)))))=$F$8,5,IF(TRIM(RIGHT(TRIM(B71),LEN(TRIM(B71))-SEARCH("-",TRIM(B71),1+SEARCH("-",TRIM(B71)))))=$F$9,6,IF(TRIM(RIGHT(TRIM(B71),LEN(TRIM(B71))-SEARCH("-",TRIM(B71),1+SEARCH("-",TRIM(B71)))))=$F$10,7,IF(TRIM(RIGHT(TRIM(B71),LEN(TRIM(B71))-SEARCH("-",TRIM(B71),1+SEARCH("-",TRIM(B71)))))=$F$11,8,IF(TRIM(RIGHT(TRIM(B71),LEN(TRIM(B71))-SEARCH("-",TRIM(B71),1+SEARCH("-",TRIM(B71)))))=$F$12,9,"")))))))))</f>
        <v>8</v>
      </c>
      <c r="T71" s="18" t="str">
        <f>P71&amp;R71&amp;Q71</f>
        <v>585</v>
      </c>
    </row>
    <row r="72" spans="2:20" ht="28.5" customHeight="1" x14ac:dyDescent="0.7">
      <c r="B72" s="14" t="s">
        <v>244</v>
      </c>
      <c r="J72" s="14" t="s">
        <v>88</v>
      </c>
      <c r="L72" s="18" t="str">
        <f t="shared" si="5"/>
        <v>SQR</v>
      </c>
      <c r="M72" s="18" t="str">
        <f t="shared" si="6"/>
        <v>MLK</v>
      </c>
      <c r="N72" s="18" t="str">
        <f t="shared" si="7"/>
        <v>A11</v>
      </c>
      <c r="P72" s="18">
        <f t="shared" si="8"/>
        <v>6</v>
      </c>
      <c r="Q72" s="18">
        <f t="shared" si="9"/>
        <v>4</v>
      </c>
      <c r="R72" s="18">
        <f>IF(TRIM(RIGHT(TRIM(B72),LEN(TRIM(B72))-SEARCH("-",TRIM(B72),1+SEARCH("-",TRIM(B72)))))=$F$4,1,IF(TRIM(RIGHT(TRIM(B72),LEN(TRIM(B72))-SEARCH("-",TRIM(B72),1+SEARCH("-",TRIM(B72)))))=$F$5,2,IF(TRIM(RIGHT(TRIM(B72),LEN(TRIM(B72))-SEARCH("-",TRIM(B72),1+SEARCH("-",TRIM(B72)))))=$F$6,3,IF(TRIM(RIGHT(TRIM(B72),LEN(TRIM(B72))-SEARCH("-",TRIM(B72),1+SEARCH("-",TRIM(B72)))))=$F$7,4,IF(TRIM(RIGHT(TRIM(B72),LEN(TRIM(B72))-SEARCH("-",TRIM(B72),1+SEARCH("-",TRIM(B72)))))=$F$8,5,IF(TRIM(RIGHT(TRIM(B72),LEN(TRIM(B72))-SEARCH("-",TRIM(B72),1+SEARCH("-",TRIM(B72)))))=$F$9,6,IF(TRIM(RIGHT(TRIM(B72),LEN(TRIM(B72))-SEARCH("-",TRIM(B72),1+SEARCH("-",TRIM(B72)))))=$F$10,7,IF(TRIM(RIGHT(TRIM(B72),LEN(TRIM(B72))-SEARCH("-",TRIM(B72),1+SEARCH("-",TRIM(B72)))))=$F$11,8,IF(TRIM(RIGHT(TRIM(B72),LEN(TRIM(B72))-SEARCH("-",TRIM(B72),1+SEARCH("-",TRIM(B72)))))=$F$12,9,"")))))))))</f>
        <v>8</v>
      </c>
      <c r="T72" s="18" t="str">
        <f>P72&amp;R72&amp;Q72</f>
        <v>684</v>
      </c>
    </row>
    <row r="73" spans="2:20" ht="28.5" customHeight="1" x14ac:dyDescent="0.7">
      <c r="B73" s="14" t="s">
        <v>190</v>
      </c>
      <c r="J73" s="14" t="s">
        <v>89</v>
      </c>
      <c r="L73" s="18" t="str">
        <f t="shared" si="5"/>
        <v>OFL</v>
      </c>
      <c r="M73" s="18" t="str">
        <f t="shared" si="6"/>
        <v>27</v>
      </c>
      <c r="N73" s="18" t="str">
        <f t="shared" si="7"/>
        <v>A06</v>
      </c>
      <c r="P73" s="18">
        <f t="shared" si="8"/>
        <v>5</v>
      </c>
      <c r="Q73" s="18">
        <f t="shared" si="9"/>
        <v>5</v>
      </c>
      <c r="R73" s="18">
        <f>IF(TRIM(RIGHT(TRIM(B73),LEN(TRIM(B73))-SEARCH("-",TRIM(B73),1+SEARCH("-",TRIM(B73)))))=$F$4,1,IF(TRIM(RIGHT(TRIM(B73),LEN(TRIM(B73))-SEARCH("-",TRIM(B73),1+SEARCH("-",TRIM(B73)))))=$F$5,2,IF(TRIM(RIGHT(TRIM(B73),LEN(TRIM(B73))-SEARCH("-",TRIM(B73),1+SEARCH("-",TRIM(B73)))))=$F$6,3,IF(TRIM(RIGHT(TRIM(B73),LEN(TRIM(B73))-SEARCH("-",TRIM(B73),1+SEARCH("-",TRIM(B73)))))=$F$7,4,IF(TRIM(RIGHT(TRIM(B73),LEN(TRIM(B73))-SEARCH("-",TRIM(B73),1+SEARCH("-",TRIM(B73)))))=$F$8,5,IF(TRIM(RIGHT(TRIM(B73),LEN(TRIM(B73))-SEARCH("-",TRIM(B73),1+SEARCH("-",TRIM(B73)))))=$F$9,6,IF(TRIM(RIGHT(TRIM(B73),LEN(TRIM(B73))-SEARCH("-",TRIM(B73),1+SEARCH("-",TRIM(B73)))))=$F$10,7,IF(TRIM(RIGHT(TRIM(B73),LEN(TRIM(B73))-SEARCH("-",TRIM(B73),1+SEARCH("-",TRIM(B73)))))=$F$11,8,IF(TRIM(RIGHT(TRIM(B73),LEN(TRIM(B73))-SEARCH("-",TRIM(B73),1+SEARCH("-",TRIM(B73)))))=$F$12,9,"")))))))))</f>
        <v>3</v>
      </c>
      <c r="T73" s="18" t="str">
        <f>P73&amp;R73&amp;Q73</f>
        <v>535</v>
      </c>
    </row>
    <row r="74" spans="2:20" ht="28.5" customHeight="1" x14ac:dyDescent="0.7">
      <c r="B74" s="14" t="s">
        <v>188</v>
      </c>
      <c r="J74" s="14" t="s">
        <v>90</v>
      </c>
      <c r="L74" s="18" t="str">
        <f t="shared" si="5"/>
        <v>OFL</v>
      </c>
      <c r="M74" s="18" t="str">
        <f t="shared" si="6"/>
        <v>TEA</v>
      </c>
      <c r="N74" s="18" t="str">
        <f t="shared" si="7"/>
        <v>A06</v>
      </c>
      <c r="P74" s="18">
        <f t="shared" si="8"/>
        <v>5</v>
      </c>
      <c r="Q74" s="18">
        <f t="shared" si="9"/>
        <v>3</v>
      </c>
      <c r="R74" s="18">
        <f>IF(TRIM(RIGHT(TRIM(B74),LEN(TRIM(B74))-SEARCH("-",TRIM(B74),1+SEARCH("-",TRIM(B74)))))=$F$4,1,IF(TRIM(RIGHT(TRIM(B74),LEN(TRIM(B74))-SEARCH("-",TRIM(B74),1+SEARCH("-",TRIM(B74)))))=$F$5,2,IF(TRIM(RIGHT(TRIM(B74),LEN(TRIM(B74))-SEARCH("-",TRIM(B74),1+SEARCH("-",TRIM(B74)))))=$F$6,3,IF(TRIM(RIGHT(TRIM(B74),LEN(TRIM(B74))-SEARCH("-",TRIM(B74),1+SEARCH("-",TRIM(B74)))))=$F$7,4,IF(TRIM(RIGHT(TRIM(B74),LEN(TRIM(B74))-SEARCH("-",TRIM(B74),1+SEARCH("-",TRIM(B74)))))=$F$8,5,IF(TRIM(RIGHT(TRIM(B74),LEN(TRIM(B74))-SEARCH("-",TRIM(B74),1+SEARCH("-",TRIM(B74)))))=$F$9,6,IF(TRIM(RIGHT(TRIM(B74),LEN(TRIM(B74))-SEARCH("-",TRIM(B74),1+SEARCH("-",TRIM(B74)))))=$F$10,7,IF(TRIM(RIGHT(TRIM(B74),LEN(TRIM(B74))-SEARCH("-",TRIM(B74),1+SEARCH("-",TRIM(B74)))))=$F$11,8,IF(TRIM(RIGHT(TRIM(B74),LEN(TRIM(B74))-SEARCH("-",TRIM(B74),1+SEARCH("-",TRIM(B74)))))=$F$12,9,"")))))))))</f>
        <v>3</v>
      </c>
      <c r="T74" s="18" t="str">
        <f>P74&amp;R74&amp;Q74</f>
        <v>533</v>
      </c>
    </row>
    <row r="75" spans="2:20" ht="28.5" customHeight="1" x14ac:dyDescent="0.7">
      <c r="B75" s="14" t="s">
        <v>234</v>
      </c>
      <c r="J75" s="14" t="s">
        <v>91</v>
      </c>
      <c r="L75" s="18" t="str">
        <f t="shared" si="5"/>
        <v>SQR</v>
      </c>
      <c r="M75" s="18" t="str">
        <f t="shared" si="6"/>
        <v>51</v>
      </c>
      <c r="N75" s="18" t="str">
        <f t="shared" si="7"/>
        <v>A08</v>
      </c>
      <c r="P75" s="18">
        <f t="shared" si="8"/>
        <v>6</v>
      </c>
      <c r="Q75" s="18">
        <f t="shared" si="9"/>
        <v>6</v>
      </c>
      <c r="R75" s="18">
        <f>IF(TRIM(RIGHT(TRIM(B75),LEN(TRIM(B75))-SEARCH("-",TRIM(B75),1+SEARCH("-",TRIM(B75)))))=$F$4,1,IF(TRIM(RIGHT(TRIM(B75),LEN(TRIM(B75))-SEARCH("-",TRIM(B75),1+SEARCH("-",TRIM(B75)))))=$F$5,2,IF(TRIM(RIGHT(TRIM(B75),LEN(TRIM(B75))-SEARCH("-",TRIM(B75),1+SEARCH("-",TRIM(B75)))))=$F$6,3,IF(TRIM(RIGHT(TRIM(B75),LEN(TRIM(B75))-SEARCH("-",TRIM(B75),1+SEARCH("-",TRIM(B75)))))=$F$7,4,IF(TRIM(RIGHT(TRIM(B75),LEN(TRIM(B75))-SEARCH("-",TRIM(B75),1+SEARCH("-",TRIM(B75)))))=$F$8,5,IF(TRIM(RIGHT(TRIM(B75),LEN(TRIM(B75))-SEARCH("-",TRIM(B75),1+SEARCH("-",TRIM(B75)))))=$F$9,6,IF(TRIM(RIGHT(TRIM(B75),LEN(TRIM(B75))-SEARCH("-",TRIM(B75),1+SEARCH("-",TRIM(B75)))))=$F$10,7,IF(TRIM(RIGHT(TRIM(B75),LEN(TRIM(B75))-SEARCH("-",TRIM(B75),1+SEARCH("-",TRIM(B75)))))=$F$11,8,IF(TRIM(RIGHT(TRIM(B75),LEN(TRIM(B75))-SEARCH("-",TRIM(B75),1+SEARCH("-",TRIM(B75)))))=$F$12,9,"")))))))))</f>
        <v>5</v>
      </c>
      <c r="T75" s="18" t="str">
        <f>P75&amp;R75&amp;Q75</f>
        <v>656</v>
      </c>
    </row>
    <row r="76" spans="2:20" ht="28.5" customHeight="1" x14ac:dyDescent="0.7">
      <c r="B76" s="14" t="s">
        <v>189</v>
      </c>
      <c r="J76" s="14" t="s">
        <v>92</v>
      </c>
      <c r="L76" s="18" t="str">
        <f t="shared" si="5"/>
        <v>OFL</v>
      </c>
      <c r="M76" s="18" t="str">
        <f t="shared" si="6"/>
        <v>MLK</v>
      </c>
      <c r="N76" s="18" t="str">
        <f t="shared" si="7"/>
        <v>A06</v>
      </c>
      <c r="P76" s="18">
        <f t="shared" si="8"/>
        <v>5</v>
      </c>
      <c r="Q76" s="18">
        <f t="shared" si="9"/>
        <v>4</v>
      </c>
      <c r="R76" s="18">
        <f>IF(TRIM(RIGHT(TRIM(B76),LEN(TRIM(B76))-SEARCH("-",TRIM(B76),1+SEARCH("-",TRIM(B76)))))=$F$4,1,IF(TRIM(RIGHT(TRIM(B76),LEN(TRIM(B76))-SEARCH("-",TRIM(B76),1+SEARCH("-",TRIM(B76)))))=$F$5,2,IF(TRIM(RIGHT(TRIM(B76),LEN(TRIM(B76))-SEARCH("-",TRIM(B76),1+SEARCH("-",TRIM(B76)))))=$F$6,3,IF(TRIM(RIGHT(TRIM(B76),LEN(TRIM(B76))-SEARCH("-",TRIM(B76),1+SEARCH("-",TRIM(B76)))))=$F$7,4,IF(TRIM(RIGHT(TRIM(B76),LEN(TRIM(B76))-SEARCH("-",TRIM(B76),1+SEARCH("-",TRIM(B76)))))=$F$8,5,IF(TRIM(RIGHT(TRIM(B76),LEN(TRIM(B76))-SEARCH("-",TRIM(B76),1+SEARCH("-",TRIM(B76)))))=$F$9,6,IF(TRIM(RIGHT(TRIM(B76),LEN(TRIM(B76))-SEARCH("-",TRIM(B76),1+SEARCH("-",TRIM(B76)))))=$F$10,7,IF(TRIM(RIGHT(TRIM(B76),LEN(TRIM(B76))-SEARCH("-",TRIM(B76),1+SEARCH("-",TRIM(B76)))))=$F$11,8,IF(TRIM(RIGHT(TRIM(B76),LEN(TRIM(B76))-SEARCH("-",TRIM(B76),1+SEARCH("-",TRIM(B76)))))=$F$12,9,"")))))))))</f>
        <v>3</v>
      </c>
      <c r="T76" s="18" t="str">
        <f>P76&amp;R76&amp;Q76</f>
        <v>534</v>
      </c>
    </row>
    <row r="77" spans="2:20" ht="28.5" customHeight="1" x14ac:dyDescent="0.7">
      <c r="B77" s="14" t="s">
        <v>183</v>
      </c>
      <c r="J77" s="14" t="s">
        <v>93</v>
      </c>
      <c r="L77" s="18" t="str">
        <f t="shared" si="5"/>
        <v>OFL</v>
      </c>
      <c r="M77" s="18" t="str">
        <f t="shared" si="6"/>
        <v>COF</v>
      </c>
      <c r="N77" s="18" t="str">
        <f t="shared" si="7"/>
        <v>A01</v>
      </c>
      <c r="P77" s="18">
        <f t="shared" si="8"/>
        <v>5</v>
      </c>
      <c r="Q77" s="18">
        <f t="shared" si="9"/>
        <v>2</v>
      </c>
      <c r="R77" s="18">
        <f>IF(TRIM(RIGHT(TRIM(B77),LEN(TRIM(B77))-SEARCH("-",TRIM(B77),1+SEARCH("-",TRIM(B77)))))=$F$4,1,IF(TRIM(RIGHT(TRIM(B77),LEN(TRIM(B77))-SEARCH("-",TRIM(B77),1+SEARCH("-",TRIM(B77)))))=$F$5,2,IF(TRIM(RIGHT(TRIM(B77),LEN(TRIM(B77))-SEARCH("-",TRIM(B77),1+SEARCH("-",TRIM(B77)))))=$F$6,3,IF(TRIM(RIGHT(TRIM(B77),LEN(TRIM(B77))-SEARCH("-",TRIM(B77),1+SEARCH("-",TRIM(B77)))))=$F$7,4,IF(TRIM(RIGHT(TRIM(B77),LEN(TRIM(B77))-SEARCH("-",TRIM(B77),1+SEARCH("-",TRIM(B77)))))=$F$8,5,IF(TRIM(RIGHT(TRIM(B77),LEN(TRIM(B77))-SEARCH("-",TRIM(B77),1+SEARCH("-",TRIM(B77)))))=$F$9,6,IF(TRIM(RIGHT(TRIM(B77),LEN(TRIM(B77))-SEARCH("-",TRIM(B77),1+SEARCH("-",TRIM(B77)))))=$F$10,7,IF(TRIM(RIGHT(TRIM(B77),LEN(TRIM(B77))-SEARCH("-",TRIM(B77),1+SEARCH("-",TRIM(B77)))))=$F$11,8,IF(TRIM(RIGHT(TRIM(B77),LEN(TRIM(B77))-SEARCH("-",TRIM(B77),1+SEARCH("-",TRIM(B77)))))=$F$12,9,"")))))))))</f>
        <v>2</v>
      </c>
      <c r="T77" s="18" t="str">
        <f>P77&amp;R77&amp;Q77</f>
        <v>522</v>
      </c>
    </row>
    <row r="78" spans="2:20" ht="28.5" customHeight="1" x14ac:dyDescent="0.7">
      <c r="B78" s="14" t="s">
        <v>143</v>
      </c>
      <c r="J78" s="14" t="s">
        <v>94</v>
      </c>
      <c r="L78" s="18" t="str">
        <f t="shared" si="5"/>
        <v>HNY</v>
      </c>
      <c r="M78" s="18" t="str">
        <f t="shared" si="6"/>
        <v>MLK</v>
      </c>
      <c r="N78" s="18" t="str">
        <f t="shared" si="7"/>
        <v>A11</v>
      </c>
      <c r="P78" s="18">
        <f t="shared" si="8"/>
        <v>3</v>
      </c>
      <c r="Q78" s="18">
        <f t="shared" si="9"/>
        <v>4</v>
      </c>
      <c r="R78" s="18">
        <f>IF(TRIM(RIGHT(TRIM(B78),LEN(TRIM(B78))-SEARCH("-",TRIM(B78),1+SEARCH("-",TRIM(B78)))))=$F$4,1,IF(TRIM(RIGHT(TRIM(B78),LEN(TRIM(B78))-SEARCH("-",TRIM(B78),1+SEARCH("-",TRIM(B78)))))=$F$5,2,IF(TRIM(RIGHT(TRIM(B78),LEN(TRIM(B78))-SEARCH("-",TRIM(B78),1+SEARCH("-",TRIM(B78)))))=$F$6,3,IF(TRIM(RIGHT(TRIM(B78),LEN(TRIM(B78))-SEARCH("-",TRIM(B78),1+SEARCH("-",TRIM(B78)))))=$F$7,4,IF(TRIM(RIGHT(TRIM(B78),LEN(TRIM(B78))-SEARCH("-",TRIM(B78),1+SEARCH("-",TRIM(B78)))))=$F$8,5,IF(TRIM(RIGHT(TRIM(B78),LEN(TRIM(B78))-SEARCH("-",TRIM(B78),1+SEARCH("-",TRIM(B78)))))=$F$9,6,IF(TRIM(RIGHT(TRIM(B78),LEN(TRIM(B78))-SEARCH("-",TRIM(B78),1+SEARCH("-",TRIM(B78)))))=$F$10,7,IF(TRIM(RIGHT(TRIM(B78),LEN(TRIM(B78))-SEARCH("-",TRIM(B78),1+SEARCH("-",TRIM(B78)))))=$F$11,8,IF(TRIM(RIGHT(TRIM(B78),LEN(TRIM(B78))-SEARCH("-",TRIM(B78),1+SEARCH("-",TRIM(B78)))))=$F$12,9,"")))))))))</f>
        <v>8</v>
      </c>
      <c r="T78" s="18" t="str">
        <f>P78&amp;R78&amp;Q78</f>
        <v>384</v>
      </c>
    </row>
    <row r="79" spans="2:20" ht="28.5" customHeight="1" x14ac:dyDescent="0.7">
      <c r="B79" s="14" t="s">
        <v>123</v>
      </c>
      <c r="J79" s="14" t="s">
        <v>95</v>
      </c>
      <c r="L79" s="18" t="str">
        <f t="shared" si="5"/>
        <v>HNY</v>
      </c>
      <c r="M79" s="18" t="str">
        <f t="shared" si="6"/>
        <v>MLK</v>
      </c>
      <c r="N79" s="18" t="str">
        <f t="shared" si="7"/>
        <v>A07</v>
      </c>
      <c r="P79" s="18">
        <f t="shared" si="8"/>
        <v>3</v>
      </c>
      <c r="Q79" s="18">
        <f t="shared" si="9"/>
        <v>4</v>
      </c>
      <c r="R79" s="18">
        <f>IF(TRIM(RIGHT(TRIM(B79),LEN(TRIM(B79))-SEARCH("-",TRIM(B79),1+SEARCH("-",TRIM(B79)))))=$F$4,1,IF(TRIM(RIGHT(TRIM(B79),LEN(TRIM(B79))-SEARCH("-",TRIM(B79),1+SEARCH("-",TRIM(B79)))))=$F$5,2,IF(TRIM(RIGHT(TRIM(B79),LEN(TRIM(B79))-SEARCH("-",TRIM(B79),1+SEARCH("-",TRIM(B79)))))=$F$6,3,IF(TRIM(RIGHT(TRIM(B79),LEN(TRIM(B79))-SEARCH("-",TRIM(B79),1+SEARCH("-",TRIM(B79)))))=$F$7,4,IF(TRIM(RIGHT(TRIM(B79),LEN(TRIM(B79))-SEARCH("-",TRIM(B79),1+SEARCH("-",TRIM(B79)))))=$F$8,5,IF(TRIM(RIGHT(TRIM(B79),LEN(TRIM(B79))-SEARCH("-",TRIM(B79),1+SEARCH("-",TRIM(B79)))))=$F$9,6,IF(TRIM(RIGHT(TRIM(B79),LEN(TRIM(B79))-SEARCH("-",TRIM(B79),1+SEARCH("-",TRIM(B79)))))=$F$10,7,IF(TRIM(RIGHT(TRIM(B79),LEN(TRIM(B79))-SEARCH("-",TRIM(B79),1+SEARCH("-",TRIM(B79)))))=$F$11,8,IF(TRIM(RIGHT(TRIM(B79),LEN(TRIM(B79))-SEARCH("-",TRIM(B79),1+SEARCH("-",TRIM(B79)))))=$F$12,9,"")))))))))</f>
        <v>4</v>
      </c>
      <c r="T79" s="18" t="str">
        <f>P79&amp;R79&amp;Q79</f>
        <v>344</v>
      </c>
    </row>
    <row r="80" spans="2:20" ht="28.5" customHeight="1" x14ac:dyDescent="0.7">
      <c r="B80" s="14" t="s">
        <v>23</v>
      </c>
      <c r="J80" s="14" t="s">
        <v>96</v>
      </c>
      <c r="L80" s="18" t="str">
        <f t="shared" si="5"/>
        <v>CRL</v>
      </c>
      <c r="M80" s="18" t="str">
        <f t="shared" si="6"/>
        <v>COF</v>
      </c>
      <c r="N80" s="18" t="str">
        <f t="shared" si="7"/>
        <v>A01</v>
      </c>
      <c r="P80" s="18">
        <f t="shared" si="8"/>
        <v>1</v>
      </c>
      <c r="Q80" s="18">
        <f t="shared" si="9"/>
        <v>2</v>
      </c>
      <c r="R80" s="18">
        <f>IF(TRIM(RIGHT(TRIM(B80),LEN(TRIM(B80))-SEARCH("-",TRIM(B80),1+SEARCH("-",TRIM(B80)))))=$F$4,1,IF(TRIM(RIGHT(TRIM(B80),LEN(TRIM(B80))-SEARCH("-",TRIM(B80),1+SEARCH("-",TRIM(B80)))))=$F$5,2,IF(TRIM(RIGHT(TRIM(B80),LEN(TRIM(B80))-SEARCH("-",TRIM(B80),1+SEARCH("-",TRIM(B80)))))=$F$6,3,IF(TRIM(RIGHT(TRIM(B80),LEN(TRIM(B80))-SEARCH("-",TRIM(B80),1+SEARCH("-",TRIM(B80)))))=$F$7,4,IF(TRIM(RIGHT(TRIM(B80),LEN(TRIM(B80))-SEARCH("-",TRIM(B80),1+SEARCH("-",TRIM(B80)))))=$F$8,5,IF(TRIM(RIGHT(TRIM(B80),LEN(TRIM(B80))-SEARCH("-",TRIM(B80),1+SEARCH("-",TRIM(B80)))))=$F$9,6,IF(TRIM(RIGHT(TRIM(B80),LEN(TRIM(B80))-SEARCH("-",TRIM(B80),1+SEARCH("-",TRIM(B80)))))=$F$10,7,IF(TRIM(RIGHT(TRIM(B80),LEN(TRIM(B80))-SEARCH("-",TRIM(B80),1+SEARCH("-",TRIM(B80)))))=$F$11,8,IF(TRIM(RIGHT(TRIM(B80),LEN(TRIM(B80))-SEARCH("-",TRIM(B80),1+SEARCH("-",TRIM(B80)))))=$F$12,9,"")))))))))</f>
        <v>2</v>
      </c>
      <c r="T80" s="18" t="str">
        <f>P80&amp;R80&amp;Q80</f>
        <v>122</v>
      </c>
    </row>
    <row r="81" spans="1:21" ht="28.5" customHeight="1" x14ac:dyDescent="0.7">
      <c r="B81" s="14" t="s">
        <v>225</v>
      </c>
      <c r="J81" s="14" t="s">
        <v>97</v>
      </c>
      <c r="L81" s="18" t="str">
        <f t="shared" si="5"/>
        <v>SQR</v>
      </c>
      <c r="M81" s="18" t="str">
        <f t="shared" si="6"/>
        <v>TEA</v>
      </c>
      <c r="N81" s="18" t="str">
        <f t="shared" si="7"/>
        <v>A07</v>
      </c>
      <c r="P81" s="18">
        <f t="shared" si="8"/>
        <v>6</v>
      </c>
      <c r="Q81" s="18">
        <f t="shared" si="9"/>
        <v>3</v>
      </c>
      <c r="R81" s="18">
        <f>IF(TRIM(RIGHT(TRIM(B81),LEN(TRIM(B81))-SEARCH("-",TRIM(B81),1+SEARCH("-",TRIM(B81)))))=$F$4,1,IF(TRIM(RIGHT(TRIM(B81),LEN(TRIM(B81))-SEARCH("-",TRIM(B81),1+SEARCH("-",TRIM(B81)))))=$F$5,2,IF(TRIM(RIGHT(TRIM(B81),LEN(TRIM(B81))-SEARCH("-",TRIM(B81),1+SEARCH("-",TRIM(B81)))))=$F$6,3,IF(TRIM(RIGHT(TRIM(B81),LEN(TRIM(B81))-SEARCH("-",TRIM(B81),1+SEARCH("-",TRIM(B81)))))=$F$7,4,IF(TRIM(RIGHT(TRIM(B81),LEN(TRIM(B81))-SEARCH("-",TRIM(B81),1+SEARCH("-",TRIM(B81)))))=$F$8,5,IF(TRIM(RIGHT(TRIM(B81),LEN(TRIM(B81))-SEARCH("-",TRIM(B81),1+SEARCH("-",TRIM(B81)))))=$F$9,6,IF(TRIM(RIGHT(TRIM(B81),LEN(TRIM(B81))-SEARCH("-",TRIM(B81),1+SEARCH("-",TRIM(B81)))))=$F$10,7,IF(TRIM(RIGHT(TRIM(B81),LEN(TRIM(B81))-SEARCH("-",TRIM(B81),1+SEARCH("-",TRIM(B81)))))=$F$11,8,IF(TRIM(RIGHT(TRIM(B81),LEN(TRIM(B81))-SEARCH("-",TRIM(B81),1+SEARCH("-",TRIM(B81)))))=$F$12,9,"")))))))))</f>
        <v>4</v>
      </c>
      <c r="T81" s="18" t="str">
        <f>P81&amp;R81&amp;Q81</f>
        <v>643</v>
      </c>
    </row>
    <row r="82" spans="1:21" ht="28.5" customHeight="1" x14ac:dyDescent="0.7">
      <c r="B82" s="14" t="s">
        <v>222</v>
      </c>
      <c r="J82" s="14" t="s">
        <v>98</v>
      </c>
      <c r="L82" s="18" t="str">
        <f t="shared" si="5"/>
        <v>SQR</v>
      </c>
      <c r="M82" s="18" t="str">
        <f t="shared" si="6"/>
        <v>51</v>
      </c>
      <c r="N82" s="18" t="str">
        <f t="shared" si="7"/>
        <v>A01</v>
      </c>
      <c r="P82" s="18">
        <f t="shared" si="8"/>
        <v>6</v>
      </c>
      <c r="Q82" s="18">
        <f t="shared" si="9"/>
        <v>6</v>
      </c>
      <c r="R82" s="18">
        <f>IF(TRIM(RIGHT(TRIM(B82),LEN(TRIM(B82))-SEARCH("-",TRIM(B82),1+SEARCH("-",TRIM(B82)))))=$F$4,1,IF(TRIM(RIGHT(TRIM(B82),LEN(TRIM(B82))-SEARCH("-",TRIM(B82),1+SEARCH("-",TRIM(B82)))))=$F$5,2,IF(TRIM(RIGHT(TRIM(B82),LEN(TRIM(B82))-SEARCH("-",TRIM(B82),1+SEARCH("-",TRIM(B82)))))=$F$6,3,IF(TRIM(RIGHT(TRIM(B82),LEN(TRIM(B82))-SEARCH("-",TRIM(B82),1+SEARCH("-",TRIM(B82)))))=$F$7,4,IF(TRIM(RIGHT(TRIM(B82),LEN(TRIM(B82))-SEARCH("-",TRIM(B82),1+SEARCH("-",TRIM(B82)))))=$F$8,5,IF(TRIM(RIGHT(TRIM(B82),LEN(TRIM(B82))-SEARCH("-",TRIM(B82),1+SEARCH("-",TRIM(B82)))))=$F$9,6,IF(TRIM(RIGHT(TRIM(B82),LEN(TRIM(B82))-SEARCH("-",TRIM(B82),1+SEARCH("-",TRIM(B82)))))=$F$10,7,IF(TRIM(RIGHT(TRIM(B82),LEN(TRIM(B82))-SEARCH("-",TRIM(B82),1+SEARCH("-",TRIM(B82)))))=$F$11,8,IF(TRIM(RIGHT(TRIM(B82),LEN(TRIM(B82))-SEARCH("-",TRIM(B82),1+SEARCH("-",TRIM(B82)))))=$F$12,9,"")))))))))</f>
        <v>2</v>
      </c>
      <c r="T82" s="18" t="str">
        <f>P82&amp;R82&amp;Q82</f>
        <v>626</v>
      </c>
    </row>
    <row r="83" spans="1:21" ht="28.5" customHeight="1" x14ac:dyDescent="0.7">
      <c r="B83" s="14" t="s">
        <v>70</v>
      </c>
      <c r="J83" s="14" t="s">
        <v>99</v>
      </c>
      <c r="L83" s="18" t="str">
        <f t="shared" si="5"/>
        <v>DMD</v>
      </c>
      <c r="M83" s="18" t="str">
        <f t="shared" si="6"/>
        <v>CC</v>
      </c>
      <c r="N83" s="18" t="str">
        <f t="shared" si="7"/>
        <v>A01</v>
      </c>
      <c r="P83" s="18">
        <f t="shared" si="8"/>
        <v>2</v>
      </c>
      <c r="Q83" s="18">
        <f t="shared" si="9"/>
        <v>1</v>
      </c>
      <c r="R83" s="18">
        <f>IF(TRIM(RIGHT(TRIM(B83),LEN(TRIM(B83))-SEARCH("-",TRIM(B83),1+SEARCH("-",TRIM(B83)))))=$F$4,1,IF(TRIM(RIGHT(TRIM(B83),LEN(TRIM(B83))-SEARCH("-",TRIM(B83),1+SEARCH("-",TRIM(B83)))))=$F$5,2,IF(TRIM(RIGHT(TRIM(B83),LEN(TRIM(B83))-SEARCH("-",TRIM(B83),1+SEARCH("-",TRIM(B83)))))=$F$6,3,IF(TRIM(RIGHT(TRIM(B83),LEN(TRIM(B83))-SEARCH("-",TRIM(B83),1+SEARCH("-",TRIM(B83)))))=$F$7,4,IF(TRIM(RIGHT(TRIM(B83),LEN(TRIM(B83))-SEARCH("-",TRIM(B83),1+SEARCH("-",TRIM(B83)))))=$F$8,5,IF(TRIM(RIGHT(TRIM(B83),LEN(TRIM(B83))-SEARCH("-",TRIM(B83),1+SEARCH("-",TRIM(B83)))))=$F$9,6,IF(TRIM(RIGHT(TRIM(B83),LEN(TRIM(B83))-SEARCH("-",TRIM(B83),1+SEARCH("-",TRIM(B83)))))=$F$10,7,IF(TRIM(RIGHT(TRIM(B83),LEN(TRIM(B83))-SEARCH("-",TRIM(B83),1+SEARCH("-",TRIM(B83)))))=$F$11,8,IF(TRIM(RIGHT(TRIM(B83),LEN(TRIM(B83))-SEARCH("-",TRIM(B83),1+SEARCH("-",TRIM(B83)))))=$F$12,9,"")))))))))</f>
        <v>2</v>
      </c>
      <c r="T83" s="18" t="str">
        <f>P83&amp;R83&amp;Q83</f>
        <v>221</v>
      </c>
    </row>
    <row r="84" spans="1:21" ht="28.5" customHeight="1" x14ac:dyDescent="0.7">
      <c r="B84" s="14" t="s">
        <v>54</v>
      </c>
      <c r="J84" s="14" t="s">
        <v>100</v>
      </c>
      <c r="L84" s="18" t="str">
        <f t="shared" si="5"/>
        <v>CRL</v>
      </c>
      <c r="M84" s="18" t="str">
        <f t="shared" si="6"/>
        <v>27</v>
      </c>
      <c r="N84" s="18" t="str">
        <f t="shared" si="7"/>
        <v>A10</v>
      </c>
      <c r="P84" s="18">
        <f t="shared" si="8"/>
        <v>1</v>
      </c>
      <c r="Q84" s="18">
        <f t="shared" si="9"/>
        <v>5</v>
      </c>
      <c r="R84" s="18">
        <f>IF(TRIM(RIGHT(TRIM(B84),LEN(TRIM(B84))-SEARCH("-",TRIM(B84),1+SEARCH("-",TRIM(B84)))))=$F$4,1,IF(TRIM(RIGHT(TRIM(B84),LEN(TRIM(B84))-SEARCH("-",TRIM(B84),1+SEARCH("-",TRIM(B84)))))=$F$5,2,IF(TRIM(RIGHT(TRIM(B84),LEN(TRIM(B84))-SEARCH("-",TRIM(B84),1+SEARCH("-",TRIM(B84)))))=$F$6,3,IF(TRIM(RIGHT(TRIM(B84),LEN(TRIM(B84))-SEARCH("-",TRIM(B84),1+SEARCH("-",TRIM(B84)))))=$F$7,4,IF(TRIM(RIGHT(TRIM(B84),LEN(TRIM(B84))-SEARCH("-",TRIM(B84),1+SEARCH("-",TRIM(B84)))))=$F$8,5,IF(TRIM(RIGHT(TRIM(B84),LEN(TRIM(B84))-SEARCH("-",TRIM(B84),1+SEARCH("-",TRIM(B84)))))=$F$9,6,IF(TRIM(RIGHT(TRIM(B84),LEN(TRIM(B84))-SEARCH("-",TRIM(B84),1+SEARCH("-",TRIM(B84)))))=$F$10,7,IF(TRIM(RIGHT(TRIM(B84),LEN(TRIM(B84))-SEARCH("-",TRIM(B84),1+SEARCH("-",TRIM(B84)))))=$F$11,8,IF(TRIM(RIGHT(TRIM(B84),LEN(TRIM(B84))-SEARCH("-",TRIM(B84),1+SEARCH("-",TRIM(B84)))))=$F$12,9,"")))))))))</f>
        <v>7</v>
      </c>
      <c r="T84" s="18" t="str">
        <f>P84&amp;R84&amp;Q84</f>
        <v>175</v>
      </c>
    </row>
    <row r="85" spans="1:21" ht="28.5" customHeight="1" x14ac:dyDescent="0.7">
      <c r="B85" s="14" t="s">
        <v>105</v>
      </c>
      <c r="J85" s="14" t="s">
        <v>101</v>
      </c>
      <c r="L85" s="18" t="str">
        <f t="shared" si="5"/>
        <v>HNY</v>
      </c>
      <c r="M85" s="18" t="str">
        <f t="shared" si="6"/>
        <v>CC</v>
      </c>
      <c r="N85" s="18" t="str">
        <f t="shared" si="7"/>
        <v>FW</v>
      </c>
      <c r="P85" s="18">
        <f t="shared" si="8"/>
        <v>3</v>
      </c>
      <c r="Q85" s="18">
        <f t="shared" si="9"/>
        <v>1</v>
      </c>
      <c r="R85" s="18">
        <f>IF(TRIM(RIGHT(TRIM(B85),LEN(TRIM(B85))-SEARCH("-",TRIM(B85),1+SEARCH("-",TRIM(B85)))))=$F$4,1,IF(TRIM(RIGHT(TRIM(B85),LEN(TRIM(B85))-SEARCH("-",TRIM(B85),1+SEARCH("-",TRIM(B85)))))=$F$5,2,IF(TRIM(RIGHT(TRIM(B85),LEN(TRIM(B85))-SEARCH("-",TRIM(B85),1+SEARCH("-",TRIM(B85)))))=$F$6,3,IF(TRIM(RIGHT(TRIM(B85),LEN(TRIM(B85))-SEARCH("-",TRIM(B85),1+SEARCH("-",TRIM(B85)))))=$F$7,4,IF(TRIM(RIGHT(TRIM(B85),LEN(TRIM(B85))-SEARCH("-",TRIM(B85),1+SEARCH("-",TRIM(B85)))))=$F$8,5,IF(TRIM(RIGHT(TRIM(B85),LEN(TRIM(B85))-SEARCH("-",TRIM(B85),1+SEARCH("-",TRIM(B85)))))=$F$9,6,IF(TRIM(RIGHT(TRIM(B85),LEN(TRIM(B85))-SEARCH("-",TRIM(B85),1+SEARCH("-",TRIM(B85)))))=$F$10,7,IF(TRIM(RIGHT(TRIM(B85),LEN(TRIM(B85))-SEARCH("-",TRIM(B85),1+SEARCH("-",TRIM(B85)))))=$F$11,8,IF(TRIM(RIGHT(TRIM(B85),LEN(TRIM(B85))-SEARCH("-",TRIM(B85),1+SEARCH("-",TRIM(B85)))))=$F$12,9,"")))))))))</f>
        <v>1</v>
      </c>
      <c r="T85" s="18" t="str">
        <f>P85&amp;R85&amp;Q85</f>
        <v>311</v>
      </c>
    </row>
    <row r="86" spans="1:21" ht="28.5" customHeight="1" x14ac:dyDescent="0.7">
      <c r="B86" s="14" t="s">
        <v>102</v>
      </c>
      <c r="J86" s="14" t="s">
        <v>102</v>
      </c>
      <c r="L86" s="18" t="str">
        <f t="shared" si="5"/>
        <v>DMD</v>
      </c>
      <c r="M86" s="18" t="str">
        <f t="shared" si="6"/>
        <v>TEA</v>
      </c>
      <c r="N86" s="18" t="str">
        <f t="shared" si="7"/>
        <v>A11</v>
      </c>
      <c r="P86" s="18">
        <f t="shared" si="8"/>
        <v>2</v>
      </c>
      <c r="Q86" s="18">
        <f t="shared" si="9"/>
        <v>3</v>
      </c>
      <c r="R86" s="18">
        <f>IF(TRIM(RIGHT(TRIM(B86),LEN(TRIM(B86))-SEARCH("-",TRIM(B86),1+SEARCH("-",TRIM(B86)))))=$F$4,1,IF(TRIM(RIGHT(TRIM(B86),LEN(TRIM(B86))-SEARCH("-",TRIM(B86),1+SEARCH("-",TRIM(B86)))))=$F$5,2,IF(TRIM(RIGHT(TRIM(B86),LEN(TRIM(B86))-SEARCH("-",TRIM(B86),1+SEARCH("-",TRIM(B86)))))=$F$6,3,IF(TRIM(RIGHT(TRIM(B86),LEN(TRIM(B86))-SEARCH("-",TRIM(B86),1+SEARCH("-",TRIM(B86)))))=$F$7,4,IF(TRIM(RIGHT(TRIM(B86),LEN(TRIM(B86))-SEARCH("-",TRIM(B86),1+SEARCH("-",TRIM(B86)))))=$F$8,5,IF(TRIM(RIGHT(TRIM(B86),LEN(TRIM(B86))-SEARCH("-",TRIM(B86),1+SEARCH("-",TRIM(B86)))))=$F$9,6,IF(TRIM(RIGHT(TRIM(B86),LEN(TRIM(B86))-SEARCH("-",TRIM(B86),1+SEARCH("-",TRIM(B86)))))=$F$10,7,IF(TRIM(RIGHT(TRIM(B86),LEN(TRIM(B86))-SEARCH("-",TRIM(B86),1+SEARCH("-",TRIM(B86)))))=$F$11,8,IF(TRIM(RIGHT(TRIM(B86),LEN(TRIM(B86))-SEARCH("-",TRIM(B86),1+SEARCH("-",TRIM(B86)))))=$F$12,9,"")))))))))</f>
        <v>8</v>
      </c>
      <c r="T86" s="18" t="str">
        <f>P86&amp;R86&amp;Q86</f>
        <v>283</v>
      </c>
    </row>
    <row r="87" spans="1:21" ht="28.5" customHeight="1" x14ac:dyDescent="0.7">
      <c r="B87" s="14" t="s">
        <v>111</v>
      </c>
      <c r="J87" s="14" t="s">
        <v>103</v>
      </c>
      <c r="L87" s="18" t="str">
        <f t="shared" si="5"/>
        <v>HNY</v>
      </c>
      <c r="M87" s="18" t="str">
        <f t="shared" si="6"/>
        <v>COF</v>
      </c>
      <c r="N87" s="18" t="str">
        <f t="shared" si="7"/>
        <v>A01</v>
      </c>
      <c r="P87" s="18">
        <f t="shared" si="8"/>
        <v>3</v>
      </c>
      <c r="Q87" s="18">
        <f t="shared" si="9"/>
        <v>2</v>
      </c>
      <c r="R87" s="18">
        <f>IF(TRIM(RIGHT(TRIM(B87),LEN(TRIM(B87))-SEARCH("-",TRIM(B87),1+SEARCH("-",TRIM(B87)))))=$F$4,1,IF(TRIM(RIGHT(TRIM(B87),LEN(TRIM(B87))-SEARCH("-",TRIM(B87),1+SEARCH("-",TRIM(B87)))))=$F$5,2,IF(TRIM(RIGHT(TRIM(B87),LEN(TRIM(B87))-SEARCH("-",TRIM(B87),1+SEARCH("-",TRIM(B87)))))=$F$6,3,IF(TRIM(RIGHT(TRIM(B87),LEN(TRIM(B87))-SEARCH("-",TRIM(B87),1+SEARCH("-",TRIM(B87)))))=$F$7,4,IF(TRIM(RIGHT(TRIM(B87),LEN(TRIM(B87))-SEARCH("-",TRIM(B87),1+SEARCH("-",TRIM(B87)))))=$F$8,5,IF(TRIM(RIGHT(TRIM(B87),LEN(TRIM(B87))-SEARCH("-",TRIM(B87),1+SEARCH("-",TRIM(B87)))))=$F$9,6,IF(TRIM(RIGHT(TRIM(B87),LEN(TRIM(B87))-SEARCH("-",TRIM(B87),1+SEARCH("-",TRIM(B87)))))=$F$10,7,IF(TRIM(RIGHT(TRIM(B87),LEN(TRIM(B87))-SEARCH("-",TRIM(B87),1+SEARCH("-",TRIM(B87)))))=$F$11,8,IF(TRIM(RIGHT(TRIM(B87),LEN(TRIM(B87))-SEARCH("-",TRIM(B87),1+SEARCH("-",TRIM(B87)))))=$F$12,9,"")))))))))</f>
        <v>2</v>
      </c>
      <c r="T87" s="18" t="str">
        <f>P87&amp;R87&amp;Q87</f>
        <v>322</v>
      </c>
    </row>
    <row r="88" spans="1:21" ht="28.5" customHeight="1" x14ac:dyDescent="0.7">
      <c r="B88" s="14" t="s">
        <v>77</v>
      </c>
      <c r="J88" s="14" t="s">
        <v>104</v>
      </c>
      <c r="L88" s="18" t="str">
        <f t="shared" si="5"/>
        <v>DMD</v>
      </c>
      <c r="M88" s="18" t="str">
        <f t="shared" si="6"/>
        <v>TEA</v>
      </c>
      <c r="N88" s="18" t="str">
        <f t="shared" si="7"/>
        <v>A06</v>
      </c>
      <c r="P88" s="18">
        <f t="shared" si="8"/>
        <v>2</v>
      </c>
      <c r="Q88" s="18">
        <f t="shared" si="9"/>
        <v>3</v>
      </c>
      <c r="R88" s="18">
        <f>IF(TRIM(RIGHT(TRIM(B88),LEN(TRIM(B88))-SEARCH("-",TRIM(B88),1+SEARCH("-",TRIM(B88)))))=$F$4,1,IF(TRIM(RIGHT(TRIM(B88),LEN(TRIM(B88))-SEARCH("-",TRIM(B88),1+SEARCH("-",TRIM(B88)))))=$F$5,2,IF(TRIM(RIGHT(TRIM(B88),LEN(TRIM(B88))-SEARCH("-",TRIM(B88),1+SEARCH("-",TRIM(B88)))))=$F$6,3,IF(TRIM(RIGHT(TRIM(B88),LEN(TRIM(B88))-SEARCH("-",TRIM(B88),1+SEARCH("-",TRIM(B88)))))=$F$7,4,IF(TRIM(RIGHT(TRIM(B88),LEN(TRIM(B88))-SEARCH("-",TRIM(B88),1+SEARCH("-",TRIM(B88)))))=$F$8,5,IF(TRIM(RIGHT(TRIM(B88),LEN(TRIM(B88))-SEARCH("-",TRIM(B88),1+SEARCH("-",TRIM(B88)))))=$F$9,6,IF(TRIM(RIGHT(TRIM(B88),LEN(TRIM(B88))-SEARCH("-",TRIM(B88),1+SEARCH("-",TRIM(B88)))))=$F$10,7,IF(TRIM(RIGHT(TRIM(B88),LEN(TRIM(B88))-SEARCH("-",TRIM(B88),1+SEARCH("-",TRIM(B88)))))=$F$11,8,IF(TRIM(RIGHT(TRIM(B88),LEN(TRIM(B88))-SEARCH("-",TRIM(B88),1+SEARCH("-",TRIM(B88)))))=$F$12,9,"")))))))))</f>
        <v>3</v>
      </c>
      <c r="T88" s="18" t="str">
        <f>P88&amp;R88&amp;Q88</f>
        <v>233</v>
      </c>
    </row>
    <row r="89" spans="1:21" ht="28.5" customHeight="1" x14ac:dyDescent="0.7">
      <c r="B89" s="14" t="s">
        <v>9</v>
      </c>
      <c r="J89" s="14" t="s">
        <v>105</v>
      </c>
      <c r="L89" s="18" t="str">
        <f t="shared" si="5"/>
        <v>CRL</v>
      </c>
      <c r="M89" s="18" t="str">
        <f t="shared" si="6"/>
        <v>TEA</v>
      </c>
      <c r="N89" s="18" t="str">
        <f t="shared" si="7"/>
        <v>FW</v>
      </c>
      <c r="P89" s="18">
        <f t="shared" si="8"/>
        <v>1</v>
      </c>
      <c r="Q89" s="18">
        <f t="shared" si="9"/>
        <v>3</v>
      </c>
      <c r="R89" s="18">
        <f>IF(TRIM(RIGHT(TRIM(B89),LEN(TRIM(B89))-SEARCH("-",TRIM(B89),1+SEARCH("-",TRIM(B89)))))=$F$4,1,IF(TRIM(RIGHT(TRIM(B89),LEN(TRIM(B89))-SEARCH("-",TRIM(B89),1+SEARCH("-",TRIM(B89)))))=$F$5,2,IF(TRIM(RIGHT(TRIM(B89),LEN(TRIM(B89))-SEARCH("-",TRIM(B89),1+SEARCH("-",TRIM(B89)))))=$F$6,3,IF(TRIM(RIGHT(TRIM(B89),LEN(TRIM(B89))-SEARCH("-",TRIM(B89),1+SEARCH("-",TRIM(B89)))))=$F$7,4,IF(TRIM(RIGHT(TRIM(B89),LEN(TRIM(B89))-SEARCH("-",TRIM(B89),1+SEARCH("-",TRIM(B89)))))=$F$8,5,IF(TRIM(RIGHT(TRIM(B89),LEN(TRIM(B89))-SEARCH("-",TRIM(B89),1+SEARCH("-",TRIM(B89)))))=$F$9,6,IF(TRIM(RIGHT(TRIM(B89),LEN(TRIM(B89))-SEARCH("-",TRIM(B89),1+SEARCH("-",TRIM(B89)))))=$F$10,7,IF(TRIM(RIGHT(TRIM(B89),LEN(TRIM(B89))-SEARCH("-",TRIM(B89),1+SEARCH("-",TRIM(B89)))))=$F$11,8,IF(TRIM(RIGHT(TRIM(B89),LEN(TRIM(B89))-SEARCH("-",TRIM(B89),1+SEARCH("-",TRIM(B89)))))=$F$12,9,"")))))))))</f>
        <v>1</v>
      </c>
      <c r="T89" s="18" t="str">
        <f>P89&amp;R89&amp;Q89</f>
        <v>113</v>
      </c>
    </row>
    <row r="90" spans="1:21" s="6" customFormat="1" ht="28.5" customHeight="1" x14ac:dyDescent="0.7">
      <c r="A90" s="5"/>
      <c r="B90" s="14" t="s">
        <v>45</v>
      </c>
      <c r="C90" s="3"/>
      <c r="J90" s="14" t="s">
        <v>106</v>
      </c>
      <c r="L90" s="18" t="str">
        <f t="shared" si="5"/>
        <v>CRL</v>
      </c>
      <c r="M90" s="18" t="str">
        <f t="shared" si="6"/>
        <v>CC</v>
      </c>
      <c r="N90" s="18" t="str">
        <f t="shared" si="7"/>
        <v>A09</v>
      </c>
      <c r="P90" s="18">
        <f t="shared" si="8"/>
        <v>1</v>
      </c>
      <c r="Q90" s="18">
        <f t="shared" si="9"/>
        <v>1</v>
      </c>
      <c r="R90" s="18">
        <f>IF(TRIM(RIGHT(TRIM(B90),LEN(TRIM(B90))-SEARCH("-",TRIM(B90),1+SEARCH("-",TRIM(B90)))))=$F$4,1,IF(TRIM(RIGHT(TRIM(B90),LEN(TRIM(B90))-SEARCH("-",TRIM(B90),1+SEARCH("-",TRIM(B90)))))=$F$5,2,IF(TRIM(RIGHT(TRIM(B90),LEN(TRIM(B90))-SEARCH("-",TRIM(B90),1+SEARCH("-",TRIM(B90)))))=$F$6,3,IF(TRIM(RIGHT(TRIM(B90),LEN(TRIM(B90))-SEARCH("-",TRIM(B90),1+SEARCH("-",TRIM(B90)))))=$F$7,4,IF(TRIM(RIGHT(TRIM(B90),LEN(TRIM(B90))-SEARCH("-",TRIM(B90),1+SEARCH("-",TRIM(B90)))))=$F$8,5,IF(TRIM(RIGHT(TRIM(B90),LEN(TRIM(B90))-SEARCH("-",TRIM(B90),1+SEARCH("-",TRIM(B90)))))=$F$9,6,IF(TRIM(RIGHT(TRIM(B90),LEN(TRIM(B90))-SEARCH("-",TRIM(B90),1+SEARCH("-",TRIM(B90)))))=$F$10,7,IF(TRIM(RIGHT(TRIM(B90),LEN(TRIM(B90))-SEARCH("-",TRIM(B90),1+SEARCH("-",TRIM(B90)))))=$F$11,8,IF(TRIM(RIGHT(TRIM(B90),LEN(TRIM(B90))-SEARCH("-",TRIM(B90),1+SEARCH("-",TRIM(B90)))))=$F$12,9,"")))))))))</f>
        <v>6</v>
      </c>
      <c r="S90" s="18"/>
      <c r="T90" s="18" t="str">
        <f>P90&amp;R90&amp;Q90</f>
        <v>161</v>
      </c>
      <c r="U90" s="21"/>
    </row>
    <row r="91" spans="1:21" ht="28.5" customHeight="1" x14ac:dyDescent="0.7">
      <c r="B91" s="14" t="s">
        <v>248</v>
      </c>
      <c r="J91" s="14" t="s">
        <v>107</v>
      </c>
      <c r="L91" s="18" t="str">
        <f t="shared" si="5"/>
        <v>SQR</v>
      </c>
      <c r="M91" s="18" t="str">
        <f t="shared" si="6"/>
        <v>COF</v>
      </c>
      <c r="N91" s="18" t="str">
        <f t="shared" si="7"/>
        <v>A12</v>
      </c>
      <c r="P91" s="18">
        <f t="shared" si="8"/>
        <v>6</v>
      </c>
      <c r="Q91" s="18">
        <f t="shared" si="9"/>
        <v>2</v>
      </c>
      <c r="R91" s="18">
        <f>IF(TRIM(RIGHT(TRIM(B91),LEN(TRIM(B91))-SEARCH("-",TRIM(B91),1+SEARCH("-",TRIM(B91)))))=$F$4,1,IF(TRIM(RIGHT(TRIM(B91),LEN(TRIM(B91))-SEARCH("-",TRIM(B91),1+SEARCH("-",TRIM(B91)))))=$F$5,2,IF(TRIM(RIGHT(TRIM(B91),LEN(TRIM(B91))-SEARCH("-",TRIM(B91),1+SEARCH("-",TRIM(B91)))))=$F$6,3,IF(TRIM(RIGHT(TRIM(B91),LEN(TRIM(B91))-SEARCH("-",TRIM(B91),1+SEARCH("-",TRIM(B91)))))=$F$7,4,IF(TRIM(RIGHT(TRIM(B91),LEN(TRIM(B91))-SEARCH("-",TRIM(B91),1+SEARCH("-",TRIM(B91)))))=$F$8,5,IF(TRIM(RIGHT(TRIM(B91),LEN(TRIM(B91))-SEARCH("-",TRIM(B91),1+SEARCH("-",TRIM(B91)))))=$F$9,6,IF(TRIM(RIGHT(TRIM(B91),LEN(TRIM(B91))-SEARCH("-",TRIM(B91),1+SEARCH("-",TRIM(B91)))))=$F$10,7,IF(TRIM(RIGHT(TRIM(B91),LEN(TRIM(B91))-SEARCH("-",TRIM(B91),1+SEARCH("-",TRIM(B91)))))=$F$11,8,IF(TRIM(RIGHT(TRIM(B91),LEN(TRIM(B91))-SEARCH("-",TRIM(B91),1+SEARCH("-",TRIM(B91)))))=$F$12,9,"")))))))))</f>
        <v>9</v>
      </c>
      <c r="T91" s="18" t="str">
        <f>P91&amp;R91&amp;Q91</f>
        <v>692</v>
      </c>
    </row>
    <row r="92" spans="1:21" ht="28.5" customHeight="1" x14ac:dyDescent="0.7">
      <c r="B92" s="15" t="s">
        <v>164</v>
      </c>
      <c r="J92" s="14" t="s">
        <v>108</v>
      </c>
      <c r="L92" s="18" t="str">
        <f t="shared" si="5"/>
        <v>LNS</v>
      </c>
      <c r="M92" s="18" t="str">
        <f t="shared" si="6"/>
        <v>TEA</v>
      </c>
      <c r="N92" s="18" t="str">
        <f t="shared" si="7"/>
        <v>A10</v>
      </c>
      <c r="P92" s="18">
        <f t="shared" si="8"/>
        <v>4</v>
      </c>
      <c r="Q92" s="18">
        <f t="shared" si="9"/>
        <v>3</v>
      </c>
      <c r="R92" s="18">
        <f>IF(TRIM(RIGHT(TRIM(B92),LEN(TRIM(B92))-SEARCH("-",TRIM(B92),1+SEARCH("-",TRIM(B92)))))=$F$4,1,IF(TRIM(RIGHT(TRIM(B92),LEN(TRIM(B92))-SEARCH("-",TRIM(B92),1+SEARCH("-",TRIM(B92)))))=$F$5,2,IF(TRIM(RIGHT(TRIM(B92),LEN(TRIM(B92))-SEARCH("-",TRIM(B92),1+SEARCH("-",TRIM(B92)))))=$F$6,3,IF(TRIM(RIGHT(TRIM(B92),LEN(TRIM(B92))-SEARCH("-",TRIM(B92),1+SEARCH("-",TRIM(B92)))))=$F$7,4,IF(TRIM(RIGHT(TRIM(B92),LEN(TRIM(B92))-SEARCH("-",TRIM(B92),1+SEARCH("-",TRIM(B92)))))=$F$8,5,IF(TRIM(RIGHT(TRIM(B92),LEN(TRIM(B92))-SEARCH("-",TRIM(B92),1+SEARCH("-",TRIM(B92)))))=$F$9,6,IF(TRIM(RIGHT(TRIM(B92),LEN(TRIM(B92))-SEARCH("-",TRIM(B92),1+SEARCH("-",TRIM(B92)))))=$F$10,7,IF(TRIM(RIGHT(TRIM(B92),LEN(TRIM(B92))-SEARCH("-",TRIM(B92),1+SEARCH("-",TRIM(B92)))))=$F$11,8,IF(TRIM(RIGHT(TRIM(B92),LEN(TRIM(B92))-SEARCH("-",TRIM(B92),1+SEARCH("-",TRIM(B92)))))=$F$12,9,"")))))))))</f>
        <v>7</v>
      </c>
      <c r="T92" s="18" t="str">
        <f>P92&amp;R92&amp;Q92</f>
        <v>473</v>
      </c>
    </row>
    <row r="93" spans="1:21" ht="28.5" customHeight="1" x14ac:dyDescent="0.7">
      <c r="B93" s="14" t="s">
        <v>67</v>
      </c>
      <c r="J93" s="14" t="s">
        <v>109</v>
      </c>
      <c r="L93" s="18" t="str">
        <f t="shared" si="5"/>
        <v>DMD</v>
      </c>
      <c r="M93" s="18" t="str">
        <f t="shared" si="6"/>
        <v>TEA</v>
      </c>
      <c r="N93" s="18" t="str">
        <f t="shared" si="7"/>
        <v>FW</v>
      </c>
      <c r="P93" s="18">
        <f t="shared" si="8"/>
        <v>2</v>
      </c>
      <c r="Q93" s="18">
        <f t="shared" si="9"/>
        <v>3</v>
      </c>
      <c r="R93" s="18">
        <f>IF(TRIM(RIGHT(TRIM(B93),LEN(TRIM(B93))-SEARCH("-",TRIM(B93),1+SEARCH("-",TRIM(B93)))))=$F$4,1,IF(TRIM(RIGHT(TRIM(B93),LEN(TRIM(B93))-SEARCH("-",TRIM(B93),1+SEARCH("-",TRIM(B93)))))=$F$5,2,IF(TRIM(RIGHT(TRIM(B93),LEN(TRIM(B93))-SEARCH("-",TRIM(B93),1+SEARCH("-",TRIM(B93)))))=$F$6,3,IF(TRIM(RIGHT(TRIM(B93),LEN(TRIM(B93))-SEARCH("-",TRIM(B93),1+SEARCH("-",TRIM(B93)))))=$F$7,4,IF(TRIM(RIGHT(TRIM(B93),LEN(TRIM(B93))-SEARCH("-",TRIM(B93),1+SEARCH("-",TRIM(B93)))))=$F$8,5,IF(TRIM(RIGHT(TRIM(B93),LEN(TRIM(B93))-SEARCH("-",TRIM(B93),1+SEARCH("-",TRIM(B93)))))=$F$9,6,IF(TRIM(RIGHT(TRIM(B93),LEN(TRIM(B93))-SEARCH("-",TRIM(B93),1+SEARCH("-",TRIM(B93)))))=$F$10,7,IF(TRIM(RIGHT(TRIM(B93),LEN(TRIM(B93))-SEARCH("-",TRIM(B93),1+SEARCH("-",TRIM(B93)))))=$F$11,8,IF(TRIM(RIGHT(TRIM(B93),LEN(TRIM(B93))-SEARCH("-",TRIM(B93),1+SEARCH("-",TRIM(B93)))))=$F$12,9,"")))))))))</f>
        <v>1</v>
      </c>
      <c r="T93" s="18" t="str">
        <f>P93&amp;R93&amp;Q93</f>
        <v>213</v>
      </c>
    </row>
    <row r="94" spans="1:21" ht="28.5" customHeight="1" x14ac:dyDescent="0.7">
      <c r="B94" s="14" t="s">
        <v>140</v>
      </c>
      <c r="J94" s="14" t="s">
        <v>110</v>
      </c>
      <c r="L94" s="18" t="str">
        <f t="shared" si="5"/>
        <v>HNY</v>
      </c>
      <c r="M94" s="18" t="str">
        <f t="shared" si="6"/>
        <v>CC</v>
      </c>
      <c r="N94" s="18" t="str">
        <f t="shared" si="7"/>
        <v>A11</v>
      </c>
      <c r="P94" s="18">
        <f t="shared" si="8"/>
        <v>3</v>
      </c>
      <c r="Q94" s="18">
        <f t="shared" si="9"/>
        <v>1</v>
      </c>
      <c r="R94" s="18">
        <f>IF(TRIM(RIGHT(TRIM(B94),LEN(TRIM(B94))-SEARCH("-",TRIM(B94),1+SEARCH("-",TRIM(B94)))))=$F$4,1,IF(TRIM(RIGHT(TRIM(B94),LEN(TRIM(B94))-SEARCH("-",TRIM(B94),1+SEARCH("-",TRIM(B94)))))=$F$5,2,IF(TRIM(RIGHT(TRIM(B94),LEN(TRIM(B94))-SEARCH("-",TRIM(B94),1+SEARCH("-",TRIM(B94)))))=$F$6,3,IF(TRIM(RIGHT(TRIM(B94),LEN(TRIM(B94))-SEARCH("-",TRIM(B94),1+SEARCH("-",TRIM(B94)))))=$F$7,4,IF(TRIM(RIGHT(TRIM(B94),LEN(TRIM(B94))-SEARCH("-",TRIM(B94),1+SEARCH("-",TRIM(B94)))))=$F$8,5,IF(TRIM(RIGHT(TRIM(B94),LEN(TRIM(B94))-SEARCH("-",TRIM(B94),1+SEARCH("-",TRIM(B94)))))=$F$9,6,IF(TRIM(RIGHT(TRIM(B94),LEN(TRIM(B94))-SEARCH("-",TRIM(B94),1+SEARCH("-",TRIM(B94)))))=$F$10,7,IF(TRIM(RIGHT(TRIM(B94),LEN(TRIM(B94))-SEARCH("-",TRIM(B94),1+SEARCH("-",TRIM(B94)))))=$F$11,8,IF(TRIM(RIGHT(TRIM(B94),LEN(TRIM(B94))-SEARCH("-",TRIM(B94),1+SEARCH("-",TRIM(B94)))))=$F$12,9,"")))))))))</f>
        <v>8</v>
      </c>
      <c r="T94" s="18" t="str">
        <f>P94&amp;R94&amp;Q94</f>
        <v>381</v>
      </c>
    </row>
    <row r="95" spans="1:21" ht="28.5" customHeight="1" x14ac:dyDescent="0.7">
      <c r="B95" s="15" t="s">
        <v>156</v>
      </c>
      <c r="J95" s="14" t="s">
        <v>111</v>
      </c>
      <c r="L95" s="18" t="str">
        <f t="shared" si="5"/>
        <v>LNS</v>
      </c>
      <c r="M95" s="18" t="str">
        <f t="shared" si="6"/>
        <v>27</v>
      </c>
      <c r="N95" s="18" t="str">
        <f t="shared" si="7"/>
        <v>A06</v>
      </c>
      <c r="P95" s="18">
        <f t="shared" si="8"/>
        <v>4</v>
      </c>
      <c r="Q95" s="18">
        <f t="shared" si="9"/>
        <v>5</v>
      </c>
      <c r="R95" s="18">
        <f>IF(TRIM(RIGHT(TRIM(B95),LEN(TRIM(B95))-SEARCH("-",TRIM(B95),1+SEARCH("-",TRIM(B95)))))=$F$4,1,IF(TRIM(RIGHT(TRIM(B95),LEN(TRIM(B95))-SEARCH("-",TRIM(B95),1+SEARCH("-",TRIM(B95)))))=$F$5,2,IF(TRIM(RIGHT(TRIM(B95),LEN(TRIM(B95))-SEARCH("-",TRIM(B95),1+SEARCH("-",TRIM(B95)))))=$F$6,3,IF(TRIM(RIGHT(TRIM(B95),LEN(TRIM(B95))-SEARCH("-",TRIM(B95),1+SEARCH("-",TRIM(B95)))))=$F$7,4,IF(TRIM(RIGHT(TRIM(B95),LEN(TRIM(B95))-SEARCH("-",TRIM(B95),1+SEARCH("-",TRIM(B95)))))=$F$8,5,IF(TRIM(RIGHT(TRIM(B95),LEN(TRIM(B95))-SEARCH("-",TRIM(B95),1+SEARCH("-",TRIM(B95)))))=$F$9,6,IF(TRIM(RIGHT(TRIM(B95),LEN(TRIM(B95))-SEARCH("-",TRIM(B95),1+SEARCH("-",TRIM(B95)))))=$F$10,7,IF(TRIM(RIGHT(TRIM(B95),LEN(TRIM(B95))-SEARCH("-",TRIM(B95),1+SEARCH("-",TRIM(B95)))))=$F$11,8,IF(TRIM(RIGHT(TRIM(B95),LEN(TRIM(B95))-SEARCH("-",TRIM(B95),1+SEARCH("-",TRIM(B95)))))=$F$12,9,"")))))))))</f>
        <v>3</v>
      </c>
      <c r="T95" s="18" t="str">
        <f>P95&amp;R95&amp;Q95</f>
        <v>435</v>
      </c>
    </row>
    <row r="96" spans="1:21" ht="28.5" customHeight="1" x14ac:dyDescent="0.7">
      <c r="B96" s="14" t="s">
        <v>134</v>
      </c>
      <c r="J96" s="14" t="s">
        <v>112</v>
      </c>
      <c r="L96" s="18" t="str">
        <f t="shared" si="5"/>
        <v>HNY</v>
      </c>
      <c r="M96" s="18" t="str">
        <f t="shared" si="6"/>
        <v>27</v>
      </c>
      <c r="N96" s="18" t="str">
        <f t="shared" si="7"/>
        <v>A09</v>
      </c>
      <c r="P96" s="18">
        <f t="shared" si="8"/>
        <v>3</v>
      </c>
      <c r="Q96" s="18">
        <f t="shared" si="9"/>
        <v>5</v>
      </c>
      <c r="R96" s="18">
        <f>IF(TRIM(RIGHT(TRIM(B96),LEN(TRIM(B96))-SEARCH("-",TRIM(B96),1+SEARCH("-",TRIM(B96)))))=$F$4,1,IF(TRIM(RIGHT(TRIM(B96),LEN(TRIM(B96))-SEARCH("-",TRIM(B96),1+SEARCH("-",TRIM(B96)))))=$F$5,2,IF(TRIM(RIGHT(TRIM(B96),LEN(TRIM(B96))-SEARCH("-",TRIM(B96),1+SEARCH("-",TRIM(B96)))))=$F$6,3,IF(TRIM(RIGHT(TRIM(B96),LEN(TRIM(B96))-SEARCH("-",TRIM(B96),1+SEARCH("-",TRIM(B96)))))=$F$7,4,IF(TRIM(RIGHT(TRIM(B96),LEN(TRIM(B96))-SEARCH("-",TRIM(B96),1+SEARCH("-",TRIM(B96)))))=$F$8,5,IF(TRIM(RIGHT(TRIM(B96),LEN(TRIM(B96))-SEARCH("-",TRIM(B96),1+SEARCH("-",TRIM(B96)))))=$F$9,6,IF(TRIM(RIGHT(TRIM(B96),LEN(TRIM(B96))-SEARCH("-",TRIM(B96),1+SEARCH("-",TRIM(B96)))))=$F$10,7,IF(TRIM(RIGHT(TRIM(B96),LEN(TRIM(B96))-SEARCH("-",TRIM(B96),1+SEARCH("-",TRIM(B96)))))=$F$11,8,IF(TRIM(RIGHT(TRIM(B96),LEN(TRIM(B96))-SEARCH("-",TRIM(B96),1+SEARCH("-",TRIM(B96)))))=$F$12,9,"")))))))))</f>
        <v>6</v>
      </c>
      <c r="T96" s="18" t="str">
        <f>P96&amp;R96&amp;Q96</f>
        <v>365</v>
      </c>
    </row>
    <row r="97" spans="2:20" ht="28.5" customHeight="1" x14ac:dyDescent="0.7">
      <c r="B97" s="14" t="s">
        <v>89</v>
      </c>
      <c r="J97" s="14" t="s">
        <v>113</v>
      </c>
      <c r="L97" s="18" t="str">
        <f t="shared" si="5"/>
        <v>DMD</v>
      </c>
      <c r="M97" s="18" t="str">
        <f t="shared" si="6"/>
        <v>27</v>
      </c>
      <c r="N97" s="18" t="str">
        <f t="shared" si="7"/>
        <v>A08</v>
      </c>
      <c r="P97" s="18">
        <f t="shared" si="8"/>
        <v>2</v>
      </c>
      <c r="Q97" s="18">
        <f t="shared" si="9"/>
        <v>5</v>
      </c>
      <c r="R97" s="18">
        <f>IF(TRIM(RIGHT(TRIM(B97),LEN(TRIM(B97))-SEARCH("-",TRIM(B97),1+SEARCH("-",TRIM(B97)))))=$F$4,1,IF(TRIM(RIGHT(TRIM(B97),LEN(TRIM(B97))-SEARCH("-",TRIM(B97),1+SEARCH("-",TRIM(B97)))))=$F$5,2,IF(TRIM(RIGHT(TRIM(B97),LEN(TRIM(B97))-SEARCH("-",TRIM(B97),1+SEARCH("-",TRIM(B97)))))=$F$6,3,IF(TRIM(RIGHT(TRIM(B97),LEN(TRIM(B97))-SEARCH("-",TRIM(B97),1+SEARCH("-",TRIM(B97)))))=$F$7,4,IF(TRIM(RIGHT(TRIM(B97),LEN(TRIM(B97))-SEARCH("-",TRIM(B97),1+SEARCH("-",TRIM(B97)))))=$F$8,5,IF(TRIM(RIGHT(TRIM(B97),LEN(TRIM(B97))-SEARCH("-",TRIM(B97),1+SEARCH("-",TRIM(B97)))))=$F$9,6,IF(TRIM(RIGHT(TRIM(B97),LEN(TRIM(B97))-SEARCH("-",TRIM(B97),1+SEARCH("-",TRIM(B97)))))=$F$10,7,IF(TRIM(RIGHT(TRIM(B97),LEN(TRIM(B97))-SEARCH("-",TRIM(B97),1+SEARCH("-",TRIM(B97)))))=$F$11,8,IF(TRIM(RIGHT(TRIM(B97),LEN(TRIM(B97))-SEARCH("-",TRIM(B97),1+SEARCH("-",TRIM(B97)))))=$F$12,9,"")))))))))</f>
        <v>5</v>
      </c>
      <c r="T97" s="18" t="str">
        <f>P97&amp;R97&amp;Q97</f>
        <v>255</v>
      </c>
    </row>
    <row r="98" spans="2:20" ht="28.5" customHeight="1" x14ac:dyDescent="0.7">
      <c r="B98" s="14" t="s">
        <v>137</v>
      </c>
      <c r="J98" s="14" t="s">
        <v>114</v>
      </c>
      <c r="L98" s="18" t="str">
        <f t="shared" si="5"/>
        <v>HNY</v>
      </c>
      <c r="M98" s="18" t="str">
        <f t="shared" si="6"/>
        <v>TEA</v>
      </c>
      <c r="N98" s="18" t="str">
        <f t="shared" si="7"/>
        <v>A10</v>
      </c>
      <c r="P98" s="18">
        <f t="shared" si="8"/>
        <v>3</v>
      </c>
      <c r="Q98" s="18">
        <f t="shared" si="9"/>
        <v>3</v>
      </c>
      <c r="R98" s="18">
        <f>IF(TRIM(RIGHT(TRIM(B98),LEN(TRIM(B98))-SEARCH("-",TRIM(B98),1+SEARCH("-",TRIM(B98)))))=$F$4,1,IF(TRIM(RIGHT(TRIM(B98),LEN(TRIM(B98))-SEARCH("-",TRIM(B98),1+SEARCH("-",TRIM(B98)))))=$F$5,2,IF(TRIM(RIGHT(TRIM(B98),LEN(TRIM(B98))-SEARCH("-",TRIM(B98),1+SEARCH("-",TRIM(B98)))))=$F$6,3,IF(TRIM(RIGHT(TRIM(B98),LEN(TRIM(B98))-SEARCH("-",TRIM(B98),1+SEARCH("-",TRIM(B98)))))=$F$7,4,IF(TRIM(RIGHT(TRIM(B98),LEN(TRIM(B98))-SEARCH("-",TRIM(B98),1+SEARCH("-",TRIM(B98)))))=$F$8,5,IF(TRIM(RIGHT(TRIM(B98),LEN(TRIM(B98))-SEARCH("-",TRIM(B98),1+SEARCH("-",TRIM(B98)))))=$F$9,6,IF(TRIM(RIGHT(TRIM(B98),LEN(TRIM(B98))-SEARCH("-",TRIM(B98),1+SEARCH("-",TRIM(B98)))))=$F$10,7,IF(TRIM(RIGHT(TRIM(B98),LEN(TRIM(B98))-SEARCH("-",TRIM(B98),1+SEARCH("-",TRIM(B98)))))=$F$11,8,IF(TRIM(RIGHT(TRIM(B98),LEN(TRIM(B98))-SEARCH("-",TRIM(B98),1+SEARCH("-",TRIM(B98)))))=$F$12,9,"")))))))))</f>
        <v>7</v>
      </c>
      <c r="T98" s="18" t="str">
        <f>P98&amp;R98&amp;Q98</f>
        <v>373</v>
      </c>
    </row>
    <row r="99" spans="2:20" ht="28.5" customHeight="1" x14ac:dyDescent="0.7">
      <c r="B99" s="15" t="s">
        <v>149</v>
      </c>
      <c r="J99" s="14" t="s">
        <v>115</v>
      </c>
      <c r="L99" s="18" t="str">
        <f t="shared" si="5"/>
        <v>LNS</v>
      </c>
      <c r="M99" s="18" t="str">
        <f t="shared" si="6"/>
        <v>27</v>
      </c>
      <c r="N99" s="18" t="str">
        <f t="shared" si="7"/>
        <v>FW</v>
      </c>
      <c r="P99" s="18">
        <f t="shared" si="8"/>
        <v>4</v>
      </c>
      <c r="Q99" s="18">
        <f t="shared" si="9"/>
        <v>5</v>
      </c>
      <c r="R99" s="18">
        <f>IF(TRIM(RIGHT(TRIM(B99),LEN(TRIM(B99))-SEARCH("-",TRIM(B99),1+SEARCH("-",TRIM(B99)))))=$F$4,1,IF(TRIM(RIGHT(TRIM(B99),LEN(TRIM(B99))-SEARCH("-",TRIM(B99),1+SEARCH("-",TRIM(B99)))))=$F$5,2,IF(TRIM(RIGHT(TRIM(B99),LEN(TRIM(B99))-SEARCH("-",TRIM(B99),1+SEARCH("-",TRIM(B99)))))=$F$6,3,IF(TRIM(RIGHT(TRIM(B99),LEN(TRIM(B99))-SEARCH("-",TRIM(B99),1+SEARCH("-",TRIM(B99)))))=$F$7,4,IF(TRIM(RIGHT(TRIM(B99),LEN(TRIM(B99))-SEARCH("-",TRIM(B99),1+SEARCH("-",TRIM(B99)))))=$F$8,5,IF(TRIM(RIGHT(TRIM(B99),LEN(TRIM(B99))-SEARCH("-",TRIM(B99),1+SEARCH("-",TRIM(B99)))))=$F$9,6,IF(TRIM(RIGHT(TRIM(B99),LEN(TRIM(B99))-SEARCH("-",TRIM(B99),1+SEARCH("-",TRIM(B99)))))=$F$10,7,IF(TRIM(RIGHT(TRIM(B99),LEN(TRIM(B99))-SEARCH("-",TRIM(B99),1+SEARCH("-",TRIM(B99)))))=$F$11,8,IF(TRIM(RIGHT(TRIM(B99),LEN(TRIM(B99))-SEARCH("-",TRIM(B99),1+SEARCH("-",TRIM(B99)))))=$F$12,9,"")))))))))</f>
        <v>1</v>
      </c>
      <c r="T99" s="18" t="str">
        <f>P99&amp;R99&amp;Q99</f>
        <v>415</v>
      </c>
    </row>
    <row r="100" spans="2:20" ht="28.5" customHeight="1" x14ac:dyDescent="0.7">
      <c r="B100" s="14" t="s">
        <v>133</v>
      </c>
      <c r="J100" s="14" t="s">
        <v>116</v>
      </c>
      <c r="L100" s="18" t="str">
        <f t="shared" si="5"/>
        <v>HNY</v>
      </c>
      <c r="M100" s="18" t="str">
        <f t="shared" si="6"/>
        <v>MLK</v>
      </c>
      <c r="N100" s="18" t="str">
        <f t="shared" si="7"/>
        <v>A09</v>
      </c>
      <c r="P100" s="18">
        <f t="shared" si="8"/>
        <v>3</v>
      </c>
      <c r="Q100" s="18">
        <f t="shared" si="9"/>
        <v>4</v>
      </c>
      <c r="R100" s="18">
        <f>IF(TRIM(RIGHT(TRIM(B100),LEN(TRIM(B100))-SEARCH("-",TRIM(B100),1+SEARCH("-",TRIM(B100)))))=$F$4,1,IF(TRIM(RIGHT(TRIM(B100),LEN(TRIM(B100))-SEARCH("-",TRIM(B100),1+SEARCH("-",TRIM(B100)))))=$F$5,2,IF(TRIM(RIGHT(TRIM(B100),LEN(TRIM(B100))-SEARCH("-",TRIM(B100),1+SEARCH("-",TRIM(B100)))))=$F$6,3,IF(TRIM(RIGHT(TRIM(B100),LEN(TRIM(B100))-SEARCH("-",TRIM(B100),1+SEARCH("-",TRIM(B100)))))=$F$7,4,IF(TRIM(RIGHT(TRIM(B100),LEN(TRIM(B100))-SEARCH("-",TRIM(B100),1+SEARCH("-",TRIM(B100)))))=$F$8,5,IF(TRIM(RIGHT(TRIM(B100),LEN(TRIM(B100))-SEARCH("-",TRIM(B100),1+SEARCH("-",TRIM(B100)))))=$F$9,6,IF(TRIM(RIGHT(TRIM(B100),LEN(TRIM(B100))-SEARCH("-",TRIM(B100),1+SEARCH("-",TRIM(B100)))))=$F$10,7,IF(TRIM(RIGHT(TRIM(B100),LEN(TRIM(B100))-SEARCH("-",TRIM(B100),1+SEARCH("-",TRIM(B100)))))=$F$11,8,IF(TRIM(RIGHT(TRIM(B100),LEN(TRIM(B100))-SEARCH("-",TRIM(B100),1+SEARCH("-",TRIM(B100)))))=$F$12,9,"")))))))))</f>
        <v>6</v>
      </c>
      <c r="T100" s="18" t="str">
        <f>P100&amp;R100&amp;Q100</f>
        <v>364</v>
      </c>
    </row>
    <row r="101" spans="2:20" ht="28.5" customHeight="1" x14ac:dyDescent="0.7">
      <c r="B101" s="14" t="s">
        <v>110</v>
      </c>
      <c r="J101" s="14" t="s">
        <v>117</v>
      </c>
      <c r="L101" s="18" t="str">
        <f t="shared" si="5"/>
        <v>HNY</v>
      </c>
      <c r="M101" s="18" t="str">
        <f t="shared" si="6"/>
        <v>CC</v>
      </c>
      <c r="N101" s="18" t="str">
        <f t="shared" si="7"/>
        <v>A01</v>
      </c>
      <c r="P101" s="18">
        <f t="shared" si="8"/>
        <v>3</v>
      </c>
      <c r="Q101" s="18">
        <f t="shared" si="9"/>
        <v>1</v>
      </c>
      <c r="R101" s="18">
        <f>IF(TRIM(RIGHT(TRIM(B101),LEN(TRIM(B101))-SEARCH("-",TRIM(B101),1+SEARCH("-",TRIM(B101)))))=$F$4,1,IF(TRIM(RIGHT(TRIM(B101),LEN(TRIM(B101))-SEARCH("-",TRIM(B101),1+SEARCH("-",TRIM(B101)))))=$F$5,2,IF(TRIM(RIGHT(TRIM(B101),LEN(TRIM(B101))-SEARCH("-",TRIM(B101),1+SEARCH("-",TRIM(B101)))))=$F$6,3,IF(TRIM(RIGHT(TRIM(B101),LEN(TRIM(B101))-SEARCH("-",TRIM(B101),1+SEARCH("-",TRIM(B101)))))=$F$7,4,IF(TRIM(RIGHT(TRIM(B101),LEN(TRIM(B101))-SEARCH("-",TRIM(B101),1+SEARCH("-",TRIM(B101)))))=$F$8,5,IF(TRIM(RIGHT(TRIM(B101),LEN(TRIM(B101))-SEARCH("-",TRIM(B101),1+SEARCH("-",TRIM(B101)))))=$F$9,6,IF(TRIM(RIGHT(TRIM(B101),LEN(TRIM(B101))-SEARCH("-",TRIM(B101),1+SEARCH("-",TRIM(B101)))))=$F$10,7,IF(TRIM(RIGHT(TRIM(B101),LEN(TRIM(B101))-SEARCH("-",TRIM(B101),1+SEARCH("-",TRIM(B101)))))=$F$11,8,IF(TRIM(RIGHT(TRIM(B101),LEN(TRIM(B101))-SEARCH("-",TRIM(B101),1+SEARCH("-",TRIM(B101)))))=$F$12,9,"")))))))))</f>
        <v>2</v>
      </c>
      <c r="T101" s="18" t="str">
        <f>P101&amp;R101&amp;Q101</f>
        <v>321</v>
      </c>
    </row>
    <row r="102" spans="2:20" ht="28.5" customHeight="1" x14ac:dyDescent="0.7">
      <c r="B102" s="14" t="s">
        <v>100</v>
      </c>
      <c r="J102" s="14" t="s">
        <v>118</v>
      </c>
      <c r="L102" s="18" t="str">
        <f t="shared" si="5"/>
        <v>DMD</v>
      </c>
      <c r="M102" s="18" t="str">
        <f t="shared" si="6"/>
        <v>CC</v>
      </c>
      <c r="N102" s="18" t="str">
        <f t="shared" si="7"/>
        <v>A11</v>
      </c>
      <c r="P102" s="18">
        <f t="shared" si="8"/>
        <v>2</v>
      </c>
      <c r="Q102" s="18">
        <f t="shared" si="9"/>
        <v>1</v>
      </c>
      <c r="R102" s="18">
        <f>IF(TRIM(RIGHT(TRIM(B102),LEN(TRIM(B102))-SEARCH("-",TRIM(B102),1+SEARCH("-",TRIM(B102)))))=$F$4,1,IF(TRIM(RIGHT(TRIM(B102),LEN(TRIM(B102))-SEARCH("-",TRIM(B102),1+SEARCH("-",TRIM(B102)))))=$F$5,2,IF(TRIM(RIGHT(TRIM(B102),LEN(TRIM(B102))-SEARCH("-",TRIM(B102),1+SEARCH("-",TRIM(B102)))))=$F$6,3,IF(TRIM(RIGHT(TRIM(B102),LEN(TRIM(B102))-SEARCH("-",TRIM(B102),1+SEARCH("-",TRIM(B102)))))=$F$7,4,IF(TRIM(RIGHT(TRIM(B102),LEN(TRIM(B102))-SEARCH("-",TRIM(B102),1+SEARCH("-",TRIM(B102)))))=$F$8,5,IF(TRIM(RIGHT(TRIM(B102),LEN(TRIM(B102))-SEARCH("-",TRIM(B102),1+SEARCH("-",TRIM(B102)))))=$F$9,6,IF(TRIM(RIGHT(TRIM(B102),LEN(TRIM(B102))-SEARCH("-",TRIM(B102),1+SEARCH("-",TRIM(B102)))))=$F$10,7,IF(TRIM(RIGHT(TRIM(B102),LEN(TRIM(B102))-SEARCH("-",TRIM(B102),1+SEARCH("-",TRIM(B102)))))=$F$11,8,IF(TRIM(RIGHT(TRIM(B102),LEN(TRIM(B102))-SEARCH("-",TRIM(B102),1+SEARCH("-",TRIM(B102)))))=$F$12,9,"")))))))))</f>
        <v>8</v>
      </c>
      <c r="T102" s="18" t="str">
        <f>P102&amp;R102&amp;Q102</f>
        <v>281</v>
      </c>
    </row>
    <row r="103" spans="2:20" ht="28.5" customHeight="1" x14ac:dyDescent="0.7">
      <c r="B103" s="14" t="s">
        <v>88</v>
      </c>
      <c r="J103" s="14" t="s">
        <v>119</v>
      </c>
      <c r="L103" s="18" t="str">
        <f t="shared" si="5"/>
        <v>DMD</v>
      </c>
      <c r="M103" s="18" t="str">
        <f t="shared" si="6"/>
        <v>MLK</v>
      </c>
      <c r="N103" s="18" t="str">
        <f t="shared" si="7"/>
        <v>A08</v>
      </c>
      <c r="P103" s="18">
        <f t="shared" si="8"/>
        <v>2</v>
      </c>
      <c r="Q103" s="18">
        <f t="shared" si="9"/>
        <v>4</v>
      </c>
      <c r="R103" s="18">
        <f>IF(TRIM(RIGHT(TRIM(B103),LEN(TRIM(B103))-SEARCH("-",TRIM(B103),1+SEARCH("-",TRIM(B103)))))=$F$4,1,IF(TRIM(RIGHT(TRIM(B103),LEN(TRIM(B103))-SEARCH("-",TRIM(B103),1+SEARCH("-",TRIM(B103)))))=$F$5,2,IF(TRIM(RIGHT(TRIM(B103),LEN(TRIM(B103))-SEARCH("-",TRIM(B103),1+SEARCH("-",TRIM(B103)))))=$F$6,3,IF(TRIM(RIGHT(TRIM(B103),LEN(TRIM(B103))-SEARCH("-",TRIM(B103),1+SEARCH("-",TRIM(B103)))))=$F$7,4,IF(TRIM(RIGHT(TRIM(B103),LEN(TRIM(B103))-SEARCH("-",TRIM(B103),1+SEARCH("-",TRIM(B103)))))=$F$8,5,IF(TRIM(RIGHT(TRIM(B103),LEN(TRIM(B103))-SEARCH("-",TRIM(B103),1+SEARCH("-",TRIM(B103)))))=$F$9,6,IF(TRIM(RIGHT(TRIM(B103),LEN(TRIM(B103))-SEARCH("-",TRIM(B103),1+SEARCH("-",TRIM(B103)))))=$F$10,7,IF(TRIM(RIGHT(TRIM(B103),LEN(TRIM(B103))-SEARCH("-",TRIM(B103),1+SEARCH("-",TRIM(B103)))))=$F$11,8,IF(TRIM(RIGHT(TRIM(B103),LEN(TRIM(B103))-SEARCH("-",TRIM(B103),1+SEARCH("-",TRIM(B103)))))=$F$12,9,"")))))))))</f>
        <v>5</v>
      </c>
      <c r="T103" s="18" t="str">
        <f>P103&amp;R103&amp;Q103</f>
        <v>254</v>
      </c>
    </row>
    <row r="104" spans="2:20" ht="28.5" customHeight="1" x14ac:dyDescent="0.7">
      <c r="B104" s="14" t="s">
        <v>241</v>
      </c>
      <c r="J104" s="14" t="s">
        <v>120</v>
      </c>
      <c r="L104" s="18" t="str">
        <f t="shared" si="5"/>
        <v>SQR</v>
      </c>
      <c r="M104" s="18" t="str">
        <f t="shared" si="6"/>
        <v>CC</v>
      </c>
      <c r="N104" s="18" t="str">
        <f t="shared" si="7"/>
        <v>A11</v>
      </c>
      <c r="P104" s="18">
        <f t="shared" si="8"/>
        <v>6</v>
      </c>
      <c r="Q104" s="18">
        <f t="shared" si="9"/>
        <v>1</v>
      </c>
      <c r="R104" s="18">
        <f>IF(TRIM(RIGHT(TRIM(B104),LEN(TRIM(B104))-SEARCH("-",TRIM(B104),1+SEARCH("-",TRIM(B104)))))=$F$4,1,IF(TRIM(RIGHT(TRIM(B104),LEN(TRIM(B104))-SEARCH("-",TRIM(B104),1+SEARCH("-",TRIM(B104)))))=$F$5,2,IF(TRIM(RIGHT(TRIM(B104),LEN(TRIM(B104))-SEARCH("-",TRIM(B104),1+SEARCH("-",TRIM(B104)))))=$F$6,3,IF(TRIM(RIGHT(TRIM(B104),LEN(TRIM(B104))-SEARCH("-",TRIM(B104),1+SEARCH("-",TRIM(B104)))))=$F$7,4,IF(TRIM(RIGHT(TRIM(B104),LEN(TRIM(B104))-SEARCH("-",TRIM(B104),1+SEARCH("-",TRIM(B104)))))=$F$8,5,IF(TRIM(RIGHT(TRIM(B104),LEN(TRIM(B104))-SEARCH("-",TRIM(B104),1+SEARCH("-",TRIM(B104)))))=$F$9,6,IF(TRIM(RIGHT(TRIM(B104),LEN(TRIM(B104))-SEARCH("-",TRIM(B104),1+SEARCH("-",TRIM(B104)))))=$F$10,7,IF(TRIM(RIGHT(TRIM(B104),LEN(TRIM(B104))-SEARCH("-",TRIM(B104),1+SEARCH("-",TRIM(B104)))))=$F$11,8,IF(TRIM(RIGHT(TRIM(B104),LEN(TRIM(B104))-SEARCH("-",TRIM(B104),1+SEARCH("-",TRIM(B104)))))=$F$12,9,"")))))))))</f>
        <v>8</v>
      </c>
      <c r="T104" s="18" t="str">
        <f>P104&amp;R104&amp;Q104</f>
        <v>681</v>
      </c>
    </row>
    <row r="105" spans="2:20" ht="28.5" customHeight="1" x14ac:dyDescent="0.7">
      <c r="B105" s="15" t="s">
        <v>181</v>
      </c>
      <c r="J105" s="14" t="s">
        <v>121</v>
      </c>
      <c r="L105" s="18" t="str">
        <f t="shared" si="5"/>
        <v>OFL</v>
      </c>
      <c r="M105" s="18" t="str">
        <f t="shared" si="6"/>
        <v>27</v>
      </c>
      <c r="N105" s="18" t="str">
        <f t="shared" si="7"/>
        <v>FW</v>
      </c>
      <c r="P105" s="18">
        <f t="shared" si="8"/>
        <v>5</v>
      </c>
      <c r="Q105" s="18">
        <f t="shared" si="9"/>
        <v>5</v>
      </c>
      <c r="R105" s="18">
        <f>IF(TRIM(RIGHT(TRIM(B105),LEN(TRIM(B105))-SEARCH("-",TRIM(B105),1+SEARCH("-",TRIM(B105)))))=$F$4,1,IF(TRIM(RIGHT(TRIM(B105),LEN(TRIM(B105))-SEARCH("-",TRIM(B105),1+SEARCH("-",TRIM(B105)))))=$F$5,2,IF(TRIM(RIGHT(TRIM(B105),LEN(TRIM(B105))-SEARCH("-",TRIM(B105),1+SEARCH("-",TRIM(B105)))))=$F$6,3,IF(TRIM(RIGHT(TRIM(B105),LEN(TRIM(B105))-SEARCH("-",TRIM(B105),1+SEARCH("-",TRIM(B105)))))=$F$7,4,IF(TRIM(RIGHT(TRIM(B105),LEN(TRIM(B105))-SEARCH("-",TRIM(B105),1+SEARCH("-",TRIM(B105)))))=$F$8,5,IF(TRIM(RIGHT(TRIM(B105),LEN(TRIM(B105))-SEARCH("-",TRIM(B105),1+SEARCH("-",TRIM(B105)))))=$F$9,6,IF(TRIM(RIGHT(TRIM(B105),LEN(TRIM(B105))-SEARCH("-",TRIM(B105),1+SEARCH("-",TRIM(B105)))))=$F$10,7,IF(TRIM(RIGHT(TRIM(B105),LEN(TRIM(B105))-SEARCH("-",TRIM(B105),1+SEARCH("-",TRIM(B105)))))=$F$11,8,IF(TRIM(RIGHT(TRIM(B105),LEN(TRIM(B105))-SEARCH("-",TRIM(B105),1+SEARCH("-",TRIM(B105)))))=$F$12,9,"")))))))))</f>
        <v>1</v>
      </c>
      <c r="T105" s="18" t="str">
        <f>P105&amp;R105&amp;Q105</f>
        <v>515</v>
      </c>
    </row>
    <row r="106" spans="2:20" ht="28.5" customHeight="1" x14ac:dyDescent="0.7">
      <c r="B106" s="14" t="s">
        <v>193</v>
      </c>
      <c r="J106" s="14" t="s">
        <v>122</v>
      </c>
      <c r="L106" s="18" t="str">
        <f t="shared" si="5"/>
        <v>OFL</v>
      </c>
      <c r="M106" s="18" t="str">
        <f t="shared" si="6"/>
        <v>TEA</v>
      </c>
      <c r="N106" s="18" t="str">
        <f t="shared" si="7"/>
        <v>A09</v>
      </c>
      <c r="P106" s="18">
        <f t="shared" si="8"/>
        <v>5</v>
      </c>
      <c r="Q106" s="18">
        <f t="shared" si="9"/>
        <v>3</v>
      </c>
      <c r="R106" s="18">
        <f>IF(TRIM(RIGHT(TRIM(B106),LEN(TRIM(B106))-SEARCH("-",TRIM(B106),1+SEARCH("-",TRIM(B106)))))=$F$4,1,IF(TRIM(RIGHT(TRIM(B106),LEN(TRIM(B106))-SEARCH("-",TRIM(B106),1+SEARCH("-",TRIM(B106)))))=$F$5,2,IF(TRIM(RIGHT(TRIM(B106),LEN(TRIM(B106))-SEARCH("-",TRIM(B106),1+SEARCH("-",TRIM(B106)))))=$F$6,3,IF(TRIM(RIGHT(TRIM(B106),LEN(TRIM(B106))-SEARCH("-",TRIM(B106),1+SEARCH("-",TRIM(B106)))))=$F$7,4,IF(TRIM(RIGHT(TRIM(B106),LEN(TRIM(B106))-SEARCH("-",TRIM(B106),1+SEARCH("-",TRIM(B106)))))=$F$8,5,IF(TRIM(RIGHT(TRIM(B106),LEN(TRIM(B106))-SEARCH("-",TRIM(B106),1+SEARCH("-",TRIM(B106)))))=$F$9,6,IF(TRIM(RIGHT(TRIM(B106),LEN(TRIM(B106))-SEARCH("-",TRIM(B106),1+SEARCH("-",TRIM(B106)))))=$F$10,7,IF(TRIM(RIGHT(TRIM(B106),LEN(TRIM(B106))-SEARCH("-",TRIM(B106),1+SEARCH("-",TRIM(B106)))))=$F$11,8,IF(TRIM(RIGHT(TRIM(B106),LEN(TRIM(B106))-SEARCH("-",TRIM(B106),1+SEARCH("-",TRIM(B106)))))=$F$12,9,"")))))))))</f>
        <v>6</v>
      </c>
      <c r="T106" s="18" t="str">
        <f>P106&amp;R106&amp;Q106</f>
        <v>563</v>
      </c>
    </row>
    <row r="107" spans="2:20" ht="28.5" customHeight="1" x14ac:dyDescent="0.7">
      <c r="B107" s="14" t="s">
        <v>252</v>
      </c>
      <c r="J107" s="14" t="s">
        <v>123</v>
      </c>
      <c r="L107" s="18" t="str">
        <f t="shared" si="5"/>
        <v>SQR</v>
      </c>
      <c r="M107" s="18" t="str">
        <f t="shared" si="6"/>
        <v>51</v>
      </c>
      <c r="N107" s="18" t="str">
        <f t="shared" si="7"/>
        <v>A12</v>
      </c>
      <c r="P107" s="18">
        <f t="shared" si="8"/>
        <v>6</v>
      </c>
      <c r="Q107" s="18">
        <f t="shared" si="9"/>
        <v>6</v>
      </c>
      <c r="R107" s="18">
        <f>IF(TRIM(RIGHT(TRIM(B107),LEN(TRIM(B107))-SEARCH("-",TRIM(B107),1+SEARCH("-",TRIM(B107)))))=$F$4,1,IF(TRIM(RIGHT(TRIM(B107),LEN(TRIM(B107))-SEARCH("-",TRIM(B107),1+SEARCH("-",TRIM(B107)))))=$F$5,2,IF(TRIM(RIGHT(TRIM(B107),LEN(TRIM(B107))-SEARCH("-",TRIM(B107),1+SEARCH("-",TRIM(B107)))))=$F$6,3,IF(TRIM(RIGHT(TRIM(B107),LEN(TRIM(B107))-SEARCH("-",TRIM(B107),1+SEARCH("-",TRIM(B107)))))=$F$7,4,IF(TRIM(RIGHT(TRIM(B107),LEN(TRIM(B107))-SEARCH("-",TRIM(B107),1+SEARCH("-",TRIM(B107)))))=$F$8,5,IF(TRIM(RIGHT(TRIM(B107),LEN(TRIM(B107))-SEARCH("-",TRIM(B107),1+SEARCH("-",TRIM(B107)))))=$F$9,6,IF(TRIM(RIGHT(TRIM(B107),LEN(TRIM(B107))-SEARCH("-",TRIM(B107),1+SEARCH("-",TRIM(B107)))))=$F$10,7,IF(TRIM(RIGHT(TRIM(B107),LEN(TRIM(B107))-SEARCH("-",TRIM(B107),1+SEARCH("-",TRIM(B107)))))=$F$11,8,IF(TRIM(RIGHT(TRIM(B107),LEN(TRIM(B107))-SEARCH("-",TRIM(B107),1+SEARCH("-",TRIM(B107)))))=$F$12,9,"")))))))))</f>
        <v>9</v>
      </c>
      <c r="T107" s="18" t="str">
        <f>P107&amp;R107&amp;Q107</f>
        <v>696</v>
      </c>
    </row>
    <row r="108" spans="2:20" ht="28.5" customHeight="1" x14ac:dyDescent="0.7">
      <c r="B108" s="14" t="s">
        <v>78</v>
      </c>
      <c r="J108" s="14" t="s">
        <v>124</v>
      </c>
      <c r="L108" s="18" t="str">
        <f t="shared" si="5"/>
        <v>DMD</v>
      </c>
      <c r="M108" s="18" t="str">
        <f t="shared" si="6"/>
        <v>MLK</v>
      </c>
      <c r="N108" s="18" t="str">
        <f t="shared" si="7"/>
        <v>A06</v>
      </c>
      <c r="P108" s="18">
        <f t="shared" si="8"/>
        <v>2</v>
      </c>
      <c r="Q108" s="18">
        <f t="shared" si="9"/>
        <v>4</v>
      </c>
      <c r="R108" s="18">
        <f>IF(TRIM(RIGHT(TRIM(B108),LEN(TRIM(B108))-SEARCH("-",TRIM(B108),1+SEARCH("-",TRIM(B108)))))=$F$4,1,IF(TRIM(RIGHT(TRIM(B108),LEN(TRIM(B108))-SEARCH("-",TRIM(B108),1+SEARCH("-",TRIM(B108)))))=$F$5,2,IF(TRIM(RIGHT(TRIM(B108),LEN(TRIM(B108))-SEARCH("-",TRIM(B108),1+SEARCH("-",TRIM(B108)))))=$F$6,3,IF(TRIM(RIGHT(TRIM(B108),LEN(TRIM(B108))-SEARCH("-",TRIM(B108),1+SEARCH("-",TRIM(B108)))))=$F$7,4,IF(TRIM(RIGHT(TRIM(B108),LEN(TRIM(B108))-SEARCH("-",TRIM(B108),1+SEARCH("-",TRIM(B108)))))=$F$8,5,IF(TRIM(RIGHT(TRIM(B108),LEN(TRIM(B108))-SEARCH("-",TRIM(B108),1+SEARCH("-",TRIM(B108)))))=$F$9,6,IF(TRIM(RIGHT(TRIM(B108),LEN(TRIM(B108))-SEARCH("-",TRIM(B108),1+SEARCH("-",TRIM(B108)))))=$F$10,7,IF(TRIM(RIGHT(TRIM(B108),LEN(TRIM(B108))-SEARCH("-",TRIM(B108),1+SEARCH("-",TRIM(B108)))))=$F$11,8,IF(TRIM(RIGHT(TRIM(B108),LEN(TRIM(B108))-SEARCH("-",TRIM(B108),1+SEARCH("-",TRIM(B108)))))=$F$12,9,"")))))))))</f>
        <v>3</v>
      </c>
      <c r="T108" s="18" t="str">
        <f>P108&amp;R108&amp;Q108</f>
        <v>234</v>
      </c>
    </row>
    <row r="109" spans="2:20" ht="28.5" customHeight="1" x14ac:dyDescent="0.7">
      <c r="B109" s="14" t="s">
        <v>36</v>
      </c>
      <c r="J109" s="14" t="s">
        <v>125</v>
      </c>
      <c r="L109" s="18" t="str">
        <f t="shared" si="5"/>
        <v>CRL</v>
      </c>
      <c r="M109" s="18" t="str">
        <f t="shared" si="6"/>
        <v>COF</v>
      </c>
      <c r="N109" s="18" t="str">
        <f t="shared" si="7"/>
        <v>A07</v>
      </c>
      <c r="P109" s="18">
        <f t="shared" si="8"/>
        <v>1</v>
      </c>
      <c r="Q109" s="18">
        <f t="shared" si="9"/>
        <v>2</v>
      </c>
      <c r="R109" s="18">
        <f>IF(TRIM(RIGHT(TRIM(B109),LEN(TRIM(B109))-SEARCH("-",TRIM(B109),1+SEARCH("-",TRIM(B109)))))=$F$4,1,IF(TRIM(RIGHT(TRIM(B109),LEN(TRIM(B109))-SEARCH("-",TRIM(B109),1+SEARCH("-",TRIM(B109)))))=$F$5,2,IF(TRIM(RIGHT(TRIM(B109),LEN(TRIM(B109))-SEARCH("-",TRIM(B109),1+SEARCH("-",TRIM(B109)))))=$F$6,3,IF(TRIM(RIGHT(TRIM(B109),LEN(TRIM(B109))-SEARCH("-",TRIM(B109),1+SEARCH("-",TRIM(B109)))))=$F$7,4,IF(TRIM(RIGHT(TRIM(B109),LEN(TRIM(B109))-SEARCH("-",TRIM(B109),1+SEARCH("-",TRIM(B109)))))=$F$8,5,IF(TRIM(RIGHT(TRIM(B109),LEN(TRIM(B109))-SEARCH("-",TRIM(B109),1+SEARCH("-",TRIM(B109)))))=$F$9,6,IF(TRIM(RIGHT(TRIM(B109),LEN(TRIM(B109))-SEARCH("-",TRIM(B109),1+SEARCH("-",TRIM(B109)))))=$F$10,7,IF(TRIM(RIGHT(TRIM(B109),LEN(TRIM(B109))-SEARCH("-",TRIM(B109),1+SEARCH("-",TRIM(B109)))))=$F$11,8,IF(TRIM(RIGHT(TRIM(B109),LEN(TRIM(B109))-SEARCH("-",TRIM(B109),1+SEARCH("-",TRIM(B109)))))=$F$12,9,"")))))))))</f>
        <v>4</v>
      </c>
      <c r="T109" s="18" t="str">
        <f>P109&amp;R109&amp;Q109</f>
        <v>142</v>
      </c>
    </row>
    <row r="110" spans="2:20" ht="28.5" customHeight="1" x14ac:dyDescent="0.7">
      <c r="B110" s="15" t="s">
        <v>168</v>
      </c>
      <c r="J110" s="14" t="s">
        <v>126</v>
      </c>
      <c r="L110" s="18" t="str">
        <f t="shared" si="5"/>
        <v>LNS</v>
      </c>
      <c r="M110" s="18" t="str">
        <f t="shared" si="6"/>
        <v>COF</v>
      </c>
      <c r="N110" s="18" t="str">
        <f t="shared" si="7"/>
        <v>A11</v>
      </c>
      <c r="P110" s="18">
        <f t="shared" si="8"/>
        <v>4</v>
      </c>
      <c r="Q110" s="18">
        <f t="shared" si="9"/>
        <v>2</v>
      </c>
      <c r="R110" s="18">
        <f>IF(TRIM(RIGHT(TRIM(B110),LEN(TRIM(B110))-SEARCH("-",TRIM(B110),1+SEARCH("-",TRIM(B110)))))=$F$4,1,IF(TRIM(RIGHT(TRIM(B110),LEN(TRIM(B110))-SEARCH("-",TRIM(B110),1+SEARCH("-",TRIM(B110)))))=$F$5,2,IF(TRIM(RIGHT(TRIM(B110),LEN(TRIM(B110))-SEARCH("-",TRIM(B110),1+SEARCH("-",TRIM(B110)))))=$F$6,3,IF(TRIM(RIGHT(TRIM(B110),LEN(TRIM(B110))-SEARCH("-",TRIM(B110),1+SEARCH("-",TRIM(B110)))))=$F$7,4,IF(TRIM(RIGHT(TRIM(B110),LEN(TRIM(B110))-SEARCH("-",TRIM(B110),1+SEARCH("-",TRIM(B110)))))=$F$8,5,IF(TRIM(RIGHT(TRIM(B110),LEN(TRIM(B110))-SEARCH("-",TRIM(B110),1+SEARCH("-",TRIM(B110)))))=$F$9,6,IF(TRIM(RIGHT(TRIM(B110),LEN(TRIM(B110))-SEARCH("-",TRIM(B110),1+SEARCH("-",TRIM(B110)))))=$F$10,7,IF(TRIM(RIGHT(TRIM(B110),LEN(TRIM(B110))-SEARCH("-",TRIM(B110),1+SEARCH("-",TRIM(B110)))))=$F$11,8,IF(TRIM(RIGHT(TRIM(B110),LEN(TRIM(B110))-SEARCH("-",TRIM(B110),1+SEARCH("-",TRIM(B110)))))=$F$12,9,"")))))))))</f>
        <v>8</v>
      </c>
      <c r="T110" s="18" t="str">
        <f>P110&amp;R110&amp;Q110</f>
        <v>482</v>
      </c>
    </row>
    <row r="111" spans="2:20" ht="28.5" customHeight="1" x14ac:dyDescent="0.7">
      <c r="B111" s="14" t="s">
        <v>179</v>
      </c>
      <c r="J111" s="14" t="s">
        <v>127</v>
      </c>
      <c r="L111" s="18" t="str">
        <f t="shared" si="5"/>
        <v>OFL</v>
      </c>
      <c r="M111" s="18" t="str">
        <f t="shared" si="6"/>
        <v>TEA</v>
      </c>
      <c r="N111" s="18" t="str">
        <f t="shared" si="7"/>
        <v>FW</v>
      </c>
      <c r="P111" s="18">
        <f t="shared" si="8"/>
        <v>5</v>
      </c>
      <c r="Q111" s="18">
        <f t="shared" si="9"/>
        <v>3</v>
      </c>
      <c r="R111" s="18">
        <f>IF(TRIM(RIGHT(TRIM(B111),LEN(TRIM(B111))-SEARCH("-",TRIM(B111),1+SEARCH("-",TRIM(B111)))))=$F$4,1,IF(TRIM(RIGHT(TRIM(B111),LEN(TRIM(B111))-SEARCH("-",TRIM(B111),1+SEARCH("-",TRIM(B111)))))=$F$5,2,IF(TRIM(RIGHT(TRIM(B111),LEN(TRIM(B111))-SEARCH("-",TRIM(B111),1+SEARCH("-",TRIM(B111)))))=$F$6,3,IF(TRIM(RIGHT(TRIM(B111),LEN(TRIM(B111))-SEARCH("-",TRIM(B111),1+SEARCH("-",TRIM(B111)))))=$F$7,4,IF(TRIM(RIGHT(TRIM(B111),LEN(TRIM(B111))-SEARCH("-",TRIM(B111),1+SEARCH("-",TRIM(B111)))))=$F$8,5,IF(TRIM(RIGHT(TRIM(B111),LEN(TRIM(B111))-SEARCH("-",TRIM(B111),1+SEARCH("-",TRIM(B111)))))=$F$9,6,IF(TRIM(RIGHT(TRIM(B111),LEN(TRIM(B111))-SEARCH("-",TRIM(B111),1+SEARCH("-",TRIM(B111)))))=$F$10,7,IF(TRIM(RIGHT(TRIM(B111),LEN(TRIM(B111))-SEARCH("-",TRIM(B111),1+SEARCH("-",TRIM(B111)))))=$F$11,8,IF(TRIM(RIGHT(TRIM(B111),LEN(TRIM(B111))-SEARCH("-",TRIM(B111),1+SEARCH("-",TRIM(B111)))))=$F$12,9,"")))))))))</f>
        <v>1</v>
      </c>
      <c r="T111" s="18" t="str">
        <f>P111&amp;R111&amp;Q111</f>
        <v>513</v>
      </c>
    </row>
    <row r="112" spans="2:20" ht="28.5" customHeight="1" x14ac:dyDescent="0.7">
      <c r="B112" s="15" t="s">
        <v>147</v>
      </c>
      <c r="J112" s="14" t="s">
        <v>128</v>
      </c>
      <c r="L112" s="18" t="str">
        <f t="shared" si="5"/>
        <v>LNS</v>
      </c>
      <c r="M112" s="18" t="str">
        <f t="shared" si="6"/>
        <v>TEA</v>
      </c>
      <c r="N112" s="18" t="str">
        <f t="shared" si="7"/>
        <v>FW</v>
      </c>
      <c r="P112" s="18">
        <f t="shared" si="8"/>
        <v>4</v>
      </c>
      <c r="Q112" s="18">
        <f t="shared" si="9"/>
        <v>3</v>
      </c>
      <c r="R112" s="18">
        <f>IF(TRIM(RIGHT(TRIM(B112),LEN(TRIM(B112))-SEARCH("-",TRIM(B112),1+SEARCH("-",TRIM(B112)))))=$F$4,1,IF(TRIM(RIGHT(TRIM(B112),LEN(TRIM(B112))-SEARCH("-",TRIM(B112),1+SEARCH("-",TRIM(B112)))))=$F$5,2,IF(TRIM(RIGHT(TRIM(B112),LEN(TRIM(B112))-SEARCH("-",TRIM(B112),1+SEARCH("-",TRIM(B112)))))=$F$6,3,IF(TRIM(RIGHT(TRIM(B112),LEN(TRIM(B112))-SEARCH("-",TRIM(B112),1+SEARCH("-",TRIM(B112)))))=$F$7,4,IF(TRIM(RIGHT(TRIM(B112),LEN(TRIM(B112))-SEARCH("-",TRIM(B112),1+SEARCH("-",TRIM(B112)))))=$F$8,5,IF(TRIM(RIGHT(TRIM(B112),LEN(TRIM(B112))-SEARCH("-",TRIM(B112),1+SEARCH("-",TRIM(B112)))))=$F$9,6,IF(TRIM(RIGHT(TRIM(B112),LEN(TRIM(B112))-SEARCH("-",TRIM(B112),1+SEARCH("-",TRIM(B112)))))=$F$10,7,IF(TRIM(RIGHT(TRIM(B112),LEN(TRIM(B112))-SEARCH("-",TRIM(B112),1+SEARCH("-",TRIM(B112)))))=$F$11,8,IF(TRIM(RIGHT(TRIM(B112),LEN(TRIM(B112))-SEARCH("-",TRIM(B112),1+SEARCH("-",TRIM(B112)))))=$F$12,9,"")))))))))</f>
        <v>1</v>
      </c>
      <c r="T112" s="18" t="str">
        <f>P112&amp;R112&amp;Q112</f>
        <v>413</v>
      </c>
    </row>
    <row r="113" spans="2:20" ht="28.5" customHeight="1" x14ac:dyDescent="0.7">
      <c r="B113" s="14" t="s">
        <v>61</v>
      </c>
      <c r="J113" s="14" t="s">
        <v>129</v>
      </c>
      <c r="L113" s="18" t="str">
        <f t="shared" si="5"/>
        <v>CRL</v>
      </c>
      <c r="M113" s="18" t="str">
        <f t="shared" si="6"/>
        <v>COF</v>
      </c>
      <c r="N113" s="18" t="str">
        <f t="shared" si="7"/>
        <v>A12</v>
      </c>
      <c r="P113" s="18">
        <f t="shared" si="8"/>
        <v>1</v>
      </c>
      <c r="Q113" s="18">
        <f t="shared" si="9"/>
        <v>2</v>
      </c>
      <c r="R113" s="18">
        <f>IF(TRIM(RIGHT(TRIM(B113),LEN(TRIM(B113))-SEARCH("-",TRIM(B113),1+SEARCH("-",TRIM(B113)))))=$F$4,1,IF(TRIM(RIGHT(TRIM(B113),LEN(TRIM(B113))-SEARCH("-",TRIM(B113),1+SEARCH("-",TRIM(B113)))))=$F$5,2,IF(TRIM(RIGHT(TRIM(B113),LEN(TRIM(B113))-SEARCH("-",TRIM(B113),1+SEARCH("-",TRIM(B113)))))=$F$6,3,IF(TRIM(RIGHT(TRIM(B113),LEN(TRIM(B113))-SEARCH("-",TRIM(B113),1+SEARCH("-",TRIM(B113)))))=$F$7,4,IF(TRIM(RIGHT(TRIM(B113),LEN(TRIM(B113))-SEARCH("-",TRIM(B113),1+SEARCH("-",TRIM(B113)))))=$F$8,5,IF(TRIM(RIGHT(TRIM(B113),LEN(TRIM(B113))-SEARCH("-",TRIM(B113),1+SEARCH("-",TRIM(B113)))))=$F$9,6,IF(TRIM(RIGHT(TRIM(B113),LEN(TRIM(B113))-SEARCH("-",TRIM(B113),1+SEARCH("-",TRIM(B113)))))=$F$10,7,IF(TRIM(RIGHT(TRIM(B113),LEN(TRIM(B113))-SEARCH("-",TRIM(B113),1+SEARCH("-",TRIM(B113)))))=$F$11,8,IF(TRIM(RIGHT(TRIM(B113),LEN(TRIM(B113))-SEARCH("-",TRIM(B113),1+SEARCH("-",TRIM(B113)))))=$F$12,9,"")))))))))</f>
        <v>9</v>
      </c>
      <c r="T113" s="18" t="str">
        <f>P113&amp;R113&amp;Q113</f>
        <v>192</v>
      </c>
    </row>
    <row r="114" spans="2:20" ht="28.5" customHeight="1" x14ac:dyDescent="0.7">
      <c r="B114" s="16" t="s">
        <v>175</v>
      </c>
      <c r="J114" s="14" t="s">
        <v>130</v>
      </c>
      <c r="L114" s="18" t="str">
        <f t="shared" si="5"/>
        <v>LNS</v>
      </c>
      <c r="M114" s="18" t="str">
        <f t="shared" si="6"/>
        <v>MLK</v>
      </c>
      <c r="N114" s="18" t="str">
        <f t="shared" si="7"/>
        <v>A12</v>
      </c>
      <c r="P114" s="18">
        <f t="shared" si="8"/>
        <v>4</v>
      </c>
      <c r="Q114" s="18">
        <f t="shared" si="9"/>
        <v>4</v>
      </c>
      <c r="R114" s="18">
        <f>IF(TRIM(RIGHT(TRIM(B114),LEN(TRIM(B114))-SEARCH("-",TRIM(B114),1+SEARCH("-",TRIM(B114)))))=$F$4,1,IF(TRIM(RIGHT(TRIM(B114),LEN(TRIM(B114))-SEARCH("-",TRIM(B114),1+SEARCH("-",TRIM(B114)))))=$F$5,2,IF(TRIM(RIGHT(TRIM(B114),LEN(TRIM(B114))-SEARCH("-",TRIM(B114),1+SEARCH("-",TRIM(B114)))))=$F$6,3,IF(TRIM(RIGHT(TRIM(B114),LEN(TRIM(B114))-SEARCH("-",TRIM(B114),1+SEARCH("-",TRIM(B114)))))=$F$7,4,IF(TRIM(RIGHT(TRIM(B114),LEN(TRIM(B114))-SEARCH("-",TRIM(B114),1+SEARCH("-",TRIM(B114)))))=$F$8,5,IF(TRIM(RIGHT(TRIM(B114),LEN(TRIM(B114))-SEARCH("-",TRIM(B114),1+SEARCH("-",TRIM(B114)))))=$F$9,6,IF(TRIM(RIGHT(TRIM(B114),LEN(TRIM(B114))-SEARCH("-",TRIM(B114),1+SEARCH("-",TRIM(B114)))))=$F$10,7,IF(TRIM(RIGHT(TRIM(B114),LEN(TRIM(B114))-SEARCH("-",TRIM(B114),1+SEARCH("-",TRIM(B114)))))=$F$11,8,IF(TRIM(RIGHT(TRIM(B114),LEN(TRIM(B114))-SEARCH("-",TRIM(B114),1+SEARCH("-",TRIM(B114)))))=$F$12,9,"")))))))))</f>
        <v>9</v>
      </c>
      <c r="T114" s="18" t="str">
        <f>P114&amp;R114&amp;Q114</f>
        <v>494</v>
      </c>
    </row>
    <row r="115" spans="2:20" ht="28.5" customHeight="1" x14ac:dyDescent="0.7">
      <c r="B115" s="14" t="s">
        <v>79</v>
      </c>
      <c r="J115" s="14" t="s">
        <v>131</v>
      </c>
      <c r="L115" s="18" t="str">
        <f t="shared" si="5"/>
        <v>DMD</v>
      </c>
      <c r="M115" s="18" t="str">
        <f t="shared" si="6"/>
        <v>27</v>
      </c>
      <c r="N115" s="18" t="str">
        <f t="shared" si="7"/>
        <v>A06</v>
      </c>
      <c r="P115" s="18">
        <f t="shared" si="8"/>
        <v>2</v>
      </c>
      <c r="Q115" s="18">
        <f t="shared" si="9"/>
        <v>5</v>
      </c>
      <c r="R115" s="18">
        <f>IF(TRIM(RIGHT(TRIM(B115),LEN(TRIM(B115))-SEARCH("-",TRIM(B115),1+SEARCH("-",TRIM(B115)))))=$F$4,1,IF(TRIM(RIGHT(TRIM(B115),LEN(TRIM(B115))-SEARCH("-",TRIM(B115),1+SEARCH("-",TRIM(B115)))))=$F$5,2,IF(TRIM(RIGHT(TRIM(B115),LEN(TRIM(B115))-SEARCH("-",TRIM(B115),1+SEARCH("-",TRIM(B115)))))=$F$6,3,IF(TRIM(RIGHT(TRIM(B115),LEN(TRIM(B115))-SEARCH("-",TRIM(B115),1+SEARCH("-",TRIM(B115)))))=$F$7,4,IF(TRIM(RIGHT(TRIM(B115),LEN(TRIM(B115))-SEARCH("-",TRIM(B115),1+SEARCH("-",TRIM(B115)))))=$F$8,5,IF(TRIM(RIGHT(TRIM(B115),LEN(TRIM(B115))-SEARCH("-",TRIM(B115),1+SEARCH("-",TRIM(B115)))))=$F$9,6,IF(TRIM(RIGHT(TRIM(B115),LEN(TRIM(B115))-SEARCH("-",TRIM(B115),1+SEARCH("-",TRIM(B115)))))=$F$10,7,IF(TRIM(RIGHT(TRIM(B115),LEN(TRIM(B115))-SEARCH("-",TRIM(B115),1+SEARCH("-",TRIM(B115)))))=$F$11,8,IF(TRIM(RIGHT(TRIM(B115),LEN(TRIM(B115))-SEARCH("-",TRIM(B115),1+SEARCH("-",TRIM(B115)))))=$F$12,9,"")))))))))</f>
        <v>3</v>
      </c>
      <c r="T115" s="18" t="str">
        <f>P115&amp;R115&amp;Q115</f>
        <v>235</v>
      </c>
    </row>
    <row r="116" spans="2:20" ht="28.5" customHeight="1" x14ac:dyDescent="0.7">
      <c r="B116" s="14" t="s">
        <v>217</v>
      </c>
      <c r="J116" s="14" t="s">
        <v>132</v>
      </c>
      <c r="L116" s="18" t="str">
        <f t="shared" si="5"/>
        <v>SQR</v>
      </c>
      <c r="M116" s="18" t="str">
        <f t="shared" si="6"/>
        <v>CC</v>
      </c>
      <c r="N116" s="18" t="str">
        <f t="shared" si="7"/>
        <v>A01</v>
      </c>
      <c r="P116" s="18">
        <f t="shared" si="8"/>
        <v>6</v>
      </c>
      <c r="Q116" s="18">
        <f t="shared" si="9"/>
        <v>1</v>
      </c>
      <c r="R116" s="18">
        <f>IF(TRIM(RIGHT(TRIM(B116),LEN(TRIM(B116))-SEARCH("-",TRIM(B116),1+SEARCH("-",TRIM(B116)))))=$F$4,1,IF(TRIM(RIGHT(TRIM(B116),LEN(TRIM(B116))-SEARCH("-",TRIM(B116),1+SEARCH("-",TRIM(B116)))))=$F$5,2,IF(TRIM(RIGHT(TRIM(B116),LEN(TRIM(B116))-SEARCH("-",TRIM(B116),1+SEARCH("-",TRIM(B116)))))=$F$6,3,IF(TRIM(RIGHT(TRIM(B116),LEN(TRIM(B116))-SEARCH("-",TRIM(B116),1+SEARCH("-",TRIM(B116)))))=$F$7,4,IF(TRIM(RIGHT(TRIM(B116),LEN(TRIM(B116))-SEARCH("-",TRIM(B116),1+SEARCH("-",TRIM(B116)))))=$F$8,5,IF(TRIM(RIGHT(TRIM(B116),LEN(TRIM(B116))-SEARCH("-",TRIM(B116),1+SEARCH("-",TRIM(B116)))))=$F$9,6,IF(TRIM(RIGHT(TRIM(B116),LEN(TRIM(B116))-SEARCH("-",TRIM(B116),1+SEARCH("-",TRIM(B116)))))=$F$10,7,IF(TRIM(RIGHT(TRIM(B116),LEN(TRIM(B116))-SEARCH("-",TRIM(B116),1+SEARCH("-",TRIM(B116)))))=$F$11,8,IF(TRIM(RIGHT(TRIM(B116),LEN(TRIM(B116))-SEARCH("-",TRIM(B116),1+SEARCH("-",TRIM(B116)))))=$F$12,9,"")))))))))</f>
        <v>2</v>
      </c>
      <c r="T116" s="18" t="str">
        <f>P116&amp;R116&amp;Q116</f>
        <v>621</v>
      </c>
    </row>
    <row r="117" spans="2:20" ht="28.5" customHeight="1" x14ac:dyDescent="0.7">
      <c r="B117" s="14" t="s">
        <v>228</v>
      </c>
      <c r="J117" s="14" t="s">
        <v>133</v>
      </c>
      <c r="L117" s="18" t="str">
        <f t="shared" si="5"/>
        <v>SQR</v>
      </c>
      <c r="M117" s="18" t="str">
        <f t="shared" si="6"/>
        <v>51</v>
      </c>
      <c r="N117" s="18" t="str">
        <f t="shared" si="7"/>
        <v>A07</v>
      </c>
      <c r="P117" s="18">
        <f t="shared" si="8"/>
        <v>6</v>
      </c>
      <c r="Q117" s="18">
        <f t="shared" si="9"/>
        <v>6</v>
      </c>
      <c r="R117" s="18">
        <f>IF(TRIM(RIGHT(TRIM(B117),LEN(TRIM(B117))-SEARCH("-",TRIM(B117),1+SEARCH("-",TRIM(B117)))))=$F$4,1,IF(TRIM(RIGHT(TRIM(B117),LEN(TRIM(B117))-SEARCH("-",TRIM(B117),1+SEARCH("-",TRIM(B117)))))=$F$5,2,IF(TRIM(RIGHT(TRIM(B117),LEN(TRIM(B117))-SEARCH("-",TRIM(B117),1+SEARCH("-",TRIM(B117)))))=$F$6,3,IF(TRIM(RIGHT(TRIM(B117),LEN(TRIM(B117))-SEARCH("-",TRIM(B117),1+SEARCH("-",TRIM(B117)))))=$F$7,4,IF(TRIM(RIGHT(TRIM(B117),LEN(TRIM(B117))-SEARCH("-",TRIM(B117),1+SEARCH("-",TRIM(B117)))))=$F$8,5,IF(TRIM(RIGHT(TRIM(B117),LEN(TRIM(B117))-SEARCH("-",TRIM(B117),1+SEARCH("-",TRIM(B117)))))=$F$9,6,IF(TRIM(RIGHT(TRIM(B117),LEN(TRIM(B117))-SEARCH("-",TRIM(B117),1+SEARCH("-",TRIM(B117)))))=$F$10,7,IF(TRIM(RIGHT(TRIM(B117),LEN(TRIM(B117))-SEARCH("-",TRIM(B117),1+SEARCH("-",TRIM(B117)))))=$F$11,8,IF(TRIM(RIGHT(TRIM(B117),LEN(TRIM(B117))-SEARCH("-",TRIM(B117),1+SEARCH("-",TRIM(B117)))))=$F$12,9,"")))))))))</f>
        <v>4</v>
      </c>
      <c r="T117" s="18" t="str">
        <f>P117&amp;R117&amp;Q117</f>
        <v>646</v>
      </c>
    </row>
    <row r="118" spans="2:20" ht="28.5" customHeight="1" x14ac:dyDescent="0.7">
      <c r="B118" s="14" t="s">
        <v>247</v>
      </c>
      <c r="J118" s="14" t="s">
        <v>134</v>
      </c>
      <c r="L118" s="18" t="str">
        <f t="shared" si="5"/>
        <v>SQR</v>
      </c>
      <c r="M118" s="18" t="str">
        <f t="shared" si="6"/>
        <v>CC</v>
      </c>
      <c r="N118" s="18" t="str">
        <f t="shared" si="7"/>
        <v>A12</v>
      </c>
      <c r="P118" s="18">
        <f t="shared" si="8"/>
        <v>6</v>
      </c>
      <c r="Q118" s="18">
        <f t="shared" si="9"/>
        <v>1</v>
      </c>
      <c r="R118" s="18">
        <f>IF(TRIM(RIGHT(TRIM(B118),LEN(TRIM(B118))-SEARCH("-",TRIM(B118),1+SEARCH("-",TRIM(B118)))))=$F$4,1,IF(TRIM(RIGHT(TRIM(B118),LEN(TRIM(B118))-SEARCH("-",TRIM(B118),1+SEARCH("-",TRIM(B118)))))=$F$5,2,IF(TRIM(RIGHT(TRIM(B118),LEN(TRIM(B118))-SEARCH("-",TRIM(B118),1+SEARCH("-",TRIM(B118)))))=$F$6,3,IF(TRIM(RIGHT(TRIM(B118),LEN(TRIM(B118))-SEARCH("-",TRIM(B118),1+SEARCH("-",TRIM(B118)))))=$F$7,4,IF(TRIM(RIGHT(TRIM(B118),LEN(TRIM(B118))-SEARCH("-",TRIM(B118),1+SEARCH("-",TRIM(B118)))))=$F$8,5,IF(TRIM(RIGHT(TRIM(B118),LEN(TRIM(B118))-SEARCH("-",TRIM(B118),1+SEARCH("-",TRIM(B118)))))=$F$9,6,IF(TRIM(RIGHT(TRIM(B118),LEN(TRIM(B118))-SEARCH("-",TRIM(B118),1+SEARCH("-",TRIM(B118)))))=$F$10,7,IF(TRIM(RIGHT(TRIM(B118),LEN(TRIM(B118))-SEARCH("-",TRIM(B118),1+SEARCH("-",TRIM(B118)))))=$F$11,8,IF(TRIM(RIGHT(TRIM(B118),LEN(TRIM(B118))-SEARCH("-",TRIM(B118),1+SEARCH("-",TRIM(B118)))))=$F$12,9,"")))))))))</f>
        <v>9</v>
      </c>
      <c r="T118" s="18" t="str">
        <f>P118&amp;R118&amp;Q118</f>
        <v>691</v>
      </c>
    </row>
    <row r="119" spans="2:20" ht="28.5" customHeight="1" x14ac:dyDescent="0.7">
      <c r="B119" s="14" t="s">
        <v>92</v>
      </c>
      <c r="J119" s="14" t="s">
        <v>135</v>
      </c>
      <c r="L119" s="18" t="str">
        <f t="shared" si="5"/>
        <v>DMD</v>
      </c>
      <c r="M119" s="18" t="str">
        <f t="shared" si="6"/>
        <v>TEA</v>
      </c>
      <c r="N119" s="18" t="str">
        <f t="shared" si="7"/>
        <v>A09</v>
      </c>
      <c r="P119" s="18">
        <f t="shared" si="8"/>
        <v>2</v>
      </c>
      <c r="Q119" s="18">
        <f t="shared" si="9"/>
        <v>3</v>
      </c>
      <c r="R119" s="18">
        <f>IF(TRIM(RIGHT(TRIM(B119),LEN(TRIM(B119))-SEARCH("-",TRIM(B119),1+SEARCH("-",TRIM(B119)))))=$F$4,1,IF(TRIM(RIGHT(TRIM(B119),LEN(TRIM(B119))-SEARCH("-",TRIM(B119),1+SEARCH("-",TRIM(B119)))))=$F$5,2,IF(TRIM(RIGHT(TRIM(B119),LEN(TRIM(B119))-SEARCH("-",TRIM(B119),1+SEARCH("-",TRIM(B119)))))=$F$6,3,IF(TRIM(RIGHT(TRIM(B119),LEN(TRIM(B119))-SEARCH("-",TRIM(B119),1+SEARCH("-",TRIM(B119)))))=$F$7,4,IF(TRIM(RIGHT(TRIM(B119),LEN(TRIM(B119))-SEARCH("-",TRIM(B119),1+SEARCH("-",TRIM(B119)))))=$F$8,5,IF(TRIM(RIGHT(TRIM(B119),LEN(TRIM(B119))-SEARCH("-",TRIM(B119),1+SEARCH("-",TRIM(B119)))))=$F$9,6,IF(TRIM(RIGHT(TRIM(B119),LEN(TRIM(B119))-SEARCH("-",TRIM(B119),1+SEARCH("-",TRIM(B119)))))=$F$10,7,IF(TRIM(RIGHT(TRIM(B119),LEN(TRIM(B119))-SEARCH("-",TRIM(B119),1+SEARCH("-",TRIM(B119)))))=$F$11,8,IF(TRIM(RIGHT(TRIM(B119),LEN(TRIM(B119))-SEARCH("-",TRIM(B119),1+SEARCH("-",TRIM(B119)))))=$F$12,9,"")))))))))</f>
        <v>6</v>
      </c>
      <c r="T119" s="18" t="str">
        <f>P119&amp;R119&amp;Q119</f>
        <v>263</v>
      </c>
    </row>
    <row r="120" spans="2:20" ht="28.5" customHeight="1" x14ac:dyDescent="0.7">
      <c r="B120" s="14" t="s">
        <v>69</v>
      </c>
      <c r="J120" s="14" t="s">
        <v>136</v>
      </c>
      <c r="L120" s="18" t="str">
        <f t="shared" si="5"/>
        <v>DMD</v>
      </c>
      <c r="M120" s="18" t="str">
        <f t="shared" si="6"/>
        <v>27</v>
      </c>
      <c r="N120" s="18" t="str">
        <f t="shared" si="7"/>
        <v>FW</v>
      </c>
      <c r="P120" s="18">
        <f t="shared" si="8"/>
        <v>2</v>
      </c>
      <c r="Q120" s="18">
        <f t="shared" si="9"/>
        <v>5</v>
      </c>
      <c r="R120" s="18">
        <f>IF(TRIM(RIGHT(TRIM(B120),LEN(TRIM(B120))-SEARCH("-",TRIM(B120),1+SEARCH("-",TRIM(B120)))))=$F$4,1,IF(TRIM(RIGHT(TRIM(B120),LEN(TRIM(B120))-SEARCH("-",TRIM(B120),1+SEARCH("-",TRIM(B120)))))=$F$5,2,IF(TRIM(RIGHT(TRIM(B120),LEN(TRIM(B120))-SEARCH("-",TRIM(B120),1+SEARCH("-",TRIM(B120)))))=$F$6,3,IF(TRIM(RIGHT(TRIM(B120),LEN(TRIM(B120))-SEARCH("-",TRIM(B120),1+SEARCH("-",TRIM(B120)))))=$F$7,4,IF(TRIM(RIGHT(TRIM(B120),LEN(TRIM(B120))-SEARCH("-",TRIM(B120),1+SEARCH("-",TRIM(B120)))))=$F$8,5,IF(TRIM(RIGHT(TRIM(B120),LEN(TRIM(B120))-SEARCH("-",TRIM(B120),1+SEARCH("-",TRIM(B120)))))=$F$9,6,IF(TRIM(RIGHT(TRIM(B120),LEN(TRIM(B120))-SEARCH("-",TRIM(B120),1+SEARCH("-",TRIM(B120)))))=$F$10,7,IF(TRIM(RIGHT(TRIM(B120),LEN(TRIM(B120))-SEARCH("-",TRIM(B120),1+SEARCH("-",TRIM(B120)))))=$F$11,8,IF(TRIM(RIGHT(TRIM(B120),LEN(TRIM(B120))-SEARCH("-",TRIM(B120),1+SEARCH("-",TRIM(B120)))))=$F$12,9,"")))))))))</f>
        <v>1</v>
      </c>
      <c r="T120" s="18" t="str">
        <f>P120&amp;R120&amp;Q120</f>
        <v>215</v>
      </c>
    </row>
    <row r="121" spans="2:20" ht="28.5" customHeight="1" x14ac:dyDescent="0.7">
      <c r="B121" s="16" t="s">
        <v>151</v>
      </c>
      <c r="J121" s="14" t="s">
        <v>137</v>
      </c>
      <c r="L121" s="18" t="str">
        <f t="shared" si="5"/>
        <v>LNS</v>
      </c>
      <c r="M121" s="18" t="str">
        <f t="shared" si="6"/>
        <v>MLK</v>
      </c>
      <c r="N121" s="18" t="str">
        <f t="shared" si="7"/>
        <v>A01</v>
      </c>
      <c r="P121" s="18">
        <f t="shared" si="8"/>
        <v>4</v>
      </c>
      <c r="Q121" s="18">
        <f t="shared" si="9"/>
        <v>4</v>
      </c>
      <c r="R121" s="18">
        <f>IF(TRIM(RIGHT(TRIM(B121),LEN(TRIM(B121))-SEARCH("-",TRIM(B121),1+SEARCH("-",TRIM(B121)))))=$F$4,1,IF(TRIM(RIGHT(TRIM(B121),LEN(TRIM(B121))-SEARCH("-",TRIM(B121),1+SEARCH("-",TRIM(B121)))))=$F$5,2,IF(TRIM(RIGHT(TRIM(B121),LEN(TRIM(B121))-SEARCH("-",TRIM(B121),1+SEARCH("-",TRIM(B121)))))=$F$6,3,IF(TRIM(RIGHT(TRIM(B121),LEN(TRIM(B121))-SEARCH("-",TRIM(B121),1+SEARCH("-",TRIM(B121)))))=$F$7,4,IF(TRIM(RIGHT(TRIM(B121),LEN(TRIM(B121))-SEARCH("-",TRIM(B121),1+SEARCH("-",TRIM(B121)))))=$F$8,5,IF(TRIM(RIGHT(TRIM(B121),LEN(TRIM(B121))-SEARCH("-",TRIM(B121),1+SEARCH("-",TRIM(B121)))))=$F$9,6,IF(TRIM(RIGHT(TRIM(B121),LEN(TRIM(B121))-SEARCH("-",TRIM(B121),1+SEARCH("-",TRIM(B121)))))=$F$10,7,IF(TRIM(RIGHT(TRIM(B121),LEN(TRIM(B121))-SEARCH("-",TRIM(B121),1+SEARCH("-",TRIM(B121)))))=$F$11,8,IF(TRIM(RIGHT(TRIM(B121),LEN(TRIM(B121))-SEARCH("-",TRIM(B121),1+SEARCH("-",TRIM(B121)))))=$F$12,9,"")))))))))</f>
        <v>2</v>
      </c>
      <c r="T121" s="18" t="str">
        <f>P121&amp;R121&amp;Q121</f>
        <v>424</v>
      </c>
    </row>
    <row r="122" spans="2:20" ht="28.5" customHeight="1" x14ac:dyDescent="0.7">
      <c r="B122" s="14" t="s">
        <v>35</v>
      </c>
      <c r="J122" s="14" t="s">
        <v>138</v>
      </c>
      <c r="L122" s="18" t="str">
        <f t="shared" si="5"/>
        <v>CRL</v>
      </c>
      <c r="M122" s="18" t="str">
        <f t="shared" si="6"/>
        <v>CC</v>
      </c>
      <c r="N122" s="18" t="str">
        <f t="shared" si="7"/>
        <v>A07</v>
      </c>
      <c r="P122" s="18">
        <f t="shared" si="8"/>
        <v>1</v>
      </c>
      <c r="Q122" s="18">
        <f t="shared" si="9"/>
        <v>1</v>
      </c>
      <c r="R122" s="18">
        <f>IF(TRIM(RIGHT(TRIM(B122),LEN(TRIM(B122))-SEARCH("-",TRIM(B122),1+SEARCH("-",TRIM(B122)))))=$F$4,1,IF(TRIM(RIGHT(TRIM(B122),LEN(TRIM(B122))-SEARCH("-",TRIM(B122),1+SEARCH("-",TRIM(B122)))))=$F$5,2,IF(TRIM(RIGHT(TRIM(B122),LEN(TRIM(B122))-SEARCH("-",TRIM(B122),1+SEARCH("-",TRIM(B122)))))=$F$6,3,IF(TRIM(RIGHT(TRIM(B122),LEN(TRIM(B122))-SEARCH("-",TRIM(B122),1+SEARCH("-",TRIM(B122)))))=$F$7,4,IF(TRIM(RIGHT(TRIM(B122),LEN(TRIM(B122))-SEARCH("-",TRIM(B122),1+SEARCH("-",TRIM(B122)))))=$F$8,5,IF(TRIM(RIGHT(TRIM(B122),LEN(TRIM(B122))-SEARCH("-",TRIM(B122),1+SEARCH("-",TRIM(B122)))))=$F$9,6,IF(TRIM(RIGHT(TRIM(B122),LEN(TRIM(B122))-SEARCH("-",TRIM(B122),1+SEARCH("-",TRIM(B122)))))=$F$10,7,IF(TRIM(RIGHT(TRIM(B122),LEN(TRIM(B122))-SEARCH("-",TRIM(B122),1+SEARCH("-",TRIM(B122)))))=$F$11,8,IF(TRIM(RIGHT(TRIM(B122),LEN(TRIM(B122))-SEARCH("-",TRIM(B122),1+SEARCH("-",TRIM(B122)))))=$F$12,9,"")))))))))</f>
        <v>4</v>
      </c>
      <c r="T122" s="18" t="str">
        <f>P122&amp;R122&amp;Q122</f>
        <v>141</v>
      </c>
    </row>
    <row r="123" spans="2:20" ht="28.5" customHeight="1" x14ac:dyDescent="0.7">
      <c r="B123" s="14" t="s">
        <v>32</v>
      </c>
      <c r="J123" s="14" t="s">
        <v>139</v>
      </c>
      <c r="L123" s="18" t="str">
        <f t="shared" si="5"/>
        <v>CRL</v>
      </c>
      <c r="M123" s="18" t="str">
        <f t="shared" si="6"/>
        <v>TEA</v>
      </c>
      <c r="N123" s="18" t="str">
        <f t="shared" si="7"/>
        <v>A06</v>
      </c>
      <c r="P123" s="18">
        <f t="shared" si="8"/>
        <v>1</v>
      </c>
      <c r="Q123" s="18">
        <f t="shared" si="9"/>
        <v>3</v>
      </c>
      <c r="R123" s="18">
        <f>IF(TRIM(RIGHT(TRIM(B123),LEN(TRIM(B123))-SEARCH("-",TRIM(B123),1+SEARCH("-",TRIM(B123)))))=$F$4,1,IF(TRIM(RIGHT(TRIM(B123),LEN(TRIM(B123))-SEARCH("-",TRIM(B123),1+SEARCH("-",TRIM(B123)))))=$F$5,2,IF(TRIM(RIGHT(TRIM(B123),LEN(TRIM(B123))-SEARCH("-",TRIM(B123),1+SEARCH("-",TRIM(B123)))))=$F$6,3,IF(TRIM(RIGHT(TRIM(B123),LEN(TRIM(B123))-SEARCH("-",TRIM(B123),1+SEARCH("-",TRIM(B123)))))=$F$7,4,IF(TRIM(RIGHT(TRIM(B123),LEN(TRIM(B123))-SEARCH("-",TRIM(B123),1+SEARCH("-",TRIM(B123)))))=$F$8,5,IF(TRIM(RIGHT(TRIM(B123),LEN(TRIM(B123))-SEARCH("-",TRIM(B123),1+SEARCH("-",TRIM(B123)))))=$F$9,6,IF(TRIM(RIGHT(TRIM(B123),LEN(TRIM(B123))-SEARCH("-",TRIM(B123),1+SEARCH("-",TRIM(B123)))))=$F$10,7,IF(TRIM(RIGHT(TRIM(B123),LEN(TRIM(B123))-SEARCH("-",TRIM(B123),1+SEARCH("-",TRIM(B123)))))=$F$11,8,IF(TRIM(RIGHT(TRIM(B123),LEN(TRIM(B123))-SEARCH("-",TRIM(B123),1+SEARCH("-",TRIM(B123)))))=$F$12,9,"")))))))))</f>
        <v>3</v>
      </c>
      <c r="T123" s="18" t="str">
        <f>P123&amp;R123&amp;Q123</f>
        <v>133</v>
      </c>
    </row>
    <row r="124" spans="2:20" ht="28.5" customHeight="1" x14ac:dyDescent="0.7">
      <c r="B124" s="14" t="s">
        <v>202</v>
      </c>
      <c r="J124" s="14" t="s">
        <v>140</v>
      </c>
      <c r="L124" s="18" t="str">
        <f t="shared" si="5"/>
        <v>OFL</v>
      </c>
      <c r="M124" s="18" t="str">
        <f t="shared" si="6"/>
        <v>COF</v>
      </c>
      <c r="N124" s="18" t="str">
        <f t="shared" si="7"/>
        <v>A11</v>
      </c>
      <c r="P124" s="18">
        <f t="shared" si="8"/>
        <v>5</v>
      </c>
      <c r="Q124" s="18">
        <f t="shared" si="9"/>
        <v>2</v>
      </c>
      <c r="R124" s="18">
        <f>IF(TRIM(RIGHT(TRIM(B124),LEN(TRIM(B124))-SEARCH("-",TRIM(B124),1+SEARCH("-",TRIM(B124)))))=$F$4,1,IF(TRIM(RIGHT(TRIM(B124),LEN(TRIM(B124))-SEARCH("-",TRIM(B124),1+SEARCH("-",TRIM(B124)))))=$F$5,2,IF(TRIM(RIGHT(TRIM(B124),LEN(TRIM(B124))-SEARCH("-",TRIM(B124),1+SEARCH("-",TRIM(B124)))))=$F$6,3,IF(TRIM(RIGHT(TRIM(B124),LEN(TRIM(B124))-SEARCH("-",TRIM(B124),1+SEARCH("-",TRIM(B124)))))=$F$7,4,IF(TRIM(RIGHT(TRIM(B124),LEN(TRIM(B124))-SEARCH("-",TRIM(B124),1+SEARCH("-",TRIM(B124)))))=$F$8,5,IF(TRIM(RIGHT(TRIM(B124),LEN(TRIM(B124))-SEARCH("-",TRIM(B124),1+SEARCH("-",TRIM(B124)))))=$F$9,6,IF(TRIM(RIGHT(TRIM(B124),LEN(TRIM(B124))-SEARCH("-",TRIM(B124),1+SEARCH("-",TRIM(B124)))))=$F$10,7,IF(TRIM(RIGHT(TRIM(B124),LEN(TRIM(B124))-SEARCH("-",TRIM(B124),1+SEARCH("-",TRIM(B124)))))=$F$11,8,IF(TRIM(RIGHT(TRIM(B124),LEN(TRIM(B124))-SEARCH("-",TRIM(B124),1+SEARCH("-",TRIM(B124)))))=$F$12,9,"")))))))))</f>
        <v>8</v>
      </c>
      <c r="T124" s="18" t="str">
        <f>P124&amp;R124&amp;Q124</f>
        <v>582</v>
      </c>
    </row>
    <row r="125" spans="2:20" ht="28.5" customHeight="1" x14ac:dyDescent="0.7">
      <c r="B125" s="14" t="s">
        <v>53</v>
      </c>
      <c r="J125" s="14" t="s">
        <v>141</v>
      </c>
      <c r="L125" s="18" t="str">
        <f t="shared" si="5"/>
        <v>CRL</v>
      </c>
      <c r="M125" s="18" t="str">
        <f t="shared" si="6"/>
        <v>MLK</v>
      </c>
      <c r="N125" s="18" t="str">
        <f t="shared" si="7"/>
        <v>A10</v>
      </c>
      <c r="P125" s="18">
        <f t="shared" si="8"/>
        <v>1</v>
      </c>
      <c r="Q125" s="18">
        <f t="shared" si="9"/>
        <v>4</v>
      </c>
      <c r="R125" s="18">
        <f>IF(TRIM(RIGHT(TRIM(B125),LEN(TRIM(B125))-SEARCH("-",TRIM(B125),1+SEARCH("-",TRIM(B125)))))=$F$4,1,IF(TRIM(RIGHT(TRIM(B125),LEN(TRIM(B125))-SEARCH("-",TRIM(B125),1+SEARCH("-",TRIM(B125)))))=$F$5,2,IF(TRIM(RIGHT(TRIM(B125),LEN(TRIM(B125))-SEARCH("-",TRIM(B125),1+SEARCH("-",TRIM(B125)))))=$F$6,3,IF(TRIM(RIGHT(TRIM(B125),LEN(TRIM(B125))-SEARCH("-",TRIM(B125),1+SEARCH("-",TRIM(B125)))))=$F$7,4,IF(TRIM(RIGHT(TRIM(B125),LEN(TRIM(B125))-SEARCH("-",TRIM(B125),1+SEARCH("-",TRIM(B125)))))=$F$8,5,IF(TRIM(RIGHT(TRIM(B125),LEN(TRIM(B125))-SEARCH("-",TRIM(B125),1+SEARCH("-",TRIM(B125)))))=$F$9,6,IF(TRIM(RIGHT(TRIM(B125),LEN(TRIM(B125))-SEARCH("-",TRIM(B125),1+SEARCH("-",TRIM(B125)))))=$F$10,7,IF(TRIM(RIGHT(TRIM(B125),LEN(TRIM(B125))-SEARCH("-",TRIM(B125),1+SEARCH("-",TRIM(B125)))))=$F$11,8,IF(TRIM(RIGHT(TRIM(B125),LEN(TRIM(B125))-SEARCH("-",TRIM(B125),1+SEARCH("-",TRIM(B125)))))=$F$12,9,"")))))))))</f>
        <v>7</v>
      </c>
      <c r="T125" s="18" t="str">
        <f>P125&amp;R125&amp;Q125</f>
        <v>174</v>
      </c>
    </row>
    <row r="126" spans="2:20" ht="28.5" customHeight="1" x14ac:dyDescent="0.7">
      <c r="B126" s="14" t="s">
        <v>226</v>
      </c>
      <c r="J126" s="14" t="s">
        <v>142</v>
      </c>
      <c r="L126" s="18" t="str">
        <f t="shared" si="5"/>
        <v>SQR</v>
      </c>
      <c r="M126" s="18" t="str">
        <f t="shared" si="6"/>
        <v>MLK</v>
      </c>
      <c r="N126" s="18" t="str">
        <f t="shared" si="7"/>
        <v>A07</v>
      </c>
      <c r="P126" s="18">
        <f t="shared" si="8"/>
        <v>6</v>
      </c>
      <c r="Q126" s="18">
        <f t="shared" si="9"/>
        <v>4</v>
      </c>
      <c r="R126" s="18">
        <f>IF(TRIM(RIGHT(TRIM(B126),LEN(TRIM(B126))-SEARCH("-",TRIM(B126),1+SEARCH("-",TRIM(B126)))))=$F$4,1,IF(TRIM(RIGHT(TRIM(B126),LEN(TRIM(B126))-SEARCH("-",TRIM(B126),1+SEARCH("-",TRIM(B126)))))=$F$5,2,IF(TRIM(RIGHT(TRIM(B126),LEN(TRIM(B126))-SEARCH("-",TRIM(B126),1+SEARCH("-",TRIM(B126)))))=$F$6,3,IF(TRIM(RIGHT(TRIM(B126),LEN(TRIM(B126))-SEARCH("-",TRIM(B126),1+SEARCH("-",TRIM(B126)))))=$F$7,4,IF(TRIM(RIGHT(TRIM(B126),LEN(TRIM(B126))-SEARCH("-",TRIM(B126),1+SEARCH("-",TRIM(B126)))))=$F$8,5,IF(TRIM(RIGHT(TRIM(B126),LEN(TRIM(B126))-SEARCH("-",TRIM(B126),1+SEARCH("-",TRIM(B126)))))=$F$9,6,IF(TRIM(RIGHT(TRIM(B126),LEN(TRIM(B126))-SEARCH("-",TRIM(B126),1+SEARCH("-",TRIM(B126)))))=$F$10,7,IF(TRIM(RIGHT(TRIM(B126),LEN(TRIM(B126))-SEARCH("-",TRIM(B126),1+SEARCH("-",TRIM(B126)))))=$F$11,8,IF(TRIM(RIGHT(TRIM(B126),LEN(TRIM(B126))-SEARCH("-",TRIM(B126),1+SEARCH("-",TRIM(B126)))))=$F$12,9,"")))))))))</f>
        <v>4</v>
      </c>
      <c r="T126" s="18" t="str">
        <f>P126&amp;R126&amp;Q126</f>
        <v>644</v>
      </c>
    </row>
    <row r="127" spans="2:20" ht="28.5" customHeight="1" x14ac:dyDescent="0.7">
      <c r="B127" s="14" t="s">
        <v>192</v>
      </c>
      <c r="J127" s="14" t="s">
        <v>143</v>
      </c>
      <c r="L127" s="18" t="str">
        <f t="shared" si="5"/>
        <v>OFL</v>
      </c>
      <c r="M127" s="18" t="str">
        <f t="shared" si="6"/>
        <v>COF</v>
      </c>
      <c r="N127" s="18" t="str">
        <f t="shared" si="7"/>
        <v>A09</v>
      </c>
      <c r="P127" s="18">
        <f t="shared" si="8"/>
        <v>5</v>
      </c>
      <c r="Q127" s="18">
        <f t="shared" si="9"/>
        <v>2</v>
      </c>
      <c r="R127" s="18">
        <f>IF(TRIM(RIGHT(TRIM(B127),LEN(TRIM(B127))-SEARCH("-",TRIM(B127),1+SEARCH("-",TRIM(B127)))))=$F$4,1,IF(TRIM(RIGHT(TRIM(B127),LEN(TRIM(B127))-SEARCH("-",TRIM(B127),1+SEARCH("-",TRIM(B127)))))=$F$5,2,IF(TRIM(RIGHT(TRIM(B127),LEN(TRIM(B127))-SEARCH("-",TRIM(B127),1+SEARCH("-",TRIM(B127)))))=$F$6,3,IF(TRIM(RIGHT(TRIM(B127),LEN(TRIM(B127))-SEARCH("-",TRIM(B127),1+SEARCH("-",TRIM(B127)))))=$F$7,4,IF(TRIM(RIGHT(TRIM(B127),LEN(TRIM(B127))-SEARCH("-",TRIM(B127),1+SEARCH("-",TRIM(B127)))))=$F$8,5,IF(TRIM(RIGHT(TRIM(B127),LEN(TRIM(B127))-SEARCH("-",TRIM(B127),1+SEARCH("-",TRIM(B127)))))=$F$9,6,IF(TRIM(RIGHT(TRIM(B127),LEN(TRIM(B127))-SEARCH("-",TRIM(B127),1+SEARCH("-",TRIM(B127)))))=$F$10,7,IF(TRIM(RIGHT(TRIM(B127),LEN(TRIM(B127))-SEARCH("-",TRIM(B127),1+SEARCH("-",TRIM(B127)))))=$F$11,8,IF(TRIM(RIGHT(TRIM(B127),LEN(TRIM(B127))-SEARCH("-",TRIM(B127),1+SEARCH("-",TRIM(B127)))))=$F$12,9,"")))))))))</f>
        <v>6</v>
      </c>
      <c r="T127" s="18" t="str">
        <f>P127&amp;R127&amp;Q127</f>
        <v>562</v>
      </c>
    </row>
    <row r="128" spans="2:20" ht="28.5" customHeight="1" x14ac:dyDescent="0.7">
      <c r="B128" s="14" t="s">
        <v>101</v>
      </c>
      <c r="J128" s="14" t="s">
        <v>144</v>
      </c>
      <c r="L128" s="18" t="str">
        <f t="shared" si="5"/>
        <v>DMD</v>
      </c>
      <c r="M128" s="18" t="str">
        <f t="shared" si="6"/>
        <v>COF</v>
      </c>
      <c r="N128" s="18" t="str">
        <f t="shared" si="7"/>
        <v>A11</v>
      </c>
      <c r="P128" s="18">
        <f t="shared" si="8"/>
        <v>2</v>
      </c>
      <c r="Q128" s="18">
        <f t="shared" si="9"/>
        <v>2</v>
      </c>
      <c r="R128" s="18">
        <f>IF(TRIM(RIGHT(TRIM(B128),LEN(TRIM(B128))-SEARCH("-",TRIM(B128),1+SEARCH("-",TRIM(B128)))))=$F$4,1,IF(TRIM(RIGHT(TRIM(B128),LEN(TRIM(B128))-SEARCH("-",TRIM(B128),1+SEARCH("-",TRIM(B128)))))=$F$5,2,IF(TRIM(RIGHT(TRIM(B128),LEN(TRIM(B128))-SEARCH("-",TRIM(B128),1+SEARCH("-",TRIM(B128)))))=$F$6,3,IF(TRIM(RIGHT(TRIM(B128),LEN(TRIM(B128))-SEARCH("-",TRIM(B128),1+SEARCH("-",TRIM(B128)))))=$F$7,4,IF(TRIM(RIGHT(TRIM(B128),LEN(TRIM(B128))-SEARCH("-",TRIM(B128),1+SEARCH("-",TRIM(B128)))))=$F$8,5,IF(TRIM(RIGHT(TRIM(B128),LEN(TRIM(B128))-SEARCH("-",TRIM(B128),1+SEARCH("-",TRIM(B128)))))=$F$9,6,IF(TRIM(RIGHT(TRIM(B128),LEN(TRIM(B128))-SEARCH("-",TRIM(B128),1+SEARCH("-",TRIM(B128)))))=$F$10,7,IF(TRIM(RIGHT(TRIM(B128),LEN(TRIM(B128))-SEARCH("-",TRIM(B128),1+SEARCH("-",TRIM(B128)))))=$F$11,8,IF(TRIM(RIGHT(TRIM(B128),LEN(TRIM(B128))-SEARCH("-",TRIM(B128),1+SEARCH("-",TRIM(B128)))))=$F$12,9,"")))))))))</f>
        <v>8</v>
      </c>
      <c r="T128" s="18" t="str">
        <f>P128&amp;R128&amp;Q128</f>
        <v>282</v>
      </c>
    </row>
    <row r="129" spans="1:21" ht="28.5" customHeight="1" x14ac:dyDescent="0.7">
      <c r="B129" s="14" t="s">
        <v>59</v>
      </c>
      <c r="J129" s="15" t="s">
        <v>145</v>
      </c>
      <c r="L129" s="18" t="str">
        <f t="shared" si="5"/>
        <v>CRL</v>
      </c>
      <c r="M129" s="18" t="str">
        <f t="shared" si="6"/>
        <v>27</v>
      </c>
      <c r="N129" s="18" t="str">
        <f t="shared" si="7"/>
        <v>A11</v>
      </c>
      <c r="P129" s="18">
        <f t="shared" si="8"/>
        <v>1</v>
      </c>
      <c r="Q129" s="18">
        <f t="shared" si="9"/>
        <v>5</v>
      </c>
      <c r="R129" s="18">
        <f>IF(TRIM(RIGHT(TRIM(B129),LEN(TRIM(B129))-SEARCH("-",TRIM(B129),1+SEARCH("-",TRIM(B129)))))=$F$4,1,IF(TRIM(RIGHT(TRIM(B129),LEN(TRIM(B129))-SEARCH("-",TRIM(B129),1+SEARCH("-",TRIM(B129)))))=$F$5,2,IF(TRIM(RIGHT(TRIM(B129),LEN(TRIM(B129))-SEARCH("-",TRIM(B129),1+SEARCH("-",TRIM(B129)))))=$F$6,3,IF(TRIM(RIGHT(TRIM(B129),LEN(TRIM(B129))-SEARCH("-",TRIM(B129),1+SEARCH("-",TRIM(B129)))))=$F$7,4,IF(TRIM(RIGHT(TRIM(B129),LEN(TRIM(B129))-SEARCH("-",TRIM(B129),1+SEARCH("-",TRIM(B129)))))=$F$8,5,IF(TRIM(RIGHT(TRIM(B129),LEN(TRIM(B129))-SEARCH("-",TRIM(B129),1+SEARCH("-",TRIM(B129)))))=$F$9,6,IF(TRIM(RIGHT(TRIM(B129),LEN(TRIM(B129))-SEARCH("-",TRIM(B129),1+SEARCH("-",TRIM(B129)))))=$F$10,7,IF(TRIM(RIGHT(TRIM(B129),LEN(TRIM(B129))-SEARCH("-",TRIM(B129),1+SEARCH("-",TRIM(B129)))))=$F$11,8,IF(TRIM(RIGHT(TRIM(B129),LEN(TRIM(B129))-SEARCH("-",TRIM(B129),1+SEARCH("-",TRIM(B129)))))=$F$12,9,"")))))))))</f>
        <v>8</v>
      </c>
      <c r="T129" s="18" t="str">
        <f>P129&amp;R129&amp;Q129</f>
        <v>185</v>
      </c>
    </row>
    <row r="130" spans="1:21" ht="28.5" customHeight="1" x14ac:dyDescent="0.7">
      <c r="B130" s="14" t="s">
        <v>93</v>
      </c>
      <c r="J130" s="15" t="s">
        <v>146</v>
      </c>
      <c r="L130" s="18" t="str">
        <f t="shared" si="5"/>
        <v>DMD</v>
      </c>
      <c r="M130" s="18" t="str">
        <f t="shared" si="6"/>
        <v>MLK</v>
      </c>
      <c r="N130" s="18" t="str">
        <f t="shared" si="7"/>
        <v>A09</v>
      </c>
      <c r="P130" s="18">
        <f t="shared" si="8"/>
        <v>2</v>
      </c>
      <c r="Q130" s="18">
        <f t="shared" si="9"/>
        <v>4</v>
      </c>
      <c r="R130" s="18">
        <f>IF(TRIM(RIGHT(TRIM(B130),LEN(TRIM(B130))-SEARCH("-",TRIM(B130),1+SEARCH("-",TRIM(B130)))))=$F$4,1,IF(TRIM(RIGHT(TRIM(B130),LEN(TRIM(B130))-SEARCH("-",TRIM(B130),1+SEARCH("-",TRIM(B130)))))=$F$5,2,IF(TRIM(RIGHT(TRIM(B130),LEN(TRIM(B130))-SEARCH("-",TRIM(B130),1+SEARCH("-",TRIM(B130)))))=$F$6,3,IF(TRIM(RIGHT(TRIM(B130),LEN(TRIM(B130))-SEARCH("-",TRIM(B130),1+SEARCH("-",TRIM(B130)))))=$F$7,4,IF(TRIM(RIGHT(TRIM(B130),LEN(TRIM(B130))-SEARCH("-",TRIM(B130),1+SEARCH("-",TRIM(B130)))))=$F$8,5,IF(TRIM(RIGHT(TRIM(B130),LEN(TRIM(B130))-SEARCH("-",TRIM(B130),1+SEARCH("-",TRIM(B130)))))=$F$9,6,IF(TRIM(RIGHT(TRIM(B130),LEN(TRIM(B130))-SEARCH("-",TRIM(B130),1+SEARCH("-",TRIM(B130)))))=$F$10,7,IF(TRIM(RIGHT(TRIM(B130),LEN(TRIM(B130))-SEARCH("-",TRIM(B130),1+SEARCH("-",TRIM(B130)))))=$F$11,8,IF(TRIM(RIGHT(TRIM(B130),LEN(TRIM(B130))-SEARCH("-",TRIM(B130),1+SEARCH("-",TRIM(B130)))))=$F$12,9,"")))))))))</f>
        <v>6</v>
      </c>
      <c r="T130" s="18" t="str">
        <f>P130&amp;R130&amp;Q130</f>
        <v>264</v>
      </c>
    </row>
    <row r="131" spans="1:21" s="6" customFormat="1" ht="28.5" customHeight="1" x14ac:dyDescent="0.7">
      <c r="A131" s="5"/>
      <c r="B131" s="15" t="s">
        <v>161</v>
      </c>
      <c r="C131" s="3"/>
      <c r="J131" s="15" t="s">
        <v>147</v>
      </c>
      <c r="L131" s="18" t="str">
        <f t="shared" si="5"/>
        <v>LNS</v>
      </c>
      <c r="M131" s="18" t="str">
        <f t="shared" si="6"/>
        <v>27</v>
      </c>
      <c r="N131" s="18" t="str">
        <f t="shared" si="7"/>
        <v>A09</v>
      </c>
      <c r="P131" s="18">
        <f t="shared" si="8"/>
        <v>4</v>
      </c>
      <c r="Q131" s="18">
        <f t="shared" si="9"/>
        <v>5</v>
      </c>
      <c r="R131" s="18">
        <f>IF(TRIM(RIGHT(TRIM(B131),LEN(TRIM(B131))-SEARCH("-",TRIM(B131),1+SEARCH("-",TRIM(B131)))))=$F$4,1,IF(TRIM(RIGHT(TRIM(B131),LEN(TRIM(B131))-SEARCH("-",TRIM(B131),1+SEARCH("-",TRIM(B131)))))=$F$5,2,IF(TRIM(RIGHT(TRIM(B131),LEN(TRIM(B131))-SEARCH("-",TRIM(B131),1+SEARCH("-",TRIM(B131)))))=$F$6,3,IF(TRIM(RIGHT(TRIM(B131),LEN(TRIM(B131))-SEARCH("-",TRIM(B131),1+SEARCH("-",TRIM(B131)))))=$F$7,4,IF(TRIM(RIGHT(TRIM(B131),LEN(TRIM(B131))-SEARCH("-",TRIM(B131),1+SEARCH("-",TRIM(B131)))))=$F$8,5,IF(TRIM(RIGHT(TRIM(B131),LEN(TRIM(B131))-SEARCH("-",TRIM(B131),1+SEARCH("-",TRIM(B131)))))=$F$9,6,IF(TRIM(RIGHT(TRIM(B131),LEN(TRIM(B131))-SEARCH("-",TRIM(B131),1+SEARCH("-",TRIM(B131)))))=$F$10,7,IF(TRIM(RIGHT(TRIM(B131),LEN(TRIM(B131))-SEARCH("-",TRIM(B131),1+SEARCH("-",TRIM(B131)))))=$F$11,8,IF(TRIM(RIGHT(TRIM(B131),LEN(TRIM(B131))-SEARCH("-",TRIM(B131),1+SEARCH("-",TRIM(B131)))))=$F$12,9,"")))))))))</f>
        <v>6</v>
      </c>
      <c r="S131" s="18"/>
      <c r="T131" s="18" t="str">
        <f>P131&amp;R131&amp;Q131</f>
        <v>465</v>
      </c>
      <c r="U131" s="21"/>
    </row>
    <row r="132" spans="1:21" ht="28.5" customHeight="1" x14ac:dyDescent="0.7">
      <c r="B132" s="14" t="s">
        <v>99</v>
      </c>
      <c r="J132" s="16" t="s">
        <v>148</v>
      </c>
      <c r="L132" s="18" t="str">
        <f t="shared" si="5"/>
        <v>DMD</v>
      </c>
      <c r="M132" s="18" t="str">
        <f t="shared" si="6"/>
        <v>27</v>
      </c>
      <c r="N132" s="18" t="str">
        <f t="shared" si="7"/>
        <v>A10</v>
      </c>
      <c r="P132" s="18">
        <f t="shared" si="8"/>
        <v>2</v>
      </c>
      <c r="Q132" s="18">
        <f t="shared" si="9"/>
        <v>5</v>
      </c>
      <c r="R132" s="18">
        <f>IF(TRIM(RIGHT(TRIM(B132),LEN(TRIM(B132))-SEARCH("-",TRIM(B132),1+SEARCH("-",TRIM(B132)))))=$F$4,1,IF(TRIM(RIGHT(TRIM(B132),LEN(TRIM(B132))-SEARCH("-",TRIM(B132),1+SEARCH("-",TRIM(B132)))))=$F$5,2,IF(TRIM(RIGHT(TRIM(B132),LEN(TRIM(B132))-SEARCH("-",TRIM(B132),1+SEARCH("-",TRIM(B132)))))=$F$6,3,IF(TRIM(RIGHT(TRIM(B132),LEN(TRIM(B132))-SEARCH("-",TRIM(B132),1+SEARCH("-",TRIM(B132)))))=$F$7,4,IF(TRIM(RIGHT(TRIM(B132),LEN(TRIM(B132))-SEARCH("-",TRIM(B132),1+SEARCH("-",TRIM(B132)))))=$F$8,5,IF(TRIM(RIGHT(TRIM(B132),LEN(TRIM(B132))-SEARCH("-",TRIM(B132),1+SEARCH("-",TRIM(B132)))))=$F$9,6,IF(TRIM(RIGHT(TRIM(B132),LEN(TRIM(B132))-SEARCH("-",TRIM(B132),1+SEARCH("-",TRIM(B132)))))=$F$10,7,IF(TRIM(RIGHT(TRIM(B132),LEN(TRIM(B132))-SEARCH("-",TRIM(B132),1+SEARCH("-",TRIM(B132)))))=$F$11,8,IF(TRIM(RIGHT(TRIM(B132),LEN(TRIM(B132))-SEARCH("-",TRIM(B132),1+SEARCH("-",TRIM(B132)))))=$F$12,9,"")))))))))</f>
        <v>7</v>
      </c>
      <c r="T132" s="18" t="str">
        <f>P132&amp;R132&amp;Q132</f>
        <v>275</v>
      </c>
    </row>
    <row r="133" spans="1:21" ht="28.5" customHeight="1" x14ac:dyDescent="0.7">
      <c r="B133" s="14" t="s">
        <v>86</v>
      </c>
      <c r="J133" s="15" t="s">
        <v>149</v>
      </c>
      <c r="L133" s="18" t="str">
        <f t="shared" ref="L133:L196" si="10">TRIM(LEFT(TRIM(B133),SEARCH("-",TRIM(B133))-1))</f>
        <v>DMD</v>
      </c>
      <c r="M133" s="18" t="str">
        <f t="shared" ref="M133:M196" si="11">TRIM(MID(TRIM(B133),SEARCH("-",TRIM(B133))+1,SEARCH("-",TRIM(B133),1+SEARCH("-",TRIM(B133)))-SEARCH("-",TRIM(B133))-1))</f>
        <v>COF</v>
      </c>
      <c r="N133" s="18" t="str">
        <f t="shared" ref="N133:N196" si="12">TRIM(RIGHT(TRIM(B133),LEN(TRIM(B133))-SEARCH("-",TRIM(B133),1+SEARCH("-",TRIM(B133)))))</f>
        <v>A08</v>
      </c>
      <c r="P133" s="18">
        <f t="shared" ref="P133:P196" si="13">IF(TRIM(LEFT(TRIM(B133),SEARCH("-",TRIM(B133))-1))=$D$4,1,IF(TRIM(LEFT(TRIM(B133),SEARCH("-",TRIM(B133))-1))=$D$5,2,IF(TRIM(LEFT(TRIM(B133),SEARCH("-",TRIM(B133))-1))=$D$6,3,IF(TRIM(LEFT(TRIM(B133),SEARCH("-",TRIM(B133))-1))=$D$7,4,IF(TRIM(LEFT(TRIM(B133),SEARCH("-",TRIM(B133))-1))=$D$8,5,IF(TRIM(LEFT(TRIM(B133),SEARCH("-",TRIM(B133))-1))=$D$9,6,""))))))</f>
        <v>2</v>
      </c>
      <c r="Q133" s="18">
        <f t="shared" ref="Q133:Q196" si="14">IF(TRIM(MID(TRIM(B133),SEARCH("-",TRIM(B133))+1,SEARCH("-",TRIM(B133),1+SEARCH("-",TRIM(B133)))-SEARCH("-",TRIM(B133))-1))=$E$4,1,IF(TRIM(MID(TRIM(B133),SEARCH("-",TRIM(B133))+1,SEARCH("-",TRIM(B133),1+SEARCH("-",TRIM(B133)))-SEARCH("-",TRIM(B133))-1))=$E$5,2,IF(TRIM(MID(TRIM(B133),SEARCH("-",TRIM(B133))+1,SEARCH("-",TRIM(B133),1+SEARCH("-",TRIM(B133)))-SEARCH("-",TRIM(B133))-1))=$E$6,3,IF(TRIM(MID(TRIM(B133),SEARCH("-",TRIM(B133))+1,SEARCH("-",TRIM(B133),1+SEARCH("-",TRIM(B133)))-SEARCH("-",TRIM(B133))-1))=$E$7,4,IF(TRIM(MID(TRIM(B133),SEARCH("-",TRIM(B133))+1,SEARCH("-",TRIM(B133),1+SEARCH("-",TRIM(B133)))-SEARCH("-",TRIM(B133))-1))=$E$8,5,IF(TRIM(MID(TRIM(B133),SEARCH("-",TRIM(B133))+1,SEARCH("-",TRIM(B133),1+SEARCH("-",TRIM(B133)))-SEARCH("-",TRIM(B133))-1))=$E$9,6,0))))))</f>
        <v>2</v>
      </c>
      <c r="R133" s="18">
        <f>IF(TRIM(RIGHT(TRIM(B133),LEN(TRIM(B133))-SEARCH("-",TRIM(B133),1+SEARCH("-",TRIM(B133)))))=$F$4,1,IF(TRIM(RIGHT(TRIM(B133),LEN(TRIM(B133))-SEARCH("-",TRIM(B133),1+SEARCH("-",TRIM(B133)))))=$F$5,2,IF(TRIM(RIGHT(TRIM(B133),LEN(TRIM(B133))-SEARCH("-",TRIM(B133),1+SEARCH("-",TRIM(B133)))))=$F$6,3,IF(TRIM(RIGHT(TRIM(B133),LEN(TRIM(B133))-SEARCH("-",TRIM(B133),1+SEARCH("-",TRIM(B133)))))=$F$7,4,IF(TRIM(RIGHT(TRIM(B133),LEN(TRIM(B133))-SEARCH("-",TRIM(B133),1+SEARCH("-",TRIM(B133)))))=$F$8,5,IF(TRIM(RIGHT(TRIM(B133),LEN(TRIM(B133))-SEARCH("-",TRIM(B133),1+SEARCH("-",TRIM(B133)))))=$F$9,6,IF(TRIM(RIGHT(TRIM(B133),LEN(TRIM(B133))-SEARCH("-",TRIM(B133),1+SEARCH("-",TRIM(B133)))))=$F$10,7,IF(TRIM(RIGHT(TRIM(B133),LEN(TRIM(B133))-SEARCH("-",TRIM(B133),1+SEARCH("-",TRIM(B133)))))=$F$11,8,IF(TRIM(RIGHT(TRIM(B133),LEN(TRIM(B133))-SEARCH("-",TRIM(B133),1+SEARCH("-",TRIM(B133)))))=$F$12,9,"")))))))))</f>
        <v>5</v>
      </c>
      <c r="T133" s="18" t="str">
        <f>P133&amp;R133&amp;Q133</f>
        <v>252</v>
      </c>
    </row>
    <row r="134" spans="1:21" ht="28.5" customHeight="1" x14ac:dyDescent="0.7">
      <c r="B134" s="14" t="s">
        <v>227</v>
      </c>
      <c r="J134" s="15" t="s">
        <v>150</v>
      </c>
      <c r="L134" s="18" t="str">
        <f t="shared" si="10"/>
        <v>SQR</v>
      </c>
      <c r="M134" s="18" t="str">
        <f t="shared" si="11"/>
        <v>27</v>
      </c>
      <c r="N134" s="18" t="str">
        <f t="shared" si="12"/>
        <v>A07</v>
      </c>
      <c r="P134" s="18">
        <f t="shared" si="13"/>
        <v>6</v>
      </c>
      <c r="Q134" s="18">
        <f t="shared" si="14"/>
        <v>5</v>
      </c>
      <c r="R134" s="18">
        <f>IF(TRIM(RIGHT(TRIM(B134),LEN(TRIM(B134))-SEARCH("-",TRIM(B134),1+SEARCH("-",TRIM(B134)))))=$F$4,1,IF(TRIM(RIGHT(TRIM(B134),LEN(TRIM(B134))-SEARCH("-",TRIM(B134),1+SEARCH("-",TRIM(B134)))))=$F$5,2,IF(TRIM(RIGHT(TRIM(B134),LEN(TRIM(B134))-SEARCH("-",TRIM(B134),1+SEARCH("-",TRIM(B134)))))=$F$6,3,IF(TRIM(RIGHT(TRIM(B134),LEN(TRIM(B134))-SEARCH("-",TRIM(B134),1+SEARCH("-",TRIM(B134)))))=$F$7,4,IF(TRIM(RIGHT(TRIM(B134),LEN(TRIM(B134))-SEARCH("-",TRIM(B134),1+SEARCH("-",TRIM(B134)))))=$F$8,5,IF(TRIM(RIGHT(TRIM(B134),LEN(TRIM(B134))-SEARCH("-",TRIM(B134),1+SEARCH("-",TRIM(B134)))))=$F$9,6,IF(TRIM(RIGHT(TRIM(B134),LEN(TRIM(B134))-SEARCH("-",TRIM(B134),1+SEARCH("-",TRIM(B134)))))=$F$10,7,IF(TRIM(RIGHT(TRIM(B134),LEN(TRIM(B134))-SEARCH("-",TRIM(B134),1+SEARCH("-",TRIM(B134)))))=$F$11,8,IF(TRIM(RIGHT(TRIM(B134),LEN(TRIM(B134))-SEARCH("-",TRIM(B134),1+SEARCH("-",TRIM(B134)))))=$F$12,9,"")))))))))</f>
        <v>4</v>
      </c>
      <c r="T134" s="18" t="str">
        <f>P134&amp;R134&amp;Q134</f>
        <v>645</v>
      </c>
    </row>
    <row r="135" spans="1:21" ht="28.5" customHeight="1" x14ac:dyDescent="0.7">
      <c r="B135" s="14" t="s">
        <v>25</v>
      </c>
      <c r="J135" s="16" t="s">
        <v>151</v>
      </c>
      <c r="L135" s="18" t="str">
        <f t="shared" si="10"/>
        <v>CRL</v>
      </c>
      <c r="M135" s="18" t="str">
        <f t="shared" si="11"/>
        <v>TEA</v>
      </c>
      <c r="N135" s="18" t="str">
        <f t="shared" si="12"/>
        <v>A01</v>
      </c>
      <c r="P135" s="18">
        <f t="shared" si="13"/>
        <v>1</v>
      </c>
      <c r="Q135" s="18">
        <f t="shared" si="14"/>
        <v>3</v>
      </c>
      <c r="R135" s="18">
        <f>IF(TRIM(RIGHT(TRIM(B135),LEN(TRIM(B135))-SEARCH("-",TRIM(B135),1+SEARCH("-",TRIM(B135)))))=$F$4,1,IF(TRIM(RIGHT(TRIM(B135),LEN(TRIM(B135))-SEARCH("-",TRIM(B135),1+SEARCH("-",TRIM(B135)))))=$F$5,2,IF(TRIM(RIGHT(TRIM(B135),LEN(TRIM(B135))-SEARCH("-",TRIM(B135),1+SEARCH("-",TRIM(B135)))))=$F$6,3,IF(TRIM(RIGHT(TRIM(B135),LEN(TRIM(B135))-SEARCH("-",TRIM(B135),1+SEARCH("-",TRIM(B135)))))=$F$7,4,IF(TRIM(RIGHT(TRIM(B135),LEN(TRIM(B135))-SEARCH("-",TRIM(B135),1+SEARCH("-",TRIM(B135)))))=$F$8,5,IF(TRIM(RIGHT(TRIM(B135),LEN(TRIM(B135))-SEARCH("-",TRIM(B135),1+SEARCH("-",TRIM(B135)))))=$F$9,6,IF(TRIM(RIGHT(TRIM(B135),LEN(TRIM(B135))-SEARCH("-",TRIM(B135),1+SEARCH("-",TRIM(B135)))))=$F$10,7,IF(TRIM(RIGHT(TRIM(B135),LEN(TRIM(B135))-SEARCH("-",TRIM(B135),1+SEARCH("-",TRIM(B135)))))=$F$11,8,IF(TRIM(RIGHT(TRIM(B135),LEN(TRIM(B135))-SEARCH("-",TRIM(B135),1+SEARCH("-",TRIM(B135)))))=$F$12,9,"")))))))))</f>
        <v>2</v>
      </c>
      <c r="T135" s="18" t="str">
        <f>P135&amp;R135&amp;Q135</f>
        <v>123</v>
      </c>
    </row>
    <row r="136" spans="1:21" ht="28.5" customHeight="1" x14ac:dyDescent="0.7">
      <c r="B136" s="15" t="s">
        <v>162</v>
      </c>
      <c r="J136" s="15" t="s">
        <v>152</v>
      </c>
      <c r="L136" s="18" t="str">
        <f t="shared" si="10"/>
        <v>LNS</v>
      </c>
      <c r="M136" s="18" t="str">
        <f t="shared" si="11"/>
        <v>CC</v>
      </c>
      <c r="N136" s="18" t="str">
        <f t="shared" si="12"/>
        <v>A10</v>
      </c>
      <c r="P136" s="18">
        <f t="shared" si="13"/>
        <v>4</v>
      </c>
      <c r="Q136" s="18">
        <f t="shared" si="14"/>
        <v>1</v>
      </c>
      <c r="R136" s="18">
        <f>IF(TRIM(RIGHT(TRIM(B136),LEN(TRIM(B136))-SEARCH("-",TRIM(B136),1+SEARCH("-",TRIM(B136)))))=$F$4,1,IF(TRIM(RIGHT(TRIM(B136),LEN(TRIM(B136))-SEARCH("-",TRIM(B136),1+SEARCH("-",TRIM(B136)))))=$F$5,2,IF(TRIM(RIGHT(TRIM(B136),LEN(TRIM(B136))-SEARCH("-",TRIM(B136),1+SEARCH("-",TRIM(B136)))))=$F$6,3,IF(TRIM(RIGHT(TRIM(B136),LEN(TRIM(B136))-SEARCH("-",TRIM(B136),1+SEARCH("-",TRIM(B136)))))=$F$7,4,IF(TRIM(RIGHT(TRIM(B136),LEN(TRIM(B136))-SEARCH("-",TRIM(B136),1+SEARCH("-",TRIM(B136)))))=$F$8,5,IF(TRIM(RIGHT(TRIM(B136),LEN(TRIM(B136))-SEARCH("-",TRIM(B136),1+SEARCH("-",TRIM(B136)))))=$F$9,6,IF(TRIM(RIGHT(TRIM(B136),LEN(TRIM(B136))-SEARCH("-",TRIM(B136),1+SEARCH("-",TRIM(B136)))))=$F$10,7,IF(TRIM(RIGHT(TRIM(B136),LEN(TRIM(B136))-SEARCH("-",TRIM(B136),1+SEARCH("-",TRIM(B136)))))=$F$11,8,IF(TRIM(RIGHT(TRIM(B136),LEN(TRIM(B136))-SEARCH("-",TRIM(B136),1+SEARCH("-",TRIM(B136)))))=$F$12,9,"")))))))))</f>
        <v>7</v>
      </c>
      <c r="T136" s="18" t="str">
        <f>P136&amp;R136&amp;Q136</f>
        <v>471</v>
      </c>
    </row>
    <row r="137" spans="1:21" ht="28.5" customHeight="1" x14ac:dyDescent="0.7">
      <c r="B137" s="14" t="s">
        <v>220</v>
      </c>
      <c r="J137" s="15" t="s">
        <v>153</v>
      </c>
      <c r="L137" s="18" t="str">
        <f t="shared" si="10"/>
        <v>SQR</v>
      </c>
      <c r="M137" s="18" t="str">
        <f t="shared" si="11"/>
        <v>MLK</v>
      </c>
      <c r="N137" s="18" t="str">
        <f t="shared" si="12"/>
        <v>A01</v>
      </c>
      <c r="P137" s="18">
        <f t="shared" si="13"/>
        <v>6</v>
      </c>
      <c r="Q137" s="18">
        <f t="shared" si="14"/>
        <v>4</v>
      </c>
      <c r="R137" s="18">
        <f>IF(TRIM(RIGHT(TRIM(B137),LEN(TRIM(B137))-SEARCH("-",TRIM(B137),1+SEARCH("-",TRIM(B137)))))=$F$4,1,IF(TRIM(RIGHT(TRIM(B137),LEN(TRIM(B137))-SEARCH("-",TRIM(B137),1+SEARCH("-",TRIM(B137)))))=$F$5,2,IF(TRIM(RIGHT(TRIM(B137),LEN(TRIM(B137))-SEARCH("-",TRIM(B137),1+SEARCH("-",TRIM(B137)))))=$F$6,3,IF(TRIM(RIGHT(TRIM(B137),LEN(TRIM(B137))-SEARCH("-",TRIM(B137),1+SEARCH("-",TRIM(B137)))))=$F$7,4,IF(TRIM(RIGHT(TRIM(B137),LEN(TRIM(B137))-SEARCH("-",TRIM(B137),1+SEARCH("-",TRIM(B137)))))=$F$8,5,IF(TRIM(RIGHT(TRIM(B137),LEN(TRIM(B137))-SEARCH("-",TRIM(B137),1+SEARCH("-",TRIM(B137)))))=$F$9,6,IF(TRIM(RIGHT(TRIM(B137),LEN(TRIM(B137))-SEARCH("-",TRIM(B137),1+SEARCH("-",TRIM(B137)))))=$F$10,7,IF(TRIM(RIGHT(TRIM(B137),LEN(TRIM(B137))-SEARCH("-",TRIM(B137),1+SEARCH("-",TRIM(B137)))))=$F$11,8,IF(TRIM(RIGHT(TRIM(B137),LEN(TRIM(B137))-SEARCH("-",TRIM(B137),1+SEARCH("-",TRIM(B137)))))=$F$12,9,"")))))))))</f>
        <v>2</v>
      </c>
      <c r="T137" s="18" t="str">
        <f>P137&amp;R137&amp;Q137</f>
        <v>624</v>
      </c>
    </row>
    <row r="138" spans="1:21" ht="28.5" customHeight="1" x14ac:dyDescent="0.7">
      <c r="B138" s="15" t="s">
        <v>173</v>
      </c>
      <c r="J138" s="15" t="s">
        <v>154</v>
      </c>
      <c r="L138" s="18" t="str">
        <f t="shared" si="10"/>
        <v>LNS</v>
      </c>
      <c r="M138" s="18" t="str">
        <f t="shared" si="11"/>
        <v>COF</v>
      </c>
      <c r="N138" s="18" t="str">
        <f t="shared" si="12"/>
        <v>A12</v>
      </c>
      <c r="P138" s="18">
        <f t="shared" si="13"/>
        <v>4</v>
      </c>
      <c r="Q138" s="18">
        <f t="shared" si="14"/>
        <v>2</v>
      </c>
      <c r="R138" s="18">
        <f>IF(TRIM(RIGHT(TRIM(B138),LEN(TRIM(B138))-SEARCH("-",TRIM(B138),1+SEARCH("-",TRIM(B138)))))=$F$4,1,IF(TRIM(RIGHT(TRIM(B138),LEN(TRIM(B138))-SEARCH("-",TRIM(B138),1+SEARCH("-",TRIM(B138)))))=$F$5,2,IF(TRIM(RIGHT(TRIM(B138),LEN(TRIM(B138))-SEARCH("-",TRIM(B138),1+SEARCH("-",TRIM(B138)))))=$F$6,3,IF(TRIM(RIGHT(TRIM(B138),LEN(TRIM(B138))-SEARCH("-",TRIM(B138),1+SEARCH("-",TRIM(B138)))))=$F$7,4,IF(TRIM(RIGHT(TRIM(B138),LEN(TRIM(B138))-SEARCH("-",TRIM(B138),1+SEARCH("-",TRIM(B138)))))=$F$8,5,IF(TRIM(RIGHT(TRIM(B138),LEN(TRIM(B138))-SEARCH("-",TRIM(B138),1+SEARCH("-",TRIM(B138)))))=$F$9,6,IF(TRIM(RIGHT(TRIM(B138),LEN(TRIM(B138))-SEARCH("-",TRIM(B138),1+SEARCH("-",TRIM(B138)))))=$F$10,7,IF(TRIM(RIGHT(TRIM(B138),LEN(TRIM(B138))-SEARCH("-",TRIM(B138),1+SEARCH("-",TRIM(B138)))))=$F$11,8,IF(TRIM(RIGHT(TRIM(B138),LEN(TRIM(B138))-SEARCH("-",TRIM(B138),1+SEARCH("-",TRIM(B138)))))=$F$12,9,"")))))))))</f>
        <v>9</v>
      </c>
      <c r="T138" s="18" t="str">
        <f>P138&amp;R138&amp;Q138</f>
        <v>492</v>
      </c>
    </row>
    <row r="139" spans="1:21" ht="28.5" customHeight="1" x14ac:dyDescent="0.7">
      <c r="B139" s="14" t="s">
        <v>56</v>
      </c>
      <c r="J139" s="16" t="s">
        <v>155</v>
      </c>
      <c r="L139" s="18" t="str">
        <f t="shared" si="10"/>
        <v>CRL</v>
      </c>
      <c r="M139" s="18" t="str">
        <f t="shared" si="11"/>
        <v>COF</v>
      </c>
      <c r="N139" s="18" t="str">
        <f t="shared" si="12"/>
        <v>A11</v>
      </c>
      <c r="P139" s="18">
        <f t="shared" si="13"/>
        <v>1</v>
      </c>
      <c r="Q139" s="18">
        <f t="shared" si="14"/>
        <v>2</v>
      </c>
      <c r="R139" s="18">
        <f>IF(TRIM(RIGHT(TRIM(B139),LEN(TRIM(B139))-SEARCH("-",TRIM(B139),1+SEARCH("-",TRIM(B139)))))=$F$4,1,IF(TRIM(RIGHT(TRIM(B139),LEN(TRIM(B139))-SEARCH("-",TRIM(B139),1+SEARCH("-",TRIM(B139)))))=$F$5,2,IF(TRIM(RIGHT(TRIM(B139),LEN(TRIM(B139))-SEARCH("-",TRIM(B139),1+SEARCH("-",TRIM(B139)))))=$F$6,3,IF(TRIM(RIGHT(TRIM(B139),LEN(TRIM(B139))-SEARCH("-",TRIM(B139),1+SEARCH("-",TRIM(B139)))))=$F$7,4,IF(TRIM(RIGHT(TRIM(B139),LEN(TRIM(B139))-SEARCH("-",TRIM(B139),1+SEARCH("-",TRIM(B139)))))=$F$8,5,IF(TRIM(RIGHT(TRIM(B139),LEN(TRIM(B139))-SEARCH("-",TRIM(B139),1+SEARCH("-",TRIM(B139)))))=$F$9,6,IF(TRIM(RIGHT(TRIM(B139),LEN(TRIM(B139))-SEARCH("-",TRIM(B139),1+SEARCH("-",TRIM(B139)))))=$F$10,7,IF(TRIM(RIGHT(TRIM(B139),LEN(TRIM(B139))-SEARCH("-",TRIM(B139),1+SEARCH("-",TRIM(B139)))))=$F$11,8,IF(TRIM(RIGHT(TRIM(B139),LEN(TRIM(B139))-SEARCH("-",TRIM(B139),1+SEARCH("-",TRIM(B139)))))=$F$12,9,"")))))))))</f>
        <v>8</v>
      </c>
      <c r="T139" s="18" t="str">
        <f>P139&amp;R139&amp;Q139</f>
        <v>182</v>
      </c>
    </row>
    <row r="140" spans="1:21" ht="28.5" customHeight="1" x14ac:dyDescent="0.7">
      <c r="B140" s="14" t="s">
        <v>95</v>
      </c>
      <c r="J140" s="15" t="s">
        <v>156</v>
      </c>
      <c r="L140" s="18" t="str">
        <f t="shared" si="10"/>
        <v>DMD</v>
      </c>
      <c r="M140" s="18" t="str">
        <f t="shared" si="11"/>
        <v>CC</v>
      </c>
      <c r="N140" s="18" t="str">
        <f t="shared" si="12"/>
        <v>A10</v>
      </c>
      <c r="P140" s="18">
        <f t="shared" si="13"/>
        <v>2</v>
      </c>
      <c r="Q140" s="18">
        <f t="shared" si="14"/>
        <v>1</v>
      </c>
      <c r="R140" s="18">
        <f>IF(TRIM(RIGHT(TRIM(B140),LEN(TRIM(B140))-SEARCH("-",TRIM(B140),1+SEARCH("-",TRIM(B140)))))=$F$4,1,IF(TRIM(RIGHT(TRIM(B140),LEN(TRIM(B140))-SEARCH("-",TRIM(B140),1+SEARCH("-",TRIM(B140)))))=$F$5,2,IF(TRIM(RIGHT(TRIM(B140),LEN(TRIM(B140))-SEARCH("-",TRIM(B140),1+SEARCH("-",TRIM(B140)))))=$F$6,3,IF(TRIM(RIGHT(TRIM(B140),LEN(TRIM(B140))-SEARCH("-",TRIM(B140),1+SEARCH("-",TRIM(B140)))))=$F$7,4,IF(TRIM(RIGHT(TRIM(B140),LEN(TRIM(B140))-SEARCH("-",TRIM(B140),1+SEARCH("-",TRIM(B140)))))=$F$8,5,IF(TRIM(RIGHT(TRIM(B140),LEN(TRIM(B140))-SEARCH("-",TRIM(B140),1+SEARCH("-",TRIM(B140)))))=$F$9,6,IF(TRIM(RIGHT(TRIM(B140),LEN(TRIM(B140))-SEARCH("-",TRIM(B140),1+SEARCH("-",TRIM(B140)))))=$F$10,7,IF(TRIM(RIGHT(TRIM(B140),LEN(TRIM(B140))-SEARCH("-",TRIM(B140),1+SEARCH("-",TRIM(B140)))))=$F$11,8,IF(TRIM(RIGHT(TRIM(B140),LEN(TRIM(B140))-SEARCH("-",TRIM(B140),1+SEARCH("-",TRIM(B140)))))=$F$12,9,"")))))))))</f>
        <v>7</v>
      </c>
      <c r="T140" s="18" t="str">
        <f>P140&amp;R140&amp;Q140</f>
        <v>271</v>
      </c>
    </row>
    <row r="141" spans="1:21" ht="28.5" customHeight="1" x14ac:dyDescent="0.7">
      <c r="B141" s="14" t="s">
        <v>198</v>
      </c>
      <c r="J141" s="15" t="s">
        <v>157</v>
      </c>
      <c r="L141" s="18" t="str">
        <f t="shared" si="10"/>
        <v>OFL</v>
      </c>
      <c r="M141" s="18" t="str">
        <f t="shared" si="11"/>
        <v>TEA</v>
      </c>
      <c r="N141" s="18" t="str">
        <f t="shared" si="12"/>
        <v>A10</v>
      </c>
      <c r="P141" s="18">
        <f t="shared" si="13"/>
        <v>5</v>
      </c>
      <c r="Q141" s="18">
        <f t="shared" si="14"/>
        <v>3</v>
      </c>
      <c r="R141" s="18">
        <f>IF(TRIM(RIGHT(TRIM(B141),LEN(TRIM(B141))-SEARCH("-",TRIM(B141),1+SEARCH("-",TRIM(B141)))))=$F$4,1,IF(TRIM(RIGHT(TRIM(B141),LEN(TRIM(B141))-SEARCH("-",TRIM(B141),1+SEARCH("-",TRIM(B141)))))=$F$5,2,IF(TRIM(RIGHT(TRIM(B141),LEN(TRIM(B141))-SEARCH("-",TRIM(B141),1+SEARCH("-",TRIM(B141)))))=$F$6,3,IF(TRIM(RIGHT(TRIM(B141),LEN(TRIM(B141))-SEARCH("-",TRIM(B141),1+SEARCH("-",TRIM(B141)))))=$F$7,4,IF(TRIM(RIGHT(TRIM(B141),LEN(TRIM(B141))-SEARCH("-",TRIM(B141),1+SEARCH("-",TRIM(B141)))))=$F$8,5,IF(TRIM(RIGHT(TRIM(B141),LEN(TRIM(B141))-SEARCH("-",TRIM(B141),1+SEARCH("-",TRIM(B141)))))=$F$9,6,IF(TRIM(RIGHT(TRIM(B141),LEN(TRIM(B141))-SEARCH("-",TRIM(B141),1+SEARCH("-",TRIM(B141)))))=$F$10,7,IF(TRIM(RIGHT(TRIM(B141),LEN(TRIM(B141))-SEARCH("-",TRIM(B141),1+SEARCH("-",TRIM(B141)))))=$F$11,8,IF(TRIM(RIGHT(TRIM(B141),LEN(TRIM(B141))-SEARCH("-",TRIM(B141),1+SEARCH("-",TRIM(B141)))))=$F$12,9,"")))))))))</f>
        <v>7</v>
      </c>
      <c r="T141" s="18" t="str">
        <f>P141&amp;R141&amp;Q141</f>
        <v>573</v>
      </c>
    </row>
    <row r="142" spans="1:21" ht="28.5" customHeight="1" x14ac:dyDescent="0.7">
      <c r="B142" s="14" t="s">
        <v>229</v>
      </c>
      <c r="J142" s="15" t="s">
        <v>158</v>
      </c>
      <c r="L142" s="18" t="str">
        <f t="shared" si="10"/>
        <v>SQR</v>
      </c>
      <c r="M142" s="18" t="str">
        <f t="shared" si="11"/>
        <v>CC</v>
      </c>
      <c r="N142" s="18" t="str">
        <f t="shared" si="12"/>
        <v>A08</v>
      </c>
      <c r="P142" s="18">
        <f t="shared" si="13"/>
        <v>6</v>
      </c>
      <c r="Q142" s="18">
        <f t="shared" si="14"/>
        <v>1</v>
      </c>
      <c r="R142" s="18">
        <f>IF(TRIM(RIGHT(TRIM(B142),LEN(TRIM(B142))-SEARCH("-",TRIM(B142),1+SEARCH("-",TRIM(B142)))))=$F$4,1,IF(TRIM(RIGHT(TRIM(B142),LEN(TRIM(B142))-SEARCH("-",TRIM(B142),1+SEARCH("-",TRIM(B142)))))=$F$5,2,IF(TRIM(RIGHT(TRIM(B142),LEN(TRIM(B142))-SEARCH("-",TRIM(B142),1+SEARCH("-",TRIM(B142)))))=$F$6,3,IF(TRIM(RIGHT(TRIM(B142),LEN(TRIM(B142))-SEARCH("-",TRIM(B142),1+SEARCH("-",TRIM(B142)))))=$F$7,4,IF(TRIM(RIGHT(TRIM(B142),LEN(TRIM(B142))-SEARCH("-",TRIM(B142),1+SEARCH("-",TRIM(B142)))))=$F$8,5,IF(TRIM(RIGHT(TRIM(B142),LEN(TRIM(B142))-SEARCH("-",TRIM(B142),1+SEARCH("-",TRIM(B142)))))=$F$9,6,IF(TRIM(RIGHT(TRIM(B142),LEN(TRIM(B142))-SEARCH("-",TRIM(B142),1+SEARCH("-",TRIM(B142)))))=$F$10,7,IF(TRIM(RIGHT(TRIM(B142),LEN(TRIM(B142))-SEARCH("-",TRIM(B142),1+SEARCH("-",TRIM(B142)))))=$F$11,8,IF(TRIM(RIGHT(TRIM(B142),LEN(TRIM(B142))-SEARCH("-",TRIM(B142),1+SEARCH("-",TRIM(B142)))))=$F$12,9,"")))))))))</f>
        <v>5</v>
      </c>
      <c r="T142" s="18" t="str">
        <f>P142&amp;R142&amp;Q142</f>
        <v>651</v>
      </c>
    </row>
    <row r="143" spans="1:21" ht="28.5" customHeight="1" x14ac:dyDescent="0.7">
      <c r="B143" s="14" t="s">
        <v>103</v>
      </c>
      <c r="J143" s="15" t="s">
        <v>159</v>
      </c>
      <c r="L143" s="18" t="str">
        <f t="shared" si="10"/>
        <v>DMD</v>
      </c>
      <c r="M143" s="18" t="str">
        <f t="shared" si="11"/>
        <v>MLK</v>
      </c>
      <c r="N143" s="18" t="str">
        <f t="shared" si="12"/>
        <v>A11</v>
      </c>
      <c r="P143" s="18">
        <f t="shared" si="13"/>
        <v>2</v>
      </c>
      <c r="Q143" s="18">
        <f t="shared" si="14"/>
        <v>4</v>
      </c>
      <c r="R143" s="18">
        <f>IF(TRIM(RIGHT(TRIM(B143),LEN(TRIM(B143))-SEARCH("-",TRIM(B143),1+SEARCH("-",TRIM(B143)))))=$F$4,1,IF(TRIM(RIGHT(TRIM(B143),LEN(TRIM(B143))-SEARCH("-",TRIM(B143),1+SEARCH("-",TRIM(B143)))))=$F$5,2,IF(TRIM(RIGHT(TRIM(B143),LEN(TRIM(B143))-SEARCH("-",TRIM(B143),1+SEARCH("-",TRIM(B143)))))=$F$6,3,IF(TRIM(RIGHT(TRIM(B143),LEN(TRIM(B143))-SEARCH("-",TRIM(B143),1+SEARCH("-",TRIM(B143)))))=$F$7,4,IF(TRIM(RIGHT(TRIM(B143),LEN(TRIM(B143))-SEARCH("-",TRIM(B143),1+SEARCH("-",TRIM(B143)))))=$F$8,5,IF(TRIM(RIGHT(TRIM(B143),LEN(TRIM(B143))-SEARCH("-",TRIM(B143),1+SEARCH("-",TRIM(B143)))))=$F$9,6,IF(TRIM(RIGHT(TRIM(B143),LEN(TRIM(B143))-SEARCH("-",TRIM(B143),1+SEARCH("-",TRIM(B143)))))=$F$10,7,IF(TRIM(RIGHT(TRIM(B143),LEN(TRIM(B143))-SEARCH("-",TRIM(B143),1+SEARCH("-",TRIM(B143)))))=$F$11,8,IF(TRIM(RIGHT(TRIM(B143),LEN(TRIM(B143))-SEARCH("-",TRIM(B143),1+SEARCH("-",TRIM(B143)))))=$F$12,9,"")))))))))</f>
        <v>8</v>
      </c>
      <c r="T143" s="18" t="str">
        <f>P143&amp;R143&amp;Q143</f>
        <v>284</v>
      </c>
    </row>
    <row r="144" spans="1:21" ht="28.5" customHeight="1" x14ac:dyDescent="0.7">
      <c r="B144" s="14" t="s">
        <v>180</v>
      </c>
      <c r="J144" s="16" t="s">
        <v>160</v>
      </c>
      <c r="L144" s="18" t="str">
        <f t="shared" si="10"/>
        <v>OFL</v>
      </c>
      <c r="M144" s="18" t="str">
        <f t="shared" si="11"/>
        <v>MLK</v>
      </c>
      <c r="N144" s="18" t="str">
        <f t="shared" si="12"/>
        <v>FW</v>
      </c>
      <c r="P144" s="18">
        <f t="shared" si="13"/>
        <v>5</v>
      </c>
      <c r="Q144" s="18">
        <f t="shared" si="14"/>
        <v>4</v>
      </c>
      <c r="R144" s="18">
        <f>IF(TRIM(RIGHT(TRIM(B144),LEN(TRIM(B144))-SEARCH("-",TRIM(B144),1+SEARCH("-",TRIM(B144)))))=$F$4,1,IF(TRIM(RIGHT(TRIM(B144),LEN(TRIM(B144))-SEARCH("-",TRIM(B144),1+SEARCH("-",TRIM(B144)))))=$F$5,2,IF(TRIM(RIGHT(TRIM(B144),LEN(TRIM(B144))-SEARCH("-",TRIM(B144),1+SEARCH("-",TRIM(B144)))))=$F$6,3,IF(TRIM(RIGHT(TRIM(B144),LEN(TRIM(B144))-SEARCH("-",TRIM(B144),1+SEARCH("-",TRIM(B144)))))=$F$7,4,IF(TRIM(RIGHT(TRIM(B144),LEN(TRIM(B144))-SEARCH("-",TRIM(B144),1+SEARCH("-",TRIM(B144)))))=$F$8,5,IF(TRIM(RIGHT(TRIM(B144),LEN(TRIM(B144))-SEARCH("-",TRIM(B144),1+SEARCH("-",TRIM(B144)))))=$F$9,6,IF(TRIM(RIGHT(TRIM(B144),LEN(TRIM(B144))-SEARCH("-",TRIM(B144),1+SEARCH("-",TRIM(B144)))))=$F$10,7,IF(TRIM(RIGHT(TRIM(B144),LEN(TRIM(B144))-SEARCH("-",TRIM(B144),1+SEARCH("-",TRIM(B144)))))=$F$11,8,IF(TRIM(RIGHT(TRIM(B144),LEN(TRIM(B144))-SEARCH("-",TRIM(B144),1+SEARCH("-",TRIM(B144)))))=$F$12,9,"")))))))))</f>
        <v>1</v>
      </c>
      <c r="T144" s="18" t="str">
        <f>P144&amp;R144&amp;Q144</f>
        <v>514</v>
      </c>
    </row>
    <row r="145" spans="2:20" ht="28.5" customHeight="1" x14ac:dyDescent="0.7">
      <c r="B145" s="14" t="s">
        <v>87</v>
      </c>
      <c r="J145" s="15" t="s">
        <v>161</v>
      </c>
      <c r="L145" s="18" t="str">
        <f t="shared" si="10"/>
        <v>DMD</v>
      </c>
      <c r="M145" s="18" t="str">
        <f t="shared" si="11"/>
        <v>TEA</v>
      </c>
      <c r="N145" s="18" t="str">
        <f t="shared" si="12"/>
        <v>A08</v>
      </c>
      <c r="P145" s="18">
        <f t="shared" si="13"/>
        <v>2</v>
      </c>
      <c r="Q145" s="18">
        <f t="shared" si="14"/>
        <v>3</v>
      </c>
      <c r="R145" s="18">
        <f>IF(TRIM(RIGHT(TRIM(B145),LEN(TRIM(B145))-SEARCH("-",TRIM(B145),1+SEARCH("-",TRIM(B145)))))=$F$4,1,IF(TRIM(RIGHT(TRIM(B145),LEN(TRIM(B145))-SEARCH("-",TRIM(B145),1+SEARCH("-",TRIM(B145)))))=$F$5,2,IF(TRIM(RIGHT(TRIM(B145),LEN(TRIM(B145))-SEARCH("-",TRIM(B145),1+SEARCH("-",TRIM(B145)))))=$F$6,3,IF(TRIM(RIGHT(TRIM(B145),LEN(TRIM(B145))-SEARCH("-",TRIM(B145),1+SEARCH("-",TRIM(B145)))))=$F$7,4,IF(TRIM(RIGHT(TRIM(B145),LEN(TRIM(B145))-SEARCH("-",TRIM(B145),1+SEARCH("-",TRIM(B145)))))=$F$8,5,IF(TRIM(RIGHT(TRIM(B145),LEN(TRIM(B145))-SEARCH("-",TRIM(B145),1+SEARCH("-",TRIM(B145)))))=$F$9,6,IF(TRIM(RIGHT(TRIM(B145),LEN(TRIM(B145))-SEARCH("-",TRIM(B145),1+SEARCH("-",TRIM(B145)))))=$F$10,7,IF(TRIM(RIGHT(TRIM(B145),LEN(TRIM(B145))-SEARCH("-",TRIM(B145),1+SEARCH("-",TRIM(B145)))))=$F$11,8,IF(TRIM(RIGHT(TRIM(B145),LEN(TRIM(B145))-SEARCH("-",TRIM(B145),1+SEARCH("-",TRIM(B145)))))=$F$12,9,"")))))))))</f>
        <v>5</v>
      </c>
      <c r="T145" s="18" t="str">
        <f>P145&amp;R145&amp;Q145</f>
        <v>253</v>
      </c>
    </row>
    <row r="146" spans="2:20" ht="28.5" customHeight="1" x14ac:dyDescent="0.7">
      <c r="B146" s="14" t="s">
        <v>55</v>
      </c>
      <c r="J146" s="15" t="s">
        <v>162</v>
      </c>
      <c r="L146" s="18" t="str">
        <f t="shared" si="10"/>
        <v>CRL</v>
      </c>
      <c r="M146" s="18" t="str">
        <f t="shared" si="11"/>
        <v>CC</v>
      </c>
      <c r="N146" s="18" t="str">
        <f t="shared" si="12"/>
        <v>A11</v>
      </c>
      <c r="P146" s="18">
        <f t="shared" si="13"/>
        <v>1</v>
      </c>
      <c r="Q146" s="18">
        <f t="shared" si="14"/>
        <v>1</v>
      </c>
      <c r="R146" s="18">
        <f>IF(TRIM(RIGHT(TRIM(B146),LEN(TRIM(B146))-SEARCH("-",TRIM(B146),1+SEARCH("-",TRIM(B146)))))=$F$4,1,IF(TRIM(RIGHT(TRIM(B146),LEN(TRIM(B146))-SEARCH("-",TRIM(B146),1+SEARCH("-",TRIM(B146)))))=$F$5,2,IF(TRIM(RIGHT(TRIM(B146),LEN(TRIM(B146))-SEARCH("-",TRIM(B146),1+SEARCH("-",TRIM(B146)))))=$F$6,3,IF(TRIM(RIGHT(TRIM(B146),LEN(TRIM(B146))-SEARCH("-",TRIM(B146),1+SEARCH("-",TRIM(B146)))))=$F$7,4,IF(TRIM(RIGHT(TRIM(B146),LEN(TRIM(B146))-SEARCH("-",TRIM(B146),1+SEARCH("-",TRIM(B146)))))=$F$8,5,IF(TRIM(RIGHT(TRIM(B146),LEN(TRIM(B146))-SEARCH("-",TRIM(B146),1+SEARCH("-",TRIM(B146)))))=$F$9,6,IF(TRIM(RIGHT(TRIM(B146),LEN(TRIM(B146))-SEARCH("-",TRIM(B146),1+SEARCH("-",TRIM(B146)))))=$F$10,7,IF(TRIM(RIGHT(TRIM(B146),LEN(TRIM(B146))-SEARCH("-",TRIM(B146),1+SEARCH("-",TRIM(B146)))))=$F$11,8,IF(TRIM(RIGHT(TRIM(B146),LEN(TRIM(B146))-SEARCH("-",TRIM(B146),1+SEARCH("-",TRIM(B146)))))=$F$12,9,"")))))))))</f>
        <v>8</v>
      </c>
      <c r="T146" s="18" t="str">
        <f>P146&amp;R146&amp;Q146</f>
        <v>181</v>
      </c>
    </row>
    <row r="147" spans="2:20" ht="28.5" customHeight="1" x14ac:dyDescent="0.7">
      <c r="B147" s="14" t="s">
        <v>30</v>
      </c>
      <c r="J147" s="15" t="s">
        <v>163</v>
      </c>
      <c r="L147" s="18" t="str">
        <f t="shared" si="10"/>
        <v>CRL</v>
      </c>
      <c r="M147" s="18" t="str">
        <f t="shared" si="11"/>
        <v>CC</v>
      </c>
      <c r="N147" s="18" t="str">
        <f t="shared" si="12"/>
        <v>A06</v>
      </c>
      <c r="P147" s="18">
        <f t="shared" si="13"/>
        <v>1</v>
      </c>
      <c r="Q147" s="18">
        <f t="shared" si="14"/>
        <v>1</v>
      </c>
      <c r="R147" s="18">
        <f>IF(TRIM(RIGHT(TRIM(B147),LEN(TRIM(B147))-SEARCH("-",TRIM(B147),1+SEARCH("-",TRIM(B147)))))=$F$4,1,IF(TRIM(RIGHT(TRIM(B147),LEN(TRIM(B147))-SEARCH("-",TRIM(B147),1+SEARCH("-",TRIM(B147)))))=$F$5,2,IF(TRIM(RIGHT(TRIM(B147),LEN(TRIM(B147))-SEARCH("-",TRIM(B147),1+SEARCH("-",TRIM(B147)))))=$F$6,3,IF(TRIM(RIGHT(TRIM(B147),LEN(TRIM(B147))-SEARCH("-",TRIM(B147),1+SEARCH("-",TRIM(B147)))))=$F$7,4,IF(TRIM(RIGHT(TRIM(B147),LEN(TRIM(B147))-SEARCH("-",TRIM(B147),1+SEARCH("-",TRIM(B147)))))=$F$8,5,IF(TRIM(RIGHT(TRIM(B147),LEN(TRIM(B147))-SEARCH("-",TRIM(B147),1+SEARCH("-",TRIM(B147)))))=$F$9,6,IF(TRIM(RIGHT(TRIM(B147),LEN(TRIM(B147))-SEARCH("-",TRIM(B147),1+SEARCH("-",TRIM(B147)))))=$F$10,7,IF(TRIM(RIGHT(TRIM(B147),LEN(TRIM(B147))-SEARCH("-",TRIM(B147),1+SEARCH("-",TRIM(B147)))))=$F$11,8,IF(TRIM(RIGHT(TRIM(B147),LEN(TRIM(B147))-SEARCH("-",TRIM(B147),1+SEARCH("-",TRIM(B147)))))=$F$12,9,"")))))))))</f>
        <v>3</v>
      </c>
      <c r="T147" s="18" t="str">
        <f>P147&amp;R147&amp;Q147</f>
        <v>131</v>
      </c>
    </row>
    <row r="148" spans="2:20" ht="28.5" customHeight="1" x14ac:dyDescent="0.7">
      <c r="B148" s="14" t="s">
        <v>213</v>
      </c>
      <c r="J148" s="15" t="s">
        <v>164</v>
      </c>
      <c r="L148" s="18" t="str">
        <f t="shared" si="10"/>
        <v>SQR</v>
      </c>
      <c r="M148" s="18" t="str">
        <f t="shared" si="11"/>
        <v>TEA</v>
      </c>
      <c r="N148" s="18" t="str">
        <f t="shared" si="12"/>
        <v>FW</v>
      </c>
      <c r="P148" s="18">
        <f t="shared" si="13"/>
        <v>6</v>
      </c>
      <c r="Q148" s="18">
        <f t="shared" si="14"/>
        <v>3</v>
      </c>
      <c r="R148" s="18">
        <f>IF(TRIM(RIGHT(TRIM(B148),LEN(TRIM(B148))-SEARCH("-",TRIM(B148),1+SEARCH("-",TRIM(B148)))))=$F$4,1,IF(TRIM(RIGHT(TRIM(B148),LEN(TRIM(B148))-SEARCH("-",TRIM(B148),1+SEARCH("-",TRIM(B148)))))=$F$5,2,IF(TRIM(RIGHT(TRIM(B148),LEN(TRIM(B148))-SEARCH("-",TRIM(B148),1+SEARCH("-",TRIM(B148)))))=$F$6,3,IF(TRIM(RIGHT(TRIM(B148),LEN(TRIM(B148))-SEARCH("-",TRIM(B148),1+SEARCH("-",TRIM(B148)))))=$F$7,4,IF(TRIM(RIGHT(TRIM(B148),LEN(TRIM(B148))-SEARCH("-",TRIM(B148),1+SEARCH("-",TRIM(B148)))))=$F$8,5,IF(TRIM(RIGHT(TRIM(B148),LEN(TRIM(B148))-SEARCH("-",TRIM(B148),1+SEARCH("-",TRIM(B148)))))=$F$9,6,IF(TRIM(RIGHT(TRIM(B148),LEN(TRIM(B148))-SEARCH("-",TRIM(B148),1+SEARCH("-",TRIM(B148)))))=$F$10,7,IF(TRIM(RIGHT(TRIM(B148),LEN(TRIM(B148))-SEARCH("-",TRIM(B148),1+SEARCH("-",TRIM(B148)))))=$F$11,8,IF(TRIM(RIGHT(TRIM(B148),LEN(TRIM(B148))-SEARCH("-",TRIM(B148),1+SEARCH("-",TRIM(B148)))))=$F$12,9,"")))))))))</f>
        <v>1</v>
      </c>
      <c r="T148" s="18" t="str">
        <f>P148&amp;R148&amp;Q148</f>
        <v>613</v>
      </c>
    </row>
    <row r="149" spans="2:20" ht="28.5" customHeight="1" x14ac:dyDescent="0.7">
      <c r="B149" s="16" t="s">
        <v>155</v>
      </c>
      <c r="J149" s="16" t="s">
        <v>165</v>
      </c>
      <c r="L149" s="18" t="str">
        <f t="shared" si="10"/>
        <v>LNS</v>
      </c>
      <c r="M149" s="18" t="str">
        <f t="shared" si="11"/>
        <v>MLK</v>
      </c>
      <c r="N149" s="18" t="str">
        <f t="shared" si="12"/>
        <v>A06</v>
      </c>
      <c r="P149" s="18">
        <f t="shared" si="13"/>
        <v>4</v>
      </c>
      <c r="Q149" s="18">
        <f t="shared" si="14"/>
        <v>4</v>
      </c>
      <c r="R149" s="18">
        <f>IF(TRIM(RIGHT(TRIM(B149),LEN(TRIM(B149))-SEARCH("-",TRIM(B149),1+SEARCH("-",TRIM(B149)))))=$F$4,1,IF(TRIM(RIGHT(TRIM(B149),LEN(TRIM(B149))-SEARCH("-",TRIM(B149),1+SEARCH("-",TRIM(B149)))))=$F$5,2,IF(TRIM(RIGHT(TRIM(B149),LEN(TRIM(B149))-SEARCH("-",TRIM(B149),1+SEARCH("-",TRIM(B149)))))=$F$6,3,IF(TRIM(RIGHT(TRIM(B149),LEN(TRIM(B149))-SEARCH("-",TRIM(B149),1+SEARCH("-",TRIM(B149)))))=$F$7,4,IF(TRIM(RIGHT(TRIM(B149),LEN(TRIM(B149))-SEARCH("-",TRIM(B149),1+SEARCH("-",TRIM(B149)))))=$F$8,5,IF(TRIM(RIGHT(TRIM(B149),LEN(TRIM(B149))-SEARCH("-",TRIM(B149),1+SEARCH("-",TRIM(B149)))))=$F$9,6,IF(TRIM(RIGHT(TRIM(B149),LEN(TRIM(B149))-SEARCH("-",TRIM(B149),1+SEARCH("-",TRIM(B149)))))=$F$10,7,IF(TRIM(RIGHT(TRIM(B149),LEN(TRIM(B149))-SEARCH("-",TRIM(B149),1+SEARCH("-",TRIM(B149)))))=$F$11,8,IF(TRIM(RIGHT(TRIM(B149),LEN(TRIM(B149))-SEARCH("-",TRIM(B149),1+SEARCH("-",TRIM(B149)))))=$F$12,9,"")))))))))</f>
        <v>3</v>
      </c>
      <c r="T149" s="18" t="str">
        <f>P149&amp;R149&amp;Q149</f>
        <v>434</v>
      </c>
    </row>
    <row r="150" spans="2:20" ht="28.5" customHeight="1" x14ac:dyDescent="0.7">
      <c r="B150" s="14" t="s">
        <v>51</v>
      </c>
      <c r="J150" s="15" t="s">
        <v>166</v>
      </c>
      <c r="L150" s="18" t="str">
        <f t="shared" si="10"/>
        <v>CRL</v>
      </c>
      <c r="M150" s="18" t="str">
        <f t="shared" si="11"/>
        <v>COF</v>
      </c>
      <c r="N150" s="18" t="str">
        <f t="shared" si="12"/>
        <v>A10</v>
      </c>
      <c r="P150" s="18">
        <f t="shared" si="13"/>
        <v>1</v>
      </c>
      <c r="Q150" s="18">
        <f t="shared" si="14"/>
        <v>2</v>
      </c>
      <c r="R150" s="18">
        <f>IF(TRIM(RIGHT(TRIM(B150),LEN(TRIM(B150))-SEARCH("-",TRIM(B150),1+SEARCH("-",TRIM(B150)))))=$F$4,1,IF(TRIM(RIGHT(TRIM(B150),LEN(TRIM(B150))-SEARCH("-",TRIM(B150),1+SEARCH("-",TRIM(B150)))))=$F$5,2,IF(TRIM(RIGHT(TRIM(B150),LEN(TRIM(B150))-SEARCH("-",TRIM(B150),1+SEARCH("-",TRIM(B150)))))=$F$6,3,IF(TRIM(RIGHT(TRIM(B150),LEN(TRIM(B150))-SEARCH("-",TRIM(B150),1+SEARCH("-",TRIM(B150)))))=$F$7,4,IF(TRIM(RIGHT(TRIM(B150),LEN(TRIM(B150))-SEARCH("-",TRIM(B150),1+SEARCH("-",TRIM(B150)))))=$F$8,5,IF(TRIM(RIGHT(TRIM(B150),LEN(TRIM(B150))-SEARCH("-",TRIM(B150),1+SEARCH("-",TRIM(B150)))))=$F$9,6,IF(TRIM(RIGHT(TRIM(B150),LEN(TRIM(B150))-SEARCH("-",TRIM(B150),1+SEARCH("-",TRIM(B150)))))=$F$10,7,IF(TRIM(RIGHT(TRIM(B150),LEN(TRIM(B150))-SEARCH("-",TRIM(B150),1+SEARCH("-",TRIM(B150)))))=$F$11,8,IF(TRIM(RIGHT(TRIM(B150),LEN(TRIM(B150))-SEARCH("-",TRIM(B150),1+SEARCH("-",TRIM(B150)))))=$F$12,9,"")))))))))</f>
        <v>7</v>
      </c>
      <c r="T150" s="18" t="str">
        <f>P150&amp;R150&amp;Q150</f>
        <v>172</v>
      </c>
    </row>
    <row r="151" spans="2:20" ht="28.5" customHeight="1" x14ac:dyDescent="0.7">
      <c r="B151" s="14" t="s">
        <v>108</v>
      </c>
      <c r="J151" s="15" t="s">
        <v>167</v>
      </c>
      <c r="L151" s="18" t="str">
        <f t="shared" si="10"/>
        <v>HNY</v>
      </c>
      <c r="M151" s="18" t="str">
        <f t="shared" si="11"/>
        <v>MLK</v>
      </c>
      <c r="N151" s="18" t="str">
        <f t="shared" si="12"/>
        <v>FW</v>
      </c>
      <c r="P151" s="18">
        <f t="shared" si="13"/>
        <v>3</v>
      </c>
      <c r="Q151" s="18">
        <f t="shared" si="14"/>
        <v>4</v>
      </c>
      <c r="R151" s="18">
        <f>IF(TRIM(RIGHT(TRIM(B151),LEN(TRIM(B151))-SEARCH("-",TRIM(B151),1+SEARCH("-",TRIM(B151)))))=$F$4,1,IF(TRIM(RIGHT(TRIM(B151),LEN(TRIM(B151))-SEARCH("-",TRIM(B151),1+SEARCH("-",TRIM(B151)))))=$F$5,2,IF(TRIM(RIGHT(TRIM(B151),LEN(TRIM(B151))-SEARCH("-",TRIM(B151),1+SEARCH("-",TRIM(B151)))))=$F$6,3,IF(TRIM(RIGHT(TRIM(B151),LEN(TRIM(B151))-SEARCH("-",TRIM(B151),1+SEARCH("-",TRIM(B151)))))=$F$7,4,IF(TRIM(RIGHT(TRIM(B151),LEN(TRIM(B151))-SEARCH("-",TRIM(B151),1+SEARCH("-",TRIM(B151)))))=$F$8,5,IF(TRIM(RIGHT(TRIM(B151),LEN(TRIM(B151))-SEARCH("-",TRIM(B151),1+SEARCH("-",TRIM(B151)))))=$F$9,6,IF(TRIM(RIGHT(TRIM(B151),LEN(TRIM(B151))-SEARCH("-",TRIM(B151),1+SEARCH("-",TRIM(B151)))))=$F$10,7,IF(TRIM(RIGHT(TRIM(B151),LEN(TRIM(B151))-SEARCH("-",TRIM(B151),1+SEARCH("-",TRIM(B151)))))=$F$11,8,IF(TRIM(RIGHT(TRIM(B151),LEN(TRIM(B151))-SEARCH("-",TRIM(B151),1+SEARCH("-",TRIM(B151)))))=$F$12,9,"")))))))))</f>
        <v>1</v>
      </c>
      <c r="T151" s="18" t="str">
        <f>P151&amp;R151&amp;Q151</f>
        <v>314</v>
      </c>
    </row>
    <row r="152" spans="2:20" ht="28.5" customHeight="1" x14ac:dyDescent="0.7">
      <c r="B152" s="14" t="s">
        <v>113</v>
      </c>
      <c r="J152" s="15" t="s">
        <v>168</v>
      </c>
      <c r="L152" s="18" t="str">
        <f t="shared" si="10"/>
        <v>HNY</v>
      </c>
      <c r="M152" s="18" t="str">
        <f t="shared" si="11"/>
        <v>MLK</v>
      </c>
      <c r="N152" s="18" t="str">
        <f t="shared" si="12"/>
        <v>A01</v>
      </c>
      <c r="P152" s="18">
        <f t="shared" si="13"/>
        <v>3</v>
      </c>
      <c r="Q152" s="18">
        <f t="shared" si="14"/>
        <v>4</v>
      </c>
      <c r="R152" s="18">
        <f>IF(TRIM(RIGHT(TRIM(B152),LEN(TRIM(B152))-SEARCH("-",TRIM(B152),1+SEARCH("-",TRIM(B152)))))=$F$4,1,IF(TRIM(RIGHT(TRIM(B152),LEN(TRIM(B152))-SEARCH("-",TRIM(B152),1+SEARCH("-",TRIM(B152)))))=$F$5,2,IF(TRIM(RIGHT(TRIM(B152),LEN(TRIM(B152))-SEARCH("-",TRIM(B152),1+SEARCH("-",TRIM(B152)))))=$F$6,3,IF(TRIM(RIGHT(TRIM(B152),LEN(TRIM(B152))-SEARCH("-",TRIM(B152),1+SEARCH("-",TRIM(B152)))))=$F$7,4,IF(TRIM(RIGHT(TRIM(B152),LEN(TRIM(B152))-SEARCH("-",TRIM(B152),1+SEARCH("-",TRIM(B152)))))=$F$8,5,IF(TRIM(RIGHT(TRIM(B152),LEN(TRIM(B152))-SEARCH("-",TRIM(B152),1+SEARCH("-",TRIM(B152)))))=$F$9,6,IF(TRIM(RIGHT(TRIM(B152),LEN(TRIM(B152))-SEARCH("-",TRIM(B152),1+SEARCH("-",TRIM(B152)))))=$F$10,7,IF(TRIM(RIGHT(TRIM(B152),LEN(TRIM(B152))-SEARCH("-",TRIM(B152),1+SEARCH("-",TRIM(B152)))))=$F$11,8,IF(TRIM(RIGHT(TRIM(B152),LEN(TRIM(B152))-SEARCH("-",TRIM(B152),1+SEARCH("-",TRIM(B152)))))=$F$12,9,"")))))))))</f>
        <v>2</v>
      </c>
      <c r="T152" s="18" t="str">
        <f>P152&amp;R152&amp;Q152</f>
        <v>324</v>
      </c>
    </row>
    <row r="153" spans="2:20" ht="28.5" customHeight="1" x14ac:dyDescent="0.7">
      <c r="B153" s="14" t="s">
        <v>195</v>
      </c>
      <c r="J153" s="15" t="s">
        <v>169</v>
      </c>
      <c r="L153" s="18" t="str">
        <f t="shared" si="10"/>
        <v>OFL</v>
      </c>
      <c r="M153" s="18" t="str">
        <f t="shared" si="11"/>
        <v>27</v>
      </c>
      <c r="N153" s="18" t="str">
        <f t="shared" si="12"/>
        <v>A09</v>
      </c>
      <c r="P153" s="18">
        <f t="shared" si="13"/>
        <v>5</v>
      </c>
      <c r="Q153" s="18">
        <f t="shared" si="14"/>
        <v>5</v>
      </c>
      <c r="R153" s="18">
        <f>IF(TRIM(RIGHT(TRIM(B153),LEN(TRIM(B153))-SEARCH("-",TRIM(B153),1+SEARCH("-",TRIM(B153)))))=$F$4,1,IF(TRIM(RIGHT(TRIM(B153),LEN(TRIM(B153))-SEARCH("-",TRIM(B153),1+SEARCH("-",TRIM(B153)))))=$F$5,2,IF(TRIM(RIGHT(TRIM(B153),LEN(TRIM(B153))-SEARCH("-",TRIM(B153),1+SEARCH("-",TRIM(B153)))))=$F$6,3,IF(TRIM(RIGHT(TRIM(B153),LEN(TRIM(B153))-SEARCH("-",TRIM(B153),1+SEARCH("-",TRIM(B153)))))=$F$7,4,IF(TRIM(RIGHT(TRIM(B153),LEN(TRIM(B153))-SEARCH("-",TRIM(B153),1+SEARCH("-",TRIM(B153)))))=$F$8,5,IF(TRIM(RIGHT(TRIM(B153),LEN(TRIM(B153))-SEARCH("-",TRIM(B153),1+SEARCH("-",TRIM(B153)))))=$F$9,6,IF(TRIM(RIGHT(TRIM(B153),LEN(TRIM(B153))-SEARCH("-",TRIM(B153),1+SEARCH("-",TRIM(B153)))))=$F$10,7,IF(TRIM(RIGHT(TRIM(B153),LEN(TRIM(B153))-SEARCH("-",TRIM(B153),1+SEARCH("-",TRIM(B153)))))=$F$11,8,IF(TRIM(RIGHT(TRIM(B153),LEN(TRIM(B153))-SEARCH("-",TRIM(B153),1+SEARCH("-",TRIM(B153)))))=$F$12,9,"")))))))))</f>
        <v>6</v>
      </c>
      <c r="T153" s="18" t="str">
        <f>P153&amp;R153&amp;Q153</f>
        <v>565</v>
      </c>
    </row>
    <row r="154" spans="2:20" ht="28.5" customHeight="1" x14ac:dyDescent="0.7">
      <c r="B154" s="14" t="s">
        <v>219</v>
      </c>
      <c r="J154" s="16" t="s">
        <v>170</v>
      </c>
      <c r="L154" s="18" t="str">
        <f t="shared" si="10"/>
        <v>SQR</v>
      </c>
      <c r="M154" s="18" t="str">
        <f t="shared" si="11"/>
        <v>TEA</v>
      </c>
      <c r="N154" s="18" t="str">
        <f t="shared" si="12"/>
        <v>A01</v>
      </c>
      <c r="P154" s="18">
        <f t="shared" si="13"/>
        <v>6</v>
      </c>
      <c r="Q154" s="18">
        <f t="shared" si="14"/>
        <v>3</v>
      </c>
      <c r="R154" s="18">
        <f>IF(TRIM(RIGHT(TRIM(B154),LEN(TRIM(B154))-SEARCH("-",TRIM(B154),1+SEARCH("-",TRIM(B154)))))=$F$4,1,IF(TRIM(RIGHT(TRIM(B154),LEN(TRIM(B154))-SEARCH("-",TRIM(B154),1+SEARCH("-",TRIM(B154)))))=$F$5,2,IF(TRIM(RIGHT(TRIM(B154),LEN(TRIM(B154))-SEARCH("-",TRIM(B154),1+SEARCH("-",TRIM(B154)))))=$F$6,3,IF(TRIM(RIGHT(TRIM(B154),LEN(TRIM(B154))-SEARCH("-",TRIM(B154),1+SEARCH("-",TRIM(B154)))))=$F$7,4,IF(TRIM(RIGHT(TRIM(B154),LEN(TRIM(B154))-SEARCH("-",TRIM(B154),1+SEARCH("-",TRIM(B154)))))=$F$8,5,IF(TRIM(RIGHT(TRIM(B154),LEN(TRIM(B154))-SEARCH("-",TRIM(B154),1+SEARCH("-",TRIM(B154)))))=$F$9,6,IF(TRIM(RIGHT(TRIM(B154),LEN(TRIM(B154))-SEARCH("-",TRIM(B154),1+SEARCH("-",TRIM(B154)))))=$F$10,7,IF(TRIM(RIGHT(TRIM(B154),LEN(TRIM(B154))-SEARCH("-",TRIM(B154),1+SEARCH("-",TRIM(B154)))))=$F$11,8,IF(TRIM(RIGHT(TRIM(B154),LEN(TRIM(B154))-SEARCH("-",TRIM(B154),1+SEARCH("-",TRIM(B154)))))=$F$12,9,"")))))))))</f>
        <v>2</v>
      </c>
      <c r="T154" s="18" t="str">
        <f>P154&amp;R154&amp;Q154</f>
        <v>623</v>
      </c>
    </row>
    <row r="155" spans="2:20" ht="28.5" customHeight="1" x14ac:dyDescent="0.7">
      <c r="B155" s="14" t="s">
        <v>139</v>
      </c>
      <c r="J155" s="15" t="s">
        <v>171</v>
      </c>
      <c r="L155" s="18" t="str">
        <f t="shared" si="10"/>
        <v>HNY</v>
      </c>
      <c r="M155" s="18" t="str">
        <f t="shared" si="11"/>
        <v>27</v>
      </c>
      <c r="N155" s="18" t="str">
        <f t="shared" si="12"/>
        <v>A10</v>
      </c>
      <c r="P155" s="18">
        <f t="shared" si="13"/>
        <v>3</v>
      </c>
      <c r="Q155" s="18">
        <f t="shared" si="14"/>
        <v>5</v>
      </c>
      <c r="R155" s="18">
        <f>IF(TRIM(RIGHT(TRIM(B155),LEN(TRIM(B155))-SEARCH("-",TRIM(B155),1+SEARCH("-",TRIM(B155)))))=$F$4,1,IF(TRIM(RIGHT(TRIM(B155),LEN(TRIM(B155))-SEARCH("-",TRIM(B155),1+SEARCH("-",TRIM(B155)))))=$F$5,2,IF(TRIM(RIGHT(TRIM(B155),LEN(TRIM(B155))-SEARCH("-",TRIM(B155),1+SEARCH("-",TRIM(B155)))))=$F$6,3,IF(TRIM(RIGHT(TRIM(B155),LEN(TRIM(B155))-SEARCH("-",TRIM(B155),1+SEARCH("-",TRIM(B155)))))=$F$7,4,IF(TRIM(RIGHT(TRIM(B155),LEN(TRIM(B155))-SEARCH("-",TRIM(B155),1+SEARCH("-",TRIM(B155)))))=$F$8,5,IF(TRIM(RIGHT(TRIM(B155),LEN(TRIM(B155))-SEARCH("-",TRIM(B155),1+SEARCH("-",TRIM(B155)))))=$F$9,6,IF(TRIM(RIGHT(TRIM(B155),LEN(TRIM(B155))-SEARCH("-",TRIM(B155),1+SEARCH("-",TRIM(B155)))))=$F$10,7,IF(TRIM(RIGHT(TRIM(B155),LEN(TRIM(B155))-SEARCH("-",TRIM(B155),1+SEARCH("-",TRIM(B155)))))=$F$11,8,IF(TRIM(RIGHT(TRIM(B155),LEN(TRIM(B155))-SEARCH("-",TRIM(B155),1+SEARCH("-",TRIM(B155)))))=$F$12,9,"")))))))))</f>
        <v>7</v>
      </c>
      <c r="T155" s="18" t="str">
        <f>P155&amp;R155&amp;Q155</f>
        <v>375</v>
      </c>
    </row>
    <row r="156" spans="2:20" ht="28.5" customHeight="1" x14ac:dyDescent="0.7">
      <c r="B156" s="14" t="s">
        <v>68</v>
      </c>
      <c r="J156" s="15" t="s">
        <v>172</v>
      </c>
      <c r="L156" s="18" t="str">
        <f t="shared" si="10"/>
        <v>DMD</v>
      </c>
      <c r="M156" s="18" t="str">
        <f t="shared" si="11"/>
        <v>MLK</v>
      </c>
      <c r="N156" s="18" t="str">
        <f t="shared" si="12"/>
        <v>FW</v>
      </c>
      <c r="P156" s="18">
        <f t="shared" si="13"/>
        <v>2</v>
      </c>
      <c r="Q156" s="18">
        <f t="shared" si="14"/>
        <v>4</v>
      </c>
      <c r="R156" s="18">
        <f>IF(TRIM(RIGHT(TRIM(B156),LEN(TRIM(B156))-SEARCH("-",TRIM(B156),1+SEARCH("-",TRIM(B156)))))=$F$4,1,IF(TRIM(RIGHT(TRIM(B156),LEN(TRIM(B156))-SEARCH("-",TRIM(B156),1+SEARCH("-",TRIM(B156)))))=$F$5,2,IF(TRIM(RIGHT(TRIM(B156),LEN(TRIM(B156))-SEARCH("-",TRIM(B156),1+SEARCH("-",TRIM(B156)))))=$F$6,3,IF(TRIM(RIGHT(TRIM(B156),LEN(TRIM(B156))-SEARCH("-",TRIM(B156),1+SEARCH("-",TRIM(B156)))))=$F$7,4,IF(TRIM(RIGHT(TRIM(B156),LEN(TRIM(B156))-SEARCH("-",TRIM(B156),1+SEARCH("-",TRIM(B156)))))=$F$8,5,IF(TRIM(RIGHT(TRIM(B156),LEN(TRIM(B156))-SEARCH("-",TRIM(B156),1+SEARCH("-",TRIM(B156)))))=$F$9,6,IF(TRIM(RIGHT(TRIM(B156),LEN(TRIM(B156))-SEARCH("-",TRIM(B156),1+SEARCH("-",TRIM(B156)))))=$F$10,7,IF(TRIM(RIGHT(TRIM(B156),LEN(TRIM(B156))-SEARCH("-",TRIM(B156),1+SEARCH("-",TRIM(B156)))))=$F$11,8,IF(TRIM(RIGHT(TRIM(B156),LEN(TRIM(B156))-SEARCH("-",TRIM(B156),1+SEARCH("-",TRIM(B156)))))=$F$12,9,"")))))))))</f>
        <v>1</v>
      </c>
      <c r="T156" s="18" t="str">
        <f>P156&amp;R156&amp;Q156</f>
        <v>214</v>
      </c>
    </row>
    <row r="157" spans="2:20" ht="28.5" customHeight="1" x14ac:dyDescent="0.7">
      <c r="B157" s="14" t="s">
        <v>209</v>
      </c>
      <c r="J157" s="15" t="s">
        <v>173</v>
      </c>
      <c r="L157" s="18" t="str">
        <f t="shared" si="10"/>
        <v>OFL</v>
      </c>
      <c r="M157" s="18" t="str">
        <f t="shared" si="11"/>
        <v>MLK</v>
      </c>
      <c r="N157" s="18" t="str">
        <f t="shared" si="12"/>
        <v>A12</v>
      </c>
      <c r="P157" s="18">
        <f t="shared" si="13"/>
        <v>5</v>
      </c>
      <c r="Q157" s="18">
        <f t="shared" si="14"/>
        <v>4</v>
      </c>
      <c r="R157" s="18">
        <f>IF(TRIM(RIGHT(TRIM(B157),LEN(TRIM(B157))-SEARCH("-",TRIM(B157),1+SEARCH("-",TRIM(B157)))))=$F$4,1,IF(TRIM(RIGHT(TRIM(B157),LEN(TRIM(B157))-SEARCH("-",TRIM(B157),1+SEARCH("-",TRIM(B157)))))=$F$5,2,IF(TRIM(RIGHT(TRIM(B157),LEN(TRIM(B157))-SEARCH("-",TRIM(B157),1+SEARCH("-",TRIM(B157)))))=$F$6,3,IF(TRIM(RIGHT(TRIM(B157),LEN(TRIM(B157))-SEARCH("-",TRIM(B157),1+SEARCH("-",TRIM(B157)))))=$F$7,4,IF(TRIM(RIGHT(TRIM(B157),LEN(TRIM(B157))-SEARCH("-",TRIM(B157),1+SEARCH("-",TRIM(B157)))))=$F$8,5,IF(TRIM(RIGHT(TRIM(B157),LEN(TRIM(B157))-SEARCH("-",TRIM(B157),1+SEARCH("-",TRIM(B157)))))=$F$9,6,IF(TRIM(RIGHT(TRIM(B157),LEN(TRIM(B157))-SEARCH("-",TRIM(B157),1+SEARCH("-",TRIM(B157)))))=$F$10,7,IF(TRIM(RIGHT(TRIM(B157),LEN(TRIM(B157))-SEARCH("-",TRIM(B157),1+SEARCH("-",TRIM(B157)))))=$F$11,8,IF(TRIM(RIGHT(TRIM(B157),LEN(TRIM(B157))-SEARCH("-",TRIM(B157),1+SEARCH("-",TRIM(B157)))))=$F$12,9,"")))))))))</f>
        <v>9</v>
      </c>
      <c r="T157" s="18" t="str">
        <f>P157&amp;R157&amp;Q157</f>
        <v>594</v>
      </c>
    </row>
    <row r="158" spans="2:20" ht="28.5" customHeight="1" x14ac:dyDescent="0.7">
      <c r="B158" s="14" t="s">
        <v>235</v>
      </c>
      <c r="J158" s="15" t="s">
        <v>174</v>
      </c>
      <c r="L158" s="18" t="str">
        <f t="shared" si="10"/>
        <v>SQR</v>
      </c>
      <c r="M158" s="18" t="str">
        <f t="shared" si="11"/>
        <v>CC</v>
      </c>
      <c r="N158" s="18" t="str">
        <f t="shared" si="12"/>
        <v>A10</v>
      </c>
      <c r="P158" s="18">
        <f t="shared" si="13"/>
        <v>6</v>
      </c>
      <c r="Q158" s="18">
        <f t="shared" si="14"/>
        <v>1</v>
      </c>
      <c r="R158" s="18">
        <f>IF(TRIM(RIGHT(TRIM(B158),LEN(TRIM(B158))-SEARCH("-",TRIM(B158),1+SEARCH("-",TRIM(B158)))))=$F$4,1,IF(TRIM(RIGHT(TRIM(B158),LEN(TRIM(B158))-SEARCH("-",TRIM(B158),1+SEARCH("-",TRIM(B158)))))=$F$5,2,IF(TRIM(RIGHT(TRIM(B158),LEN(TRIM(B158))-SEARCH("-",TRIM(B158),1+SEARCH("-",TRIM(B158)))))=$F$6,3,IF(TRIM(RIGHT(TRIM(B158),LEN(TRIM(B158))-SEARCH("-",TRIM(B158),1+SEARCH("-",TRIM(B158)))))=$F$7,4,IF(TRIM(RIGHT(TRIM(B158),LEN(TRIM(B158))-SEARCH("-",TRIM(B158),1+SEARCH("-",TRIM(B158)))))=$F$8,5,IF(TRIM(RIGHT(TRIM(B158),LEN(TRIM(B158))-SEARCH("-",TRIM(B158),1+SEARCH("-",TRIM(B158)))))=$F$9,6,IF(TRIM(RIGHT(TRIM(B158),LEN(TRIM(B158))-SEARCH("-",TRIM(B158),1+SEARCH("-",TRIM(B158)))))=$F$10,7,IF(TRIM(RIGHT(TRIM(B158),LEN(TRIM(B158))-SEARCH("-",TRIM(B158),1+SEARCH("-",TRIM(B158)))))=$F$11,8,IF(TRIM(RIGHT(TRIM(B158),LEN(TRIM(B158))-SEARCH("-",TRIM(B158),1+SEARCH("-",TRIM(B158)))))=$F$12,9,"")))))))))</f>
        <v>7</v>
      </c>
      <c r="T158" s="18" t="str">
        <f>P158&amp;R158&amp;Q158</f>
        <v>671</v>
      </c>
    </row>
    <row r="159" spans="2:20" ht="28.5" customHeight="1" x14ac:dyDescent="0.7">
      <c r="B159" s="15" t="s">
        <v>158</v>
      </c>
      <c r="J159" s="16" t="s">
        <v>175</v>
      </c>
      <c r="L159" s="18" t="str">
        <f t="shared" si="10"/>
        <v>LNS</v>
      </c>
      <c r="M159" s="18" t="str">
        <f t="shared" si="11"/>
        <v>COF</v>
      </c>
      <c r="N159" s="18" t="str">
        <f t="shared" si="12"/>
        <v>A09</v>
      </c>
      <c r="P159" s="18">
        <f t="shared" si="13"/>
        <v>4</v>
      </c>
      <c r="Q159" s="18">
        <f t="shared" si="14"/>
        <v>2</v>
      </c>
      <c r="R159" s="18">
        <f>IF(TRIM(RIGHT(TRIM(B159),LEN(TRIM(B159))-SEARCH("-",TRIM(B159),1+SEARCH("-",TRIM(B159)))))=$F$4,1,IF(TRIM(RIGHT(TRIM(B159),LEN(TRIM(B159))-SEARCH("-",TRIM(B159),1+SEARCH("-",TRIM(B159)))))=$F$5,2,IF(TRIM(RIGHT(TRIM(B159),LEN(TRIM(B159))-SEARCH("-",TRIM(B159),1+SEARCH("-",TRIM(B159)))))=$F$6,3,IF(TRIM(RIGHT(TRIM(B159),LEN(TRIM(B159))-SEARCH("-",TRIM(B159),1+SEARCH("-",TRIM(B159)))))=$F$7,4,IF(TRIM(RIGHT(TRIM(B159),LEN(TRIM(B159))-SEARCH("-",TRIM(B159),1+SEARCH("-",TRIM(B159)))))=$F$8,5,IF(TRIM(RIGHT(TRIM(B159),LEN(TRIM(B159))-SEARCH("-",TRIM(B159),1+SEARCH("-",TRIM(B159)))))=$F$9,6,IF(TRIM(RIGHT(TRIM(B159),LEN(TRIM(B159))-SEARCH("-",TRIM(B159),1+SEARCH("-",TRIM(B159)))))=$F$10,7,IF(TRIM(RIGHT(TRIM(B159),LEN(TRIM(B159))-SEARCH("-",TRIM(B159),1+SEARCH("-",TRIM(B159)))))=$F$11,8,IF(TRIM(RIGHT(TRIM(B159),LEN(TRIM(B159))-SEARCH("-",TRIM(B159),1+SEARCH("-",TRIM(B159)))))=$F$12,9,"")))))))))</f>
        <v>6</v>
      </c>
      <c r="T159" s="18" t="str">
        <f>P159&amp;R159&amp;Q159</f>
        <v>462</v>
      </c>
    </row>
    <row r="160" spans="2:20" ht="28.5" customHeight="1" x14ac:dyDescent="0.7">
      <c r="B160" s="14" t="s">
        <v>245</v>
      </c>
      <c r="J160" s="15" t="s">
        <v>176</v>
      </c>
      <c r="L160" s="18" t="str">
        <f t="shared" si="10"/>
        <v>SQR</v>
      </c>
      <c r="M160" s="18" t="str">
        <f t="shared" si="11"/>
        <v>27</v>
      </c>
      <c r="N160" s="18" t="str">
        <f t="shared" si="12"/>
        <v>A11</v>
      </c>
      <c r="P160" s="18">
        <f t="shared" si="13"/>
        <v>6</v>
      </c>
      <c r="Q160" s="18">
        <f t="shared" si="14"/>
        <v>5</v>
      </c>
      <c r="R160" s="18">
        <f>IF(TRIM(RIGHT(TRIM(B160),LEN(TRIM(B160))-SEARCH("-",TRIM(B160),1+SEARCH("-",TRIM(B160)))))=$F$4,1,IF(TRIM(RIGHT(TRIM(B160),LEN(TRIM(B160))-SEARCH("-",TRIM(B160),1+SEARCH("-",TRIM(B160)))))=$F$5,2,IF(TRIM(RIGHT(TRIM(B160),LEN(TRIM(B160))-SEARCH("-",TRIM(B160),1+SEARCH("-",TRIM(B160)))))=$F$6,3,IF(TRIM(RIGHT(TRIM(B160),LEN(TRIM(B160))-SEARCH("-",TRIM(B160),1+SEARCH("-",TRIM(B160)))))=$F$7,4,IF(TRIM(RIGHT(TRIM(B160),LEN(TRIM(B160))-SEARCH("-",TRIM(B160),1+SEARCH("-",TRIM(B160)))))=$F$8,5,IF(TRIM(RIGHT(TRIM(B160),LEN(TRIM(B160))-SEARCH("-",TRIM(B160),1+SEARCH("-",TRIM(B160)))))=$F$9,6,IF(TRIM(RIGHT(TRIM(B160),LEN(TRIM(B160))-SEARCH("-",TRIM(B160),1+SEARCH("-",TRIM(B160)))))=$F$10,7,IF(TRIM(RIGHT(TRIM(B160),LEN(TRIM(B160))-SEARCH("-",TRIM(B160),1+SEARCH("-",TRIM(B160)))))=$F$11,8,IF(TRIM(RIGHT(TRIM(B160),LEN(TRIM(B160))-SEARCH("-",TRIM(B160),1+SEARCH("-",TRIM(B160)))))=$F$12,9,"")))))))))</f>
        <v>8</v>
      </c>
      <c r="T160" s="18" t="str">
        <f>P160&amp;R160&amp;Q160</f>
        <v>685</v>
      </c>
    </row>
    <row r="161" spans="1:21" ht="28.5" customHeight="1" x14ac:dyDescent="0.7">
      <c r="B161" s="14" t="s">
        <v>242</v>
      </c>
      <c r="J161" s="14" t="s">
        <v>177</v>
      </c>
      <c r="L161" s="18" t="str">
        <f t="shared" si="10"/>
        <v>SQR</v>
      </c>
      <c r="M161" s="18" t="str">
        <f t="shared" si="11"/>
        <v>COF</v>
      </c>
      <c r="N161" s="18" t="str">
        <f t="shared" si="12"/>
        <v>A11</v>
      </c>
      <c r="P161" s="18">
        <f t="shared" si="13"/>
        <v>6</v>
      </c>
      <c r="Q161" s="18">
        <f t="shared" si="14"/>
        <v>2</v>
      </c>
      <c r="R161" s="18">
        <f>IF(TRIM(RIGHT(TRIM(B161),LEN(TRIM(B161))-SEARCH("-",TRIM(B161),1+SEARCH("-",TRIM(B161)))))=$F$4,1,IF(TRIM(RIGHT(TRIM(B161),LEN(TRIM(B161))-SEARCH("-",TRIM(B161),1+SEARCH("-",TRIM(B161)))))=$F$5,2,IF(TRIM(RIGHT(TRIM(B161),LEN(TRIM(B161))-SEARCH("-",TRIM(B161),1+SEARCH("-",TRIM(B161)))))=$F$6,3,IF(TRIM(RIGHT(TRIM(B161),LEN(TRIM(B161))-SEARCH("-",TRIM(B161),1+SEARCH("-",TRIM(B161)))))=$F$7,4,IF(TRIM(RIGHT(TRIM(B161),LEN(TRIM(B161))-SEARCH("-",TRIM(B161),1+SEARCH("-",TRIM(B161)))))=$F$8,5,IF(TRIM(RIGHT(TRIM(B161),LEN(TRIM(B161))-SEARCH("-",TRIM(B161),1+SEARCH("-",TRIM(B161)))))=$F$9,6,IF(TRIM(RIGHT(TRIM(B161),LEN(TRIM(B161))-SEARCH("-",TRIM(B161),1+SEARCH("-",TRIM(B161)))))=$F$10,7,IF(TRIM(RIGHT(TRIM(B161),LEN(TRIM(B161))-SEARCH("-",TRIM(B161),1+SEARCH("-",TRIM(B161)))))=$F$11,8,IF(TRIM(RIGHT(TRIM(B161),LEN(TRIM(B161))-SEARCH("-",TRIM(B161),1+SEARCH("-",TRIM(B161)))))=$F$12,9,"")))))))))</f>
        <v>8</v>
      </c>
      <c r="T161" s="18" t="str">
        <f>P161&amp;R161&amp;Q161</f>
        <v>682</v>
      </c>
    </row>
    <row r="162" spans="1:21" ht="28.5" customHeight="1" x14ac:dyDescent="0.7">
      <c r="B162" s="14" t="s">
        <v>201</v>
      </c>
      <c r="J162" s="14" t="s">
        <v>178</v>
      </c>
      <c r="L162" s="18" t="str">
        <f t="shared" si="10"/>
        <v>OFL</v>
      </c>
      <c r="M162" s="18" t="str">
        <f t="shared" si="11"/>
        <v>CC</v>
      </c>
      <c r="N162" s="18" t="str">
        <f t="shared" si="12"/>
        <v>A11</v>
      </c>
      <c r="P162" s="18">
        <f t="shared" si="13"/>
        <v>5</v>
      </c>
      <c r="Q162" s="18">
        <f t="shared" si="14"/>
        <v>1</v>
      </c>
      <c r="R162" s="18">
        <f>IF(TRIM(RIGHT(TRIM(B162),LEN(TRIM(B162))-SEARCH("-",TRIM(B162),1+SEARCH("-",TRIM(B162)))))=$F$4,1,IF(TRIM(RIGHT(TRIM(B162),LEN(TRIM(B162))-SEARCH("-",TRIM(B162),1+SEARCH("-",TRIM(B162)))))=$F$5,2,IF(TRIM(RIGHT(TRIM(B162),LEN(TRIM(B162))-SEARCH("-",TRIM(B162),1+SEARCH("-",TRIM(B162)))))=$F$6,3,IF(TRIM(RIGHT(TRIM(B162),LEN(TRIM(B162))-SEARCH("-",TRIM(B162),1+SEARCH("-",TRIM(B162)))))=$F$7,4,IF(TRIM(RIGHT(TRIM(B162),LEN(TRIM(B162))-SEARCH("-",TRIM(B162),1+SEARCH("-",TRIM(B162)))))=$F$8,5,IF(TRIM(RIGHT(TRIM(B162),LEN(TRIM(B162))-SEARCH("-",TRIM(B162),1+SEARCH("-",TRIM(B162)))))=$F$9,6,IF(TRIM(RIGHT(TRIM(B162),LEN(TRIM(B162))-SEARCH("-",TRIM(B162),1+SEARCH("-",TRIM(B162)))))=$F$10,7,IF(TRIM(RIGHT(TRIM(B162),LEN(TRIM(B162))-SEARCH("-",TRIM(B162),1+SEARCH("-",TRIM(B162)))))=$F$11,8,IF(TRIM(RIGHT(TRIM(B162),LEN(TRIM(B162))-SEARCH("-",TRIM(B162),1+SEARCH("-",TRIM(B162)))))=$F$12,9,"")))))))))</f>
        <v>8</v>
      </c>
      <c r="T162" s="18" t="str">
        <f>P162&amp;R162&amp;Q162</f>
        <v>581</v>
      </c>
    </row>
    <row r="163" spans="1:21" ht="28.5" customHeight="1" x14ac:dyDescent="0.7">
      <c r="B163" s="14" t="s">
        <v>186</v>
      </c>
      <c r="J163" s="14" t="s">
        <v>179</v>
      </c>
      <c r="L163" s="18" t="str">
        <f t="shared" si="10"/>
        <v>OFL</v>
      </c>
      <c r="M163" s="18" t="str">
        <f t="shared" si="11"/>
        <v>CC</v>
      </c>
      <c r="N163" s="18" t="str">
        <f t="shared" si="12"/>
        <v>A06</v>
      </c>
      <c r="P163" s="18">
        <f t="shared" si="13"/>
        <v>5</v>
      </c>
      <c r="Q163" s="18">
        <f t="shared" si="14"/>
        <v>1</v>
      </c>
      <c r="R163" s="18">
        <f>IF(TRIM(RIGHT(TRIM(B163),LEN(TRIM(B163))-SEARCH("-",TRIM(B163),1+SEARCH("-",TRIM(B163)))))=$F$4,1,IF(TRIM(RIGHT(TRIM(B163),LEN(TRIM(B163))-SEARCH("-",TRIM(B163),1+SEARCH("-",TRIM(B163)))))=$F$5,2,IF(TRIM(RIGHT(TRIM(B163),LEN(TRIM(B163))-SEARCH("-",TRIM(B163),1+SEARCH("-",TRIM(B163)))))=$F$6,3,IF(TRIM(RIGHT(TRIM(B163),LEN(TRIM(B163))-SEARCH("-",TRIM(B163),1+SEARCH("-",TRIM(B163)))))=$F$7,4,IF(TRIM(RIGHT(TRIM(B163),LEN(TRIM(B163))-SEARCH("-",TRIM(B163),1+SEARCH("-",TRIM(B163)))))=$F$8,5,IF(TRIM(RIGHT(TRIM(B163),LEN(TRIM(B163))-SEARCH("-",TRIM(B163),1+SEARCH("-",TRIM(B163)))))=$F$9,6,IF(TRIM(RIGHT(TRIM(B163),LEN(TRIM(B163))-SEARCH("-",TRIM(B163),1+SEARCH("-",TRIM(B163)))))=$F$10,7,IF(TRIM(RIGHT(TRIM(B163),LEN(TRIM(B163))-SEARCH("-",TRIM(B163),1+SEARCH("-",TRIM(B163)))))=$F$11,8,IF(TRIM(RIGHT(TRIM(B163),LEN(TRIM(B163))-SEARCH("-",TRIM(B163),1+SEARCH("-",TRIM(B163)))))=$F$12,9,"")))))))))</f>
        <v>3</v>
      </c>
      <c r="T163" s="18" t="str">
        <f>P163&amp;R163&amp;Q163</f>
        <v>531</v>
      </c>
    </row>
    <row r="164" spans="1:21" s="6" customFormat="1" ht="28.5" customHeight="1" x14ac:dyDescent="0.7">
      <c r="A164" s="5"/>
      <c r="B164" s="14" t="s">
        <v>177</v>
      </c>
      <c r="C164" s="3"/>
      <c r="J164" s="14" t="s">
        <v>180</v>
      </c>
      <c r="L164" s="18" t="str">
        <f t="shared" si="10"/>
        <v>OFL</v>
      </c>
      <c r="M164" s="18" t="str">
        <f t="shared" si="11"/>
        <v>CC</v>
      </c>
      <c r="N164" s="18" t="str">
        <f t="shared" si="12"/>
        <v>FW</v>
      </c>
      <c r="P164" s="18">
        <f t="shared" si="13"/>
        <v>5</v>
      </c>
      <c r="Q164" s="18">
        <f t="shared" si="14"/>
        <v>1</v>
      </c>
      <c r="R164" s="18">
        <f>IF(TRIM(RIGHT(TRIM(B164),LEN(TRIM(B164))-SEARCH("-",TRIM(B164),1+SEARCH("-",TRIM(B164)))))=$F$4,1,IF(TRIM(RIGHT(TRIM(B164),LEN(TRIM(B164))-SEARCH("-",TRIM(B164),1+SEARCH("-",TRIM(B164)))))=$F$5,2,IF(TRIM(RIGHT(TRIM(B164),LEN(TRIM(B164))-SEARCH("-",TRIM(B164),1+SEARCH("-",TRIM(B164)))))=$F$6,3,IF(TRIM(RIGHT(TRIM(B164),LEN(TRIM(B164))-SEARCH("-",TRIM(B164),1+SEARCH("-",TRIM(B164)))))=$F$7,4,IF(TRIM(RIGHT(TRIM(B164),LEN(TRIM(B164))-SEARCH("-",TRIM(B164),1+SEARCH("-",TRIM(B164)))))=$F$8,5,IF(TRIM(RIGHT(TRIM(B164),LEN(TRIM(B164))-SEARCH("-",TRIM(B164),1+SEARCH("-",TRIM(B164)))))=$F$9,6,IF(TRIM(RIGHT(TRIM(B164),LEN(TRIM(B164))-SEARCH("-",TRIM(B164),1+SEARCH("-",TRIM(B164)))))=$F$10,7,IF(TRIM(RIGHT(TRIM(B164),LEN(TRIM(B164))-SEARCH("-",TRIM(B164),1+SEARCH("-",TRIM(B164)))))=$F$11,8,IF(TRIM(RIGHT(TRIM(B164),LEN(TRIM(B164))-SEARCH("-",TRIM(B164),1+SEARCH("-",TRIM(B164)))))=$F$12,9,"")))))))))</f>
        <v>1</v>
      </c>
      <c r="S164" s="18"/>
      <c r="T164" s="18" t="str">
        <f>P164&amp;R164&amp;Q164</f>
        <v>511</v>
      </c>
      <c r="U164" s="21"/>
    </row>
    <row r="165" spans="1:21" ht="28.5" customHeight="1" x14ac:dyDescent="0.7">
      <c r="B165" s="14" t="s">
        <v>71</v>
      </c>
      <c r="J165" s="15" t="s">
        <v>181</v>
      </c>
      <c r="L165" s="18" t="str">
        <f t="shared" si="10"/>
        <v>DMD</v>
      </c>
      <c r="M165" s="18" t="str">
        <f t="shared" si="11"/>
        <v>COF</v>
      </c>
      <c r="N165" s="18" t="str">
        <f t="shared" si="12"/>
        <v>A01</v>
      </c>
      <c r="P165" s="18">
        <f t="shared" si="13"/>
        <v>2</v>
      </c>
      <c r="Q165" s="18">
        <f t="shared" si="14"/>
        <v>2</v>
      </c>
      <c r="R165" s="18">
        <f>IF(TRIM(RIGHT(TRIM(B165),LEN(TRIM(B165))-SEARCH("-",TRIM(B165),1+SEARCH("-",TRIM(B165)))))=$F$4,1,IF(TRIM(RIGHT(TRIM(B165),LEN(TRIM(B165))-SEARCH("-",TRIM(B165),1+SEARCH("-",TRIM(B165)))))=$F$5,2,IF(TRIM(RIGHT(TRIM(B165),LEN(TRIM(B165))-SEARCH("-",TRIM(B165),1+SEARCH("-",TRIM(B165)))))=$F$6,3,IF(TRIM(RIGHT(TRIM(B165),LEN(TRIM(B165))-SEARCH("-",TRIM(B165),1+SEARCH("-",TRIM(B165)))))=$F$7,4,IF(TRIM(RIGHT(TRIM(B165),LEN(TRIM(B165))-SEARCH("-",TRIM(B165),1+SEARCH("-",TRIM(B165)))))=$F$8,5,IF(TRIM(RIGHT(TRIM(B165),LEN(TRIM(B165))-SEARCH("-",TRIM(B165),1+SEARCH("-",TRIM(B165)))))=$F$9,6,IF(TRIM(RIGHT(TRIM(B165),LEN(TRIM(B165))-SEARCH("-",TRIM(B165),1+SEARCH("-",TRIM(B165)))))=$F$10,7,IF(TRIM(RIGHT(TRIM(B165),LEN(TRIM(B165))-SEARCH("-",TRIM(B165),1+SEARCH("-",TRIM(B165)))))=$F$11,8,IF(TRIM(RIGHT(TRIM(B165),LEN(TRIM(B165))-SEARCH("-",TRIM(B165),1+SEARCH("-",TRIM(B165)))))=$F$12,9,"")))))))))</f>
        <v>2</v>
      </c>
      <c r="T165" s="18" t="str">
        <f>P165&amp;R165&amp;Q165</f>
        <v>222</v>
      </c>
    </row>
    <row r="166" spans="1:21" ht="28.5" customHeight="1" x14ac:dyDescent="0.7">
      <c r="B166" s="15" t="s">
        <v>153</v>
      </c>
      <c r="J166" s="14" t="s">
        <v>182</v>
      </c>
      <c r="L166" s="18" t="str">
        <f t="shared" si="10"/>
        <v>LNS</v>
      </c>
      <c r="M166" s="18" t="str">
        <f t="shared" si="11"/>
        <v>COF</v>
      </c>
      <c r="N166" s="18" t="str">
        <f t="shared" si="12"/>
        <v>A06</v>
      </c>
      <c r="P166" s="18">
        <f t="shared" si="13"/>
        <v>4</v>
      </c>
      <c r="Q166" s="18">
        <f t="shared" si="14"/>
        <v>2</v>
      </c>
      <c r="R166" s="18">
        <f>IF(TRIM(RIGHT(TRIM(B166),LEN(TRIM(B166))-SEARCH("-",TRIM(B166),1+SEARCH("-",TRIM(B166)))))=$F$4,1,IF(TRIM(RIGHT(TRIM(B166),LEN(TRIM(B166))-SEARCH("-",TRIM(B166),1+SEARCH("-",TRIM(B166)))))=$F$5,2,IF(TRIM(RIGHT(TRIM(B166),LEN(TRIM(B166))-SEARCH("-",TRIM(B166),1+SEARCH("-",TRIM(B166)))))=$F$6,3,IF(TRIM(RIGHT(TRIM(B166),LEN(TRIM(B166))-SEARCH("-",TRIM(B166),1+SEARCH("-",TRIM(B166)))))=$F$7,4,IF(TRIM(RIGHT(TRIM(B166),LEN(TRIM(B166))-SEARCH("-",TRIM(B166),1+SEARCH("-",TRIM(B166)))))=$F$8,5,IF(TRIM(RIGHT(TRIM(B166),LEN(TRIM(B166))-SEARCH("-",TRIM(B166),1+SEARCH("-",TRIM(B166)))))=$F$9,6,IF(TRIM(RIGHT(TRIM(B166),LEN(TRIM(B166))-SEARCH("-",TRIM(B166),1+SEARCH("-",TRIM(B166)))))=$F$10,7,IF(TRIM(RIGHT(TRIM(B166),LEN(TRIM(B166))-SEARCH("-",TRIM(B166),1+SEARCH("-",TRIM(B166)))))=$F$11,8,IF(TRIM(RIGHT(TRIM(B166),LEN(TRIM(B166))-SEARCH("-",TRIM(B166),1+SEARCH("-",TRIM(B166)))))=$F$12,9,"")))))))))</f>
        <v>3</v>
      </c>
      <c r="T166" s="18" t="str">
        <f>P166&amp;R166&amp;Q166</f>
        <v>432</v>
      </c>
    </row>
    <row r="167" spans="1:21" ht="28.5" customHeight="1" x14ac:dyDescent="0.7">
      <c r="B167" s="14" t="s">
        <v>200</v>
      </c>
      <c r="J167" s="14" t="s">
        <v>183</v>
      </c>
      <c r="L167" s="18" t="str">
        <f t="shared" si="10"/>
        <v>OFL</v>
      </c>
      <c r="M167" s="18" t="str">
        <f t="shared" si="11"/>
        <v>27</v>
      </c>
      <c r="N167" s="18" t="str">
        <f t="shared" si="12"/>
        <v>A10</v>
      </c>
      <c r="P167" s="18">
        <f t="shared" si="13"/>
        <v>5</v>
      </c>
      <c r="Q167" s="18">
        <f t="shared" si="14"/>
        <v>5</v>
      </c>
      <c r="R167" s="18">
        <f>IF(TRIM(RIGHT(TRIM(B167),LEN(TRIM(B167))-SEARCH("-",TRIM(B167),1+SEARCH("-",TRIM(B167)))))=$F$4,1,IF(TRIM(RIGHT(TRIM(B167),LEN(TRIM(B167))-SEARCH("-",TRIM(B167),1+SEARCH("-",TRIM(B167)))))=$F$5,2,IF(TRIM(RIGHT(TRIM(B167),LEN(TRIM(B167))-SEARCH("-",TRIM(B167),1+SEARCH("-",TRIM(B167)))))=$F$6,3,IF(TRIM(RIGHT(TRIM(B167),LEN(TRIM(B167))-SEARCH("-",TRIM(B167),1+SEARCH("-",TRIM(B167)))))=$F$7,4,IF(TRIM(RIGHT(TRIM(B167),LEN(TRIM(B167))-SEARCH("-",TRIM(B167),1+SEARCH("-",TRIM(B167)))))=$F$8,5,IF(TRIM(RIGHT(TRIM(B167),LEN(TRIM(B167))-SEARCH("-",TRIM(B167),1+SEARCH("-",TRIM(B167)))))=$F$9,6,IF(TRIM(RIGHT(TRIM(B167),LEN(TRIM(B167))-SEARCH("-",TRIM(B167),1+SEARCH("-",TRIM(B167)))))=$F$10,7,IF(TRIM(RIGHT(TRIM(B167),LEN(TRIM(B167))-SEARCH("-",TRIM(B167),1+SEARCH("-",TRIM(B167)))))=$F$11,8,IF(TRIM(RIGHT(TRIM(B167),LEN(TRIM(B167))-SEARCH("-",TRIM(B167),1+SEARCH("-",TRIM(B167)))))=$F$12,9,"")))))))))</f>
        <v>7</v>
      </c>
      <c r="T167" s="18" t="str">
        <f>P167&amp;R167&amp;Q167</f>
        <v>575</v>
      </c>
    </row>
    <row r="168" spans="1:21" ht="28.5" customHeight="1" x14ac:dyDescent="0.7">
      <c r="B168" s="14" t="s">
        <v>191</v>
      </c>
      <c r="J168" s="14" t="s">
        <v>184</v>
      </c>
      <c r="L168" s="18" t="str">
        <f t="shared" si="10"/>
        <v>OFL</v>
      </c>
      <c r="M168" s="18" t="str">
        <f t="shared" si="11"/>
        <v>CC</v>
      </c>
      <c r="N168" s="18" t="str">
        <f t="shared" si="12"/>
        <v>A09</v>
      </c>
      <c r="P168" s="18">
        <f t="shared" si="13"/>
        <v>5</v>
      </c>
      <c r="Q168" s="18">
        <f t="shared" si="14"/>
        <v>1</v>
      </c>
      <c r="R168" s="18">
        <f>IF(TRIM(RIGHT(TRIM(B168),LEN(TRIM(B168))-SEARCH("-",TRIM(B168),1+SEARCH("-",TRIM(B168)))))=$F$4,1,IF(TRIM(RIGHT(TRIM(B168),LEN(TRIM(B168))-SEARCH("-",TRIM(B168),1+SEARCH("-",TRIM(B168)))))=$F$5,2,IF(TRIM(RIGHT(TRIM(B168),LEN(TRIM(B168))-SEARCH("-",TRIM(B168),1+SEARCH("-",TRIM(B168)))))=$F$6,3,IF(TRIM(RIGHT(TRIM(B168),LEN(TRIM(B168))-SEARCH("-",TRIM(B168),1+SEARCH("-",TRIM(B168)))))=$F$7,4,IF(TRIM(RIGHT(TRIM(B168),LEN(TRIM(B168))-SEARCH("-",TRIM(B168),1+SEARCH("-",TRIM(B168)))))=$F$8,5,IF(TRIM(RIGHT(TRIM(B168),LEN(TRIM(B168))-SEARCH("-",TRIM(B168),1+SEARCH("-",TRIM(B168)))))=$F$9,6,IF(TRIM(RIGHT(TRIM(B168),LEN(TRIM(B168))-SEARCH("-",TRIM(B168),1+SEARCH("-",TRIM(B168)))))=$F$10,7,IF(TRIM(RIGHT(TRIM(B168),LEN(TRIM(B168))-SEARCH("-",TRIM(B168),1+SEARCH("-",TRIM(B168)))))=$F$11,8,IF(TRIM(RIGHT(TRIM(B168),LEN(TRIM(B168))-SEARCH("-",TRIM(B168),1+SEARCH("-",TRIM(B168)))))=$F$12,9,"")))))))))</f>
        <v>6</v>
      </c>
      <c r="T168" s="18" t="str">
        <f>P168&amp;R168&amp;Q168</f>
        <v>561</v>
      </c>
    </row>
    <row r="169" spans="1:21" ht="28.5" customHeight="1" x14ac:dyDescent="0.7">
      <c r="B169" s="14" t="s">
        <v>63</v>
      </c>
      <c r="J169" s="14" t="s">
        <v>185</v>
      </c>
      <c r="L169" s="18" t="str">
        <f t="shared" si="10"/>
        <v>CRL</v>
      </c>
      <c r="M169" s="18" t="str">
        <f t="shared" si="11"/>
        <v>MLK</v>
      </c>
      <c r="N169" s="18" t="str">
        <f t="shared" si="12"/>
        <v>A12</v>
      </c>
      <c r="P169" s="18">
        <f t="shared" si="13"/>
        <v>1</v>
      </c>
      <c r="Q169" s="18">
        <f t="shared" si="14"/>
        <v>4</v>
      </c>
      <c r="R169" s="18">
        <f>IF(TRIM(RIGHT(TRIM(B169),LEN(TRIM(B169))-SEARCH("-",TRIM(B169),1+SEARCH("-",TRIM(B169)))))=$F$4,1,IF(TRIM(RIGHT(TRIM(B169),LEN(TRIM(B169))-SEARCH("-",TRIM(B169),1+SEARCH("-",TRIM(B169)))))=$F$5,2,IF(TRIM(RIGHT(TRIM(B169),LEN(TRIM(B169))-SEARCH("-",TRIM(B169),1+SEARCH("-",TRIM(B169)))))=$F$6,3,IF(TRIM(RIGHT(TRIM(B169),LEN(TRIM(B169))-SEARCH("-",TRIM(B169),1+SEARCH("-",TRIM(B169)))))=$F$7,4,IF(TRIM(RIGHT(TRIM(B169),LEN(TRIM(B169))-SEARCH("-",TRIM(B169),1+SEARCH("-",TRIM(B169)))))=$F$8,5,IF(TRIM(RIGHT(TRIM(B169),LEN(TRIM(B169))-SEARCH("-",TRIM(B169),1+SEARCH("-",TRIM(B169)))))=$F$9,6,IF(TRIM(RIGHT(TRIM(B169),LEN(TRIM(B169))-SEARCH("-",TRIM(B169),1+SEARCH("-",TRIM(B169)))))=$F$10,7,IF(TRIM(RIGHT(TRIM(B169),LEN(TRIM(B169))-SEARCH("-",TRIM(B169),1+SEARCH("-",TRIM(B169)))))=$F$11,8,IF(TRIM(RIGHT(TRIM(B169),LEN(TRIM(B169))-SEARCH("-",TRIM(B169),1+SEARCH("-",TRIM(B169)))))=$F$12,9,"")))))))))</f>
        <v>9</v>
      </c>
      <c r="T169" s="18" t="str">
        <f>P169&amp;R169&amp;Q169</f>
        <v>194</v>
      </c>
    </row>
    <row r="170" spans="1:21" ht="28.5" customHeight="1" x14ac:dyDescent="0.7">
      <c r="A170" s="5"/>
      <c r="B170" s="14" t="s">
        <v>224</v>
      </c>
      <c r="J170" s="14" t="s">
        <v>186</v>
      </c>
      <c r="L170" s="18" t="str">
        <f t="shared" si="10"/>
        <v>SQR</v>
      </c>
      <c r="M170" s="18" t="str">
        <f t="shared" si="11"/>
        <v>COF</v>
      </c>
      <c r="N170" s="18" t="str">
        <f t="shared" si="12"/>
        <v>A07</v>
      </c>
      <c r="P170" s="18">
        <f t="shared" si="13"/>
        <v>6</v>
      </c>
      <c r="Q170" s="18">
        <f t="shared" si="14"/>
        <v>2</v>
      </c>
      <c r="R170" s="18">
        <f>IF(TRIM(RIGHT(TRIM(B170),LEN(TRIM(B170))-SEARCH("-",TRIM(B170),1+SEARCH("-",TRIM(B170)))))=$F$4,1,IF(TRIM(RIGHT(TRIM(B170),LEN(TRIM(B170))-SEARCH("-",TRIM(B170),1+SEARCH("-",TRIM(B170)))))=$F$5,2,IF(TRIM(RIGHT(TRIM(B170),LEN(TRIM(B170))-SEARCH("-",TRIM(B170),1+SEARCH("-",TRIM(B170)))))=$F$6,3,IF(TRIM(RIGHT(TRIM(B170),LEN(TRIM(B170))-SEARCH("-",TRIM(B170),1+SEARCH("-",TRIM(B170)))))=$F$7,4,IF(TRIM(RIGHT(TRIM(B170),LEN(TRIM(B170))-SEARCH("-",TRIM(B170),1+SEARCH("-",TRIM(B170)))))=$F$8,5,IF(TRIM(RIGHT(TRIM(B170),LEN(TRIM(B170))-SEARCH("-",TRIM(B170),1+SEARCH("-",TRIM(B170)))))=$F$9,6,IF(TRIM(RIGHT(TRIM(B170),LEN(TRIM(B170))-SEARCH("-",TRIM(B170),1+SEARCH("-",TRIM(B170)))))=$F$10,7,IF(TRIM(RIGHT(TRIM(B170),LEN(TRIM(B170))-SEARCH("-",TRIM(B170),1+SEARCH("-",TRIM(B170)))))=$F$11,8,IF(TRIM(RIGHT(TRIM(B170),LEN(TRIM(B170))-SEARCH("-",TRIM(B170),1+SEARCH("-",TRIM(B170)))))=$F$12,9,"")))))))))</f>
        <v>4</v>
      </c>
      <c r="T170" s="18" t="str">
        <f>P170&amp;R170&amp;Q170</f>
        <v>642</v>
      </c>
    </row>
    <row r="171" spans="1:21" ht="28.5" customHeight="1" x14ac:dyDescent="0.7">
      <c r="B171" s="14" t="s">
        <v>250</v>
      </c>
      <c r="J171" s="14" t="s">
        <v>187</v>
      </c>
      <c r="L171" s="18" t="str">
        <f t="shared" si="10"/>
        <v>SQR</v>
      </c>
      <c r="M171" s="18" t="str">
        <f t="shared" si="11"/>
        <v>MLK</v>
      </c>
      <c r="N171" s="18" t="str">
        <f t="shared" si="12"/>
        <v>A12</v>
      </c>
      <c r="P171" s="18">
        <f t="shared" si="13"/>
        <v>6</v>
      </c>
      <c r="Q171" s="18">
        <f t="shared" si="14"/>
        <v>4</v>
      </c>
      <c r="R171" s="18">
        <f>IF(TRIM(RIGHT(TRIM(B171),LEN(TRIM(B171))-SEARCH("-",TRIM(B171),1+SEARCH("-",TRIM(B171)))))=$F$4,1,IF(TRIM(RIGHT(TRIM(B171),LEN(TRIM(B171))-SEARCH("-",TRIM(B171),1+SEARCH("-",TRIM(B171)))))=$F$5,2,IF(TRIM(RIGHT(TRIM(B171),LEN(TRIM(B171))-SEARCH("-",TRIM(B171),1+SEARCH("-",TRIM(B171)))))=$F$6,3,IF(TRIM(RIGHT(TRIM(B171),LEN(TRIM(B171))-SEARCH("-",TRIM(B171),1+SEARCH("-",TRIM(B171)))))=$F$7,4,IF(TRIM(RIGHT(TRIM(B171),LEN(TRIM(B171))-SEARCH("-",TRIM(B171),1+SEARCH("-",TRIM(B171)))))=$F$8,5,IF(TRIM(RIGHT(TRIM(B171),LEN(TRIM(B171))-SEARCH("-",TRIM(B171),1+SEARCH("-",TRIM(B171)))))=$F$9,6,IF(TRIM(RIGHT(TRIM(B171),LEN(TRIM(B171))-SEARCH("-",TRIM(B171),1+SEARCH("-",TRIM(B171)))))=$F$10,7,IF(TRIM(RIGHT(TRIM(B171),LEN(TRIM(B171))-SEARCH("-",TRIM(B171),1+SEARCH("-",TRIM(B171)))))=$F$11,8,IF(TRIM(RIGHT(TRIM(B171),LEN(TRIM(B171))-SEARCH("-",TRIM(B171),1+SEARCH("-",TRIM(B171)))))=$F$12,9,"")))))))))</f>
        <v>9</v>
      </c>
      <c r="T171" s="18" t="str">
        <f>P171&amp;R171&amp;Q171</f>
        <v>694</v>
      </c>
    </row>
    <row r="172" spans="1:21" ht="28.5" customHeight="1" x14ac:dyDescent="0.7">
      <c r="B172" s="14" t="s">
        <v>83</v>
      </c>
      <c r="J172" s="14" t="s">
        <v>188</v>
      </c>
      <c r="L172" s="18" t="str">
        <f t="shared" si="10"/>
        <v>DMD</v>
      </c>
      <c r="M172" s="18" t="str">
        <f t="shared" si="11"/>
        <v>MLK</v>
      </c>
      <c r="N172" s="18" t="str">
        <f t="shared" si="12"/>
        <v>A07</v>
      </c>
      <c r="P172" s="18">
        <f t="shared" si="13"/>
        <v>2</v>
      </c>
      <c r="Q172" s="18">
        <f t="shared" si="14"/>
        <v>4</v>
      </c>
      <c r="R172" s="18">
        <f>IF(TRIM(RIGHT(TRIM(B172),LEN(TRIM(B172))-SEARCH("-",TRIM(B172),1+SEARCH("-",TRIM(B172)))))=$F$4,1,IF(TRIM(RIGHT(TRIM(B172),LEN(TRIM(B172))-SEARCH("-",TRIM(B172),1+SEARCH("-",TRIM(B172)))))=$F$5,2,IF(TRIM(RIGHT(TRIM(B172),LEN(TRIM(B172))-SEARCH("-",TRIM(B172),1+SEARCH("-",TRIM(B172)))))=$F$6,3,IF(TRIM(RIGHT(TRIM(B172),LEN(TRIM(B172))-SEARCH("-",TRIM(B172),1+SEARCH("-",TRIM(B172)))))=$F$7,4,IF(TRIM(RIGHT(TRIM(B172),LEN(TRIM(B172))-SEARCH("-",TRIM(B172),1+SEARCH("-",TRIM(B172)))))=$F$8,5,IF(TRIM(RIGHT(TRIM(B172),LEN(TRIM(B172))-SEARCH("-",TRIM(B172),1+SEARCH("-",TRIM(B172)))))=$F$9,6,IF(TRIM(RIGHT(TRIM(B172),LEN(TRIM(B172))-SEARCH("-",TRIM(B172),1+SEARCH("-",TRIM(B172)))))=$F$10,7,IF(TRIM(RIGHT(TRIM(B172),LEN(TRIM(B172))-SEARCH("-",TRIM(B172),1+SEARCH("-",TRIM(B172)))))=$F$11,8,IF(TRIM(RIGHT(TRIM(B172),LEN(TRIM(B172))-SEARCH("-",TRIM(B172),1+SEARCH("-",TRIM(B172)))))=$F$12,9,"")))))))))</f>
        <v>4</v>
      </c>
      <c r="T172" s="18" t="str">
        <f>P172&amp;R172&amp;Q172</f>
        <v>244</v>
      </c>
    </row>
    <row r="173" spans="1:21" ht="28.5" customHeight="1" x14ac:dyDescent="0.7">
      <c r="B173" s="14" t="s">
        <v>178</v>
      </c>
      <c r="J173" s="14" t="s">
        <v>189</v>
      </c>
      <c r="L173" s="18" t="str">
        <f t="shared" si="10"/>
        <v>OFL</v>
      </c>
      <c r="M173" s="18" t="str">
        <f t="shared" si="11"/>
        <v>COF</v>
      </c>
      <c r="N173" s="18" t="str">
        <f t="shared" si="12"/>
        <v>FW</v>
      </c>
      <c r="P173" s="18">
        <f t="shared" si="13"/>
        <v>5</v>
      </c>
      <c r="Q173" s="18">
        <f t="shared" si="14"/>
        <v>2</v>
      </c>
      <c r="R173" s="18">
        <f>IF(TRIM(RIGHT(TRIM(B173),LEN(TRIM(B173))-SEARCH("-",TRIM(B173),1+SEARCH("-",TRIM(B173)))))=$F$4,1,IF(TRIM(RIGHT(TRIM(B173),LEN(TRIM(B173))-SEARCH("-",TRIM(B173),1+SEARCH("-",TRIM(B173)))))=$F$5,2,IF(TRIM(RIGHT(TRIM(B173),LEN(TRIM(B173))-SEARCH("-",TRIM(B173),1+SEARCH("-",TRIM(B173)))))=$F$6,3,IF(TRIM(RIGHT(TRIM(B173),LEN(TRIM(B173))-SEARCH("-",TRIM(B173),1+SEARCH("-",TRIM(B173)))))=$F$7,4,IF(TRIM(RIGHT(TRIM(B173),LEN(TRIM(B173))-SEARCH("-",TRIM(B173),1+SEARCH("-",TRIM(B173)))))=$F$8,5,IF(TRIM(RIGHT(TRIM(B173),LEN(TRIM(B173))-SEARCH("-",TRIM(B173),1+SEARCH("-",TRIM(B173)))))=$F$9,6,IF(TRIM(RIGHT(TRIM(B173),LEN(TRIM(B173))-SEARCH("-",TRIM(B173),1+SEARCH("-",TRIM(B173)))))=$F$10,7,IF(TRIM(RIGHT(TRIM(B173),LEN(TRIM(B173))-SEARCH("-",TRIM(B173),1+SEARCH("-",TRIM(B173)))))=$F$11,8,IF(TRIM(RIGHT(TRIM(B173),LEN(TRIM(B173))-SEARCH("-",TRIM(B173),1+SEARCH("-",TRIM(B173)))))=$F$12,9,"")))))))))</f>
        <v>1</v>
      </c>
      <c r="T173" s="18" t="str">
        <f>P173&amp;R173&amp;Q173</f>
        <v>512</v>
      </c>
    </row>
    <row r="174" spans="1:21" ht="28.5" customHeight="1" x14ac:dyDescent="0.7">
      <c r="B174" s="14" t="s">
        <v>42</v>
      </c>
      <c r="J174" s="14" t="s">
        <v>190</v>
      </c>
      <c r="L174" s="18" t="str">
        <f t="shared" si="10"/>
        <v>CRL</v>
      </c>
      <c r="M174" s="18" t="str">
        <f t="shared" si="11"/>
        <v>TEA</v>
      </c>
      <c r="N174" s="18" t="str">
        <f t="shared" si="12"/>
        <v>A08</v>
      </c>
      <c r="P174" s="18">
        <f t="shared" si="13"/>
        <v>1</v>
      </c>
      <c r="Q174" s="18">
        <f t="shared" si="14"/>
        <v>3</v>
      </c>
      <c r="R174" s="18">
        <f>IF(TRIM(RIGHT(TRIM(B174),LEN(TRIM(B174))-SEARCH("-",TRIM(B174),1+SEARCH("-",TRIM(B174)))))=$F$4,1,IF(TRIM(RIGHT(TRIM(B174),LEN(TRIM(B174))-SEARCH("-",TRIM(B174),1+SEARCH("-",TRIM(B174)))))=$F$5,2,IF(TRIM(RIGHT(TRIM(B174),LEN(TRIM(B174))-SEARCH("-",TRIM(B174),1+SEARCH("-",TRIM(B174)))))=$F$6,3,IF(TRIM(RIGHT(TRIM(B174),LEN(TRIM(B174))-SEARCH("-",TRIM(B174),1+SEARCH("-",TRIM(B174)))))=$F$7,4,IF(TRIM(RIGHT(TRIM(B174),LEN(TRIM(B174))-SEARCH("-",TRIM(B174),1+SEARCH("-",TRIM(B174)))))=$F$8,5,IF(TRIM(RIGHT(TRIM(B174),LEN(TRIM(B174))-SEARCH("-",TRIM(B174),1+SEARCH("-",TRIM(B174)))))=$F$9,6,IF(TRIM(RIGHT(TRIM(B174),LEN(TRIM(B174))-SEARCH("-",TRIM(B174),1+SEARCH("-",TRIM(B174)))))=$F$10,7,IF(TRIM(RIGHT(TRIM(B174),LEN(TRIM(B174))-SEARCH("-",TRIM(B174),1+SEARCH("-",TRIM(B174)))))=$F$11,8,IF(TRIM(RIGHT(TRIM(B174),LEN(TRIM(B174))-SEARCH("-",TRIM(B174),1+SEARCH("-",TRIM(B174)))))=$F$12,9,"")))))))))</f>
        <v>5</v>
      </c>
      <c r="T174" s="18" t="str">
        <f>P174&amp;R174&amp;Q174</f>
        <v>153</v>
      </c>
    </row>
    <row r="175" spans="1:21" ht="28.5" customHeight="1" x14ac:dyDescent="0.7">
      <c r="B175" s="14" t="s">
        <v>62</v>
      </c>
      <c r="J175" s="14" t="s">
        <v>191</v>
      </c>
      <c r="L175" s="18" t="str">
        <f t="shared" si="10"/>
        <v>CRL</v>
      </c>
      <c r="M175" s="18" t="str">
        <f t="shared" si="11"/>
        <v>TEA</v>
      </c>
      <c r="N175" s="18" t="str">
        <f t="shared" si="12"/>
        <v>A12</v>
      </c>
      <c r="P175" s="18">
        <f t="shared" si="13"/>
        <v>1</v>
      </c>
      <c r="Q175" s="18">
        <f t="shared" si="14"/>
        <v>3</v>
      </c>
      <c r="R175" s="18">
        <f>IF(TRIM(RIGHT(TRIM(B175),LEN(TRIM(B175))-SEARCH("-",TRIM(B175),1+SEARCH("-",TRIM(B175)))))=$F$4,1,IF(TRIM(RIGHT(TRIM(B175),LEN(TRIM(B175))-SEARCH("-",TRIM(B175),1+SEARCH("-",TRIM(B175)))))=$F$5,2,IF(TRIM(RIGHT(TRIM(B175),LEN(TRIM(B175))-SEARCH("-",TRIM(B175),1+SEARCH("-",TRIM(B175)))))=$F$6,3,IF(TRIM(RIGHT(TRIM(B175),LEN(TRIM(B175))-SEARCH("-",TRIM(B175),1+SEARCH("-",TRIM(B175)))))=$F$7,4,IF(TRIM(RIGHT(TRIM(B175),LEN(TRIM(B175))-SEARCH("-",TRIM(B175),1+SEARCH("-",TRIM(B175)))))=$F$8,5,IF(TRIM(RIGHT(TRIM(B175),LEN(TRIM(B175))-SEARCH("-",TRIM(B175),1+SEARCH("-",TRIM(B175)))))=$F$9,6,IF(TRIM(RIGHT(TRIM(B175),LEN(TRIM(B175))-SEARCH("-",TRIM(B175),1+SEARCH("-",TRIM(B175)))))=$F$10,7,IF(TRIM(RIGHT(TRIM(B175),LEN(TRIM(B175))-SEARCH("-",TRIM(B175),1+SEARCH("-",TRIM(B175)))))=$F$11,8,IF(TRIM(RIGHT(TRIM(B175),LEN(TRIM(B175))-SEARCH("-",TRIM(B175),1+SEARCH("-",TRIM(B175)))))=$F$12,9,"")))))))))</f>
        <v>9</v>
      </c>
      <c r="T175" s="18" t="str">
        <f>P175&amp;R175&amp;Q175</f>
        <v>193</v>
      </c>
    </row>
    <row r="176" spans="1:21" ht="28.5" customHeight="1" x14ac:dyDescent="0.7">
      <c r="B176" s="14" t="s">
        <v>41</v>
      </c>
      <c r="J176" s="14" t="s">
        <v>192</v>
      </c>
      <c r="L176" s="18" t="str">
        <f t="shared" si="10"/>
        <v>CRL</v>
      </c>
      <c r="M176" s="18" t="str">
        <f t="shared" si="11"/>
        <v>COF</v>
      </c>
      <c r="N176" s="18" t="str">
        <f t="shared" si="12"/>
        <v>A08</v>
      </c>
      <c r="P176" s="18">
        <f t="shared" si="13"/>
        <v>1</v>
      </c>
      <c r="Q176" s="18">
        <f t="shared" si="14"/>
        <v>2</v>
      </c>
      <c r="R176" s="18">
        <f>IF(TRIM(RIGHT(TRIM(B176),LEN(TRIM(B176))-SEARCH("-",TRIM(B176),1+SEARCH("-",TRIM(B176)))))=$F$4,1,IF(TRIM(RIGHT(TRIM(B176),LEN(TRIM(B176))-SEARCH("-",TRIM(B176),1+SEARCH("-",TRIM(B176)))))=$F$5,2,IF(TRIM(RIGHT(TRIM(B176),LEN(TRIM(B176))-SEARCH("-",TRIM(B176),1+SEARCH("-",TRIM(B176)))))=$F$6,3,IF(TRIM(RIGHT(TRIM(B176),LEN(TRIM(B176))-SEARCH("-",TRIM(B176),1+SEARCH("-",TRIM(B176)))))=$F$7,4,IF(TRIM(RIGHT(TRIM(B176),LEN(TRIM(B176))-SEARCH("-",TRIM(B176),1+SEARCH("-",TRIM(B176)))))=$F$8,5,IF(TRIM(RIGHT(TRIM(B176),LEN(TRIM(B176))-SEARCH("-",TRIM(B176),1+SEARCH("-",TRIM(B176)))))=$F$9,6,IF(TRIM(RIGHT(TRIM(B176),LEN(TRIM(B176))-SEARCH("-",TRIM(B176),1+SEARCH("-",TRIM(B176)))))=$F$10,7,IF(TRIM(RIGHT(TRIM(B176),LEN(TRIM(B176))-SEARCH("-",TRIM(B176),1+SEARCH("-",TRIM(B176)))))=$F$11,8,IF(TRIM(RIGHT(TRIM(B176),LEN(TRIM(B176))-SEARCH("-",TRIM(B176),1+SEARCH("-",TRIM(B176)))))=$F$12,9,"")))))))))</f>
        <v>5</v>
      </c>
      <c r="T176" s="18" t="str">
        <f>P176&amp;R176&amp;Q176</f>
        <v>152</v>
      </c>
    </row>
    <row r="177" spans="2:20" ht="28.5" customHeight="1" x14ac:dyDescent="0.7">
      <c r="B177" s="14" t="s">
        <v>185</v>
      </c>
      <c r="J177" s="14" t="s">
        <v>193</v>
      </c>
      <c r="L177" s="18" t="str">
        <f t="shared" si="10"/>
        <v>OFL</v>
      </c>
      <c r="M177" s="18" t="str">
        <f t="shared" si="11"/>
        <v>MLK</v>
      </c>
      <c r="N177" s="18" t="str">
        <f t="shared" si="12"/>
        <v>A01</v>
      </c>
      <c r="P177" s="18">
        <f t="shared" si="13"/>
        <v>5</v>
      </c>
      <c r="Q177" s="18">
        <f t="shared" si="14"/>
        <v>4</v>
      </c>
      <c r="R177" s="18">
        <f>IF(TRIM(RIGHT(TRIM(B177),LEN(TRIM(B177))-SEARCH("-",TRIM(B177),1+SEARCH("-",TRIM(B177)))))=$F$4,1,IF(TRIM(RIGHT(TRIM(B177),LEN(TRIM(B177))-SEARCH("-",TRIM(B177),1+SEARCH("-",TRIM(B177)))))=$F$5,2,IF(TRIM(RIGHT(TRIM(B177),LEN(TRIM(B177))-SEARCH("-",TRIM(B177),1+SEARCH("-",TRIM(B177)))))=$F$6,3,IF(TRIM(RIGHT(TRIM(B177),LEN(TRIM(B177))-SEARCH("-",TRIM(B177),1+SEARCH("-",TRIM(B177)))))=$F$7,4,IF(TRIM(RIGHT(TRIM(B177),LEN(TRIM(B177))-SEARCH("-",TRIM(B177),1+SEARCH("-",TRIM(B177)))))=$F$8,5,IF(TRIM(RIGHT(TRIM(B177),LEN(TRIM(B177))-SEARCH("-",TRIM(B177),1+SEARCH("-",TRIM(B177)))))=$F$9,6,IF(TRIM(RIGHT(TRIM(B177),LEN(TRIM(B177))-SEARCH("-",TRIM(B177),1+SEARCH("-",TRIM(B177)))))=$F$10,7,IF(TRIM(RIGHT(TRIM(B177),LEN(TRIM(B177))-SEARCH("-",TRIM(B177),1+SEARCH("-",TRIM(B177)))))=$F$11,8,IF(TRIM(RIGHT(TRIM(B177),LEN(TRIM(B177))-SEARCH("-",TRIM(B177),1+SEARCH("-",TRIM(B177)))))=$F$12,9,"")))))))))</f>
        <v>2</v>
      </c>
      <c r="T177" s="18" t="str">
        <f>P177&amp;R177&amp;Q177</f>
        <v>524</v>
      </c>
    </row>
    <row r="178" spans="2:20" ht="28.5" customHeight="1" x14ac:dyDescent="0.7">
      <c r="B178" s="14" t="s">
        <v>73</v>
      </c>
      <c r="J178" s="14" t="s">
        <v>194</v>
      </c>
      <c r="L178" s="18" t="str">
        <f t="shared" si="10"/>
        <v>DMD</v>
      </c>
      <c r="M178" s="18" t="str">
        <f t="shared" si="11"/>
        <v>MLK</v>
      </c>
      <c r="N178" s="18" t="str">
        <f t="shared" si="12"/>
        <v>A01</v>
      </c>
      <c r="P178" s="18">
        <f t="shared" si="13"/>
        <v>2</v>
      </c>
      <c r="Q178" s="18">
        <f t="shared" si="14"/>
        <v>4</v>
      </c>
      <c r="R178" s="18">
        <f>IF(TRIM(RIGHT(TRIM(B178),LEN(TRIM(B178))-SEARCH("-",TRIM(B178),1+SEARCH("-",TRIM(B178)))))=$F$4,1,IF(TRIM(RIGHT(TRIM(B178),LEN(TRIM(B178))-SEARCH("-",TRIM(B178),1+SEARCH("-",TRIM(B178)))))=$F$5,2,IF(TRIM(RIGHT(TRIM(B178),LEN(TRIM(B178))-SEARCH("-",TRIM(B178),1+SEARCH("-",TRIM(B178)))))=$F$6,3,IF(TRIM(RIGHT(TRIM(B178),LEN(TRIM(B178))-SEARCH("-",TRIM(B178),1+SEARCH("-",TRIM(B178)))))=$F$7,4,IF(TRIM(RIGHT(TRIM(B178),LEN(TRIM(B178))-SEARCH("-",TRIM(B178),1+SEARCH("-",TRIM(B178)))))=$F$8,5,IF(TRIM(RIGHT(TRIM(B178),LEN(TRIM(B178))-SEARCH("-",TRIM(B178),1+SEARCH("-",TRIM(B178)))))=$F$9,6,IF(TRIM(RIGHT(TRIM(B178),LEN(TRIM(B178))-SEARCH("-",TRIM(B178),1+SEARCH("-",TRIM(B178)))))=$F$10,7,IF(TRIM(RIGHT(TRIM(B178),LEN(TRIM(B178))-SEARCH("-",TRIM(B178),1+SEARCH("-",TRIM(B178)))))=$F$11,8,IF(TRIM(RIGHT(TRIM(B178),LEN(TRIM(B178))-SEARCH("-",TRIM(B178),1+SEARCH("-",TRIM(B178)))))=$F$12,9,"")))))))))</f>
        <v>2</v>
      </c>
      <c r="T178" s="18" t="str">
        <f>P178&amp;R178&amp;Q178</f>
        <v>224</v>
      </c>
    </row>
    <row r="179" spans="2:20" ht="28.5" customHeight="1" x14ac:dyDescent="0.7">
      <c r="B179" s="14" t="s">
        <v>203</v>
      </c>
      <c r="J179" s="14" t="s">
        <v>195</v>
      </c>
      <c r="L179" s="18" t="str">
        <f t="shared" si="10"/>
        <v>OFL</v>
      </c>
      <c r="M179" s="18" t="str">
        <f t="shared" si="11"/>
        <v>TEA</v>
      </c>
      <c r="N179" s="18" t="str">
        <f t="shared" si="12"/>
        <v>A11</v>
      </c>
      <c r="P179" s="18">
        <f t="shared" si="13"/>
        <v>5</v>
      </c>
      <c r="Q179" s="18">
        <f t="shared" si="14"/>
        <v>3</v>
      </c>
      <c r="R179" s="18">
        <f>IF(TRIM(RIGHT(TRIM(B179),LEN(TRIM(B179))-SEARCH("-",TRIM(B179),1+SEARCH("-",TRIM(B179)))))=$F$4,1,IF(TRIM(RIGHT(TRIM(B179),LEN(TRIM(B179))-SEARCH("-",TRIM(B179),1+SEARCH("-",TRIM(B179)))))=$F$5,2,IF(TRIM(RIGHT(TRIM(B179),LEN(TRIM(B179))-SEARCH("-",TRIM(B179),1+SEARCH("-",TRIM(B179)))))=$F$6,3,IF(TRIM(RIGHT(TRIM(B179),LEN(TRIM(B179))-SEARCH("-",TRIM(B179),1+SEARCH("-",TRIM(B179)))))=$F$7,4,IF(TRIM(RIGHT(TRIM(B179),LEN(TRIM(B179))-SEARCH("-",TRIM(B179),1+SEARCH("-",TRIM(B179)))))=$F$8,5,IF(TRIM(RIGHT(TRIM(B179),LEN(TRIM(B179))-SEARCH("-",TRIM(B179),1+SEARCH("-",TRIM(B179)))))=$F$9,6,IF(TRIM(RIGHT(TRIM(B179),LEN(TRIM(B179))-SEARCH("-",TRIM(B179),1+SEARCH("-",TRIM(B179)))))=$F$10,7,IF(TRIM(RIGHT(TRIM(B179),LEN(TRIM(B179))-SEARCH("-",TRIM(B179),1+SEARCH("-",TRIM(B179)))))=$F$11,8,IF(TRIM(RIGHT(TRIM(B179),LEN(TRIM(B179))-SEARCH("-",TRIM(B179),1+SEARCH("-",TRIM(B179)))))=$F$12,9,"")))))))))</f>
        <v>8</v>
      </c>
      <c r="T179" s="18" t="str">
        <f>P179&amp;R179&amp;Q179</f>
        <v>583</v>
      </c>
    </row>
    <row r="180" spans="2:20" ht="28.5" customHeight="1" x14ac:dyDescent="0.7">
      <c r="B180" s="14" t="s">
        <v>232</v>
      </c>
      <c r="J180" s="14" t="s">
        <v>196</v>
      </c>
      <c r="L180" s="18" t="str">
        <f t="shared" si="10"/>
        <v>SQR</v>
      </c>
      <c r="M180" s="18" t="str">
        <f t="shared" si="11"/>
        <v>MLK</v>
      </c>
      <c r="N180" s="18" t="str">
        <f t="shared" si="12"/>
        <v>A08</v>
      </c>
      <c r="P180" s="18">
        <f t="shared" si="13"/>
        <v>6</v>
      </c>
      <c r="Q180" s="18">
        <f t="shared" si="14"/>
        <v>4</v>
      </c>
      <c r="R180" s="18">
        <f>IF(TRIM(RIGHT(TRIM(B180),LEN(TRIM(B180))-SEARCH("-",TRIM(B180),1+SEARCH("-",TRIM(B180)))))=$F$4,1,IF(TRIM(RIGHT(TRIM(B180),LEN(TRIM(B180))-SEARCH("-",TRIM(B180),1+SEARCH("-",TRIM(B180)))))=$F$5,2,IF(TRIM(RIGHT(TRIM(B180),LEN(TRIM(B180))-SEARCH("-",TRIM(B180),1+SEARCH("-",TRIM(B180)))))=$F$6,3,IF(TRIM(RIGHT(TRIM(B180),LEN(TRIM(B180))-SEARCH("-",TRIM(B180),1+SEARCH("-",TRIM(B180)))))=$F$7,4,IF(TRIM(RIGHT(TRIM(B180),LEN(TRIM(B180))-SEARCH("-",TRIM(B180),1+SEARCH("-",TRIM(B180)))))=$F$8,5,IF(TRIM(RIGHT(TRIM(B180),LEN(TRIM(B180))-SEARCH("-",TRIM(B180),1+SEARCH("-",TRIM(B180)))))=$F$9,6,IF(TRIM(RIGHT(TRIM(B180),LEN(TRIM(B180))-SEARCH("-",TRIM(B180),1+SEARCH("-",TRIM(B180)))))=$F$10,7,IF(TRIM(RIGHT(TRIM(B180),LEN(TRIM(B180))-SEARCH("-",TRIM(B180),1+SEARCH("-",TRIM(B180)))))=$F$11,8,IF(TRIM(RIGHT(TRIM(B180),LEN(TRIM(B180))-SEARCH("-",TRIM(B180),1+SEARCH("-",TRIM(B180)))))=$F$12,9,"")))))))))</f>
        <v>5</v>
      </c>
      <c r="T180" s="18" t="str">
        <f>P180&amp;R180&amp;Q180</f>
        <v>654</v>
      </c>
    </row>
    <row r="181" spans="2:20" ht="28.5" customHeight="1" x14ac:dyDescent="0.7">
      <c r="B181" s="14" t="s">
        <v>109</v>
      </c>
      <c r="J181" s="14" t="s">
        <v>197</v>
      </c>
      <c r="L181" s="18" t="str">
        <f t="shared" si="10"/>
        <v>HNY</v>
      </c>
      <c r="M181" s="18" t="str">
        <f t="shared" si="11"/>
        <v>27</v>
      </c>
      <c r="N181" s="18" t="str">
        <f t="shared" si="12"/>
        <v>FW</v>
      </c>
      <c r="P181" s="18">
        <f t="shared" si="13"/>
        <v>3</v>
      </c>
      <c r="Q181" s="18">
        <f t="shared" si="14"/>
        <v>5</v>
      </c>
      <c r="R181" s="18">
        <f>IF(TRIM(RIGHT(TRIM(B181),LEN(TRIM(B181))-SEARCH("-",TRIM(B181),1+SEARCH("-",TRIM(B181)))))=$F$4,1,IF(TRIM(RIGHT(TRIM(B181),LEN(TRIM(B181))-SEARCH("-",TRIM(B181),1+SEARCH("-",TRIM(B181)))))=$F$5,2,IF(TRIM(RIGHT(TRIM(B181),LEN(TRIM(B181))-SEARCH("-",TRIM(B181),1+SEARCH("-",TRIM(B181)))))=$F$6,3,IF(TRIM(RIGHT(TRIM(B181),LEN(TRIM(B181))-SEARCH("-",TRIM(B181),1+SEARCH("-",TRIM(B181)))))=$F$7,4,IF(TRIM(RIGHT(TRIM(B181),LEN(TRIM(B181))-SEARCH("-",TRIM(B181),1+SEARCH("-",TRIM(B181)))))=$F$8,5,IF(TRIM(RIGHT(TRIM(B181),LEN(TRIM(B181))-SEARCH("-",TRIM(B181),1+SEARCH("-",TRIM(B181)))))=$F$9,6,IF(TRIM(RIGHT(TRIM(B181),LEN(TRIM(B181))-SEARCH("-",TRIM(B181),1+SEARCH("-",TRIM(B181)))))=$F$10,7,IF(TRIM(RIGHT(TRIM(B181),LEN(TRIM(B181))-SEARCH("-",TRIM(B181),1+SEARCH("-",TRIM(B181)))))=$F$11,8,IF(TRIM(RIGHT(TRIM(B181),LEN(TRIM(B181))-SEARCH("-",TRIM(B181),1+SEARCH("-",TRIM(B181)))))=$F$12,9,"")))))))))</f>
        <v>1</v>
      </c>
      <c r="T181" s="18" t="str">
        <f>P181&amp;R181&amp;Q181</f>
        <v>315</v>
      </c>
    </row>
    <row r="182" spans="2:20" ht="28.5" customHeight="1" x14ac:dyDescent="0.7">
      <c r="B182" s="14" t="s">
        <v>204</v>
      </c>
      <c r="J182" s="14" t="s">
        <v>198</v>
      </c>
      <c r="L182" s="18" t="str">
        <f t="shared" si="10"/>
        <v>OFL</v>
      </c>
      <c r="M182" s="18" t="str">
        <f t="shared" si="11"/>
        <v>MLK</v>
      </c>
      <c r="N182" s="18" t="str">
        <f t="shared" si="12"/>
        <v>A11</v>
      </c>
      <c r="P182" s="18">
        <f t="shared" si="13"/>
        <v>5</v>
      </c>
      <c r="Q182" s="18">
        <f t="shared" si="14"/>
        <v>4</v>
      </c>
      <c r="R182" s="18">
        <f>IF(TRIM(RIGHT(TRIM(B182),LEN(TRIM(B182))-SEARCH("-",TRIM(B182),1+SEARCH("-",TRIM(B182)))))=$F$4,1,IF(TRIM(RIGHT(TRIM(B182),LEN(TRIM(B182))-SEARCH("-",TRIM(B182),1+SEARCH("-",TRIM(B182)))))=$F$5,2,IF(TRIM(RIGHT(TRIM(B182),LEN(TRIM(B182))-SEARCH("-",TRIM(B182),1+SEARCH("-",TRIM(B182)))))=$F$6,3,IF(TRIM(RIGHT(TRIM(B182),LEN(TRIM(B182))-SEARCH("-",TRIM(B182),1+SEARCH("-",TRIM(B182)))))=$F$7,4,IF(TRIM(RIGHT(TRIM(B182),LEN(TRIM(B182))-SEARCH("-",TRIM(B182),1+SEARCH("-",TRIM(B182)))))=$F$8,5,IF(TRIM(RIGHT(TRIM(B182),LEN(TRIM(B182))-SEARCH("-",TRIM(B182),1+SEARCH("-",TRIM(B182)))))=$F$9,6,IF(TRIM(RIGHT(TRIM(B182),LEN(TRIM(B182))-SEARCH("-",TRIM(B182),1+SEARCH("-",TRIM(B182)))))=$F$10,7,IF(TRIM(RIGHT(TRIM(B182),LEN(TRIM(B182))-SEARCH("-",TRIM(B182),1+SEARCH("-",TRIM(B182)))))=$F$11,8,IF(TRIM(RIGHT(TRIM(B182),LEN(TRIM(B182))-SEARCH("-",TRIM(B182),1+SEARCH("-",TRIM(B182)))))=$F$12,9,"")))))))))</f>
        <v>8</v>
      </c>
      <c r="T182" s="18" t="str">
        <f>P182&amp;R182&amp;Q182</f>
        <v>584</v>
      </c>
    </row>
    <row r="183" spans="2:20" ht="28.5" customHeight="1" x14ac:dyDescent="0.7">
      <c r="B183" s="14" t="s">
        <v>82</v>
      </c>
      <c r="J183" s="14" t="s">
        <v>199</v>
      </c>
      <c r="L183" s="18" t="str">
        <f t="shared" si="10"/>
        <v>DMD</v>
      </c>
      <c r="M183" s="18" t="str">
        <f t="shared" si="11"/>
        <v>TEA</v>
      </c>
      <c r="N183" s="18" t="str">
        <f t="shared" si="12"/>
        <v>A07</v>
      </c>
      <c r="P183" s="18">
        <f t="shared" si="13"/>
        <v>2</v>
      </c>
      <c r="Q183" s="18">
        <f t="shared" si="14"/>
        <v>3</v>
      </c>
      <c r="R183" s="18">
        <f>IF(TRIM(RIGHT(TRIM(B183),LEN(TRIM(B183))-SEARCH("-",TRIM(B183),1+SEARCH("-",TRIM(B183)))))=$F$4,1,IF(TRIM(RIGHT(TRIM(B183),LEN(TRIM(B183))-SEARCH("-",TRIM(B183),1+SEARCH("-",TRIM(B183)))))=$F$5,2,IF(TRIM(RIGHT(TRIM(B183),LEN(TRIM(B183))-SEARCH("-",TRIM(B183),1+SEARCH("-",TRIM(B183)))))=$F$6,3,IF(TRIM(RIGHT(TRIM(B183),LEN(TRIM(B183))-SEARCH("-",TRIM(B183),1+SEARCH("-",TRIM(B183)))))=$F$7,4,IF(TRIM(RIGHT(TRIM(B183),LEN(TRIM(B183))-SEARCH("-",TRIM(B183),1+SEARCH("-",TRIM(B183)))))=$F$8,5,IF(TRIM(RIGHT(TRIM(B183),LEN(TRIM(B183))-SEARCH("-",TRIM(B183),1+SEARCH("-",TRIM(B183)))))=$F$9,6,IF(TRIM(RIGHT(TRIM(B183),LEN(TRIM(B183))-SEARCH("-",TRIM(B183),1+SEARCH("-",TRIM(B183)))))=$F$10,7,IF(TRIM(RIGHT(TRIM(B183),LEN(TRIM(B183))-SEARCH("-",TRIM(B183),1+SEARCH("-",TRIM(B183)))))=$F$11,8,IF(TRIM(RIGHT(TRIM(B183),LEN(TRIM(B183))-SEARCH("-",TRIM(B183),1+SEARCH("-",TRIM(B183)))))=$F$12,9,"")))))))))</f>
        <v>4</v>
      </c>
      <c r="T183" s="18" t="str">
        <f>P183&amp;R183&amp;Q183</f>
        <v>243</v>
      </c>
    </row>
    <row r="184" spans="2:20" ht="28.5" customHeight="1" x14ac:dyDescent="0.7">
      <c r="B184" s="14" t="s">
        <v>196</v>
      </c>
      <c r="J184" s="14" t="s">
        <v>200</v>
      </c>
      <c r="L184" s="18" t="str">
        <f t="shared" si="10"/>
        <v>OFL</v>
      </c>
      <c r="M184" s="18" t="str">
        <f t="shared" si="11"/>
        <v>CC</v>
      </c>
      <c r="N184" s="18" t="str">
        <f t="shared" si="12"/>
        <v>A10</v>
      </c>
      <c r="P184" s="18">
        <f t="shared" si="13"/>
        <v>5</v>
      </c>
      <c r="Q184" s="18">
        <f t="shared" si="14"/>
        <v>1</v>
      </c>
      <c r="R184" s="18">
        <f>IF(TRIM(RIGHT(TRIM(B184),LEN(TRIM(B184))-SEARCH("-",TRIM(B184),1+SEARCH("-",TRIM(B184)))))=$F$4,1,IF(TRIM(RIGHT(TRIM(B184),LEN(TRIM(B184))-SEARCH("-",TRIM(B184),1+SEARCH("-",TRIM(B184)))))=$F$5,2,IF(TRIM(RIGHT(TRIM(B184),LEN(TRIM(B184))-SEARCH("-",TRIM(B184),1+SEARCH("-",TRIM(B184)))))=$F$6,3,IF(TRIM(RIGHT(TRIM(B184),LEN(TRIM(B184))-SEARCH("-",TRIM(B184),1+SEARCH("-",TRIM(B184)))))=$F$7,4,IF(TRIM(RIGHT(TRIM(B184),LEN(TRIM(B184))-SEARCH("-",TRIM(B184),1+SEARCH("-",TRIM(B184)))))=$F$8,5,IF(TRIM(RIGHT(TRIM(B184),LEN(TRIM(B184))-SEARCH("-",TRIM(B184),1+SEARCH("-",TRIM(B184)))))=$F$9,6,IF(TRIM(RIGHT(TRIM(B184),LEN(TRIM(B184))-SEARCH("-",TRIM(B184),1+SEARCH("-",TRIM(B184)))))=$F$10,7,IF(TRIM(RIGHT(TRIM(B184),LEN(TRIM(B184))-SEARCH("-",TRIM(B184),1+SEARCH("-",TRIM(B184)))))=$F$11,8,IF(TRIM(RIGHT(TRIM(B184),LEN(TRIM(B184))-SEARCH("-",TRIM(B184),1+SEARCH("-",TRIM(B184)))))=$F$12,9,"")))))))))</f>
        <v>7</v>
      </c>
      <c r="T184" s="18" t="str">
        <f>P184&amp;R184&amp;Q184</f>
        <v>571</v>
      </c>
    </row>
    <row r="185" spans="2:20" ht="28.5" customHeight="1" x14ac:dyDescent="0.7">
      <c r="B185" s="14" t="s">
        <v>74</v>
      </c>
      <c r="J185" s="14" t="s">
        <v>201</v>
      </c>
      <c r="L185" s="18" t="str">
        <f t="shared" si="10"/>
        <v>DMD</v>
      </c>
      <c r="M185" s="18" t="str">
        <f t="shared" si="11"/>
        <v>27</v>
      </c>
      <c r="N185" s="18" t="str">
        <f t="shared" si="12"/>
        <v>A01</v>
      </c>
      <c r="P185" s="18">
        <f t="shared" si="13"/>
        <v>2</v>
      </c>
      <c r="Q185" s="18">
        <f t="shared" si="14"/>
        <v>5</v>
      </c>
      <c r="R185" s="18">
        <f>IF(TRIM(RIGHT(TRIM(B185),LEN(TRIM(B185))-SEARCH("-",TRIM(B185),1+SEARCH("-",TRIM(B185)))))=$F$4,1,IF(TRIM(RIGHT(TRIM(B185),LEN(TRIM(B185))-SEARCH("-",TRIM(B185),1+SEARCH("-",TRIM(B185)))))=$F$5,2,IF(TRIM(RIGHT(TRIM(B185),LEN(TRIM(B185))-SEARCH("-",TRIM(B185),1+SEARCH("-",TRIM(B185)))))=$F$6,3,IF(TRIM(RIGHT(TRIM(B185),LEN(TRIM(B185))-SEARCH("-",TRIM(B185),1+SEARCH("-",TRIM(B185)))))=$F$7,4,IF(TRIM(RIGHT(TRIM(B185),LEN(TRIM(B185))-SEARCH("-",TRIM(B185),1+SEARCH("-",TRIM(B185)))))=$F$8,5,IF(TRIM(RIGHT(TRIM(B185),LEN(TRIM(B185))-SEARCH("-",TRIM(B185),1+SEARCH("-",TRIM(B185)))))=$F$9,6,IF(TRIM(RIGHT(TRIM(B185),LEN(TRIM(B185))-SEARCH("-",TRIM(B185),1+SEARCH("-",TRIM(B185)))))=$F$10,7,IF(TRIM(RIGHT(TRIM(B185),LEN(TRIM(B185))-SEARCH("-",TRIM(B185),1+SEARCH("-",TRIM(B185)))))=$F$11,8,IF(TRIM(RIGHT(TRIM(B185),LEN(TRIM(B185))-SEARCH("-",TRIM(B185),1+SEARCH("-",TRIM(B185)))))=$F$12,9,"")))))))))</f>
        <v>2</v>
      </c>
      <c r="T185" s="18" t="str">
        <f>P185&amp;R185&amp;Q185</f>
        <v>225</v>
      </c>
    </row>
    <row r="186" spans="2:20" ht="28.5" customHeight="1" x14ac:dyDescent="0.7">
      <c r="B186" s="14" t="s">
        <v>84</v>
      </c>
      <c r="J186" s="14" t="s">
        <v>202</v>
      </c>
      <c r="L186" s="18" t="str">
        <f t="shared" si="10"/>
        <v>DMD</v>
      </c>
      <c r="M186" s="18" t="str">
        <f t="shared" si="11"/>
        <v>27</v>
      </c>
      <c r="N186" s="18" t="str">
        <f t="shared" si="12"/>
        <v>A07</v>
      </c>
      <c r="P186" s="18">
        <f t="shared" si="13"/>
        <v>2</v>
      </c>
      <c r="Q186" s="18">
        <f t="shared" si="14"/>
        <v>5</v>
      </c>
      <c r="R186" s="18">
        <f>IF(TRIM(RIGHT(TRIM(B186),LEN(TRIM(B186))-SEARCH("-",TRIM(B186),1+SEARCH("-",TRIM(B186)))))=$F$4,1,IF(TRIM(RIGHT(TRIM(B186),LEN(TRIM(B186))-SEARCH("-",TRIM(B186),1+SEARCH("-",TRIM(B186)))))=$F$5,2,IF(TRIM(RIGHT(TRIM(B186),LEN(TRIM(B186))-SEARCH("-",TRIM(B186),1+SEARCH("-",TRIM(B186)))))=$F$6,3,IF(TRIM(RIGHT(TRIM(B186),LEN(TRIM(B186))-SEARCH("-",TRIM(B186),1+SEARCH("-",TRIM(B186)))))=$F$7,4,IF(TRIM(RIGHT(TRIM(B186),LEN(TRIM(B186))-SEARCH("-",TRIM(B186),1+SEARCH("-",TRIM(B186)))))=$F$8,5,IF(TRIM(RIGHT(TRIM(B186),LEN(TRIM(B186))-SEARCH("-",TRIM(B186),1+SEARCH("-",TRIM(B186)))))=$F$9,6,IF(TRIM(RIGHT(TRIM(B186),LEN(TRIM(B186))-SEARCH("-",TRIM(B186),1+SEARCH("-",TRIM(B186)))))=$F$10,7,IF(TRIM(RIGHT(TRIM(B186),LEN(TRIM(B186))-SEARCH("-",TRIM(B186),1+SEARCH("-",TRIM(B186)))))=$F$11,8,IF(TRIM(RIGHT(TRIM(B186),LEN(TRIM(B186))-SEARCH("-",TRIM(B186),1+SEARCH("-",TRIM(B186)))))=$F$12,9,"")))))))))</f>
        <v>4</v>
      </c>
      <c r="T186" s="18" t="str">
        <f>P186&amp;R186&amp;Q186</f>
        <v>245</v>
      </c>
    </row>
    <row r="187" spans="2:20" ht="28.5" customHeight="1" x14ac:dyDescent="0.7">
      <c r="B187" s="14" t="s">
        <v>66</v>
      </c>
      <c r="J187" s="14" t="s">
        <v>203</v>
      </c>
      <c r="L187" s="18" t="str">
        <f t="shared" si="10"/>
        <v>DMD</v>
      </c>
      <c r="M187" s="18" t="str">
        <f t="shared" si="11"/>
        <v>COF</v>
      </c>
      <c r="N187" s="18" t="str">
        <f t="shared" si="12"/>
        <v>FW</v>
      </c>
      <c r="P187" s="18">
        <f t="shared" si="13"/>
        <v>2</v>
      </c>
      <c r="Q187" s="18">
        <f t="shared" si="14"/>
        <v>2</v>
      </c>
      <c r="R187" s="18">
        <f>IF(TRIM(RIGHT(TRIM(B187),LEN(TRIM(B187))-SEARCH("-",TRIM(B187),1+SEARCH("-",TRIM(B187)))))=$F$4,1,IF(TRIM(RIGHT(TRIM(B187),LEN(TRIM(B187))-SEARCH("-",TRIM(B187),1+SEARCH("-",TRIM(B187)))))=$F$5,2,IF(TRIM(RIGHT(TRIM(B187),LEN(TRIM(B187))-SEARCH("-",TRIM(B187),1+SEARCH("-",TRIM(B187)))))=$F$6,3,IF(TRIM(RIGHT(TRIM(B187),LEN(TRIM(B187))-SEARCH("-",TRIM(B187),1+SEARCH("-",TRIM(B187)))))=$F$7,4,IF(TRIM(RIGHT(TRIM(B187),LEN(TRIM(B187))-SEARCH("-",TRIM(B187),1+SEARCH("-",TRIM(B187)))))=$F$8,5,IF(TRIM(RIGHT(TRIM(B187),LEN(TRIM(B187))-SEARCH("-",TRIM(B187),1+SEARCH("-",TRIM(B187)))))=$F$9,6,IF(TRIM(RIGHT(TRIM(B187),LEN(TRIM(B187))-SEARCH("-",TRIM(B187),1+SEARCH("-",TRIM(B187)))))=$F$10,7,IF(TRIM(RIGHT(TRIM(B187),LEN(TRIM(B187))-SEARCH("-",TRIM(B187),1+SEARCH("-",TRIM(B187)))))=$F$11,8,IF(TRIM(RIGHT(TRIM(B187),LEN(TRIM(B187))-SEARCH("-",TRIM(B187),1+SEARCH("-",TRIM(B187)))))=$F$12,9,"")))))))))</f>
        <v>1</v>
      </c>
      <c r="T187" s="18" t="str">
        <f>P187&amp;R187&amp;Q187</f>
        <v>212</v>
      </c>
    </row>
    <row r="188" spans="2:20" ht="28.5" customHeight="1" x14ac:dyDescent="0.7">
      <c r="B188" s="14" t="s">
        <v>117</v>
      </c>
      <c r="J188" s="14" t="s">
        <v>204</v>
      </c>
      <c r="L188" s="18" t="str">
        <f t="shared" si="10"/>
        <v>HNY</v>
      </c>
      <c r="M188" s="18" t="str">
        <f t="shared" si="11"/>
        <v>TEA</v>
      </c>
      <c r="N188" s="18" t="str">
        <f t="shared" si="12"/>
        <v>A06</v>
      </c>
      <c r="P188" s="18">
        <f t="shared" si="13"/>
        <v>3</v>
      </c>
      <c r="Q188" s="18">
        <f t="shared" si="14"/>
        <v>3</v>
      </c>
      <c r="R188" s="18">
        <f>IF(TRIM(RIGHT(TRIM(B188),LEN(TRIM(B188))-SEARCH("-",TRIM(B188),1+SEARCH("-",TRIM(B188)))))=$F$4,1,IF(TRIM(RIGHT(TRIM(B188),LEN(TRIM(B188))-SEARCH("-",TRIM(B188),1+SEARCH("-",TRIM(B188)))))=$F$5,2,IF(TRIM(RIGHT(TRIM(B188),LEN(TRIM(B188))-SEARCH("-",TRIM(B188),1+SEARCH("-",TRIM(B188)))))=$F$6,3,IF(TRIM(RIGHT(TRIM(B188),LEN(TRIM(B188))-SEARCH("-",TRIM(B188),1+SEARCH("-",TRIM(B188)))))=$F$7,4,IF(TRIM(RIGHT(TRIM(B188),LEN(TRIM(B188))-SEARCH("-",TRIM(B188),1+SEARCH("-",TRIM(B188)))))=$F$8,5,IF(TRIM(RIGHT(TRIM(B188),LEN(TRIM(B188))-SEARCH("-",TRIM(B188),1+SEARCH("-",TRIM(B188)))))=$F$9,6,IF(TRIM(RIGHT(TRIM(B188),LEN(TRIM(B188))-SEARCH("-",TRIM(B188),1+SEARCH("-",TRIM(B188)))))=$F$10,7,IF(TRIM(RIGHT(TRIM(B188),LEN(TRIM(B188))-SEARCH("-",TRIM(B188),1+SEARCH("-",TRIM(B188)))))=$F$11,8,IF(TRIM(RIGHT(TRIM(B188),LEN(TRIM(B188))-SEARCH("-",TRIM(B188),1+SEARCH("-",TRIM(B188)))))=$F$12,9,"")))))))))</f>
        <v>3</v>
      </c>
      <c r="T188" s="18" t="str">
        <f>P188&amp;R188&amp;Q188</f>
        <v>333</v>
      </c>
    </row>
    <row r="189" spans="2:20" ht="28.5" customHeight="1" x14ac:dyDescent="0.7">
      <c r="B189" s="16" t="s">
        <v>170</v>
      </c>
      <c r="J189" s="14" t="s">
        <v>205</v>
      </c>
      <c r="L189" s="18" t="str">
        <f t="shared" si="10"/>
        <v>LNS</v>
      </c>
      <c r="M189" s="18" t="str">
        <f t="shared" si="11"/>
        <v>MLK</v>
      </c>
      <c r="N189" s="18" t="str">
        <f t="shared" si="12"/>
        <v>A11</v>
      </c>
      <c r="P189" s="18">
        <f t="shared" si="13"/>
        <v>4</v>
      </c>
      <c r="Q189" s="18">
        <f t="shared" si="14"/>
        <v>4</v>
      </c>
      <c r="R189" s="18">
        <f>IF(TRIM(RIGHT(TRIM(B189),LEN(TRIM(B189))-SEARCH("-",TRIM(B189),1+SEARCH("-",TRIM(B189)))))=$F$4,1,IF(TRIM(RIGHT(TRIM(B189),LEN(TRIM(B189))-SEARCH("-",TRIM(B189),1+SEARCH("-",TRIM(B189)))))=$F$5,2,IF(TRIM(RIGHT(TRIM(B189),LEN(TRIM(B189))-SEARCH("-",TRIM(B189),1+SEARCH("-",TRIM(B189)))))=$F$6,3,IF(TRIM(RIGHT(TRIM(B189),LEN(TRIM(B189))-SEARCH("-",TRIM(B189),1+SEARCH("-",TRIM(B189)))))=$F$7,4,IF(TRIM(RIGHT(TRIM(B189),LEN(TRIM(B189))-SEARCH("-",TRIM(B189),1+SEARCH("-",TRIM(B189)))))=$F$8,5,IF(TRIM(RIGHT(TRIM(B189),LEN(TRIM(B189))-SEARCH("-",TRIM(B189),1+SEARCH("-",TRIM(B189)))))=$F$9,6,IF(TRIM(RIGHT(TRIM(B189),LEN(TRIM(B189))-SEARCH("-",TRIM(B189),1+SEARCH("-",TRIM(B189)))))=$F$10,7,IF(TRIM(RIGHT(TRIM(B189),LEN(TRIM(B189))-SEARCH("-",TRIM(B189),1+SEARCH("-",TRIM(B189)))))=$F$11,8,IF(TRIM(RIGHT(TRIM(B189),LEN(TRIM(B189))-SEARCH("-",TRIM(B189),1+SEARCH("-",TRIM(B189)))))=$F$12,9,"")))))))))</f>
        <v>8</v>
      </c>
      <c r="T189" s="18" t="str">
        <f>P189&amp;R189&amp;Q189</f>
        <v>484</v>
      </c>
    </row>
    <row r="190" spans="2:20" ht="28.5" customHeight="1" x14ac:dyDescent="0.7">
      <c r="B190" s="14" t="s">
        <v>128</v>
      </c>
      <c r="J190" s="14" t="s">
        <v>206</v>
      </c>
      <c r="L190" s="18" t="str">
        <f t="shared" si="10"/>
        <v>HNY</v>
      </c>
      <c r="M190" s="18" t="str">
        <f t="shared" si="11"/>
        <v>MLK</v>
      </c>
      <c r="N190" s="18" t="str">
        <f t="shared" si="12"/>
        <v>A08</v>
      </c>
      <c r="P190" s="18">
        <f t="shared" si="13"/>
        <v>3</v>
      </c>
      <c r="Q190" s="18">
        <f t="shared" si="14"/>
        <v>4</v>
      </c>
      <c r="R190" s="18">
        <f>IF(TRIM(RIGHT(TRIM(B190),LEN(TRIM(B190))-SEARCH("-",TRIM(B190),1+SEARCH("-",TRIM(B190)))))=$F$4,1,IF(TRIM(RIGHT(TRIM(B190),LEN(TRIM(B190))-SEARCH("-",TRIM(B190),1+SEARCH("-",TRIM(B190)))))=$F$5,2,IF(TRIM(RIGHT(TRIM(B190),LEN(TRIM(B190))-SEARCH("-",TRIM(B190),1+SEARCH("-",TRIM(B190)))))=$F$6,3,IF(TRIM(RIGHT(TRIM(B190),LEN(TRIM(B190))-SEARCH("-",TRIM(B190),1+SEARCH("-",TRIM(B190)))))=$F$7,4,IF(TRIM(RIGHT(TRIM(B190),LEN(TRIM(B190))-SEARCH("-",TRIM(B190),1+SEARCH("-",TRIM(B190)))))=$F$8,5,IF(TRIM(RIGHT(TRIM(B190),LEN(TRIM(B190))-SEARCH("-",TRIM(B190),1+SEARCH("-",TRIM(B190)))))=$F$9,6,IF(TRIM(RIGHT(TRIM(B190),LEN(TRIM(B190))-SEARCH("-",TRIM(B190),1+SEARCH("-",TRIM(B190)))))=$F$10,7,IF(TRIM(RIGHT(TRIM(B190),LEN(TRIM(B190))-SEARCH("-",TRIM(B190),1+SEARCH("-",TRIM(B190)))))=$F$11,8,IF(TRIM(RIGHT(TRIM(B190),LEN(TRIM(B190))-SEARCH("-",TRIM(B190),1+SEARCH("-",TRIM(B190)))))=$F$12,9,"")))))))))</f>
        <v>5</v>
      </c>
      <c r="T190" s="18" t="str">
        <f>P190&amp;R190&amp;Q190</f>
        <v>354</v>
      </c>
    </row>
    <row r="191" spans="2:20" ht="28.5" customHeight="1" x14ac:dyDescent="0.7">
      <c r="B191" s="14" t="s">
        <v>81</v>
      </c>
      <c r="J191" s="14" t="s">
        <v>207</v>
      </c>
      <c r="L191" s="18" t="str">
        <f t="shared" si="10"/>
        <v>DMD</v>
      </c>
      <c r="M191" s="18" t="str">
        <f t="shared" si="11"/>
        <v>COF</v>
      </c>
      <c r="N191" s="18" t="str">
        <f t="shared" si="12"/>
        <v>A07</v>
      </c>
      <c r="P191" s="18">
        <f t="shared" si="13"/>
        <v>2</v>
      </c>
      <c r="Q191" s="18">
        <f t="shared" si="14"/>
        <v>2</v>
      </c>
      <c r="R191" s="18">
        <f>IF(TRIM(RIGHT(TRIM(B191),LEN(TRIM(B191))-SEARCH("-",TRIM(B191),1+SEARCH("-",TRIM(B191)))))=$F$4,1,IF(TRIM(RIGHT(TRIM(B191),LEN(TRIM(B191))-SEARCH("-",TRIM(B191),1+SEARCH("-",TRIM(B191)))))=$F$5,2,IF(TRIM(RIGHT(TRIM(B191),LEN(TRIM(B191))-SEARCH("-",TRIM(B191),1+SEARCH("-",TRIM(B191)))))=$F$6,3,IF(TRIM(RIGHT(TRIM(B191),LEN(TRIM(B191))-SEARCH("-",TRIM(B191),1+SEARCH("-",TRIM(B191)))))=$F$7,4,IF(TRIM(RIGHT(TRIM(B191),LEN(TRIM(B191))-SEARCH("-",TRIM(B191),1+SEARCH("-",TRIM(B191)))))=$F$8,5,IF(TRIM(RIGHT(TRIM(B191),LEN(TRIM(B191))-SEARCH("-",TRIM(B191),1+SEARCH("-",TRIM(B191)))))=$F$9,6,IF(TRIM(RIGHT(TRIM(B191),LEN(TRIM(B191))-SEARCH("-",TRIM(B191),1+SEARCH("-",TRIM(B191)))))=$F$10,7,IF(TRIM(RIGHT(TRIM(B191),LEN(TRIM(B191))-SEARCH("-",TRIM(B191),1+SEARCH("-",TRIM(B191)))))=$F$11,8,IF(TRIM(RIGHT(TRIM(B191),LEN(TRIM(B191))-SEARCH("-",TRIM(B191),1+SEARCH("-",TRIM(B191)))))=$F$12,9,"")))))))))</f>
        <v>4</v>
      </c>
      <c r="T191" s="18" t="str">
        <f>P191&amp;R191&amp;Q191</f>
        <v>242</v>
      </c>
    </row>
    <row r="192" spans="2:20" ht="28.5" customHeight="1" x14ac:dyDescent="0.7">
      <c r="B192" s="14" t="s">
        <v>236</v>
      </c>
      <c r="J192" s="14" t="s">
        <v>208</v>
      </c>
      <c r="L192" s="18" t="str">
        <f t="shared" si="10"/>
        <v>SQR</v>
      </c>
      <c r="M192" s="18" t="str">
        <f t="shared" si="11"/>
        <v>COF</v>
      </c>
      <c r="N192" s="18" t="str">
        <f t="shared" si="12"/>
        <v>A10</v>
      </c>
      <c r="P192" s="18">
        <f t="shared" si="13"/>
        <v>6</v>
      </c>
      <c r="Q192" s="18">
        <f t="shared" si="14"/>
        <v>2</v>
      </c>
      <c r="R192" s="18">
        <f>IF(TRIM(RIGHT(TRIM(B192),LEN(TRIM(B192))-SEARCH("-",TRIM(B192),1+SEARCH("-",TRIM(B192)))))=$F$4,1,IF(TRIM(RIGHT(TRIM(B192),LEN(TRIM(B192))-SEARCH("-",TRIM(B192),1+SEARCH("-",TRIM(B192)))))=$F$5,2,IF(TRIM(RIGHT(TRIM(B192),LEN(TRIM(B192))-SEARCH("-",TRIM(B192),1+SEARCH("-",TRIM(B192)))))=$F$6,3,IF(TRIM(RIGHT(TRIM(B192),LEN(TRIM(B192))-SEARCH("-",TRIM(B192),1+SEARCH("-",TRIM(B192)))))=$F$7,4,IF(TRIM(RIGHT(TRIM(B192),LEN(TRIM(B192))-SEARCH("-",TRIM(B192),1+SEARCH("-",TRIM(B192)))))=$F$8,5,IF(TRIM(RIGHT(TRIM(B192),LEN(TRIM(B192))-SEARCH("-",TRIM(B192),1+SEARCH("-",TRIM(B192)))))=$F$9,6,IF(TRIM(RIGHT(TRIM(B192),LEN(TRIM(B192))-SEARCH("-",TRIM(B192),1+SEARCH("-",TRIM(B192)))))=$F$10,7,IF(TRIM(RIGHT(TRIM(B192),LEN(TRIM(B192))-SEARCH("-",TRIM(B192),1+SEARCH("-",TRIM(B192)))))=$F$11,8,IF(TRIM(RIGHT(TRIM(B192),LEN(TRIM(B192))-SEARCH("-",TRIM(B192),1+SEARCH("-",TRIM(B192)))))=$F$12,9,"")))))))))</f>
        <v>7</v>
      </c>
      <c r="T192" s="18" t="str">
        <f>P192&amp;R192&amp;Q192</f>
        <v>672</v>
      </c>
    </row>
    <row r="193" spans="1:21" ht="28.5" customHeight="1" x14ac:dyDescent="0.7">
      <c r="B193" s="16" t="s">
        <v>148</v>
      </c>
      <c r="J193" s="14" t="s">
        <v>209</v>
      </c>
      <c r="L193" s="18" t="str">
        <f t="shared" si="10"/>
        <v>LNS</v>
      </c>
      <c r="M193" s="18" t="str">
        <f t="shared" si="11"/>
        <v>MLK</v>
      </c>
      <c r="N193" s="18" t="str">
        <f t="shared" si="12"/>
        <v>FW</v>
      </c>
      <c r="P193" s="18">
        <f t="shared" si="13"/>
        <v>4</v>
      </c>
      <c r="Q193" s="18">
        <f t="shared" si="14"/>
        <v>4</v>
      </c>
      <c r="R193" s="18">
        <f>IF(TRIM(RIGHT(TRIM(B193),LEN(TRIM(B193))-SEARCH("-",TRIM(B193),1+SEARCH("-",TRIM(B193)))))=$F$4,1,IF(TRIM(RIGHT(TRIM(B193),LEN(TRIM(B193))-SEARCH("-",TRIM(B193),1+SEARCH("-",TRIM(B193)))))=$F$5,2,IF(TRIM(RIGHT(TRIM(B193),LEN(TRIM(B193))-SEARCH("-",TRIM(B193),1+SEARCH("-",TRIM(B193)))))=$F$6,3,IF(TRIM(RIGHT(TRIM(B193),LEN(TRIM(B193))-SEARCH("-",TRIM(B193),1+SEARCH("-",TRIM(B193)))))=$F$7,4,IF(TRIM(RIGHT(TRIM(B193),LEN(TRIM(B193))-SEARCH("-",TRIM(B193),1+SEARCH("-",TRIM(B193)))))=$F$8,5,IF(TRIM(RIGHT(TRIM(B193),LEN(TRIM(B193))-SEARCH("-",TRIM(B193),1+SEARCH("-",TRIM(B193)))))=$F$9,6,IF(TRIM(RIGHT(TRIM(B193),LEN(TRIM(B193))-SEARCH("-",TRIM(B193),1+SEARCH("-",TRIM(B193)))))=$F$10,7,IF(TRIM(RIGHT(TRIM(B193),LEN(TRIM(B193))-SEARCH("-",TRIM(B193),1+SEARCH("-",TRIM(B193)))))=$F$11,8,IF(TRIM(RIGHT(TRIM(B193),LEN(TRIM(B193))-SEARCH("-",TRIM(B193),1+SEARCH("-",TRIM(B193)))))=$F$12,9,"")))))))))</f>
        <v>1</v>
      </c>
      <c r="T193" s="18" t="str">
        <f>P193&amp;R193&amp;Q193</f>
        <v>414</v>
      </c>
    </row>
    <row r="194" spans="1:21" ht="28.5" customHeight="1" x14ac:dyDescent="0.7">
      <c r="B194" s="14" t="s">
        <v>136</v>
      </c>
      <c r="J194" s="14" t="s">
        <v>210</v>
      </c>
      <c r="L194" s="18" t="str">
        <f t="shared" si="10"/>
        <v>HNY</v>
      </c>
      <c r="M194" s="18" t="str">
        <f t="shared" si="11"/>
        <v>COF</v>
      </c>
      <c r="N194" s="18" t="str">
        <f t="shared" si="12"/>
        <v>A10</v>
      </c>
      <c r="P194" s="18">
        <f t="shared" si="13"/>
        <v>3</v>
      </c>
      <c r="Q194" s="18">
        <f t="shared" si="14"/>
        <v>2</v>
      </c>
      <c r="R194" s="18">
        <f>IF(TRIM(RIGHT(TRIM(B194),LEN(TRIM(B194))-SEARCH("-",TRIM(B194),1+SEARCH("-",TRIM(B194)))))=$F$4,1,IF(TRIM(RIGHT(TRIM(B194),LEN(TRIM(B194))-SEARCH("-",TRIM(B194),1+SEARCH("-",TRIM(B194)))))=$F$5,2,IF(TRIM(RIGHT(TRIM(B194),LEN(TRIM(B194))-SEARCH("-",TRIM(B194),1+SEARCH("-",TRIM(B194)))))=$F$6,3,IF(TRIM(RIGHT(TRIM(B194),LEN(TRIM(B194))-SEARCH("-",TRIM(B194),1+SEARCH("-",TRIM(B194)))))=$F$7,4,IF(TRIM(RIGHT(TRIM(B194),LEN(TRIM(B194))-SEARCH("-",TRIM(B194),1+SEARCH("-",TRIM(B194)))))=$F$8,5,IF(TRIM(RIGHT(TRIM(B194),LEN(TRIM(B194))-SEARCH("-",TRIM(B194),1+SEARCH("-",TRIM(B194)))))=$F$9,6,IF(TRIM(RIGHT(TRIM(B194),LEN(TRIM(B194))-SEARCH("-",TRIM(B194),1+SEARCH("-",TRIM(B194)))))=$F$10,7,IF(TRIM(RIGHT(TRIM(B194),LEN(TRIM(B194))-SEARCH("-",TRIM(B194),1+SEARCH("-",TRIM(B194)))))=$F$11,8,IF(TRIM(RIGHT(TRIM(B194),LEN(TRIM(B194))-SEARCH("-",TRIM(B194),1+SEARCH("-",TRIM(B194)))))=$F$12,9,"")))))))))</f>
        <v>7</v>
      </c>
      <c r="T194" s="18" t="str">
        <f>P194&amp;R194&amp;Q194</f>
        <v>372</v>
      </c>
    </row>
    <row r="195" spans="1:21" ht="28.5" customHeight="1" x14ac:dyDescent="0.7">
      <c r="B195" s="14" t="s">
        <v>115</v>
      </c>
      <c r="J195" s="14" t="s">
        <v>211</v>
      </c>
      <c r="L195" s="18" t="str">
        <f t="shared" si="10"/>
        <v>HNY</v>
      </c>
      <c r="M195" s="18" t="str">
        <f t="shared" si="11"/>
        <v>CC</v>
      </c>
      <c r="N195" s="18" t="str">
        <f t="shared" si="12"/>
        <v>A06</v>
      </c>
      <c r="P195" s="18">
        <f t="shared" si="13"/>
        <v>3</v>
      </c>
      <c r="Q195" s="18">
        <f t="shared" si="14"/>
        <v>1</v>
      </c>
      <c r="R195" s="18">
        <f>IF(TRIM(RIGHT(TRIM(B195),LEN(TRIM(B195))-SEARCH("-",TRIM(B195),1+SEARCH("-",TRIM(B195)))))=$F$4,1,IF(TRIM(RIGHT(TRIM(B195),LEN(TRIM(B195))-SEARCH("-",TRIM(B195),1+SEARCH("-",TRIM(B195)))))=$F$5,2,IF(TRIM(RIGHT(TRIM(B195),LEN(TRIM(B195))-SEARCH("-",TRIM(B195),1+SEARCH("-",TRIM(B195)))))=$F$6,3,IF(TRIM(RIGHT(TRIM(B195),LEN(TRIM(B195))-SEARCH("-",TRIM(B195),1+SEARCH("-",TRIM(B195)))))=$F$7,4,IF(TRIM(RIGHT(TRIM(B195),LEN(TRIM(B195))-SEARCH("-",TRIM(B195),1+SEARCH("-",TRIM(B195)))))=$F$8,5,IF(TRIM(RIGHT(TRIM(B195),LEN(TRIM(B195))-SEARCH("-",TRIM(B195),1+SEARCH("-",TRIM(B195)))))=$F$9,6,IF(TRIM(RIGHT(TRIM(B195),LEN(TRIM(B195))-SEARCH("-",TRIM(B195),1+SEARCH("-",TRIM(B195)))))=$F$10,7,IF(TRIM(RIGHT(TRIM(B195),LEN(TRIM(B195))-SEARCH("-",TRIM(B195),1+SEARCH("-",TRIM(B195)))))=$F$11,8,IF(TRIM(RIGHT(TRIM(B195),LEN(TRIM(B195))-SEARCH("-",TRIM(B195),1+SEARCH("-",TRIM(B195)))))=$F$12,9,"")))))))))</f>
        <v>3</v>
      </c>
      <c r="T195" s="18" t="str">
        <f>P195&amp;R195&amp;Q195</f>
        <v>331</v>
      </c>
    </row>
    <row r="196" spans="1:21" ht="28.5" customHeight="1" x14ac:dyDescent="0.7">
      <c r="B196" s="14" t="s">
        <v>249</v>
      </c>
      <c r="J196" s="14" t="s">
        <v>212</v>
      </c>
      <c r="L196" s="18" t="str">
        <f t="shared" si="10"/>
        <v>SQR</v>
      </c>
      <c r="M196" s="18" t="str">
        <f t="shared" si="11"/>
        <v>TEA</v>
      </c>
      <c r="N196" s="18" t="str">
        <f t="shared" si="12"/>
        <v>A12</v>
      </c>
      <c r="P196" s="18">
        <f t="shared" si="13"/>
        <v>6</v>
      </c>
      <c r="Q196" s="18">
        <f t="shared" si="14"/>
        <v>3</v>
      </c>
      <c r="R196" s="18">
        <f>IF(TRIM(RIGHT(TRIM(B196),LEN(TRIM(B196))-SEARCH("-",TRIM(B196),1+SEARCH("-",TRIM(B196)))))=$F$4,1,IF(TRIM(RIGHT(TRIM(B196),LEN(TRIM(B196))-SEARCH("-",TRIM(B196),1+SEARCH("-",TRIM(B196)))))=$F$5,2,IF(TRIM(RIGHT(TRIM(B196),LEN(TRIM(B196))-SEARCH("-",TRIM(B196),1+SEARCH("-",TRIM(B196)))))=$F$6,3,IF(TRIM(RIGHT(TRIM(B196),LEN(TRIM(B196))-SEARCH("-",TRIM(B196),1+SEARCH("-",TRIM(B196)))))=$F$7,4,IF(TRIM(RIGHT(TRIM(B196),LEN(TRIM(B196))-SEARCH("-",TRIM(B196),1+SEARCH("-",TRIM(B196)))))=$F$8,5,IF(TRIM(RIGHT(TRIM(B196),LEN(TRIM(B196))-SEARCH("-",TRIM(B196),1+SEARCH("-",TRIM(B196)))))=$F$9,6,IF(TRIM(RIGHT(TRIM(B196),LEN(TRIM(B196))-SEARCH("-",TRIM(B196),1+SEARCH("-",TRIM(B196)))))=$F$10,7,IF(TRIM(RIGHT(TRIM(B196),LEN(TRIM(B196))-SEARCH("-",TRIM(B196),1+SEARCH("-",TRIM(B196)))))=$F$11,8,IF(TRIM(RIGHT(TRIM(B196),LEN(TRIM(B196))-SEARCH("-",TRIM(B196),1+SEARCH("-",TRIM(B196)))))=$F$12,9,"")))))))))</f>
        <v>9</v>
      </c>
      <c r="T196" s="18" t="str">
        <f>P196&amp;R196&amp;Q196</f>
        <v>693</v>
      </c>
    </row>
    <row r="197" spans="1:21" ht="28.5" customHeight="1" x14ac:dyDescent="0.7">
      <c r="B197" s="14" t="s">
        <v>20</v>
      </c>
      <c r="J197" s="14" t="s">
        <v>213</v>
      </c>
      <c r="L197" s="18" t="str">
        <f t="shared" ref="L197:L236" si="15">TRIM(LEFT(TRIM(B197),SEARCH("-",TRIM(B197))-1))</f>
        <v>CRL</v>
      </c>
      <c r="M197" s="18" t="str">
        <f t="shared" ref="M197:M236" si="16">TRIM(MID(TRIM(B197),SEARCH("-",TRIM(B197))+1,SEARCH("-",TRIM(B197),1+SEARCH("-",TRIM(B197)))-SEARCH("-",TRIM(B197))-1))</f>
        <v>CC</v>
      </c>
      <c r="N197" s="18" t="str">
        <f t="shared" ref="N197:N236" si="17">TRIM(RIGHT(TRIM(B197),LEN(TRIM(B197))-SEARCH("-",TRIM(B197),1+SEARCH("-",TRIM(B197)))))</f>
        <v>A01</v>
      </c>
      <c r="P197" s="18">
        <f t="shared" ref="P197:P236" si="18">IF(TRIM(LEFT(TRIM(B197),SEARCH("-",TRIM(B197))-1))=$D$4,1,IF(TRIM(LEFT(TRIM(B197),SEARCH("-",TRIM(B197))-1))=$D$5,2,IF(TRIM(LEFT(TRIM(B197),SEARCH("-",TRIM(B197))-1))=$D$6,3,IF(TRIM(LEFT(TRIM(B197),SEARCH("-",TRIM(B197))-1))=$D$7,4,IF(TRIM(LEFT(TRIM(B197),SEARCH("-",TRIM(B197))-1))=$D$8,5,IF(TRIM(LEFT(TRIM(B197),SEARCH("-",TRIM(B197))-1))=$D$9,6,""))))))</f>
        <v>1</v>
      </c>
      <c r="Q197" s="18">
        <f t="shared" ref="Q197:Q236" si="19">IF(TRIM(MID(TRIM(B197),SEARCH("-",TRIM(B197))+1,SEARCH("-",TRIM(B197),1+SEARCH("-",TRIM(B197)))-SEARCH("-",TRIM(B197))-1))=$E$4,1,IF(TRIM(MID(TRIM(B197),SEARCH("-",TRIM(B197))+1,SEARCH("-",TRIM(B197),1+SEARCH("-",TRIM(B197)))-SEARCH("-",TRIM(B197))-1))=$E$5,2,IF(TRIM(MID(TRIM(B197),SEARCH("-",TRIM(B197))+1,SEARCH("-",TRIM(B197),1+SEARCH("-",TRIM(B197)))-SEARCH("-",TRIM(B197))-1))=$E$6,3,IF(TRIM(MID(TRIM(B197),SEARCH("-",TRIM(B197))+1,SEARCH("-",TRIM(B197),1+SEARCH("-",TRIM(B197)))-SEARCH("-",TRIM(B197))-1))=$E$7,4,IF(TRIM(MID(TRIM(B197),SEARCH("-",TRIM(B197))+1,SEARCH("-",TRIM(B197),1+SEARCH("-",TRIM(B197)))-SEARCH("-",TRIM(B197))-1))=$E$8,5,IF(TRIM(MID(TRIM(B197),SEARCH("-",TRIM(B197))+1,SEARCH("-",TRIM(B197),1+SEARCH("-",TRIM(B197)))-SEARCH("-",TRIM(B197))-1))=$E$9,6,0))))))</f>
        <v>1</v>
      </c>
      <c r="R197" s="18">
        <f>IF(TRIM(RIGHT(TRIM(B197),LEN(TRIM(B197))-SEARCH("-",TRIM(B197),1+SEARCH("-",TRIM(B197)))))=$F$4,1,IF(TRIM(RIGHT(TRIM(B197),LEN(TRIM(B197))-SEARCH("-",TRIM(B197),1+SEARCH("-",TRIM(B197)))))=$F$5,2,IF(TRIM(RIGHT(TRIM(B197),LEN(TRIM(B197))-SEARCH("-",TRIM(B197),1+SEARCH("-",TRIM(B197)))))=$F$6,3,IF(TRIM(RIGHT(TRIM(B197),LEN(TRIM(B197))-SEARCH("-",TRIM(B197),1+SEARCH("-",TRIM(B197)))))=$F$7,4,IF(TRIM(RIGHT(TRIM(B197),LEN(TRIM(B197))-SEARCH("-",TRIM(B197),1+SEARCH("-",TRIM(B197)))))=$F$8,5,IF(TRIM(RIGHT(TRIM(B197),LEN(TRIM(B197))-SEARCH("-",TRIM(B197),1+SEARCH("-",TRIM(B197)))))=$F$9,6,IF(TRIM(RIGHT(TRIM(B197),LEN(TRIM(B197))-SEARCH("-",TRIM(B197),1+SEARCH("-",TRIM(B197)))))=$F$10,7,IF(TRIM(RIGHT(TRIM(B197),LEN(TRIM(B197))-SEARCH("-",TRIM(B197),1+SEARCH("-",TRIM(B197)))))=$F$11,8,IF(TRIM(RIGHT(TRIM(B197),LEN(TRIM(B197))-SEARCH("-",TRIM(B197),1+SEARCH("-",TRIM(B197)))))=$F$12,9,"")))))))))</f>
        <v>2</v>
      </c>
      <c r="T197" s="18" t="str">
        <f>P197&amp;R197&amp;Q197</f>
        <v>121</v>
      </c>
    </row>
    <row r="198" spans="1:21" ht="28.5" customHeight="1" x14ac:dyDescent="0.7">
      <c r="B198" s="15" t="s">
        <v>163</v>
      </c>
      <c r="J198" s="14" t="s">
        <v>214</v>
      </c>
      <c r="L198" s="18" t="str">
        <f t="shared" si="15"/>
        <v>LNS</v>
      </c>
      <c r="M198" s="18" t="str">
        <f t="shared" si="16"/>
        <v>COF</v>
      </c>
      <c r="N198" s="18" t="str">
        <f t="shared" si="17"/>
        <v>A10</v>
      </c>
      <c r="P198" s="18">
        <f t="shared" si="18"/>
        <v>4</v>
      </c>
      <c r="Q198" s="18">
        <f t="shared" si="19"/>
        <v>2</v>
      </c>
      <c r="R198" s="18">
        <f>IF(TRIM(RIGHT(TRIM(B198),LEN(TRIM(B198))-SEARCH("-",TRIM(B198),1+SEARCH("-",TRIM(B198)))))=$F$4,1,IF(TRIM(RIGHT(TRIM(B198),LEN(TRIM(B198))-SEARCH("-",TRIM(B198),1+SEARCH("-",TRIM(B198)))))=$F$5,2,IF(TRIM(RIGHT(TRIM(B198),LEN(TRIM(B198))-SEARCH("-",TRIM(B198),1+SEARCH("-",TRIM(B198)))))=$F$6,3,IF(TRIM(RIGHT(TRIM(B198),LEN(TRIM(B198))-SEARCH("-",TRIM(B198),1+SEARCH("-",TRIM(B198)))))=$F$7,4,IF(TRIM(RIGHT(TRIM(B198),LEN(TRIM(B198))-SEARCH("-",TRIM(B198),1+SEARCH("-",TRIM(B198)))))=$F$8,5,IF(TRIM(RIGHT(TRIM(B198),LEN(TRIM(B198))-SEARCH("-",TRIM(B198),1+SEARCH("-",TRIM(B198)))))=$F$9,6,IF(TRIM(RIGHT(TRIM(B198),LEN(TRIM(B198))-SEARCH("-",TRIM(B198),1+SEARCH("-",TRIM(B198)))))=$F$10,7,IF(TRIM(RIGHT(TRIM(B198),LEN(TRIM(B198))-SEARCH("-",TRIM(B198),1+SEARCH("-",TRIM(B198)))))=$F$11,8,IF(TRIM(RIGHT(TRIM(B198),LEN(TRIM(B198))-SEARCH("-",TRIM(B198),1+SEARCH("-",TRIM(B198)))))=$F$12,9,"")))))))))</f>
        <v>7</v>
      </c>
      <c r="T198" s="18" t="str">
        <f>P198&amp;R198&amp;Q198</f>
        <v>472</v>
      </c>
    </row>
    <row r="199" spans="1:21" s="6" customFormat="1" ht="28.5" customHeight="1" x14ac:dyDescent="0.7">
      <c r="A199" s="5"/>
      <c r="B199" s="14" t="s">
        <v>120</v>
      </c>
      <c r="C199" s="3"/>
      <c r="J199" s="14" t="s">
        <v>215</v>
      </c>
      <c r="L199" s="18" t="str">
        <f t="shared" si="15"/>
        <v>HNY</v>
      </c>
      <c r="M199" s="18" t="str">
        <f t="shared" si="16"/>
        <v>CC</v>
      </c>
      <c r="N199" s="18" t="str">
        <f t="shared" si="17"/>
        <v>A07</v>
      </c>
      <c r="P199" s="18">
        <f t="shared" si="18"/>
        <v>3</v>
      </c>
      <c r="Q199" s="18">
        <f t="shared" si="19"/>
        <v>1</v>
      </c>
      <c r="R199" s="18">
        <f>IF(TRIM(RIGHT(TRIM(B199),LEN(TRIM(B199))-SEARCH("-",TRIM(B199),1+SEARCH("-",TRIM(B199)))))=$F$4,1,IF(TRIM(RIGHT(TRIM(B199),LEN(TRIM(B199))-SEARCH("-",TRIM(B199),1+SEARCH("-",TRIM(B199)))))=$F$5,2,IF(TRIM(RIGHT(TRIM(B199),LEN(TRIM(B199))-SEARCH("-",TRIM(B199),1+SEARCH("-",TRIM(B199)))))=$F$6,3,IF(TRIM(RIGHT(TRIM(B199),LEN(TRIM(B199))-SEARCH("-",TRIM(B199),1+SEARCH("-",TRIM(B199)))))=$F$7,4,IF(TRIM(RIGHT(TRIM(B199),LEN(TRIM(B199))-SEARCH("-",TRIM(B199),1+SEARCH("-",TRIM(B199)))))=$F$8,5,IF(TRIM(RIGHT(TRIM(B199),LEN(TRIM(B199))-SEARCH("-",TRIM(B199),1+SEARCH("-",TRIM(B199)))))=$F$9,6,IF(TRIM(RIGHT(TRIM(B199),LEN(TRIM(B199))-SEARCH("-",TRIM(B199),1+SEARCH("-",TRIM(B199)))))=$F$10,7,IF(TRIM(RIGHT(TRIM(B199),LEN(TRIM(B199))-SEARCH("-",TRIM(B199),1+SEARCH("-",TRIM(B199)))))=$F$11,8,IF(TRIM(RIGHT(TRIM(B199),LEN(TRIM(B199))-SEARCH("-",TRIM(B199),1+SEARCH("-",TRIM(B199)))))=$F$12,9,"")))))))))</f>
        <v>4</v>
      </c>
      <c r="S199" s="18"/>
      <c r="T199" s="18" t="str">
        <f>P199&amp;R199&amp;Q199</f>
        <v>341</v>
      </c>
      <c r="U199" s="21"/>
    </row>
    <row r="200" spans="1:21" ht="28.5" customHeight="1" x14ac:dyDescent="0.7">
      <c r="B200" s="14" t="s">
        <v>31</v>
      </c>
      <c r="J200" s="14" t="s">
        <v>216</v>
      </c>
      <c r="L200" s="18" t="str">
        <f t="shared" si="15"/>
        <v>CRL</v>
      </c>
      <c r="M200" s="18" t="str">
        <f t="shared" si="16"/>
        <v>COF</v>
      </c>
      <c r="N200" s="18" t="str">
        <f t="shared" si="17"/>
        <v>A06</v>
      </c>
      <c r="P200" s="18">
        <f t="shared" si="18"/>
        <v>1</v>
      </c>
      <c r="Q200" s="18">
        <f t="shared" si="19"/>
        <v>2</v>
      </c>
      <c r="R200" s="18">
        <f>IF(TRIM(RIGHT(TRIM(B200),LEN(TRIM(B200))-SEARCH("-",TRIM(B200),1+SEARCH("-",TRIM(B200)))))=$F$4,1,IF(TRIM(RIGHT(TRIM(B200),LEN(TRIM(B200))-SEARCH("-",TRIM(B200),1+SEARCH("-",TRIM(B200)))))=$F$5,2,IF(TRIM(RIGHT(TRIM(B200),LEN(TRIM(B200))-SEARCH("-",TRIM(B200),1+SEARCH("-",TRIM(B200)))))=$F$6,3,IF(TRIM(RIGHT(TRIM(B200),LEN(TRIM(B200))-SEARCH("-",TRIM(B200),1+SEARCH("-",TRIM(B200)))))=$F$7,4,IF(TRIM(RIGHT(TRIM(B200),LEN(TRIM(B200))-SEARCH("-",TRIM(B200),1+SEARCH("-",TRIM(B200)))))=$F$8,5,IF(TRIM(RIGHT(TRIM(B200),LEN(TRIM(B200))-SEARCH("-",TRIM(B200),1+SEARCH("-",TRIM(B200)))))=$F$9,6,IF(TRIM(RIGHT(TRIM(B200),LEN(TRIM(B200))-SEARCH("-",TRIM(B200),1+SEARCH("-",TRIM(B200)))))=$F$10,7,IF(TRIM(RIGHT(TRIM(B200),LEN(TRIM(B200))-SEARCH("-",TRIM(B200),1+SEARCH("-",TRIM(B200)))))=$F$11,8,IF(TRIM(RIGHT(TRIM(B200),LEN(TRIM(B200))-SEARCH("-",TRIM(B200),1+SEARCH("-",TRIM(B200)))))=$F$12,9,"")))))))))</f>
        <v>3</v>
      </c>
      <c r="T200" s="18" t="str">
        <f>P200&amp;R200&amp;Q200</f>
        <v>132</v>
      </c>
    </row>
    <row r="201" spans="1:21" ht="28.5" customHeight="1" x14ac:dyDescent="0.7">
      <c r="B201" s="14" t="s">
        <v>13</v>
      </c>
      <c r="J201" s="14" t="s">
        <v>217</v>
      </c>
      <c r="L201" s="18" t="str">
        <f t="shared" si="15"/>
        <v>CRL</v>
      </c>
      <c r="M201" s="18" t="str">
        <f t="shared" si="16"/>
        <v>MLK</v>
      </c>
      <c r="N201" s="18" t="str">
        <f t="shared" si="17"/>
        <v>FW</v>
      </c>
      <c r="P201" s="18">
        <f t="shared" si="18"/>
        <v>1</v>
      </c>
      <c r="Q201" s="18">
        <f t="shared" si="19"/>
        <v>4</v>
      </c>
      <c r="R201" s="18">
        <f>IF(TRIM(RIGHT(TRIM(B201),LEN(TRIM(B201))-SEARCH("-",TRIM(B201),1+SEARCH("-",TRIM(B201)))))=$F$4,1,IF(TRIM(RIGHT(TRIM(B201),LEN(TRIM(B201))-SEARCH("-",TRIM(B201),1+SEARCH("-",TRIM(B201)))))=$F$5,2,IF(TRIM(RIGHT(TRIM(B201),LEN(TRIM(B201))-SEARCH("-",TRIM(B201),1+SEARCH("-",TRIM(B201)))))=$F$6,3,IF(TRIM(RIGHT(TRIM(B201),LEN(TRIM(B201))-SEARCH("-",TRIM(B201),1+SEARCH("-",TRIM(B201)))))=$F$7,4,IF(TRIM(RIGHT(TRIM(B201),LEN(TRIM(B201))-SEARCH("-",TRIM(B201),1+SEARCH("-",TRIM(B201)))))=$F$8,5,IF(TRIM(RIGHT(TRIM(B201),LEN(TRIM(B201))-SEARCH("-",TRIM(B201),1+SEARCH("-",TRIM(B201)))))=$F$9,6,IF(TRIM(RIGHT(TRIM(B201),LEN(TRIM(B201))-SEARCH("-",TRIM(B201),1+SEARCH("-",TRIM(B201)))))=$F$10,7,IF(TRIM(RIGHT(TRIM(B201),LEN(TRIM(B201))-SEARCH("-",TRIM(B201),1+SEARCH("-",TRIM(B201)))))=$F$11,8,IF(TRIM(RIGHT(TRIM(B201),LEN(TRIM(B201))-SEARCH("-",TRIM(B201),1+SEARCH("-",TRIM(B201)))))=$F$12,9,"")))))))))</f>
        <v>1</v>
      </c>
      <c r="T201" s="18" t="str">
        <f>P201&amp;R201&amp;Q201</f>
        <v>114</v>
      </c>
    </row>
    <row r="202" spans="1:21" ht="28.5" customHeight="1" x14ac:dyDescent="0.7">
      <c r="B202" s="14" t="s">
        <v>57</v>
      </c>
      <c r="J202" s="14" t="s">
        <v>218</v>
      </c>
      <c r="L202" s="18" t="str">
        <f t="shared" si="15"/>
        <v>CRL</v>
      </c>
      <c r="M202" s="18" t="str">
        <f t="shared" si="16"/>
        <v>TEA</v>
      </c>
      <c r="N202" s="18" t="str">
        <f t="shared" si="17"/>
        <v>A11</v>
      </c>
      <c r="P202" s="18">
        <f t="shared" si="18"/>
        <v>1</v>
      </c>
      <c r="Q202" s="18">
        <f t="shared" si="19"/>
        <v>3</v>
      </c>
      <c r="R202" s="18">
        <f>IF(TRIM(RIGHT(TRIM(B202),LEN(TRIM(B202))-SEARCH("-",TRIM(B202),1+SEARCH("-",TRIM(B202)))))=$F$4,1,IF(TRIM(RIGHT(TRIM(B202),LEN(TRIM(B202))-SEARCH("-",TRIM(B202),1+SEARCH("-",TRIM(B202)))))=$F$5,2,IF(TRIM(RIGHT(TRIM(B202),LEN(TRIM(B202))-SEARCH("-",TRIM(B202),1+SEARCH("-",TRIM(B202)))))=$F$6,3,IF(TRIM(RIGHT(TRIM(B202),LEN(TRIM(B202))-SEARCH("-",TRIM(B202),1+SEARCH("-",TRIM(B202)))))=$F$7,4,IF(TRIM(RIGHT(TRIM(B202),LEN(TRIM(B202))-SEARCH("-",TRIM(B202),1+SEARCH("-",TRIM(B202)))))=$F$8,5,IF(TRIM(RIGHT(TRIM(B202),LEN(TRIM(B202))-SEARCH("-",TRIM(B202),1+SEARCH("-",TRIM(B202)))))=$F$9,6,IF(TRIM(RIGHT(TRIM(B202),LEN(TRIM(B202))-SEARCH("-",TRIM(B202),1+SEARCH("-",TRIM(B202)))))=$F$10,7,IF(TRIM(RIGHT(TRIM(B202),LEN(TRIM(B202))-SEARCH("-",TRIM(B202),1+SEARCH("-",TRIM(B202)))))=$F$11,8,IF(TRIM(RIGHT(TRIM(B202),LEN(TRIM(B202))-SEARCH("-",TRIM(B202),1+SEARCH("-",TRIM(B202)))))=$F$12,9,"")))))))))</f>
        <v>8</v>
      </c>
      <c r="T202" s="18" t="str">
        <f>P202&amp;R202&amp;Q202</f>
        <v>183</v>
      </c>
    </row>
    <row r="203" spans="1:21" ht="28.5" customHeight="1" x14ac:dyDescent="0.7">
      <c r="B203" s="14" t="s">
        <v>125</v>
      </c>
      <c r="J203" s="14" t="s">
        <v>219</v>
      </c>
      <c r="L203" s="18" t="str">
        <f t="shared" si="15"/>
        <v>HNY</v>
      </c>
      <c r="M203" s="18" t="str">
        <f t="shared" si="16"/>
        <v>CC</v>
      </c>
      <c r="N203" s="18" t="str">
        <f t="shared" si="17"/>
        <v>A08</v>
      </c>
      <c r="P203" s="18">
        <f t="shared" si="18"/>
        <v>3</v>
      </c>
      <c r="Q203" s="18">
        <f t="shared" si="19"/>
        <v>1</v>
      </c>
      <c r="R203" s="18">
        <f>IF(TRIM(RIGHT(TRIM(B203),LEN(TRIM(B203))-SEARCH("-",TRIM(B203),1+SEARCH("-",TRIM(B203)))))=$F$4,1,IF(TRIM(RIGHT(TRIM(B203),LEN(TRIM(B203))-SEARCH("-",TRIM(B203),1+SEARCH("-",TRIM(B203)))))=$F$5,2,IF(TRIM(RIGHT(TRIM(B203),LEN(TRIM(B203))-SEARCH("-",TRIM(B203),1+SEARCH("-",TRIM(B203)))))=$F$6,3,IF(TRIM(RIGHT(TRIM(B203),LEN(TRIM(B203))-SEARCH("-",TRIM(B203),1+SEARCH("-",TRIM(B203)))))=$F$7,4,IF(TRIM(RIGHT(TRIM(B203),LEN(TRIM(B203))-SEARCH("-",TRIM(B203),1+SEARCH("-",TRIM(B203)))))=$F$8,5,IF(TRIM(RIGHT(TRIM(B203),LEN(TRIM(B203))-SEARCH("-",TRIM(B203),1+SEARCH("-",TRIM(B203)))))=$F$9,6,IF(TRIM(RIGHT(TRIM(B203),LEN(TRIM(B203))-SEARCH("-",TRIM(B203),1+SEARCH("-",TRIM(B203)))))=$F$10,7,IF(TRIM(RIGHT(TRIM(B203),LEN(TRIM(B203))-SEARCH("-",TRIM(B203),1+SEARCH("-",TRIM(B203)))))=$F$11,8,IF(TRIM(RIGHT(TRIM(B203),LEN(TRIM(B203))-SEARCH("-",TRIM(B203),1+SEARCH("-",TRIM(B203)))))=$F$12,9,"")))))))))</f>
        <v>5</v>
      </c>
      <c r="T203" s="18" t="str">
        <f>P203&amp;R203&amp;Q203</f>
        <v>351</v>
      </c>
    </row>
    <row r="204" spans="1:21" ht="28.5" customHeight="1" x14ac:dyDescent="0.7">
      <c r="B204" s="14" t="s">
        <v>47</v>
      </c>
      <c r="J204" s="14" t="s">
        <v>220</v>
      </c>
      <c r="L204" s="18" t="str">
        <f t="shared" si="15"/>
        <v>CRL</v>
      </c>
      <c r="M204" s="18" t="str">
        <f t="shared" si="16"/>
        <v>TEA</v>
      </c>
      <c r="N204" s="18" t="str">
        <f t="shared" si="17"/>
        <v>A09</v>
      </c>
      <c r="P204" s="18">
        <f t="shared" si="18"/>
        <v>1</v>
      </c>
      <c r="Q204" s="18">
        <f t="shared" si="19"/>
        <v>3</v>
      </c>
      <c r="R204" s="18">
        <f>IF(TRIM(RIGHT(TRIM(B204),LEN(TRIM(B204))-SEARCH("-",TRIM(B204),1+SEARCH("-",TRIM(B204)))))=$F$4,1,IF(TRIM(RIGHT(TRIM(B204),LEN(TRIM(B204))-SEARCH("-",TRIM(B204),1+SEARCH("-",TRIM(B204)))))=$F$5,2,IF(TRIM(RIGHT(TRIM(B204),LEN(TRIM(B204))-SEARCH("-",TRIM(B204),1+SEARCH("-",TRIM(B204)))))=$F$6,3,IF(TRIM(RIGHT(TRIM(B204),LEN(TRIM(B204))-SEARCH("-",TRIM(B204),1+SEARCH("-",TRIM(B204)))))=$F$7,4,IF(TRIM(RIGHT(TRIM(B204),LEN(TRIM(B204))-SEARCH("-",TRIM(B204),1+SEARCH("-",TRIM(B204)))))=$F$8,5,IF(TRIM(RIGHT(TRIM(B204),LEN(TRIM(B204))-SEARCH("-",TRIM(B204),1+SEARCH("-",TRIM(B204)))))=$F$9,6,IF(TRIM(RIGHT(TRIM(B204),LEN(TRIM(B204))-SEARCH("-",TRIM(B204),1+SEARCH("-",TRIM(B204)))))=$F$10,7,IF(TRIM(RIGHT(TRIM(B204),LEN(TRIM(B204))-SEARCH("-",TRIM(B204),1+SEARCH("-",TRIM(B204)))))=$F$11,8,IF(TRIM(RIGHT(TRIM(B204),LEN(TRIM(B204))-SEARCH("-",TRIM(B204),1+SEARCH("-",TRIM(B204)))))=$F$12,9,"")))))))))</f>
        <v>6</v>
      </c>
      <c r="T204" s="18" t="str">
        <f>P204&amp;R204&amp;Q204</f>
        <v>163</v>
      </c>
    </row>
    <row r="205" spans="1:21" ht="28.5" customHeight="1" x14ac:dyDescent="0.7">
      <c r="B205" s="15" t="s">
        <v>174</v>
      </c>
      <c r="J205" s="14" t="s">
        <v>221</v>
      </c>
      <c r="L205" s="18" t="str">
        <f t="shared" si="15"/>
        <v>LNS</v>
      </c>
      <c r="M205" s="18" t="str">
        <f t="shared" si="16"/>
        <v>TEA</v>
      </c>
      <c r="N205" s="18" t="str">
        <f t="shared" si="17"/>
        <v>A12</v>
      </c>
      <c r="P205" s="18">
        <f t="shared" si="18"/>
        <v>4</v>
      </c>
      <c r="Q205" s="18">
        <f t="shared" si="19"/>
        <v>3</v>
      </c>
      <c r="R205" s="18">
        <f>IF(TRIM(RIGHT(TRIM(B205),LEN(TRIM(B205))-SEARCH("-",TRIM(B205),1+SEARCH("-",TRIM(B205)))))=$F$4,1,IF(TRIM(RIGHT(TRIM(B205),LEN(TRIM(B205))-SEARCH("-",TRIM(B205),1+SEARCH("-",TRIM(B205)))))=$F$5,2,IF(TRIM(RIGHT(TRIM(B205),LEN(TRIM(B205))-SEARCH("-",TRIM(B205),1+SEARCH("-",TRIM(B205)))))=$F$6,3,IF(TRIM(RIGHT(TRIM(B205),LEN(TRIM(B205))-SEARCH("-",TRIM(B205),1+SEARCH("-",TRIM(B205)))))=$F$7,4,IF(TRIM(RIGHT(TRIM(B205),LEN(TRIM(B205))-SEARCH("-",TRIM(B205),1+SEARCH("-",TRIM(B205)))))=$F$8,5,IF(TRIM(RIGHT(TRIM(B205),LEN(TRIM(B205))-SEARCH("-",TRIM(B205),1+SEARCH("-",TRIM(B205)))))=$F$9,6,IF(TRIM(RIGHT(TRIM(B205),LEN(TRIM(B205))-SEARCH("-",TRIM(B205),1+SEARCH("-",TRIM(B205)))))=$F$10,7,IF(TRIM(RIGHT(TRIM(B205),LEN(TRIM(B205))-SEARCH("-",TRIM(B205),1+SEARCH("-",TRIM(B205)))))=$F$11,8,IF(TRIM(RIGHT(TRIM(B205),LEN(TRIM(B205))-SEARCH("-",TRIM(B205),1+SEARCH("-",TRIM(B205)))))=$F$12,9,"")))))))))</f>
        <v>9</v>
      </c>
      <c r="T205" s="18" t="str">
        <f>P205&amp;R205&amp;Q205</f>
        <v>493</v>
      </c>
    </row>
    <row r="206" spans="1:21" ht="28.5" customHeight="1" x14ac:dyDescent="0.7">
      <c r="B206" s="14" t="s">
        <v>138</v>
      </c>
      <c r="J206" s="14" t="s">
        <v>222</v>
      </c>
      <c r="L206" s="18" t="str">
        <f t="shared" si="15"/>
        <v>HNY</v>
      </c>
      <c r="M206" s="18" t="str">
        <f t="shared" si="16"/>
        <v>MLK</v>
      </c>
      <c r="N206" s="18" t="str">
        <f t="shared" si="17"/>
        <v>A10</v>
      </c>
      <c r="P206" s="18">
        <f t="shared" si="18"/>
        <v>3</v>
      </c>
      <c r="Q206" s="18">
        <f t="shared" si="19"/>
        <v>4</v>
      </c>
      <c r="R206" s="18">
        <f>IF(TRIM(RIGHT(TRIM(B206),LEN(TRIM(B206))-SEARCH("-",TRIM(B206),1+SEARCH("-",TRIM(B206)))))=$F$4,1,IF(TRIM(RIGHT(TRIM(B206),LEN(TRIM(B206))-SEARCH("-",TRIM(B206),1+SEARCH("-",TRIM(B206)))))=$F$5,2,IF(TRIM(RIGHT(TRIM(B206),LEN(TRIM(B206))-SEARCH("-",TRIM(B206),1+SEARCH("-",TRIM(B206)))))=$F$6,3,IF(TRIM(RIGHT(TRIM(B206),LEN(TRIM(B206))-SEARCH("-",TRIM(B206),1+SEARCH("-",TRIM(B206)))))=$F$7,4,IF(TRIM(RIGHT(TRIM(B206),LEN(TRIM(B206))-SEARCH("-",TRIM(B206),1+SEARCH("-",TRIM(B206)))))=$F$8,5,IF(TRIM(RIGHT(TRIM(B206),LEN(TRIM(B206))-SEARCH("-",TRIM(B206),1+SEARCH("-",TRIM(B206)))))=$F$9,6,IF(TRIM(RIGHT(TRIM(B206),LEN(TRIM(B206))-SEARCH("-",TRIM(B206),1+SEARCH("-",TRIM(B206)))))=$F$10,7,IF(TRIM(RIGHT(TRIM(B206),LEN(TRIM(B206))-SEARCH("-",TRIM(B206),1+SEARCH("-",TRIM(B206)))))=$F$11,8,IF(TRIM(RIGHT(TRIM(B206),LEN(TRIM(B206))-SEARCH("-",TRIM(B206),1+SEARCH("-",TRIM(B206)))))=$F$12,9,"")))))))))</f>
        <v>7</v>
      </c>
      <c r="T206" s="18" t="str">
        <f>P206&amp;R206&amp;Q206</f>
        <v>374</v>
      </c>
    </row>
    <row r="207" spans="1:21" ht="28.5" customHeight="1" x14ac:dyDescent="0.7">
      <c r="B207" s="14" t="s">
        <v>129</v>
      </c>
      <c r="J207" s="14" t="s">
        <v>223</v>
      </c>
      <c r="L207" s="18" t="str">
        <f t="shared" si="15"/>
        <v>HNY</v>
      </c>
      <c r="M207" s="18" t="str">
        <f t="shared" si="16"/>
        <v>27</v>
      </c>
      <c r="N207" s="18" t="str">
        <f t="shared" si="17"/>
        <v>A08</v>
      </c>
      <c r="P207" s="18">
        <f t="shared" si="18"/>
        <v>3</v>
      </c>
      <c r="Q207" s="18">
        <f t="shared" si="19"/>
        <v>5</v>
      </c>
      <c r="R207" s="18">
        <f>IF(TRIM(RIGHT(TRIM(B207),LEN(TRIM(B207))-SEARCH("-",TRIM(B207),1+SEARCH("-",TRIM(B207)))))=$F$4,1,IF(TRIM(RIGHT(TRIM(B207),LEN(TRIM(B207))-SEARCH("-",TRIM(B207),1+SEARCH("-",TRIM(B207)))))=$F$5,2,IF(TRIM(RIGHT(TRIM(B207),LEN(TRIM(B207))-SEARCH("-",TRIM(B207),1+SEARCH("-",TRIM(B207)))))=$F$6,3,IF(TRIM(RIGHT(TRIM(B207),LEN(TRIM(B207))-SEARCH("-",TRIM(B207),1+SEARCH("-",TRIM(B207)))))=$F$7,4,IF(TRIM(RIGHT(TRIM(B207),LEN(TRIM(B207))-SEARCH("-",TRIM(B207),1+SEARCH("-",TRIM(B207)))))=$F$8,5,IF(TRIM(RIGHT(TRIM(B207),LEN(TRIM(B207))-SEARCH("-",TRIM(B207),1+SEARCH("-",TRIM(B207)))))=$F$9,6,IF(TRIM(RIGHT(TRIM(B207),LEN(TRIM(B207))-SEARCH("-",TRIM(B207),1+SEARCH("-",TRIM(B207)))))=$F$10,7,IF(TRIM(RIGHT(TRIM(B207),LEN(TRIM(B207))-SEARCH("-",TRIM(B207),1+SEARCH("-",TRIM(B207)))))=$F$11,8,IF(TRIM(RIGHT(TRIM(B207),LEN(TRIM(B207))-SEARCH("-",TRIM(B207),1+SEARCH("-",TRIM(B207)))))=$F$12,9,"")))))))))</f>
        <v>5</v>
      </c>
      <c r="T207" s="18" t="str">
        <f>P207&amp;R207&amp;Q207</f>
        <v>355</v>
      </c>
    </row>
    <row r="208" spans="1:21" ht="28.5" customHeight="1" x14ac:dyDescent="0.7">
      <c r="B208" s="14" t="s">
        <v>211</v>
      </c>
      <c r="J208" s="14" t="s">
        <v>224</v>
      </c>
      <c r="L208" s="18" t="str">
        <f t="shared" si="15"/>
        <v>SQR</v>
      </c>
      <c r="M208" s="18" t="str">
        <f t="shared" si="16"/>
        <v>CC</v>
      </c>
      <c r="N208" s="18" t="str">
        <f t="shared" si="17"/>
        <v>FW</v>
      </c>
      <c r="P208" s="18">
        <f t="shared" si="18"/>
        <v>6</v>
      </c>
      <c r="Q208" s="18">
        <f t="shared" si="19"/>
        <v>1</v>
      </c>
      <c r="R208" s="18">
        <f>IF(TRIM(RIGHT(TRIM(B208),LEN(TRIM(B208))-SEARCH("-",TRIM(B208),1+SEARCH("-",TRIM(B208)))))=$F$4,1,IF(TRIM(RIGHT(TRIM(B208),LEN(TRIM(B208))-SEARCH("-",TRIM(B208),1+SEARCH("-",TRIM(B208)))))=$F$5,2,IF(TRIM(RIGHT(TRIM(B208),LEN(TRIM(B208))-SEARCH("-",TRIM(B208),1+SEARCH("-",TRIM(B208)))))=$F$6,3,IF(TRIM(RIGHT(TRIM(B208),LEN(TRIM(B208))-SEARCH("-",TRIM(B208),1+SEARCH("-",TRIM(B208)))))=$F$7,4,IF(TRIM(RIGHT(TRIM(B208),LEN(TRIM(B208))-SEARCH("-",TRIM(B208),1+SEARCH("-",TRIM(B208)))))=$F$8,5,IF(TRIM(RIGHT(TRIM(B208),LEN(TRIM(B208))-SEARCH("-",TRIM(B208),1+SEARCH("-",TRIM(B208)))))=$F$9,6,IF(TRIM(RIGHT(TRIM(B208),LEN(TRIM(B208))-SEARCH("-",TRIM(B208),1+SEARCH("-",TRIM(B208)))))=$F$10,7,IF(TRIM(RIGHT(TRIM(B208),LEN(TRIM(B208))-SEARCH("-",TRIM(B208),1+SEARCH("-",TRIM(B208)))))=$F$11,8,IF(TRIM(RIGHT(TRIM(B208),LEN(TRIM(B208))-SEARCH("-",TRIM(B208),1+SEARCH("-",TRIM(B208)))))=$F$12,9,"")))))))))</f>
        <v>1</v>
      </c>
      <c r="T208" s="18" t="str">
        <f>P208&amp;R208&amp;Q208</f>
        <v>611</v>
      </c>
    </row>
    <row r="209" spans="2:20" ht="28.5" customHeight="1" x14ac:dyDescent="0.7">
      <c r="B209" s="14" t="s">
        <v>199</v>
      </c>
      <c r="J209" s="14" t="s">
        <v>225</v>
      </c>
      <c r="L209" s="18" t="str">
        <f t="shared" si="15"/>
        <v>OFL</v>
      </c>
      <c r="M209" s="18" t="str">
        <f t="shared" si="16"/>
        <v>MLK</v>
      </c>
      <c r="N209" s="18" t="str">
        <f t="shared" si="17"/>
        <v>A10</v>
      </c>
      <c r="P209" s="18">
        <f t="shared" si="18"/>
        <v>5</v>
      </c>
      <c r="Q209" s="18">
        <f t="shared" si="19"/>
        <v>4</v>
      </c>
      <c r="R209" s="18">
        <f>IF(TRIM(RIGHT(TRIM(B209),LEN(TRIM(B209))-SEARCH("-",TRIM(B209),1+SEARCH("-",TRIM(B209)))))=$F$4,1,IF(TRIM(RIGHT(TRIM(B209),LEN(TRIM(B209))-SEARCH("-",TRIM(B209),1+SEARCH("-",TRIM(B209)))))=$F$5,2,IF(TRIM(RIGHT(TRIM(B209),LEN(TRIM(B209))-SEARCH("-",TRIM(B209),1+SEARCH("-",TRIM(B209)))))=$F$6,3,IF(TRIM(RIGHT(TRIM(B209),LEN(TRIM(B209))-SEARCH("-",TRIM(B209),1+SEARCH("-",TRIM(B209)))))=$F$7,4,IF(TRIM(RIGHT(TRIM(B209),LEN(TRIM(B209))-SEARCH("-",TRIM(B209),1+SEARCH("-",TRIM(B209)))))=$F$8,5,IF(TRIM(RIGHT(TRIM(B209),LEN(TRIM(B209))-SEARCH("-",TRIM(B209),1+SEARCH("-",TRIM(B209)))))=$F$9,6,IF(TRIM(RIGHT(TRIM(B209),LEN(TRIM(B209))-SEARCH("-",TRIM(B209),1+SEARCH("-",TRIM(B209)))))=$F$10,7,IF(TRIM(RIGHT(TRIM(B209),LEN(TRIM(B209))-SEARCH("-",TRIM(B209),1+SEARCH("-",TRIM(B209)))))=$F$11,8,IF(TRIM(RIGHT(TRIM(B209),LEN(TRIM(B209))-SEARCH("-",TRIM(B209),1+SEARCH("-",TRIM(B209)))))=$F$12,9,"")))))))))</f>
        <v>7</v>
      </c>
      <c r="T209" s="18" t="str">
        <f>P209&amp;R209&amp;Q209</f>
        <v>574</v>
      </c>
    </row>
    <row r="210" spans="2:20" ht="28.5" customHeight="1" x14ac:dyDescent="0.7">
      <c r="B210" s="15" t="s">
        <v>150</v>
      </c>
      <c r="J210" s="14" t="s">
        <v>226</v>
      </c>
      <c r="L210" s="18" t="str">
        <f t="shared" si="15"/>
        <v>LNS</v>
      </c>
      <c r="M210" s="18" t="str">
        <f t="shared" si="16"/>
        <v>TEA</v>
      </c>
      <c r="N210" s="18" t="str">
        <f t="shared" si="17"/>
        <v>A01</v>
      </c>
      <c r="P210" s="18">
        <f t="shared" si="18"/>
        <v>4</v>
      </c>
      <c r="Q210" s="18">
        <f t="shared" si="19"/>
        <v>3</v>
      </c>
      <c r="R210" s="18">
        <f>IF(TRIM(RIGHT(TRIM(B210),LEN(TRIM(B210))-SEARCH("-",TRIM(B210),1+SEARCH("-",TRIM(B210)))))=$F$4,1,IF(TRIM(RIGHT(TRIM(B210),LEN(TRIM(B210))-SEARCH("-",TRIM(B210),1+SEARCH("-",TRIM(B210)))))=$F$5,2,IF(TRIM(RIGHT(TRIM(B210),LEN(TRIM(B210))-SEARCH("-",TRIM(B210),1+SEARCH("-",TRIM(B210)))))=$F$6,3,IF(TRIM(RIGHT(TRIM(B210),LEN(TRIM(B210))-SEARCH("-",TRIM(B210),1+SEARCH("-",TRIM(B210)))))=$F$7,4,IF(TRIM(RIGHT(TRIM(B210),LEN(TRIM(B210))-SEARCH("-",TRIM(B210),1+SEARCH("-",TRIM(B210)))))=$F$8,5,IF(TRIM(RIGHT(TRIM(B210),LEN(TRIM(B210))-SEARCH("-",TRIM(B210),1+SEARCH("-",TRIM(B210)))))=$F$9,6,IF(TRIM(RIGHT(TRIM(B210),LEN(TRIM(B210))-SEARCH("-",TRIM(B210),1+SEARCH("-",TRIM(B210)))))=$F$10,7,IF(TRIM(RIGHT(TRIM(B210),LEN(TRIM(B210))-SEARCH("-",TRIM(B210),1+SEARCH("-",TRIM(B210)))))=$F$11,8,IF(TRIM(RIGHT(TRIM(B210),LEN(TRIM(B210))-SEARCH("-",TRIM(B210),1+SEARCH("-",TRIM(B210)))))=$F$12,9,"")))))))))</f>
        <v>2</v>
      </c>
      <c r="T210" s="18" t="str">
        <f>P210&amp;R210&amp;Q210</f>
        <v>423</v>
      </c>
    </row>
    <row r="211" spans="2:20" ht="28.5" customHeight="1" x14ac:dyDescent="0.7">
      <c r="B211" s="14" t="s">
        <v>46</v>
      </c>
      <c r="J211" s="14" t="s">
        <v>227</v>
      </c>
      <c r="L211" s="18" t="str">
        <f t="shared" si="15"/>
        <v>CRL</v>
      </c>
      <c r="M211" s="18" t="str">
        <f t="shared" si="16"/>
        <v>COF</v>
      </c>
      <c r="N211" s="18" t="str">
        <f t="shared" si="17"/>
        <v>A09</v>
      </c>
      <c r="P211" s="18">
        <f t="shared" si="18"/>
        <v>1</v>
      </c>
      <c r="Q211" s="18">
        <f t="shared" si="19"/>
        <v>2</v>
      </c>
      <c r="R211" s="18">
        <f>IF(TRIM(RIGHT(TRIM(B211),LEN(TRIM(B211))-SEARCH("-",TRIM(B211),1+SEARCH("-",TRIM(B211)))))=$F$4,1,IF(TRIM(RIGHT(TRIM(B211),LEN(TRIM(B211))-SEARCH("-",TRIM(B211),1+SEARCH("-",TRIM(B211)))))=$F$5,2,IF(TRIM(RIGHT(TRIM(B211),LEN(TRIM(B211))-SEARCH("-",TRIM(B211),1+SEARCH("-",TRIM(B211)))))=$F$6,3,IF(TRIM(RIGHT(TRIM(B211),LEN(TRIM(B211))-SEARCH("-",TRIM(B211),1+SEARCH("-",TRIM(B211)))))=$F$7,4,IF(TRIM(RIGHT(TRIM(B211),LEN(TRIM(B211))-SEARCH("-",TRIM(B211),1+SEARCH("-",TRIM(B211)))))=$F$8,5,IF(TRIM(RIGHT(TRIM(B211),LEN(TRIM(B211))-SEARCH("-",TRIM(B211),1+SEARCH("-",TRIM(B211)))))=$F$9,6,IF(TRIM(RIGHT(TRIM(B211),LEN(TRIM(B211))-SEARCH("-",TRIM(B211),1+SEARCH("-",TRIM(B211)))))=$F$10,7,IF(TRIM(RIGHT(TRIM(B211),LEN(TRIM(B211))-SEARCH("-",TRIM(B211),1+SEARCH("-",TRIM(B211)))))=$F$11,8,IF(TRIM(RIGHT(TRIM(B211),LEN(TRIM(B211))-SEARCH("-",TRIM(B211),1+SEARCH("-",TRIM(B211)))))=$F$12,9,"")))))))))</f>
        <v>6</v>
      </c>
      <c r="T211" s="18" t="str">
        <f>P211&amp;R211&amp;Q211</f>
        <v>162</v>
      </c>
    </row>
    <row r="212" spans="2:20" ht="28.5" customHeight="1" x14ac:dyDescent="0.7">
      <c r="B212" s="14" t="s">
        <v>238</v>
      </c>
      <c r="J212" s="14" t="s">
        <v>228</v>
      </c>
      <c r="L212" s="18" t="str">
        <f t="shared" si="15"/>
        <v>SQR</v>
      </c>
      <c r="M212" s="18" t="str">
        <f t="shared" si="16"/>
        <v>MLK</v>
      </c>
      <c r="N212" s="18" t="str">
        <f t="shared" si="17"/>
        <v>A10</v>
      </c>
      <c r="P212" s="18">
        <f t="shared" si="18"/>
        <v>6</v>
      </c>
      <c r="Q212" s="18">
        <f t="shared" si="19"/>
        <v>4</v>
      </c>
      <c r="R212" s="18">
        <f>IF(TRIM(RIGHT(TRIM(B212),LEN(TRIM(B212))-SEARCH("-",TRIM(B212),1+SEARCH("-",TRIM(B212)))))=$F$4,1,IF(TRIM(RIGHT(TRIM(B212),LEN(TRIM(B212))-SEARCH("-",TRIM(B212),1+SEARCH("-",TRIM(B212)))))=$F$5,2,IF(TRIM(RIGHT(TRIM(B212),LEN(TRIM(B212))-SEARCH("-",TRIM(B212),1+SEARCH("-",TRIM(B212)))))=$F$6,3,IF(TRIM(RIGHT(TRIM(B212),LEN(TRIM(B212))-SEARCH("-",TRIM(B212),1+SEARCH("-",TRIM(B212)))))=$F$7,4,IF(TRIM(RIGHT(TRIM(B212),LEN(TRIM(B212))-SEARCH("-",TRIM(B212),1+SEARCH("-",TRIM(B212)))))=$F$8,5,IF(TRIM(RIGHT(TRIM(B212),LEN(TRIM(B212))-SEARCH("-",TRIM(B212),1+SEARCH("-",TRIM(B212)))))=$F$9,6,IF(TRIM(RIGHT(TRIM(B212),LEN(TRIM(B212))-SEARCH("-",TRIM(B212),1+SEARCH("-",TRIM(B212)))))=$F$10,7,IF(TRIM(RIGHT(TRIM(B212),LEN(TRIM(B212))-SEARCH("-",TRIM(B212),1+SEARCH("-",TRIM(B212)))))=$F$11,8,IF(TRIM(RIGHT(TRIM(B212),LEN(TRIM(B212))-SEARCH("-",TRIM(B212),1+SEARCH("-",TRIM(B212)))))=$F$12,9,"")))))))))</f>
        <v>7</v>
      </c>
      <c r="T212" s="18" t="str">
        <f>P212&amp;R212&amp;Q212</f>
        <v>674</v>
      </c>
    </row>
    <row r="213" spans="2:20" ht="28.5" customHeight="1" x14ac:dyDescent="0.7">
      <c r="B213" s="15" t="s">
        <v>146</v>
      </c>
      <c r="J213" s="14" t="s">
        <v>229</v>
      </c>
      <c r="L213" s="18" t="str">
        <f t="shared" si="15"/>
        <v>LNS</v>
      </c>
      <c r="M213" s="18" t="str">
        <f t="shared" si="16"/>
        <v>COF</v>
      </c>
      <c r="N213" s="18" t="str">
        <f t="shared" si="17"/>
        <v>FW</v>
      </c>
      <c r="P213" s="18">
        <f t="shared" si="18"/>
        <v>4</v>
      </c>
      <c r="Q213" s="18">
        <f t="shared" si="19"/>
        <v>2</v>
      </c>
      <c r="R213" s="18">
        <f>IF(TRIM(RIGHT(TRIM(B213),LEN(TRIM(B213))-SEARCH("-",TRIM(B213),1+SEARCH("-",TRIM(B213)))))=$F$4,1,IF(TRIM(RIGHT(TRIM(B213),LEN(TRIM(B213))-SEARCH("-",TRIM(B213),1+SEARCH("-",TRIM(B213)))))=$F$5,2,IF(TRIM(RIGHT(TRIM(B213),LEN(TRIM(B213))-SEARCH("-",TRIM(B213),1+SEARCH("-",TRIM(B213)))))=$F$6,3,IF(TRIM(RIGHT(TRIM(B213),LEN(TRIM(B213))-SEARCH("-",TRIM(B213),1+SEARCH("-",TRIM(B213)))))=$F$7,4,IF(TRIM(RIGHT(TRIM(B213),LEN(TRIM(B213))-SEARCH("-",TRIM(B213),1+SEARCH("-",TRIM(B213)))))=$F$8,5,IF(TRIM(RIGHT(TRIM(B213),LEN(TRIM(B213))-SEARCH("-",TRIM(B213),1+SEARCH("-",TRIM(B213)))))=$F$9,6,IF(TRIM(RIGHT(TRIM(B213),LEN(TRIM(B213))-SEARCH("-",TRIM(B213),1+SEARCH("-",TRIM(B213)))))=$F$10,7,IF(TRIM(RIGHT(TRIM(B213),LEN(TRIM(B213))-SEARCH("-",TRIM(B213),1+SEARCH("-",TRIM(B213)))))=$F$11,8,IF(TRIM(RIGHT(TRIM(B213),LEN(TRIM(B213))-SEARCH("-",TRIM(B213),1+SEARCH("-",TRIM(B213)))))=$F$12,9,"")))))))))</f>
        <v>1</v>
      </c>
      <c r="T213" s="18" t="str">
        <f>P213&amp;R213&amp;Q213</f>
        <v>412</v>
      </c>
    </row>
    <row r="214" spans="2:20" ht="28.5" customHeight="1" x14ac:dyDescent="0.7">
      <c r="B214" s="14" t="s">
        <v>85</v>
      </c>
      <c r="J214" s="14" t="s">
        <v>230</v>
      </c>
      <c r="L214" s="18" t="str">
        <f t="shared" si="15"/>
        <v>DMD</v>
      </c>
      <c r="M214" s="18" t="str">
        <f t="shared" si="16"/>
        <v>CC</v>
      </c>
      <c r="N214" s="18" t="str">
        <f t="shared" si="17"/>
        <v>A08</v>
      </c>
      <c r="P214" s="18">
        <f t="shared" si="18"/>
        <v>2</v>
      </c>
      <c r="Q214" s="18">
        <f t="shared" si="19"/>
        <v>1</v>
      </c>
      <c r="R214" s="18">
        <f>IF(TRIM(RIGHT(TRIM(B214),LEN(TRIM(B214))-SEARCH("-",TRIM(B214),1+SEARCH("-",TRIM(B214)))))=$F$4,1,IF(TRIM(RIGHT(TRIM(B214),LEN(TRIM(B214))-SEARCH("-",TRIM(B214),1+SEARCH("-",TRIM(B214)))))=$F$5,2,IF(TRIM(RIGHT(TRIM(B214),LEN(TRIM(B214))-SEARCH("-",TRIM(B214),1+SEARCH("-",TRIM(B214)))))=$F$6,3,IF(TRIM(RIGHT(TRIM(B214),LEN(TRIM(B214))-SEARCH("-",TRIM(B214),1+SEARCH("-",TRIM(B214)))))=$F$7,4,IF(TRIM(RIGHT(TRIM(B214),LEN(TRIM(B214))-SEARCH("-",TRIM(B214),1+SEARCH("-",TRIM(B214)))))=$F$8,5,IF(TRIM(RIGHT(TRIM(B214),LEN(TRIM(B214))-SEARCH("-",TRIM(B214),1+SEARCH("-",TRIM(B214)))))=$F$9,6,IF(TRIM(RIGHT(TRIM(B214),LEN(TRIM(B214))-SEARCH("-",TRIM(B214),1+SEARCH("-",TRIM(B214)))))=$F$10,7,IF(TRIM(RIGHT(TRIM(B214),LEN(TRIM(B214))-SEARCH("-",TRIM(B214),1+SEARCH("-",TRIM(B214)))))=$F$11,8,IF(TRIM(RIGHT(TRIM(B214),LEN(TRIM(B214))-SEARCH("-",TRIM(B214),1+SEARCH("-",TRIM(B214)))))=$F$12,9,"")))))))))</f>
        <v>5</v>
      </c>
      <c r="T214" s="18" t="str">
        <f>P214&amp;R214&amp;Q214</f>
        <v>251</v>
      </c>
    </row>
    <row r="215" spans="2:20" ht="28.5" customHeight="1" x14ac:dyDescent="0.7">
      <c r="B215" s="14" t="s">
        <v>119</v>
      </c>
      <c r="J215" s="14" t="s">
        <v>231</v>
      </c>
      <c r="L215" s="18" t="str">
        <f t="shared" si="15"/>
        <v>HNY</v>
      </c>
      <c r="M215" s="18" t="str">
        <f t="shared" si="16"/>
        <v>27</v>
      </c>
      <c r="N215" s="18" t="str">
        <f t="shared" si="17"/>
        <v>A06</v>
      </c>
      <c r="P215" s="18">
        <f t="shared" si="18"/>
        <v>3</v>
      </c>
      <c r="Q215" s="18">
        <f t="shared" si="19"/>
        <v>5</v>
      </c>
      <c r="R215" s="18">
        <f>IF(TRIM(RIGHT(TRIM(B215),LEN(TRIM(B215))-SEARCH("-",TRIM(B215),1+SEARCH("-",TRIM(B215)))))=$F$4,1,IF(TRIM(RIGHT(TRIM(B215),LEN(TRIM(B215))-SEARCH("-",TRIM(B215),1+SEARCH("-",TRIM(B215)))))=$F$5,2,IF(TRIM(RIGHT(TRIM(B215),LEN(TRIM(B215))-SEARCH("-",TRIM(B215),1+SEARCH("-",TRIM(B215)))))=$F$6,3,IF(TRIM(RIGHT(TRIM(B215),LEN(TRIM(B215))-SEARCH("-",TRIM(B215),1+SEARCH("-",TRIM(B215)))))=$F$7,4,IF(TRIM(RIGHT(TRIM(B215),LEN(TRIM(B215))-SEARCH("-",TRIM(B215),1+SEARCH("-",TRIM(B215)))))=$F$8,5,IF(TRIM(RIGHT(TRIM(B215),LEN(TRIM(B215))-SEARCH("-",TRIM(B215),1+SEARCH("-",TRIM(B215)))))=$F$9,6,IF(TRIM(RIGHT(TRIM(B215),LEN(TRIM(B215))-SEARCH("-",TRIM(B215),1+SEARCH("-",TRIM(B215)))))=$F$10,7,IF(TRIM(RIGHT(TRIM(B215),LEN(TRIM(B215))-SEARCH("-",TRIM(B215),1+SEARCH("-",TRIM(B215)))))=$F$11,8,IF(TRIM(RIGHT(TRIM(B215),LEN(TRIM(B215))-SEARCH("-",TRIM(B215),1+SEARCH("-",TRIM(B215)))))=$F$12,9,"")))))))))</f>
        <v>3</v>
      </c>
      <c r="T215" s="18" t="str">
        <f>P215&amp;R215&amp;Q215</f>
        <v>335</v>
      </c>
    </row>
    <row r="216" spans="2:20" ht="28.5" customHeight="1" x14ac:dyDescent="0.7">
      <c r="B216" s="14" t="s">
        <v>240</v>
      </c>
      <c r="J216" s="14" t="s">
        <v>232</v>
      </c>
      <c r="L216" s="18" t="str">
        <f t="shared" si="15"/>
        <v>SQR</v>
      </c>
      <c r="M216" s="18" t="str">
        <f t="shared" si="16"/>
        <v>51</v>
      </c>
      <c r="N216" s="18" t="str">
        <f t="shared" si="17"/>
        <v>A10</v>
      </c>
      <c r="P216" s="18">
        <f t="shared" si="18"/>
        <v>6</v>
      </c>
      <c r="Q216" s="18">
        <f t="shared" si="19"/>
        <v>6</v>
      </c>
      <c r="R216" s="18">
        <f>IF(TRIM(RIGHT(TRIM(B216),LEN(TRIM(B216))-SEARCH("-",TRIM(B216),1+SEARCH("-",TRIM(B216)))))=$F$4,1,IF(TRIM(RIGHT(TRIM(B216),LEN(TRIM(B216))-SEARCH("-",TRIM(B216),1+SEARCH("-",TRIM(B216)))))=$F$5,2,IF(TRIM(RIGHT(TRIM(B216),LEN(TRIM(B216))-SEARCH("-",TRIM(B216),1+SEARCH("-",TRIM(B216)))))=$F$6,3,IF(TRIM(RIGHT(TRIM(B216),LEN(TRIM(B216))-SEARCH("-",TRIM(B216),1+SEARCH("-",TRIM(B216)))))=$F$7,4,IF(TRIM(RIGHT(TRIM(B216),LEN(TRIM(B216))-SEARCH("-",TRIM(B216),1+SEARCH("-",TRIM(B216)))))=$F$8,5,IF(TRIM(RIGHT(TRIM(B216),LEN(TRIM(B216))-SEARCH("-",TRIM(B216),1+SEARCH("-",TRIM(B216)))))=$F$9,6,IF(TRIM(RIGHT(TRIM(B216),LEN(TRIM(B216))-SEARCH("-",TRIM(B216),1+SEARCH("-",TRIM(B216)))))=$F$10,7,IF(TRIM(RIGHT(TRIM(B216),LEN(TRIM(B216))-SEARCH("-",TRIM(B216),1+SEARCH("-",TRIM(B216)))))=$F$11,8,IF(TRIM(RIGHT(TRIM(B216),LEN(TRIM(B216))-SEARCH("-",TRIM(B216),1+SEARCH("-",TRIM(B216)))))=$F$12,9,"")))))))))</f>
        <v>7</v>
      </c>
      <c r="T216" s="18" t="str">
        <f>P216&amp;R216&amp;Q216</f>
        <v>676</v>
      </c>
    </row>
    <row r="217" spans="2:20" ht="28.5" customHeight="1" x14ac:dyDescent="0.7">
      <c r="B217" s="14" t="s">
        <v>251</v>
      </c>
      <c r="J217" s="14" t="s">
        <v>233</v>
      </c>
      <c r="L217" s="18" t="str">
        <f t="shared" si="15"/>
        <v>SQR</v>
      </c>
      <c r="M217" s="18" t="str">
        <f t="shared" si="16"/>
        <v>27</v>
      </c>
      <c r="N217" s="18" t="str">
        <f t="shared" si="17"/>
        <v>A12</v>
      </c>
      <c r="P217" s="18">
        <f t="shared" si="18"/>
        <v>6</v>
      </c>
      <c r="Q217" s="18">
        <f t="shared" si="19"/>
        <v>5</v>
      </c>
      <c r="R217" s="18">
        <f>IF(TRIM(RIGHT(TRIM(B217),LEN(TRIM(B217))-SEARCH("-",TRIM(B217),1+SEARCH("-",TRIM(B217)))))=$F$4,1,IF(TRIM(RIGHT(TRIM(B217),LEN(TRIM(B217))-SEARCH("-",TRIM(B217),1+SEARCH("-",TRIM(B217)))))=$F$5,2,IF(TRIM(RIGHT(TRIM(B217),LEN(TRIM(B217))-SEARCH("-",TRIM(B217),1+SEARCH("-",TRIM(B217)))))=$F$6,3,IF(TRIM(RIGHT(TRIM(B217),LEN(TRIM(B217))-SEARCH("-",TRIM(B217),1+SEARCH("-",TRIM(B217)))))=$F$7,4,IF(TRIM(RIGHT(TRIM(B217),LEN(TRIM(B217))-SEARCH("-",TRIM(B217),1+SEARCH("-",TRIM(B217)))))=$F$8,5,IF(TRIM(RIGHT(TRIM(B217),LEN(TRIM(B217))-SEARCH("-",TRIM(B217),1+SEARCH("-",TRIM(B217)))))=$F$9,6,IF(TRIM(RIGHT(TRIM(B217),LEN(TRIM(B217))-SEARCH("-",TRIM(B217),1+SEARCH("-",TRIM(B217)))))=$F$10,7,IF(TRIM(RIGHT(TRIM(B217),LEN(TRIM(B217))-SEARCH("-",TRIM(B217),1+SEARCH("-",TRIM(B217)))))=$F$11,8,IF(TRIM(RIGHT(TRIM(B217),LEN(TRIM(B217))-SEARCH("-",TRIM(B217),1+SEARCH("-",TRIM(B217)))))=$F$12,9,"")))))))))</f>
        <v>9</v>
      </c>
      <c r="T217" s="18" t="str">
        <f>P217&amp;R217&amp;Q217</f>
        <v>695</v>
      </c>
    </row>
    <row r="218" spans="2:20" ht="28.5" customHeight="1" x14ac:dyDescent="0.7">
      <c r="B218" s="14" t="s">
        <v>33</v>
      </c>
      <c r="J218" s="14" t="s">
        <v>234</v>
      </c>
      <c r="L218" s="18" t="str">
        <f t="shared" si="15"/>
        <v>CRL</v>
      </c>
      <c r="M218" s="18" t="str">
        <f t="shared" si="16"/>
        <v>MLK</v>
      </c>
      <c r="N218" s="18" t="str">
        <f t="shared" si="17"/>
        <v>A06</v>
      </c>
      <c r="P218" s="18">
        <f t="shared" si="18"/>
        <v>1</v>
      </c>
      <c r="Q218" s="18">
        <f t="shared" si="19"/>
        <v>4</v>
      </c>
      <c r="R218" s="18">
        <f>IF(TRIM(RIGHT(TRIM(B218),LEN(TRIM(B218))-SEARCH("-",TRIM(B218),1+SEARCH("-",TRIM(B218)))))=$F$4,1,IF(TRIM(RIGHT(TRIM(B218),LEN(TRIM(B218))-SEARCH("-",TRIM(B218),1+SEARCH("-",TRIM(B218)))))=$F$5,2,IF(TRIM(RIGHT(TRIM(B218),LEN(TRIM(B218))-SEARCH("-",TRIM(B218),1+SEARCH("-",TRIM(B218)))))=$F$6,3,IF(TRIM(RIGHT(TRIM(B218),LEN(TRIM(B218))-SEARCH("-",TRIM(B218),1+SEARCH("-",TRIM(B218)))))=$F$7,4,IF(TRIM(RIGHT(TRIM(B218),LEN(TRIM(B218))-SEARCH("-",TRIM(B218),1+SEARCH("-",TRIM(B218)))))=$F$8,5,IF(TRIM(RIGHT(TRIM(B218),LEN(TRIM(B218))-SEARCH("-",TRIM(B218),1+SEARCH("-",TRIM(B218)))))=$F$9,6,IF(TRIM(RIGHT(TRIM(B218),LEN(TRIM(B218))-SEARCH("-",TRIM(B218),1+SEARCH("-",TRIM(B218)))))=$F$10,7,IF(TRIM(RIGHT(TRIM(B218),LEN(TRIM(B218))-SEARCH("-",TRIM(B218),1+SEARCH("-",TRIM(B218)))))=$F$11,8,IF(TRIM(RIGHT(TRIM(B218),LEN(TRIM(B218))-SEARCH("-",TRIM(B218),1+SEARCH("-",TRIM(B218)))))=$F$12,9,"")))))))))</f>
        <v>3</v>
      </c>
      <c r="T218" s="18" t="str">
        <f>P218&amp;R218&amp;Q218</f>
        <v>134</v>
      </c>
    </row>
    <row r="219" spans="2:20" ht="28.5" customHeight="1" x14ac:dyDescent="0.7">
      <c r="B219" s="14" t="s">
        <v>107</v>
      </c>
      <c r="J219" s="14" t="s">
        <v>235</v>
      </c>
      <c r="L219" s="18" t="str">
        <f t="shared" si="15"/>
        <v>HNY</v>
      </c>
      <c r="M219" s="18" t="str">
        <f t="shared" si="16"/>
        <v>TEA</v>
      </c>
      <c r="N219" s="18" t="str">
        <f t="shared" si="17"/>
        <v>FW</v>
      </c>
      <c r="P219" s="18">
        <f t="shared" si="18"/>
        <v>3</v>
      </c>
      <c r="Q219" s="18">
        <f t="shared" si="19"/>
        <v>3</v>
      </c>
      <c r="R219" s="18">
        <f>IF(TRIM(RIGHT(TRIM(B219),LEN(TRIM(B219))-SEARCH("-",TRIM(B219),1+SEARCH("-",TRIM(B219)))))=$F$4,1,IF(TRIM(RIGHT(TRIM(B219),LEN(TRIM(B219))-SEARCH("-",TRIM(B219),1+SEARCH("-",TRIM(B219)))))=$F$5,2,IF(TRIM(RIGHT(TRIM(B219),LEN(TRIM(B219))-SEARCH("-",TRIM(B219),1+SEARCH("-",TRIM(B219)))))=$F$6,3,IF(TRIM(RIGHT(TRIM(B219),LEN(TRIM(B219))-SEARCH("-",TRIM(B219),1+SEARCH("-",TRIM(B219)))))=$F$7,4,IF(TRIM(RIGHT(TRIM(B219),LEN(TRIM(B219))-SEARCH("-",TRIM(B219),1+SEARCH("-",TRIM(B219)))))=$F$8,5,IF(TRIM(RIGHT(TRIM(B219),LEN(TRIM(B219))-SEARCH("-",TRIM(B219),1+SEARCH("-",TRIM(B219)))))=$F$9,6,IF(TRIM(RIGHT(TRIM(B219),LEN(TRIM(B219))-SEARCH("-",TRIM(B219),1+SEARCH("-",TRIM(B219)))))=$F$10,7,IF(TRIM(RIGHT(TRIM(B219),LEN(TRIM(B219))-SEARCH("-",TRIM(B219),1+SEARCH("-",TRIM(B219)))))=$F$11,8,IF(TRIM(RIGHT(TRIM(B219),LEN(TRIM(B219))-SEARCH("-",TRIM(B219),1+SEARCH("-",TRIM(B219)))))=$F$12,9,"")))))))))</f>
        <v>1</v>
      </c>
      <c r="T219" s="18" t="str">
        <f>P219&amp;R219&amp;Q219</f>
        <v>313</v>
      </c>
    </row>
    <row r="220" spans="2:20" ht="28.5" customHeight="1" x14ac:dyDescent="0.7">
      <c r="B220" s="14" t="s">
        <v>98</v>
      </c>
      <c r="J220" s="14" t="s">
        <v>236</v>
      </c>
      <c r="L220" s="18" t="str">
        <f t="shared" si="15"/>
        <v>DMD</v>
      </c>
      <c r="M220" s="18" t="str">
        <f t="shared" si="16"/>
        <v>MLK</v>
      </c>
      <c r="N220" s="18" t="str">
        <f t="shared" si="17"/>
        <v>A10</v>
      </c>
      <c r="P220" s="18">
        <f t="shared" si="18"/>
        <v>2</v>
      </c>
      <c r="Q220" s="18">
        <f t="shared" si="19"/>
        <v>4</v>
      </c>
      <c r="R220" s="18">
        <f>IF(TRIM(RIGHT(TRIM(B220),LEN(TRIM(B220))-SEARCH("-",TRIM(B220),1+SEARCH("-",TRIM(B220)))))=$F$4,1,IF(TRIM(RIGHT(TRIM(B220),LEN(TRIM(B220))-SEARCH("-",TRIM(B220),1+SEARCH("-",TRIM(B220)))))=$F$5,2,IF(TRIM(RIGHT(TRIM(B220),LEN(TRIM(B220))-SEARCH("-",TRIM(B220),1+SEARCH("-",TRIM(B220)))))=$F$6,3,IF(TRIM(RIGHT(TRIM(B220),LEN(TRIM(B220))-SEARCH("-",TRIM(B220),1+SEARCH("-",TRIM(B220)))))=$F$7,4,IF(TRIM(RIGHT(TRIM(B220),LEN(TRIM(B220))-SEARCH("-",TRIM(B220),1+SEARCH("-",TRIM(B220)))))=$F$8,5,IF(TRIM(RIGHT(TRIM(B220),LEN(TRIM(B220))-SEARCH("-",TRIM(B220),1+SEARCH("-",TRIM(B220)))))=$F$9,6,IF(TRIM(RIGHT(TRIM(B220),LEN(TRIM(B220))-SEARCH("-",TRIM(B220),1+SEARCH("-",TRIM(B220)))))=$F$10,7,IF(TRIM(RIGHT(TRIM(B220),LEN(TRIM(B220))-SEARCH("-",TRIM(B220),1+SEARCH("-",TRIM(B220)))))=$F$11,8,IF(TRIM(RIGHT(TRIM(B220),LEN(TRIM(B220))-SEARCH("-",TRIM(B220),1+SEARCH("-",TRIM(B220)))))=$F$12,9,"")))))))))</f>
        <v>7</v>
      </c>
      <c r="T220" s="18" t="str">
        <f>P220&amp;R220&amp;Q220</f>
        <v>274</v>
      </c>
    </row>
    <row r="221" spans="2:20" ht="28.5" customHeight="1" x14ac:dyDescent="0.7">
      <c r="B221" s="14" t="s">
        <v>104</v>
      </c>
      <c r="J221" s="14" t="s">
        <v>237</v>
      </c>
      <c r="L221" s="18" t="str">
        <f t="shared" si="15"/>
        <v>DMD</v>
      </c>
      <c r="M221" s="18" t="str">
        <f t="shared" si="16"/>
        <v>27</v>
      </c>
      <c r="N221" s="18" t="str">
        <f t="shared" si="17"/>
        <v>A11</v>
      </c>
      <c r="P221" s="18">
        <f t="shared" si="18"/>
        <v>2</v>
      </c>
      <c r="Q221" s="18">
        <f t="shared" si="19"/>
        <v>5</v>
      </c>
      <c r="R221" s="18">
        <f>IF(TRIM(RIGHT(TRIM(B221),LEN(TRIM(B221))-SEARCH("-",TRIM(B221),1+SEARCH("-",TRIM(B221)))))=$F$4,1,IF(TRIM(RIGHT(TRIM(B221),LEN(TRIM(B221))-SEARCH("-",TRIM(B221),1+SEARCH("-",TRIM(B221)))))=$F$5,2,IF(TRIM(RIGHT(TRIM(B221),LEN(TRIM(B221))-SEARCH("-",TRIM(B221),1+SEARCH("-",TRIM(B221)))))=$F$6,3,IF(TRIM(RIGHT(TRIM(B221),LEN(TRIM(B221))-SEARCH("-",TRIM(B221),1+SEARCH("-",TRIM(B221)))))=$F$7,4,IF(TRIM(RIGHT(TRIM(B221),LEN(TRIM(B221))-SEARCH("-",TRIM(B221),1+SEARCH("-",TRIM(B221)))))=$F$8,5,IF(TRIM(RIGHT(TRIM(B221),LEN(TRIM(B221))-SEARCH("-",TRIM(B221),1+SEARCH("-",TRIM(B221)))))=$F$9,6,IF(TRIM(RIGHT(TRIM(B221),LEN(TRIM(B221))-SEARCH("-",TRIM(B221),1+SEARCH("-",TRIM(B221)))))=$F$10,7,IF(TRIM(RIGHT(TRIM(B221),LEN(TRIM(B221))-SEARCH("-",TRIM(B221),1+SEARCH("-",TRIM(B221)))))=$F$11,8,IF(TRIM(RIGHT(TRIM(B221),LEN(TRIM(B221))-SEARCH("-",TRIM(B221),1+SEARCH("-",TRIM(B221)))))=$F$12,9,"")))))))))</f>
        <v>8</v>
      </c>
      <c r="T221" s="18" t="str">
        <f>P221&amp;R221&amp;Q221</f>
        <v>285</v>
      </c>
    </row>
    <row r="222" spans="2:20" ht="28.5" customHeight="1" x14ac:dyDescent="0.7">
      <c r="B222" s="14" t="s">
        <v>48</v>
      </c>
      <c r="J222" s="14" t="s">
        <v>238</v>
      </c>
      <c r="L222" s="18" t="str">
        <f t="shared" si="15"/>
        <v>CRL</v>
      </c>
      <c r="M222" s="18" t="str">
        <f t="shared" si="16"/>
        <v>MLK</v>
      </c>
      <c r="N222" s="18" t="str">
        <f t="shared" si="17"/>
        <v>A09</v>
      </c>
      <c r="P222" s="18">
        <f t="shared" si="18"/>
        <v>1</v>
      </c>
      <c r="Q222" s="18">
        <f t="shared" si="19"/>
        <v>4</v>
      </c>
      <c r="R222" s="18">
        <f>IF(TRIM(RIGHT(TRIM(B222),LEN(TRIM(B222))-SEARCH("-",TRIM(B222),1+SEARCH("-",TRIM(B222)))))=$F$4,1,IF(TRIM(RIGHT(TRIM(B222),LEN(TRIM(B222))-SEARCH("-",TRIM(B222),1+SEARCH("-",TRIM(B222)))))=$F$5,2,IF(TRIM(RIGHT(TRIM(B222),LEN(TRIM(B222))-SEARCH("-",TRIM(B222),1+SEARCH("-",TRIM(B222)))))=$F$6,3,IF(TRIM(RIGHT(TRIM(B222),LEN(TRIM(B222))-SEARCH("-",TRIM(B222),1+SEARCH("-",TRIM(B222)))))=$F$7,4,IF(TRIM(RIGHT(TRIM(B222),LEN(TRIM(B222))-SEARCH("-",TRIM(B222),1+SEARCH("-",TRIM(B222)))))=$F$8,5,IF(TRIM(RIGHT(TRIM(B222),LEN(TRIM(B222))-SEARCH("-",TRIM(B222),1+SEARCH("-",TRIM(B222)))))=$F$9,6,IF(TRIM(RIGHT(TRIM(B222),LEN(TRIM(B222))-SEARCH("-",TRIM(B222),1+SEARCH("-",TRIM(B222)))))=$F$10,7,IF(TRIM(RIGHT(TRIM(B222),LEN(TRIM(B222))-SEARCH("-",TRIM(B222),1+SEARCH("-",TRIM(B222)))))=$F$11,8,IF(TRIM(RIGHT(TRIM(B222),LEN(TRIM(B222))-SEARCH("-",TRIM(B222),1+SEARCH("-",TRIM(B222)))))=$F$12,9,"")))))))))</f>
        <v>6</v>
      </c>
      <c r="T222" s="18" t="str">
        <f>P222&amp;R222&amp;Q222</f>
        <v>164</v>
      </c>
    </row>
    <row r="223" spans="2:20" ht="28.5" customHeight="1" x14ac:dyDescent="0.7">
      <c r="B223" s="14" t="s">
        <v>130</v>
      </c>
      <c r="J223" s="14" t="s">
        <v>239</v>
      </c>
      <c r="L223" s="18" t="str">
        <f t="shared" si="15"/>
        <v>HNY</v>
      </c>
      <c r="M223" s="18" t="str">
        <f t="shared" si="16"/>
        <v>CC</v>
      </c>
      <c r="N223" s="18" t="str">
        <f t="shared" si="17"/>
        <v>A09</v>
      </c>
      <c r="P223" s="18">
        <f t="shared" si="18"/>
        <v>3</v>
      </c>
      <c r="Q223" s="18">
        <f t="shared" si="19"/>
        <v>1</v>
      </c>
      <c r="R223" s="18">
        <f>IF(TRIM(RIGHT(TRIM(B223),LEN(TRIM(B223))-SEARCH("-",TRIM(B223),1+SEARCH("-",TRIM(B223)))))=$F$4,1,IF(TRIM(RIGHT(TRIM(B223),LEN(TRIM(B223))-SEARCH("-",TRIM(B223),1+SEARCH("-",TRIM(B223)))))=$F$5,2,IF(TRIM(RIGHT(TRIM(B223),LEN(TRIM(B223))-SEARCH("-",TRIM(B223),1+SEARCH("-",TRIM(B223)))))=$F$6,3,IF(TRIM(RIGHT(TRIM(B223),LEN(TRIM(B223))-SEARCH("-",TRIM(B223),1+SEARCH("-",TRIM(B223)))))=$F$7,4,IF(TRIM(RIGHT(TRIM(B223),LEN(TRIM(B223))-SEARCH("-",TRIM(B223),1+SEARCH("-",TRIM(B223)))))=$F$8,5,IF(TRIM(RIGHT(TRIM(B223),LEN(TRIM(B223))-SEARCH("-",TRIM(B223),1+SEARCH("-",TRIM(B223)))))=$F$9,6,IF(TRIM(RIGHT(TRIM(B223),LEN(TRIM(B223))-SEARCH("-",TRIM(B223),1+SEARCH("-",TRIM(B223)))))=$F$10,7,IF(TRIM(RIGHT(TRIM(B223),LEN(TRIM(B223))-SEARCH("-",TRIM(B223),1+SEARCH("-",TRIM(B223)))))=$F$11,8,IF(TRIM(RIGHT(TRIM(B223),LEN(TRIM(B223))-SEARCH("-",TRIM(B223),1+SEARCH("-",TRIM(B223)))))=$F$12,9,"")))))))))</f>
        <v>6</v>
      </c>
      <c r="T223" s="18" t="str">
        <f>P223&amp;R223&amp;Q223</f>
        <v>361</v>
      </c>
    </row>
    <row r="224" spans="2:20" ht="28.5" customHeight="1" x14ac:dyDescent="0.7">
      <c r="B224" s="14" t="s">
        <v>126</v>
      </c>
      <c r="J224" s="14" t="s">
        <v>240</v>
      </c>
      <c r="L224" s="18" t="str">
        <f t="shared" si="15"/>
        <v>HNY</v>
      </c>
      <c r="M224" s="18" t="str">
        <f t="shared" si="16"/>
        <v>COF</v>
      </c>
      <c r="N224" s="18" t="str">
        <f t="shared" si="17"/>
        <v>A08</v>
      </c>
      <c r="P224" s="18">
        <f t="shared" si="18"/>
        <v>3</v>
      </c>
      <c r="Q224" s="18">
        <f t="shared" si="19"/>
        <v>2</v>
      </c>
      <c r="R224" s="18">
        <f>IF(TRIM(RIGHT(TRIM(B224),LEN(TRIM(B224))-SEARCH("-",TRIM(B224),1+SEARCH("-",TRIM(B224)))))=$F$4,1,IF(TRIM(RIGHT(TRIM(B224),LEN(TRIM(B224))-SEARCH("-",TRIM(B224),1+SEARCH("-",TRIM(B224)))))=$F$5,2,IF(TRIM(RIGHT(TRIM(B224),LEN(TRIM(B224))-SEARCH("-",TRIM(B224),1+SEARCH("-",TRIM(B224)))))=$F$6,3,IF(TRIM(RIGHT(TRIM(B224),LEN(TRIM(B224))-SEARCH("-",TRIM(B224),1+SEARCH("-",TRIM(B224)))))=$F$7,4,IF(TRIM(RIGHT(TRIM(B224),LEN(TRIM(B224))-SEARCH("-",TRIM(B224),1+SEARCH("-",TRIM(B224)))))=$F$8,5,IF(TRIM(RIGHT(TRIM(B224),LEN(TRIM(B224))-SEARCH("-",TRIM(B224),1+SEARCH("-",TRIM(B224)))))=$F$9,6,IF(TRIM(RIGHT(TRIM(B224),LEN(TRIM(B224))-SEARCH("-",TRIM(B224),1+SEARCH("-",TRIM(B224)))))=$F$10,7,IF(TRIM(RIGHT(TRIM(B224),LEN(TRIM(B224))-SEARCH("-",TRIM(B224),1+SEARCH("-",TRIM(B224)))))=$F$11,8,IF(TRIM(RIGHT(TRIM(B224),LEN(TRIM(B224))-SEARCH("-",TRIM(B224),1+SEARCH("-",TRIM(B224)))))=$F$12,9,"")))))))))</f>
        <v>5</v>
      </c>
      <c r="T224" s="18" t="str">
        <f>P224&amp;R224&amp;Q224</f>
        <v>352</v>
      </c>
    </row>
    <row r="225" spans="2:20" ht="28.5" customHeight="1" x14ac:dyDescent="0.7">
      <c r="B225" s="14" t="s">
        <v>231</v>
      </c>
      <c r="J225" s="14" t="s">
        <v>241</v>
      </c>
      <c r="L225" s="18" t="str">
        <f t="shared" si="15"/>
        <v>SQR</v>
      </c>
      <c r="M225" s="18" t="str">
        <f t="shared" si="16"/>
        <v>TEA</v>
      </c>
      <c r="N225" s="18" t="str">
        <f t="shared" si="17"/>
        <v>A08</v>
      </c>
      <c r="P225" s="18">
        <f t="shared" si="18"/>
        <v>6</v>
      </c>
      <c r="Q225" s="18">
        <f t="shared" si="19"/>
        <v>3</v>
      </c>
      <c r="R225" s="18">
        <f>IF(TRIM(RIGHT(TRIM(B225),LEN(TRIM(B225))-SEARCH("-",TRIM(B225),1+SEARCH("-",TRIM(B225)))))=$F$4,1,IF(TRIM(RIGHT(TRIM(B225),LEN(TRIM(B225))-SEARCH("-",TRIM(B225),1+SEARCH("-",TRIM(B225)))))=$F$5,2,IF(TRIM(RIGHT(TRIM(B225),LEN(TRIM(B225))-SEARCH("-",TRIM(B225),1+SEARCH("-",TRIM(B225)))))=$F$6,3,IF(TRIM(RIGHT(TRIM(B225),LEN(TRIM(B225))-SEARCH("-",TRIM(B225),1+SEARCH("-",TRIM(B225)))))=$F$7,4,IF(TRIM(RIGHT(TRIM(B225),LEN(TRIM(B225))-SEARCH("-",TRIM(B225),1+SEARCH("-",TRIM(B225)))))=$F$8,5,IF(TRIM(RIGHT(TRIM(B225),LEN(TRIM(B225))-SEARCH("-",TRIM(B225),1+SEARCH("-",TRIM(B225)))))=$F$9,6,IF(TRIM(RIGHT(TRIM(B225),LEN(TRIM(B225))-SEARCH("-",TRIM(B225),1+SEARCH("-",TRIM(B225)))))=$F$10,7,IF(TRIM(RIGHT(TRIM(B225),LEN(TRIM(B225))-SEARCH("-",TRIM(B225),1+SEARCH("-",TRIM(B225)))))=$F$11,8,IF(TRIM(RIGHT(TRIM(B225),LEN(TRIM(B225))-SEARCH("-",TRIM(B225),1+SEARCH("-",TRIM(B225)))))=$F$12,9,"")))))))))</f>
        <v>5</v>
      </c>
      <c r="T225" s="18" t="str">
        <f>P225&amp;R225&amp;Q225</f>
        <v>653</v>
      </c>
    </row>
    <row r="226" spans="2:20" ht="28.5" customHeight="1" x14ac:dyDescent="0.7">
      <c r="B226" s="14" t="s">
        <v>197</v>
      </c>
      <c r="J226" s="14" t="s">
        <v>242</v>
      </c>
      <c r="L226" s="18" t="str">
        <f t="shared" si="15"/>
        <v>OFL</v>
      </c>
      <c r="M226" s="18" t="str">
        <f t="shared" si="16"/>
        <v>COF</v>
      </c>
      <c r="N226" s="18" t="str">
        <f t="shared" si="17"/>
        <v>A10</v>
      </c>
      <c r="P226" s="18">
        <f t="shared" si="18"/>
        <v>5</v>
      </c>
      <c r="Q226" s="18">
        <f t="shared" si="19"/>
        <v>2</v>
      </c>
      <c r="R226" s="18">
        <f>IF(TRIM(RIGHT(TRIM(B226),LEN(TRIM(B226))-SEARCH("-",TRIM(B226),1+SEARCH("-",TRIM(B226)))))=$F$4,1,IF(TRIM(RIGHT(TRIM(B226),LEN(TRIM(B226))-SEARCH("-",TRIM(B226),1+SEARCH("-",TRIM(B226)))))=$F$5,2,IF(TRIM(RIGHT(TRIM(B226),LEN(TRIM(B226))-SEARCH("-",TRIM(B226),1+SEARCH("-",TRIM(B226)))))=$F$6,3,IF(TRIM(RIGHT(TRIM(B226),LEN(TRIM(B226))-SEARCH("-",TRIM(B226),1+SEARCH("-",TRIM(B226)))))=$F$7,4,IF(TRIM(RIGHT(TRIM(B226),LEN(TRIM(B226))-SEARCH("-",TRIM(B226),1+SEARCH("-",TRIM(B226)))))=$F$8,5,IF(TRIM(RIGHT(TRIM(B226),LEN(TRIM(B226))-SEARCH("-",TRIM(B226),1+SEARCH("-",TRIM(B226)))))=$F$9,6,IF(TRIM(RIGHT(TRIM(B226),LEN(TRIM(B226))-SEARCH("-",TRIM(B226),1+SEARCH("-",TRIM(B226)))))=$F$10,7,IF(TRIM(RIGHT(TRIM(B226),LEN(TRIM(B226))-SEARCH("-",TRIM(B226),1+SEARCH("-",TRIM(B226)))))=$F$11,8,IF(TRIM(RIGHT(TRIM(B226),LEN(TRIM(B226))-SEARCH("-",TRIM(B226),1+SEARCH("-",TRIM(B226)))))=$F$12,9,"")))))))))</f>
        <v>7</v>
      </c>
      <c r="T226" s="18" t="str">
        <f>P226&amp;R226&amp;Q226</f>
        <v>572</v>
      </c>
    </row>
    <row r="227" spans="2:20" ht="28.5" customHeight="1" x14ac:dyDescent="0.7">
      <c r="B227" s="14" t="s">
        <v>97</v>
      </c>
      <c r="J227" s="14" t="s">
        <v>243</v>
      </c>
      <c r="L227" s="18" t="str">
        <f t="shared" si="15"/>
        <v>DMD</v>
      </c>
      <c r="M227" s="18" t="str">
        <f t="shared" si="16"/>
        <v>TEA</v>
      </c>
      <c r="N227" s="18" t="str">
        <f t="shared" si="17"/>
        <v>A10</v>
      </c>
      <c r="P227" s="18">
        <f t="shared" si="18"/>
        <v>2</v>
      </c>
      <c r="Q227" s="18">
        <f t="shared" si="19"/>
        <v>3</v>
      </c>
      <c r="R227" s="18">
        <f>IF(TRIM(RIGHT(TRIM(B227),LEN(TRIM(B227))-SEARCH("-",TRIM(B227),1+SEARCH("-",TRIM(B227)))))=$F$4,1,IF(TRIM(RIGHT(TRIM(B227),LEN(TRIM(B227))-SEARCH("-",TRIM(B227),1+SEARCH("-",TRIM(B227)))))=$F$5,2,IF(TRIM(RIGHT(TRIM(B227),LEN(TRIM(B227))-SEARCH("-",TRIM(B227),1+SEARCH("-",TRIM(B227)))))=$F$6,3,IF(TRIM(RIGHT(TRIM(B227),LEN(TRIM(B227))-SEARCH("-",TRIM(B227),1+SEARCH("-",TRIM(B227)))))=$F$7,4,IF(TRIM(RIGHT(TRIM(B227),LEN(TRIM(B227))-SEARCH("-",TRIM(B227),1+SEARCH("-",TRIM(B227)))))=$F$8,5,IF(TRIM(RIGHT(TRIM(B227),LEN(TRIM(B227))-SEARCH("-",TRIM(B227),1+SEARCH("-",TRIM(B227)))))=$F$9,6,IF(TRIM(RIGHT(TRIM(B227),LEN(TRIM(B227))-SEARCH("-",TRIM(B227),1+SEARCH("-",TRIM(B227)))))=$F$10,7,IF(TRIM(RIGHT(TRIM(B227),LEN(TRIM(B227))-SEARCH("-",TRIM(B227),1+SEARCH("-",TRIM(B227)))))=$F$11,8,IF(TRIM(RIGHT(TRIM(B227),LEN(TRIM(B227))-SEARCH("-",TRIM(B227),1+SEARCH("-",TRIM(B227)))))=$F$12,9,"")))))))))</f>
        <v>7</v>
      </c>
      <c r="T227" s="18" t="str">
        <f>P227&amp;R227&amp;Q227</f>
        <v>273</v>
      </c>
    </row>
    <row r="228" spans="2:20" ht="28.5" customHeight="1" x14ac:dyDescent="0.7">
      <c r="B228" s="16" t="s">
        <v>165</v>
      </c>
      <c r="J228" s="14" t="s">
        <v>244</v>
      </c>
      <c r="L228" s="18" t="str">
        <f t="shared" si="15"/>
        <v>LNS</v>
      </c>
      <c r="M228" s="18" t="str">
        <f t="shared" si="16"/>
        <v>MLK</v>
      </c>
      <c r="N228" s="18" t="str">
        <f t="shared" si="17"/>
        <v>A10</v>
      </c>
      <c r="P228" s="18">
        <f t="shared" si="18"/>
        <v>4</v>
      </c>
      <c r="Q228" s="18">
        <f t="shared" si="19"/>
        <v>4</v>
      </c>
      <c r="R228" s="18">
        <f>IF(TRIM(RIGHT(TRIM(B228),LEN(TRIM(B228))-SEARCH("-",TRIM(B228),1+SEARCH("-",TRIM(B228)))))=$F$4,1,IF(TRIM(RIGHT(TRIM(B228),LEN(TRIM(B228))-SEARCH("-",TRIM(B228),1+SEARCH("-",TRIM(B228)))))=$F$5,2,IF(TRIM(RIGHT(TRIM(B228),LEN(TRIM(B228))-SEARCH("-",TRIM(B228),1+SEARCH("-",TRIM(B228)))))=$F$6,3,IF(TRIM(RIGHT(TRIM(B228),LEN(TRIM(B228))-SEARCH("-",TRIM(B228),1+SEARCH("-",TRIM(B228)))))=$F$7,4,IF(TRIM(RIGHT(TRIM(B228),LEN(TRIM(B228))-SEARCH("-",TRIM(B228),1+SEARCH("-",TRIM(B228)))))=$F$8,5,IF(TRIM(RIGHT(TRIM(B228),LEN(TRIM(B228))-SEARCH("-",TRIM(B228),1+SEARCH("-",TRIM(B228)))))=$F$9,6,IF(TRIM(RIGHT(TRIM(B228),LEN(TRIM(B228))-SEARCH("-",TRIM(B228),1+SEARCH("-",TRIM(B228)))))=$F$10,7,IF(TRIM(RIGHT(TRIM(B228),LEN(TRIM(B228))-SEARCH("-",TRIM(B228),1+SEARCH("-",TRIM(B228)))))=$F$11,8,IF(TRIM(RIGHT(TRIM(B228),LEN(TRIM(B228))-SEARCH("-",TRIM(B228),1+SEARCH("-",TRIM(B228)))))=$F$12,9,"")))))))))</f>
        <v>7</v>
      </c>
      <c r="T228" s="18" t="str">
        <f>P228&amp;R228&amp;Q228</f>
        <v>474</v>
      </c>
    </row>
    <row r="229" spans="2:20" ht="28.5" customHeight="1" x14ac:dyDescent="0.7">
      <c r="B229" s="14" t="s">
        <v>29</v>
      </c>
      <c r="J229" s="14" t="s">
        <v>245</v>
      </c>
      <c r="L229" s="18" t="str">
        <f t="shared" si="15"/>
        <v>CRL</v>
      </c>
      <c r="M229" s="18" t="str">
        <f t="shared" si="16"/>
        <v>27</v>
      </c>
      <c r="N229" s="18" t="str">
        <f t="shared" si="17"/>
        <v>A01</v>
      </c>
      <c r="P229" s="18">
        <f t="shared" si="18"/>
        <v>1</v>
      </c>
      <c r="Q229" s="18">
        <f t="shared" si="19"/>
        <v>5</v>
      </c>
      <c r="R229" s="18">
        <f>IF(TRIM(RIGHT(TRIM(B229),LEN(TRIM(B229))-SEARCH("-",TRIM(B229),1+SEARCH("-",TRIM(B229)))))=$F$4,1,IF(TRIM(RIGHT(TRIM(B229),LEN(TRIM(B229))-SEARCH("-",TRIM(B229),1+SEARCH("-",TRIM(B229)))))=$F$5,2,IF(TRIM(RIGHT(TRIM(B229),LEN(TRIM(B229))-SEARCH("-",TRIM(B229),1+SEARCH("-",TRIM(B229)))))=$F$6,3,IF(TRIM(RIGHT(TRIM(B229),LEN(TRIM(B229))-SEARCH("-",TRIM(B229),1+SEARCH("-",TRIM(B229)))))=$F$7,4,IF(TRIM(RIGHT(TRIM(B229),LEN(TRIM(B229))-SEARCH("-",TRIM(B229),1+SEARCH("-",TRIM(B229)))))=$F$8,5,IF(TRIM(RIGHT(TRIM(B229),LEN(TRIM(B229))-SEARCH("-",TRIM(B229),1+SEARCH("-",TRIM(B229)))))=$F$9,6,IF(TRIM(RIGHT(TRIM(B229),LEN(TRIM(B229))-SEARCH("-",TRIM(B229),1+SEARCH("-",TRIM(B229)))))=$F$10,7,IF(TRIM(RIGHT(TRIM(B229),LEN(TRIM(B229))-SEARCH("-",TRIM(B229),1+SEARCH("-",TRIM(B229)))))=$F$11,8,IF(TRIM(RIGHT(TRIM(B229),LEN(TRIM(B229))-SEARCH("-",TRIM(B229),1+SEARCH("-",TRIM(B229)))))=$F$12,9,"")))))))))</f>
        <v>2</v>
      </c>
      <c r="T229" s="18" t="str">
        <f>P229&amp;R229&amp;Q229</f>
        <v>125</v>
      </c>
    </row>
    <row r="230" spans="2:20" ht="28.5" customHeight="1" x14ac:dyDescent="0.7">
      <c r="B230" s="14" t="s">
        <v>39</v>
      </c>
      <c r="J230" s="14" t="s">
        <v>246</v>
      </c>
      <c r="L230" s="18" t="str">
        <f t="shared" si="15"/>
        <v>CRL</v>
      </c>
      <c r="M230" s="18" t="str">
        <f t="shared" si="16"/>
        <v>27</v>
      </c>
      <c r="N230" s="18" t="str">
        <f t="shared" si="17"/>
        <v>A07</v>
      </c>
      <c r="P230" s="18">
        <f t="shared" si="18"/>
        <v>1</v>
      </c>
      <c r="Q230" s="18">
        <f t="shared" si="19"/>
        <v>5</v>
      </c>
      <c r="R230" s="18">
        <f>IF(TRIM(RIGHT(TRIM(B230),LEN(TRIM(B230))-SEARCH("-",TRIM(B230),1+SEARCH("-",TRIM(B230)))))=$F$4,1,IF(TRIM(RIGHT(TRIM(B230),LEN(TRIM(B230))-SEARCH("-",TRIM(B230),1+SEARCH("-",TRIM(B230)))))=$F$5,2,IF(TRIM(RIGHT(TRIM(B230),LEN(TRIM(B230))-SEARCH("-",TRIM(B230),1+SEARCH("-",TRIM(B230)))))=$F$6,3,IF(TRIM(RIGHT(TRIM(B230),LEN(TRIM(B230))-SEARCH("-",TRIM(B230),1+SEARCH("-",TRIM(B230)))))=$F$7,4,IF(TRIM(RIGHT(TRIM(B230),LEN(TRIM(B230))-SEARCH("-",TRIM(B230),1+SEARCH("-",TRIM(B230)))))=$F$8,5,IF(TRIM(RIGHT(TRIM(B230),LEN(TRIM(B230))-SEARCH("-",TRIM(B230),1+SEARCH("-",TRIM(B230)))))=$F$9,6,IF(TRIM(RIGHT(TRIM(B230),LEN(TRIM(B230))-SEARCH("-",TRIM(B230),1+SEARCH("-",TRIM(B230)))))=$F$10,7,IF(TRIM(RIGHT(TRIM(B230),LEN(TRIM(B230))-SEARCH("-",TRIM(B230),1+SEARCH("-",TRIM(B230)))))=$F$11,8,IF(TRIM(RIGHT(TRIM(B230),LEN(TRIM(B230))-SEARCH("-",TRIM(B230),1+SEARCH("-",TRIM(B230)))))=$F$12,9,"")))))))))</f>
        <v>4</v>
      </c>
      <c r="T230" s="18" t="str">
        <f>P230&amp;R230&amp;Q230</f>
        <v>145</v>
      </c>
    </row>
    <row r="231" spans="2:20" ht="28.5" customHeight="1" x14ac:dyDescent="0.7">
      <c r="B231" s="15" t="s">
        <v>154</v>
      </c>
      <c r="J231" s="14" t="s">
        <v>247</v>
      </c>
      <c r="L231" s="18" t="str">
        <f t="shared" si="15"/>
        <v>LNS</v>
      </c>
      <c r="M231" s="18" t="str">
        <f t="shared" si="16"/>
        <v>TEA</v>
      </c>
      <c r="N231" s="18" t="str">
        <f t="shared" si="17"/>
        <v>A06</v>
      </c>
      <c r="P231" s="18">
        <f t="shared" si="18"/>
        <v>4</v>
      </c>
      <c r="Q231" s="18">
        <f t="shared" si="19"/>
        <v>3</v>
      </c>
      <c r="R231" s="18">
        <f>IF(TRIM(RIGHT(TRIM(B231),LEN(TRIM(B231))-SEARCH("-",TRIM(B231),1+SEARCH("-",TRIM(B231)))))=$F$4,1,IF(TRIM(RIGHT(TRIM(B231),LEN(TRIM(B231))-SEARCH("-",TRIM(B231),1+SEARCH("-",TRIM(B231)))))=$F$5,2,IF(TRIM(RIGHT(TRIM(B231),LEN(TRIM(B231))-SEARCH("-",TRIM(B231),1+SEARCH("-",TRIM(B231)))))=$F$6,3,IF(TRIM(RIGHT(TRIM(B231),LEN(TRIM(B231))-SEARCH("-",TRIM(B231),1+SEARCH("-",TRIM(B231)))))=$F$7,4,IF(TRIM(RIGHT(TRIM(B231),LEN(TRIM(B231))-SEARCH("-",TRIM(B231),1+SEARCH("-",TRIM(B231)))))=$F$8,5,IF(TRIM(RIGHT(TRIM(B231),LEN(TRIM(B231))-SEARCH("-",TRIM(B231),1+SEARCH("-",TRIM(B231)))))=$F$9,6,IF(TRIM(RIGHT(TRIM(B231),LEN(TRIM(B231))-SEARCH("-",TRIM(B231),1+SEARCH("-",TRIM(B231)))))=$F$10,7,IF(TRIM(RIGHT(TRIM(B231),LEN(TRIM(B231))-SEARCH("-",TRIM(B231),1+SEARCH("-",TRIM(B231)))))=$F$11,8,IF(TRIM(RIGHT(TRIM(B231),LEN(TRIM(B231))-SEARCH("-",TRIM(B231),1+SEARCH("-",TRIM(B231)))))=$F$12,9,"")))))))))</f>
        <v>3</v>
      </c>
      <c r="T231" s="18" t="str">
        <f>P231&amp;R231&amp;Q231</f>
        <v>433</v>
      </c>
    </row>
    <row r="232" spans="2:20" ht="28.5" customHeight="1" x14ac:dyDescent="0.7">
      <c r="B232" s="15" t="s">
        <v>157</v>
      </c>
      <c r="J232" s="14" t="s">
        <v>248</v>
      </c>
      <c r="L232" s="18" t="str">
        <f t="shared" si="15"/>
        <v>LNS</v>
      </c>
      <c r="M232" s="18" t="str">
        <f t="shared" si="16"/>
        <v>CC</v>
      </c>
      <c r="N232" s="18" t="str">
        <f t="shared" si="17"/>
        <v>A09</v>
      </c>
      <c r="P232" s="18">
        <f t="shared" si="18"/>
        <v>4</v>
      </c>
      <c r="Q232" s="18">
        <f t="shared" si="19"/>
        <v>1</v>
      </c>
      <c r="R232" s="18">
        <f>IF(TRIM(RIGHT(TRIM(B232),LEN(TRIM(B232))-SEARCH("-",TRIM(B232),1+SEARCH("-",TRIM(B232)))))=$F$4,1,IF(TRIM(RIGHT(TRIM(B232),LEN(TRIM(B232))-SEARCH("-",TRIM(B232),1+SEARCH("-",TRIM(B232)))))=$F$5,2,IF(TRIM(RIGHT(TRIM(B232),LEN(TRIM(B232))-SEARCH("-",TRIM(B232),1+SEARCH("-",TRIM(B232)))))=$F$6,3,IF(TRIM(RIGHT(TRIM(B232),LEN(TRIM(B232))-SEARCH("-",TRIM(B232),1+SEARCH("-",TRIM(B232)))))=$F$7,4,IF(TRIM(RIGHT(TRIM(B232),LEN(TRIM(B232))-SEARCH("-",TRIM(B232),1+SEARCH("-",TRIM(B232)))))=$F$8,5,IF(TRIM(RIGHT(TRIM(B232),LEN(TRIM(B232))-SEARCH("-",TRIM(B232),1+SEARCH("-",TRIM(B232)))))=$F$9,6,IF(TRIM(RIGHT(TRIM(B232),LEN(TRIM(B232))-SEARCH("-",TRIM(B232),1+SEARCH("-",TRIM(B232)))))=$F$10,7,IF(TRIM(RIGHT(TRIM(B232),LEN(TRIM(B232))-SEARCH("-",TRIM(B232),1+SEARCH("-",TRIM(B232)))))=$F$11,8,IF(TRIM(RIGHT(TRIM(B232),LEN(TRIM(B232))-SEARCH("-",TRIM(B232),1+SEARCH("-",TRIM(B232)))))=$F$12,9,"")))))))))</f>
        <v>6</v>
      </c>
      <c r="T232" s="18" t="str">
        <f>P232&amp;R232&amp;Q232</f>
        <v>461</v>
      </c>
    </row>
    <row r="233" spans="2:20" ht="28.5" customHeight="1" x14ac:dyDescent="0.7">
      <c r="B233" s="14" t="s">
        <v>246</v>
      </c>
      <c r="J233" s="14" t="s">
        <v>249</v>
      </c>
      <c r="L233" s="18" t="str">
        <f t="shared" si="15"/>
        <v>SQR</v>
      </c>
      <c r="M233" s="18" t="str">
        <f t="shared" si="16"/>
        <v>51</v>
      </c>
      <c r="N233" s="18" t="str">
        <f t="shared" si="17"/>
        <v>A11</v>
      </c>
      <c r="P233" s="18">
        <f t="shared" si="18"/>
        <v>6</v>
      </c>
      <c r="Q233" s="18">
        <f t="shared" si="19"/>
        <v>6</v>
      </c>
      <c r="R233" s="18">
        <f>IF(TRIM(RIGHT(TRIM(B233),LEN(TRIM(B233))-SEARCH("-",TRIM(B233),1+SEARCH("-",TRIM(B233)))))=$F$4,1,IF(TRIM(RIGHT(TRIM(B233),LEN(TRIM(B233))-SEARCH("-",TRIM(B233),1+SEARCH("-",TRIM(B233)))))=$F$5,2,IF(TRIM(RIGHT(TRIM(B233),LEN(TRIM(B233))-SEARCH("-",TRIM(B233),1+SEARCH("-",TRIM(B233)))))=$F$6,3,IF(TRIM(RIGHT(TRIM(B233),LEN(TRIM(B233))-SEARCH("-",TRIM(B233),1+SEARCH("-",TRIM(B233)))))=$F$7,4,IF(TRIM(RIGHT(TRIM(B233),LEN(TRIM(B233))-SEARCH("-",TRIM(B233),1+SEARCH("-",TRIM(B233)))))=$F$8,5,IF(TRIM(RIGHT(TRIM(B233),LEN(TRIM(B233))-SEARCH("-",TRIM(B233),1+SEARCH("-",TRIM(B233)))))=$F$9,6,IF(TRIM(RIGHT(TRIM(B233),LEN(TRIM(B233))-SEARCH("-",TRIM(B233),1+SEARCH("-",TRIM(B233)))))=$F$10,7,IF(TRIM(RIGHT(TRIM(B233),LEN(TRIM(B233))-SEARCH("-",TRIM(B233),1+SEARCH("-",TRIM(B233)))))=$F$11,8,IF(TRIM(RIGHT(TRIM(B233),LEN(TRIM(B233))-SEARCH("-",TRIM(B233),1+SEARCH("-",TRIM(B233)))))=$F$12,9,"")))))))))</f>
        <v>8</v>
      </c>
      <c r="T233" s="18" t="str">
        <f>P233&amp;R233&amp;Q233</f>
        <v>686</v>
      </c>
    </row>
    <row r="234" spans="2:20" ht="28.5" customHeight="1" x14ac:dyDescent="0.7">
      <c r="B234" s="15" t="s">
        <v>166</v>
      </c>
      <c r="J234" s="14" t="s">
        <v>250</v>
      </c>
      <c r="L234" s="18" t="str">
        <f t="shared" si="15"/>
        <v>LNS</v>
      </c>
      <c r="M234" s="18" t="str">
        <f t="shared" si="16"/>
        <v>27</v>
      </c>
      <c r="N234" s="18" t="str">
        <f t="shared" si="17"/>
        <v>A10</v>
      </c>
      <c r="P234" s="18">
        <f t="shared" si="18"/>
        <v>4</v>
      </c>
      <c r="Q234" s="18">
        <f t="shared" si="19"/>
        <v>5</v>
      </c>
      <c r="R234" s="18">
        <f>IF(TRIM(RIGHT(TRIM(B234),LEN(TRIM(B234))-SEARCH("-",TRIM(B234),1+SEARCH("-",TRIM(B234)))))=$F$4,1,IF(TRIM(RIGHT(TRIM(B234),LEN(TRIM(B234))-SEARCH("-",TRIM(B234),1+SEARCH("-",TRIM(B234)))))=$F$5,2,IF(TRIM(RIGHT(TRIM(B234),LEN(TRIM(B234))-SEARCH("-",TRIM(B234),1+SEARCH("-",TRIM(B234)))))=$F$6,3,IF(TRIM(RIGHT(TRIM(B234),LEN(TRIM(B234))-SEARCH("-",TRIM(B234),1+SEARCH("-",TRIM(B234)))))=$F$7,4,IF(TRIM(RIGHT(TRIM(B234),LEN(TRIM(B234))-SEARCH("-",TRIM(B234),1+SEARCH("-",TRIM(B234)))))=$F$8,5,IF(TRIM(RIGHT(TRIM(B234),LEN(TRIM(B234))-SEARCH("-",TRIM(B234),1+SEARCH("-",TRIM(B234)))))=$F$9,6,IF(TRIM(RIGHT(TRIM(B234),LEN(TRIM(B234))-SEARCH("-",TRIM(B234),1+SEARCH("-",TRIM(B234)))))=$F$10,7,IF(TRIM(RIGHT(TRIM(B234),LEN(TRIM(B234))-SEARCH("-",TRIM(B234),1+SEARCH("-",TRIM(B234)))))=$F$11,8,IF(TRIM(RIGHT(TRIM(B234),LEN(TRIM(B234))-SEARCH("-",TRIM(B234),1+SEARCH("-",TRIM(B234)))))=$F$12,9,"")))))))))</f>
        <v>7</v>
      </c>
      <c r="T234" s="18" t="str">
        <f>P234&amp;R234&amp;Q234</f>
        <v>475</v>
      </c>
    </row>
    <row r="235" spans="2:20" ht="28.5" customHeight="1" x14ac:dyDescent="0.7">
      <c r="B235" s="14" t="s">
        <v>64</v>
      </c>
      <c r="J235" s="14" t="s">
        <v>251</v>
      </c>
      <c r="L235" s="18" t="str">
        <f t="shared" si="15"/>
        <v>CRL</v>
      </c>
      <c r="M235" s="18" t="str">
        <f t="shared" si="16"/>
        <v>27</v>
      </c>
      <c r="N235" s="18" t="str">
        <f t="shared" si="17"/>
        <v>A12</v>
      </c>
      <c r="P235" s="18">
        <f t="shared" si="18"/>
        <v>1</v>
      </c>
      <c r="Q235" s="18">
        <f t="shared" si="19"/>
        <v>5</v>
      </c>
      <c r="R235" s="18">
        <f>IF(TRIM(RIGHT(TRIM(B235),LEN(TRIM(B235))-SEARCH("-",TRIM(B235),1+SEARCH("-",TRIM(B235)))))=$F$4,1,IF(TRIM(RIGHT(TRIM(B235),LEN(TRIM(B235))-SEARCH("-",TRIM(B235),1+SEARCH("-",TRIM(B235)))))=$F$5,2,IF(TRIM(RIGHT(TRIM(B235),LEN(TRIM(B235))-SEARCH("-",TRIM(B235),1+SEARCH("-",TRIM(B235)))))=$F$6,3,IF(TRIM(RIGHT(TRIM(B235),LEN(TRIM(B235))-SEARCH("-",TRIM(B235),1+SEARCH("-",TRIM(B235)))))=$F$7,4,IF(TRIM(RIGHT(TRIM(B235),LEN(TRIM(B235))-SEARCH("-",TRIM(B235),1+SEARCH("-",TRIM(B235)))))=$F$8,5,IF(TRIM(RIGHT(TRIM(B235),LEN(TRIM(B235))-SEARCH("-",TRIM(B235),1+SEARCH("-",TRIM(B235)))))=$F$9,6,IF(TRIM(RIGHT(TRIM(B235),LEN(TRIM(B235))-SEARCH("-",TRIM(B235),1+SEARCH("-",TRIM(B235)))))=$F$10,7,IF(TRIM(RIGHT(TRIM(B235),LEN(TRIM(B235))-SEARCH("-",TRIM(B235),1+SEARCH("-",TRIM(B235)))))=$F$11,8,IF(TRIM(RIGHT(TRIM(B235),LEN(TRIM(B235))-SEARCH("-",TRIM(B235),1+SEARCH("-",TRIM(B235)))))=$F$12,9,"")))))))))</f>
        <v>9</v>
      </c>
      <c r="T235" s="18" t="str">
        <f>P235&amp;R235&amp;Q235</f>
        <v>195</v>
      </c>
    </row>
    <row r="236" spans="2:20" ht="28.5" customHeight="1" thickBot="1" x14ac:dyDescent="0.75">
      <c r="B236" s="17" t="s">
        <v>72</v>
      </c>
      <c r="J236" s="17" t="s">
        <v>252</v>
      </c>
      <c r="L236" s="18" t="str">
        <f t="shared" si="15"/>
        <v>DMD</v>
      </c>
      <c r="M236" s="18" t="str">
        <f t="shared" si="16"/>
        <v>TEA</v>
      </c>
      <c r="N236" s="18" t="str">
        <f t="shared" si="17"/>
        <v>A01</v>
      </c>
      <c r="P236" s="18">
        <f t="shared" si="18"/>
        <v>2</v>
      </c>
      <c r="Q236" s="18">
        <f t="shared" si="19"/>
        <v>3</v>
      </c>
      <c r="R236" s="18">
        <f>IF(TRIM(RIGHT(TRIM(B236),LEN(TRIM(B236))-SEARCH("-",TRIM(B236),1+SEARCH("-",TRIM(B236)))))=$F$4,1,IF(TRIM(RIGHT(TRIM(B236),LEN(TRIM(B236))-SEARCH("-",TRIM(B236),1+SEARCH("-",TRIM(B236)))))=$F$5,2,IF(TRIM(RIGHT(TRIM(B236),LEN(TRIM(B236))-SEARCH("-",TRIM(B236),1+SEARCH("-",TRIM(B236)))))=$F$6,3,IF(TRIM(RIGHT(TRIM(B236),LEN(TRIM(B236))-SEARCH("-",TRIM(B236),1+SEARCH("-",TRIM(B236)))))=$F$7,4,IF(TRIM(RIGHT(TRIM(B236),LEN(TRIM(B236))-SEARCH("-",TRIM(B236),1+SEARCH("-",TRIM(B236)))))=$F$8,5,IF(TRIM(RIGHT(TRIM(B236),LEN(TRIM(B236))-SEARCH("-",TRIM(B236),1+SEARCH("-",TRIM(B236)))))=$F$9,6,IF(TRIM(RIGHT(TRIM(B236),LEN(TRIM(B236))-SEARCH("-",TRIM(B236),1+SEARCH("-",TRIM(B236)))))=$F$10,7,IF(TRIM(RIGHT(TRIM(B236),LEN(TRIM(B236))-SEARCH("-",TRIM(B236),1+SEARCH("-",TRIM(B236)))))=$F$11,8,IF(TRIM(RIGHT(TRIM(B236),LEN(TRIM(B236))-SEARCH("-",TRIM(B236),1+SEARCH("-",TRIM(B236)))))=$F$12,9,"")))))))))</f>
        <v>2</v>
      </c>
      <c r="T236" s="18" t="str">
        <f>P236&amp;R236&amp;Q236</f>
        <v>223</v>
      </c>
    </row>
    <row r="239" spans="2:20" x14ac:dyDescent="0.7">
      <c r="J239" s="9"/>
    </row>
    <row r="240" spans="2:20" x14ac:dyDescent="0.7">
      <c r="J240" s="9"/>
    </row>
    <row r="241" spans="1:21" x14ac:dyDescent="0.7">
      <c r="J241" s="9"/>
    </row>
    <row r="242" spans="1:21" x14ac:dyDescent="0.7">
      <c r="A242" s="11"/>
      <c r="B242" s="12"/>
      <c r="J242" s="10"/>
    </row>
    <row r="243" spans="1:21" x14ac:dyDescent="0.7">
      <c r="A243" s="11"/>
      <c r="B243" s="12"/>
      <c r="J243" s="10"/>
    </row>
    <row r="244" spans="1:21" s="8" customFormat="1" x14ac:dyDescent="0.7">
      <c r="A244" s="11"/>
      <c r="B244" s="12"/>
      <c r="C244" s="3"/>
      <c r="D244" s="3"/>
      <c r="E244" s="3"/>
      <c r="F244" s="3"/>
      <c r="G244" s="3"/>
      <c r="H244" s="3"/>
      <c r="I244" s="3"/>
      <c r="J244" s="10"/>
      <c r="K244" s="3"/>
      <c r="L244" s="18"/>
      <c r="M244" s="18"/>
      <c r="N244" s="18"/>
      <c r="O244" s="3"/>
      <c r="P244" s="18"/>
      <c r="Q244" s="18"/>
      <c r="R244" s="18"/>
      <c r="S244" s="18"/>
      <c r="T244" s="22"/>
      <c r="U244" s="22"/>
    </row>
    <row r="245" spans="1:21" s="8" customFormat="1" x14ac:dyDescent="0.7">
      <c r="A245" s="11"/>
      <c r="B245" s="12"/>
      <c r="C245" s="3"/>
      <c r="D245" s="3"/>
      <c r="E245" s="3"/>
      <c r="F245" s="3"/>
      <c r="G245" s="3"/>
      <c r="H245" s="3"/>
      <c r="I245" s="3"/>
      <c r="J245" s="10"/>
      <c r="K245" s="3"/>
      <c r="L245" s="18"/>
      <c r="M245" s="18"/>
      <c r="N245" s="18"/>
      <c r="O245" s="3"/>
      <c r="P245" s="18"/>
      <c r="Q245" s="18"/>
      <c r="R245" s="18"/>
      <c r="S245" s="18"/>
      <c r="T245" s="22"/>
      <c r="U245" s="22"/>
    </row>
  </sheetData>
  <mergeCells count="2">
    <mergeCell ref="D2:F3"/>
    <mergeCell ref="L2:U2"/>
  </mergeCells>
  <conditionalFormatting sqref="B195:B236 B88:B127 B129:B160 B4:B46 B48:B86 B162:B193">
    <cfRule type="expression" dxfId="9" priority="11">
      <formula>IF(ISNUMBER(#REF!),1,0)</formula>
    </cfRule>
  </conditionalFormatting>
  <conditionalFormatting sqref="B242">
    <cfRule type="expression" dxfId="8" priority="10">
      <formula>IF(ISNUMBER(#REF!),1,0)</formula>
    </cfRule>
  </conditionalFormatting>
  <conditionalFormatting sqref="B243">
    <cfRule type="expression" dxfId="7" priority="9">
      <formula>IF(ISNUMBER(#REF!),1,0)</formula>
    </cfRule>
  </conditionalFormatting>
  <conditionalFormatting sqref="B244">
    <cfRule type="expression" dxfId="6" priority="8">
      <formula>IF(ISNUMBER(#REF!),1,0)</formula>
    </cfRule>
  </conditionalFormatting>
  <conditionalFormatting sqref="B245">
    <cfRule type="expression" dxfId="5" priority="7">
      <formula>IF(ISNUMBER(#REF!),1,0)</formula>
    </cfRule>
  </conditionalFormatting>
  <conditionalFormatting sqref="J4:J236">
    <cfRule type="expression" dxfId="4" priority="6">
      <formula>IF(ISNUMBER(#REF!),1,0)</formula>
    </cfRule>
  </conditionalFormatting>
  <conditionalFormatting sqref="J242">
    <cfRule type="expression" dxfId="3" priority="5">
      <formula>IF(ISNUMBER(#REF!),1,0)</formula>
    </cfRule>
  </conditionalFormatting>
  <conditionalFormatting sqref="J243">
    <cfRule type="expression" dxfId="2" priority="4">
      <formula>IF(ISNUMBER(#REF!),1,0)</formula>
    </cfRule>
  </conditionalFormatting>
  <conditionalFormatting sqref="J244">
    <cfRule type="expression" dxfId="1" priority="3">
      <formula>IF(ISNUMBER(#REF!),1,0)</formula>
    </cfRule>
  </conditionalFormatting>
  <conditionalFormatting sqref="J245">
    <cfRule type="expression" dxfId="0" priority="2">
      <formula>IF(ISNUMBER(#REF!),1,0)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  <rowBreaks count="9" manualBreakCount="9">
    <brk id="49" max="16383" man="1"/>
    <brk id="72" max="18" man="1"/>
    <brk id="90" max="16383" man="1"/>
    <brk id="131" max="16383" man="1"/>
    <brk id="154" max="18" man="1"/>
    <brk id="164" max="16383" man="1"/>
    <brk id="199" max="16383" man="1"/>
    <brk id="222" max="18" man="1"/>
    <brk id="24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 (2)</vt:lpstr>
      <vt:lpstr>'1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Ehab</dc:creator>
  <cp:lastModifiedBy>Ehab</cp:lastModifiedBy>
  <cp:lastPrinted>2018-03-05T02:50:47Z</cp:lastPrinted>
  <dcterms:created xsi:type="dcterms:W3CDTF">2018-03-04T10:59:34Z</dcterms:created>
  <dcterms:modified xsi:type="dcterms:W3CDTF">2018-03-06T04:33:23Z</dcterms:modified>
</cp:coreProperties>
</file>