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5600" windowHeight="5625" tabRatio="598"/>
  </bookViews>
  <sheets>
    <sheet name="1" sheetId="5" r:id="rId1"/>
  </sheets>
  <definedNames>
    <definedName name="_xlnm.Print_Area" localSheetId="0">'1'!$A$2:$L$10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5"/>
  <c r="L18"/>
  <c r="J18"/>
  <c r="M18"/>
  <c r="F17"/>
  <c r="I17" s="1"/>
  <c r="F16"/>
  <c r="F15"/>
  <c r="I15" s="1"/>
  <c r="F14"/>
  <c r="G14" s="1"/>
  <c r="L14" s="1"/>
  <c r="I16"/>
  <c r="L7"/>
  <c r="K14" l="1"/>
  <c r="G15"/>
  <c r="I14"/>
  <c r="H14"/>
  <c r="J14" s="1"/>
  <c r="G17"/>
  <c r="G16"/>
  <c r="J17" l="1"/>
  <c r="K17"/>
  <c r="L15"/>
  <c r="J15"/>
  <c r="K16"/>
  <c r="J16"/>
  <c r="M14"/>
  <c r="H17"/>
  <c r="L17" s="1"/>
  <c r="H16"/>
  <c r="L16" s="1"/>
  <c r="H15"/>
  <c r="K15" s="1"/>
  <c r="K8"/>
  <c r="J8"/>
  <c r="I8"/>
  <c r="K7"/>
  <c r="J7"/>
  <c r="I7"/>
  <c r="M17" l="1"/>
  <c r="M16"/>
  <c r="M15"/>
  <c r="K9"/>
  <c r="J9"/>
  <c r="I9"/>
  <c r="K6"/>
  <c r="J6"/>
  <c r="I6"/>
  <c r="L6" l="1"/>
  <c r="J10"/>
  <c r="K10"/>
  <c r="I10"/>
  <c r="L10" l="1"/>
</calcChain>
</file>

<file path=xl/sharedStrings.xml><?xml version="1.0" encoding="utf-8"?>
<sst xmlns="http://schemas.openxmlformats.org/spreadsheetml/2006/main" count="40" uniqueCount="36">
  <si>
    <t>الاجمالى</t>
  </si>
  <si>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</si>
  <si>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</si>
  <si>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</si>
  <si>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</si>
  <si>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</si>
  <si>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</si>
  <si>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</si>
  <si>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</si>
  <si>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</si>
  <si>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</si>
  <si>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من صفر الى اقل من سنتين</t>
  </si>
  <si>
    <t>لا يستحق</t>
  </si>
  <si>
    <t>من سنتين الى خمس</t>
  </si>
  <si>
    <t>ثلث الاجر الشهرى</t>
  </si>
  <si>
    <t>اكثر من خمس سنوات واقل من عشرة</t>
  </si>
  <si>
    <t>ثلثى الاجر الشهرى بعد الخمس سنوات</t>
  </si>
  <si>
    <t>من 10 الى ما لا نهاية</t>
  </si>
  <si>
    <t>المكافأة كاملة</t>
  </si>
  <si>
    <t>الرقم</t>
  </si>
  <si>
    <t>الإسم</t>
  </si>
  <si>
    <t>الراتب</t>
  </si>
  <si>
    <t>بيانات عامة</t>
  </si>
  <si>
    <t>بدء العمل</t>
  </si>
  <si>
    <t>نهاية العمل</t>
  </si>
  <si>
    <t>فترة العمل</t>
  </si>
  <si>
    <t>الفترة بالأيام</t>
  </si>
  <si>
    <t>الفترة الزمنية</t>
  </si>
  <si>
    <t xml:space="preserve">من 2 :5   </t>
  </si>
  <si>
    <t>أكبر من 5 وأقل من 10</t>
  </si>
  <si>
    <t>من 10 فأكثر</t>
  </si>
  <si>
    <t>مكافأة نهاية الخدمة</t>
  </si>
  <si>
    <t>أحمد محمد عمر</t>
  </si>
  <si>
    <t>سيد عبد الفتاح</t>
  </si>
  <si>
    <t>محمد أحمد عطية</t>
  </si>
  <si>
    <t>مراد عبد الرزاق</t>
  </si>
</sst>
</file>

<file path=xl/styles.xml><?xml version="1.0" encoding="utf-8"?>
<styleSheet xmlns="http://schemas.openxmlformats.org/spreadsheetml/2006/main">
  <numFmts count="2">
    <numFmt numFmtId="164" formatCode="_-* #,##0.00\ _ر_._س_._‏_-;\-* #,##0.00\ _ر_._س_._‏_-;_-* &quot;-&quot;??\ _ر_._س_._‏_-;_-@_-"/>
    <numFmt numFmtId="165" formatCode="[$-1010000]yyyy/mm/dd;@"/>
  </numFmts>
  <fonts count="1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12"/>
      <color rgb="FF660066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660033"/>
      <name val="Calibri"/>
      <family val="2"/>
      <scheme val="minor"/>
    </font>
    <font>
      <b/>
      <sz val="16"/>
      <color rgb="FF660066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rgb="FF0000CC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rgb="FF0000CC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rgb="FF0000CC"/>
      </bottom>
      <diagonal/>
    </border>
    <border>
      <left style="thick">
        <color auto="1"/>
      </left>
      <right style="thin">
        <color auto="1"/>
      </right>
      <top style="thin">
        <color rgb="FF0000CC"/>
      </top>
      <bottom style="thin">
        <color rgb="FF0000CC"/>
      </bottom>
      <diagonal/>
    </border>
    <border>
      <left style="thin">
        <color auto="1"/>
      </left>
      <right style="thin">
        <color auto="1"/>
      </right>
      <top style="thin">
        <color rgb="FF0000CC"/>
      </top>
      <bottom style="thin">
        <color rgb="FF0000CC"/>
      </bottom>
      <diagonal/>
    </border>
    <border>
      <left style="thin">
        <color auto="1"/>
      </left>
      <right style="medium">
        <color auto="1"/>
      </right>
      <top style="thin">
        <color rgb="FF0000CC"/>
      </top>
      <bottom style="thin">
        <color rgb="FF0000CC"/>
      </bottom>
      <diagonal/>
    </border>
    <border>
      <left style="thick">
        <color auto="1"/>
      </left>
      <right style="thin">
        <color auto="1"/>
      </right>
      <top style="thin">
        <color rgb="FF0000CC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rgb="FF0000CC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rgb="FF0000CC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rgb="FF0000CC"/>
      </bottom>
      <diagonal/>
    </border>
    <border>
      <left style="medium">
        <color auto="1"/>
      </left>
      <right style="thin">
        <color auto="1"/>
      </right>
      <top style="thin">
        <color rgb="FF0000CC"/>
      </top>
      <bottom style="thin">
        <color rgb="FF0000CC"/>
      </bottom>
      <diagonal/>
    </border>
    <border>
      <left style="medium">
        <color auto="1"/>
      </left>
      <right style="thin">
        <color auto="1"/>
      </right>
      <top style="thin">
        <color rgb="FF0000CC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rgb="FF0000CC"/>
      </bottom>
      <diagonal/>
    </border>
    <border>
      <left style="thin">
        <color auto="1"/>
      </left>
      <right style="thin">
        <color auto="1"/>
      </right>
      <top/>
      <bottom style="thin">
        <color rgb="FF0000CC"/>
      </bottom>
      <diagonal/>
    </border>
    <border>
      <left style="thin">
        <color auto="1"/>
      </left>
      <right style="medium">
        <color auto="1"/>
      </right>
      <top/>
      <bottom style="thin">
        <color rgb="FF0000CC"/>
      </bottom>
      <diagonal/>
    </border>
    <border>
      <left style="medium">
        <color auto="1"/>
      </left>
      <right style="thin">
        <color auto="1"/>
      </right>
      <top/>
      <bottom style="thin">
        <color rgb="FF0000CC"/>
      </bottom>
      <diagonal/>
    </border>
    <border>
      <left style="thick">
        <color auto="1"/>
      </left>
      <right style="thin">
        <color auto="1"/>
      </right>
      <top style="thin">
        <color rgb="FF0000CC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CC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rgb="FF0000CC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rgb="FF0000CC"/>
      </top>
      <bottom style="medium">
        <color auto="1"/>
      </bottom>
      <diagonal/>
    </border>
    <border>
      <left style="thin">
        <color auto="1"/>
      </left>
      <right/>
      <top style="thin">
        <color rgb="FF0000CC"/>
      </top>
      <bottom style="medium">
        <color auto="1"/>
      </bottom>
      <diagonal/>
    </border>
    <border>
      <left style="thin">
        <color auto="1"/>
      </left>
      <right/>
      <top/>
      <bottom style="thin">
        <color rgb="FF0000CC"/>
      </bottom>
      <diagonal/>
    </border>
    <border>
      <left style="thin">
        <color auto="1"/>
      </left>
      <right/>
      <top style="thin">
        <color rgb="FF0000CC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rgb="FF0000CC"/>
      </bottom>
      <diagonal/>
    </border>
    <border>
      <left/>
      <right/>
      <top style="thick">
        <color auto="1"/>
      </top>
      <bottom style="thin">
        <color rgb="FF0000CC"/>
      </bottom>
      <diagonal/>
    </border>
    <border>
      <left/>
      <right style="thick">
        <color auto="1"/>
      </right>
      <top style="thick">
        <color auto="1"/>
      </top>
      <bottom style="thin">
        <color rgb="FF0000CC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1" fontId="0" fillId="0" borderId="5" xfId="0" applyNumberFormat="1" applyBorder="1" applyAlignment="1">
      <alignment horizontal="center" vertical="center"/>
    </xf>
    <xf numFmtId="164" fontId="2" fillId="0" borderId="23" xfId="1" applyFont="1" applyBorder="1" applyAlignment="1">
      <alignment horizontal="center" vertical="center" wrapText="1"/>
    </xf>
    <xf numFmtId="164" fontId="2" fillId="0" borderId="18" xfId="1" applyFont="1" applyBorder="1" applyAlignment="1">
      <alignment horizontal="center" vertical="center" wrapText="1"/>
    </xf>
    <xf numFmtId="164" fontId="3" fillId="0" borderId="28" xfId="1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164" fontId="2" fillId="0" borderId="29" xfId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49" xfId="0" applyFont="1" applyBorder="1" applyAlignment="1"/>
    <xf numFmtId="0" fontId="9" fillId="0" borderId="4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14" fontId="5" fillId="0" borderId="45" xfId="0" applyNumberFormat="1" applyFont="1" applyBorder="1" applyAlignment="1">
      <alignment horizontal="center"/>
    </xf>
    <xf numFmtId="14" fontId="5" fillId="0" borderId="40" xfId="0" applyNumberFormat="1" applyFont="1" applyBorder="1" applyAlignment="1">
      <alignment horizontal="center"/>
    </xf>
    <xf numFmtId="14" fontId="5" fillId="0" borderId="35" xfId="0" applyNumberFormat="1" applyFont="1" applyBorder="1" applyAlignment="1">
      <alignment horizontal="center"/>
    </xf>
    <xf numFmtId="14" fontId="5" fillId="0" borderId="44" xfId="0" applyNumberFormat="1" applyFont="1" applyBorder="1" applyAlignment="1">
      <alignment horizontal="center"/>
    </xf>
    <xf numFmtId="0" fontId="10" fillId="9" borderId="43" xfId="0" applyFont="1" applyFill="1" applyBorder="1" applyAlignment="1">
      <alignment horizontal="center"/>
    </xf>
    <xf numFmtId="0" fontId="10" fillId="10" borderId="43" xfId="0" applyFont="1" applyFill="1" applyBorder="1" applyAlignment="1">
      <alignment horizontal="center"/>
    </xf>
    <xf numFmtId="0" fontId="10" fillId="9" borderId="34" xfId="0" applyFont="1" applyFill="1" applyBorder="1" applyAlignment="1">
      <alignment horizontal="center"/>
    </xf>
    <xf numFmtId="0" fontId="10" fillId="10" borderId="34" xfId="0" applyFont="1" applyFill="1" applyBorder="1" applyAlignment="1">
      <alignment horizontal="center"/>
    </xf>
    <xf numFmtId="0" fontId="10" fillId="9" borderId="37" xfId="0" applyFont="1" applyFill="1" applyBorder="1" applyAlignment="1">
      <alignment horizontal="center"/>
    </xf>
    <xf numFmtId="0" fontId="10" fillId="10" borderId="37" xfId="0" applyFont="1" applyFill="1" applyBorder="1" applyAlignment="1">
      <alignment horizontal="center"/>
    </xf>
    <xf numFmtId="0" fontId="11" fillId="11" borderId="44" xfId="0" applyFont="1" applyFill="1" applyBorder="1" applyAlignment="1">
      <alignment horizontal="center"/>
    </xf>
    <xf numFmtId="0" fontId="11" fillId="11" borderId="35" xfId="0" applyFont="1" applyFill="1" applyBorder="1" applyAlignment="1">
      <alignment horizontal="center"/>
    </xf>
    <xf numFmtId="0" fontId="10" fillId="11" borderId="38" xfId="0" applyFont="1" applyFill="1" applyBorder="1" applyAlignment="1">
      <alignment horizontal="center"/>
    </xf>
    <xf numFmtId="1" fontId="5" fillId="0" borderId="45" xfId="0" applyNumberFormat="1" applyFont="1" applyBorder="1" applyAlignment="1">
      <alignment horizontal="center"/>
    </xf>
    <xf numFmtId="1" fontId="5" fillId="0" borderId="43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1" fontId="5" fillId="0" borderId="3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50" xfId="0" applyFont="1" applyBorder="1" applyAlignment="1">
      <alignment horizontal="center"/>
    </xf>
    <xf numFmtId="1" fontId="5" fillId="0" borderId="51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0" fontId="5" fillId="13" borderId="57" xfId="0" applyFont="1" applyFill="1" applyBorder="1" applyAlignment="1">
      <alignment horizontal="center"/>
    </xf>
    <xf numFmtId="1" fontId="9" fillId="13" borderId="55" xfId="0" applyNumberFormat="1" applyFont="1" applyFill="1" applyBorder="1" applyAlignment="1">
      <alignment horizontal="center" vertical="center"/>
    </xf>
    <xf numFmtId="1" fontId="9" fillId="13" borderId="5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5" fontId="0" fillId="0" borderId="22" xfId="0" applyNumberFormat="1" applyBorder="1" applyAlignment="1">
      <alignment horizontal="center" readingOrder="2"/>
    </xf>
    <xf numFmtId="165" fontId="0" fillId="0" borderId="21" xfId="0" applyNumberFormat="1" applyBorder="1" applyAlignment="1">
      <alignment horizontal="center" readingOrder="2"/>
    </xf>
    <xf numFmtId="165" fontId="0" fillId="0" borderId="16" xfId="0" applyNumberFormat="1" applyBorder="1" applyAlignment="1">
      <alignment horizontal="center" readingOrder="2"/>
    </xf>
    <xf numFmtId="165" fontId="0" fillId="0" borderId="14" xfId="0" applyNumberFormat="1" applyBorder="1" applyAlignment="1">
      <alignment horizontal="center" readingOrder="2"/>
    </xf>
    <xf numFmtId="0" fontId="2" fillId="2" borderId="1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12" borderId="53" xfId="0" applyFont="1" applyFill="1" applyBorder="1" applyAlignment="1">
      <alignment horizontal="center" vertical="center"/>
    </xf>
    <xf numFmtId="0" fontId="5" fillId="12" borderId="54" xfId="0" applyFont="1" applyFill="1" applyBorder="1" applyAlignment="1">
      <alignment horizontal="center" vertical="center"/>
    </xf>
    <xf numFmtId="0" fontId="6" fillId="8" borderId="30" xfId="0" applyFont="1" applyFill="1" applyBorder="1" applyAlignment="1">
      <alignment horizontal="center"/>
    </xf>
    <xf numFmtId="0" fontId="6" fillId="8" borderId="31" xfId="0" applyFont="1" applyFill="1" applyBorder="1" applyAlignment="1">
      <alignment horizontal="center"/>
    </xf>
    <xf numFmtId="0" fontId="6" fillId="8" borderId="32" xfId="0" applyFont="1" applyFill="1" applyBorder="1" applyAlignment="1">
      <alignment horizontal="center"/>
    </xf>
    <xf numFmtId="0" fontId="7" fillId="7" borderId="39" xfId="0" applyFont="1" applyFill="1" applyBorder="1" applyAlignment="1">
      <alignment horizontal="center"/>
    </xf>
    <xf numFmtId="0" fontId="7" fillId="7" borderId="32" xfId="0" applyFont="1" applyFill="1" applyBorder="1" applyAlignment="1">
      <alignment horizontal="center"/>
    </xf>
    <xf numFmtId="0" fontId="8" fillId="6" borderId="39" xfId="0" applyFont="1" applyFill="1" applyBorder="1" applyAlignment="1">
      <alignment horizontal="center"/>
    </xf>
    <xf numFmtId="0" fontId="8" fillId="6" borderId="31" xfId="0" applyFont="1" applyFill="1" applyBorder="1" applyAlignment="1">
      <alignment horizontal="center"/>
    </xf>
    <xf numFmtId="0" fontId="8" fillId="6" borderId="3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2" fillId="5" borderId="58" xfId="0" applyFont="1" applyFill="1" applyBorder="1" applyAlignment="1">
      <alignment horizontal="center"/>
    </xf>
    <xf numFmtId="0" fontId="12" fillId="5" borderId="59" xfId="0" applyFont="1" applyFill="1" applyBorder="1" applyAlignment="1">
      <alignment horizontal="center"/>
    </xf>
    <xf numFmtId="0" fontId="12" fillId="5" borderId="6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00CC"/>
      <color rgb="FF660066"/>
      <color rgb="FF99FF33"/>
      <color rgb="FF660033"/>
      <color rgb="FF008000"/>
      <color rgb="FFFF0066"/>
      <color rgb="FF0000CC"/>
      <color rgb="FF9999FF"/>
      <color rgb="FFFFCC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Q241"/>
  <sheetViews>
    <sheetView rightToLeft="1" tabSelected="1" topLeftCell="B1" workbookViewId="0">
      <selection activeCell="L22" sqref="L22"/>
    </sheetView>
  </sheetViews>
  <sheetFormatPr defaultRowHeight="21.6" customHeight="1"/>
  <cols>
    <col min="1" max="1" width="6.85546875" customWidth="1"/>
    <col min="2" max="2" width="19.140625" bestFit="1" customWidth="1"/>
    <col min="3" max="3" width="19.7109375" bestFit="1" customWidth="1"/>
    <col min="4" max="4" width="11.85546875" customWidth="1"/>
    <col min="5" max="5" width="12.28515625" customWidth="1"/>
    <col min="6" max="6" width="7.85546875" hidden="1" customWidth="1"/>
    <col min="7" max="7" width="6.5703125" customWidth="1"/>
    <col min="8" max="8" width="6.140625" customWidth="1"/>
    <col min="9" max="9" width="6" customWidth="1"/>
    <col min="10" max="10" width="9" customWidth="1"/>
    <col min="11" max="11" width="9.7109375" customWidth="1"/>
    <col min="12" max="12" width="10.140625" customWidth="1"/>
    <col min="13" max="13" width="14.5703125" customWidth="1"/>
  </cols>
  <sheetData>
    <row r="2" spans="1:43" ht="21.6" hidden="1" customHeight="1" thickBot="1">
      <c r="A2" s="67"/>
      <c r="B2" s="68"/>
      <c r="C2" s="68"/>
      <c r="D2" s="68"/>
      <c r="E2" s="68"/>
      <c r="F2" s="68"/>
      <c r="G2" s="68"/>
      <c r="H2" s="68"/>
      <c r="I2" s="69"/>
      <c r="J2" s="63" t="s">
        <v>10</v>
      </c>
      <c r="K2" s="64"/>
      <c r="L2" s="6">
        <v>20000</v>
      </c>
    </row>
    <row r="3" spans="1:43" ht="21.6" hidden="1" customHeight="1" thickBo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</row>
    <row r="4" spans="1:43" ht="21.6" hidden="1" customHeight="1">
      <c r="A4" s="70" t="s">
        <v>1</v>
      </c>
      <c r="B4" s="71"/>
      <c r="C4" s="72"/>
      <c r="D4" s="76" t="s">
        <v>2</v>
      </c>
      <c r="E4" s="77"/>
      <c r="F4" s="77" t="s">
        <v>3</v>
      </c>
      <c r="G4" s="77"/>
      <c r="H4" s="77"/>
      <c r="I4" s="80" t="s">
        <v>4</v>
      </c>
      <c r="J4" s="80"/>
      <c r="K4" s="80"/>
      <c r="L4" s="81" t="s">
        <v>5</v>
      </c>
    </row>
    <row r="5" spans="1:43" ht="21.6" hidden="1" customHeight="1" thickBot="1">
      <c r="A5" s="73"/>
      <c r="B5" s="74"/>
      <c r="C5" s="75"/>
      <c r="D5" s="78"/>
      <c r="E5" s="79"/>
      <c r="F5" s="79"/>
      <c r="G5" s="79"/>
      <c r="H5" s="79"/>
      <c r="I5" s="5" t="s">
        <v>6</v>
      </c>
      <c r="J5" s="5" t="s">
        <v>7</v>
      </c>
      <c r="K5" s="5" t="s">
        <v>8</v>
      </c>
      <c r="L5" s="82"/>
    </row>
    <row r="6" spans="1:43" ht="21.6" hidden="1" customHeight="1" thickBot="1">
      <c r="A6" s="60" t="s">
        <v>9</v>
      </c>
      <c r="B6" s="7" t="s">
        <v>11</v>
      </c>
      <c r="C6" s="7" t="s">
        <v>12</v>
      </c>
      <c r="D6" s="53">
        <v>35551</v>
      </c>
      <c r="E6" s="54"/>
      <c r="F6" s="55">
        <v>36161</v>
      </c>
      <c r="G6" s="53"/>
      <c r="H6" s="56"/>
      <c r="I6" s="1">
        <f>DATEDIF(D6,F6,"MD")</f>
        <v>0</v>
      </c>
      <c r="J6" s="1">
        <f>DATEDIF(D6,F6,"YM")</f>
        <v>8</v>
      </c>
      <c r="K6" s="1">
        <f>DATEDIF(D6,F6,"Y")</f>
        <v>1</v>
      </c>
      <c r="L6" s="2" t="str">
        <f>IF(AND(K6&gt;2,J6&gt;2),0,"")</f>
        <v/>
      </c>
    </row>
    <row r="7" spans="1:43" ht="21.6" hidden="1" customHeight="1" thickTop="1" thickBot="1">
      <c r="A7" s="61"/>
      <c r="B7" s="7" t="s">
        <v>13</v>
      </c>
      <c r="C7" s="7" t="s">
        <v>14</v>
      </c>
      <c r="D7" s="53">
        <v>35065</v>
      </c>
      <c r="E7" s="54"/>
      <c r="F7" s="55">
        <v>36892</v>
      </c>
      <c r="G7" s="53"/>
      <c r="H7" s="56"/>
      <c r="I7" s="1">
        <f>DATEDIF(D7,F7,"MD")</f>
        <v>0</v>
      </c>
      <c r="J7" s="1">
        <f>DATEDIF(D7,F7,"YM")</f>
        <v>0</v>
      </c>
      <c r="K7" s="1">
        <f>DATEDIF(D7,F7,"Y")</f>
        <v>5</v>
      </c>
      <c r="L7" s="2" t="e">
        <f>IF(AND(K7,"&gt;=2",K7,"=5"),(#REF!*$K$7)*12,"")</f>
        <v>#VALUE!</v>
      </c>
    </row>
    <row r="8" spans="1:43" ht="21.6" hidden="1" customHeight="1" thickTop="1" thickBot="1">
      <c r="A8" s="61"/>
      <c r="B8" s="7" t="s">
        <v>15</v>
      </c>
      <c r="C8" s="7" t="s">
        <v>16</v>
      </c>
      <c r="D8" s="53">
        <v>34851</v>
      </c>
      <c r="E8" s="54"/>
      <c r="F8" s="55">
        <v>37469</v>
      </c>
      <c r="G8" s="53"/>
      <c r="H8" s="56"/>
      <c r="I8" s="1">
        <f>DATEDIF(D8,F8,"MD")</f>
        <v>0</v>
      </c>
      <c r="J8" s="1">
        <f>DATEDIF(D8,F8,"YM")</f>
        <v>2</v>
      </c>
      <c r="K8" s="1">
        <f>DATEDIF(D8,F8,"Y")</f>
        <v>7</v>
      </c>
      <c r="L8" s="2"/>
    </row>
    <row r="9" spans="1:43" ht="21.6" hidden="1" customHeight="1" thickTop="1" thickBot="1">
      <c r="A9" s="62"/>
      <c r="B9" s="7" t="s">
        <v>17</v>
      </c>
      <c r="C9" s="7" t="s">
        <v>18</v>
      </c>
      <c r="D9" s="53">
        <v>36557</v>
      </c>
      <c r="E9" s="54"/>
      <c r="F9" s="55">
        <v>40238</v>
      </c>
      <c r="G9" s="53"/>
      <c r="H9" s="56"/>
      <c r="I9" s="1">
        <f>DATEDIF(D9,F9,"MD")</f>
        <v>0</v>
      </c>
      <c r="J9" s="1">
        <f>DATEDIF(D9,F9,"YM")</f>
        <v>1</v>
      </c>
      <c r="K9" s="1">
        <f>DATEDIF(D9,F9,"Y")</f>
        <v>10</v>
      </c>
      <c r="L9" s="3"/>
    </row>
    <row r="10" spans="1:43" ht="21.6" hidden="1" customHeight="1" thickBot="1">
      <c r="A10" s="57" t="s">
        <v>0</v>
      </c>
      <c r="B10" s="58"/>
      <c r="C10" s="58"/>
      <c r="D10" s="58"/>
      <c r="E10" s="58"/>
      <c r="F10" s="58"/>
      <c r="G10" s="58"/>
      <c r="H10" s="59"/>
      <c r="I10" s="1">
        <f>SUM(I6:I9)</f>
        <v>0</v>
      </c>
      <c r="J10" s="1">
        <f>SUM(J6:J9)</f>
        <v>11</v>
      </c>
      <c r="K10" s="1">
        <f>SUM(K6:K9)</f>
        <v>23</v>
      </c>
      <c r="L10" s="4" t="e">
        <f>SUM(L6:L9)</f>
        <v>#VALUE!</v>
      </c>
    </row>
    <row r="11" spans="1:43" ht="21.6" customHeight="1" thickBot="1"/>
    <row r="12" spans="1:43" ht="24.75" customHeight="1" thickTop="1" thickBot="1">
      <c r="A12" s="85" t="s">
        <v>22</v>
      </c>
      <c r="B12" s="86"/>
      <c r="C12" s="87"/>
      <c r="D12" s="88" t="s">
        <v>25</v>
      </c>
      <c r="E12" s="89"/>
      <c r="F12" s="90" t="s">
        <v>27</v>
      </c>
      <c r="G12" s="91"/>
      <c r="H12" s="91"/>
      <c r="I12" s="92"/>
      <c r="J12" s="94" t="s">
        <v>31</v>
      </c>
      <c r="K12" s="95"/>
      <c r="L12" s="96"/>
      <c r="M12" s="83" t="s">
        <v>5</v>
      </c>
    </row>
    <row r="13" spans="1:43" ht="21.6" customHeight="1" thickBot="1">
      <c r="A13" s="20" t="s">
        <v>19</v>
      </c>
      <c r="B13" s="21" t="s">
        <v>20</v>
      </c>
      <c r="C13" s="22" t="s">
        <v>21</v>
      </c>
      <c r="D13" s="23" t="s">
        <v>23</v>
      </c>
      <c r="E13" s="22" t="s">
        <v>24</v>
      </c>
      <c r="F13" s="23" t="s">
        <v>26</v>
      </c>
      <c r="G13" s="21" t="s">
        <v>8</v>
      </c>
      <c r="H13" s="21" t="s">
        <v>7</v>
      </c>
      <c r="I13" s="22" t="s">
        <v>6</v>
      </c>
      <c r="J13" s="24" t="s">
        <v>28</v>
      </c>
      <c r="K13" s="21" t="s">
        <v>29</v>
      </c>
      <c r="L13" s="46" t="s">
        <v>30</v>
      </c>
      <c r="M13" s="84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pans="1:43" ht="21.6" customHeight="1">
      <c r="A14" s="17">
        <v>1</v>
      </c>
      <c r="B14" s="18" t="s">
        <v>32</v>
      </c>
      <c r="C14" s="25">
        <v>200</v>
      </c>
      <c r="D14" s="27">
        <v>35551</v>
      </c>
      <c r="E14" s="30">
        <v>36526</v>
      </c>
      <c r="F14" s="19">
        <f>DAYS360(D14,E14)</f>
        <v>960</v>
      </c>
      <c r="G14" s="31">
        <f>INT(F14/365)</f>
        <v>2</v>
      </c>
      <c r="H14" s="32">
        <f>INT((F14/30))-G14*12</f>
        <v>8</v>
      </c>
      <c r="I14" s="37">
        <f>MOD(F14,30)</f>
        <v>0</v>
      </c>
      <c r="J14" s="40">
        <f>IF(AND(G14&gt;=2,G14&lt;5),(G14-2)*C14/3+H14/12*C14/3+I14/365*C14/3,IF(G14&gt;5,3*C14/3,0))</f>
        <v>44.444444444444436</v>
      </c>
      <c r="K14" s="41">
        <f>IF(AND(G14&gt;=5,G14&lt;10),((G14-5)*2/3*C14)+(H14/12*2/3*C14)+(I14/360*2/3*C14),IF(G14&gt;=10,5*2/3*C14,0))</f>
        <v>0</v>
      </c>
      <c r="L14" s="47">
        <f>IF(G14&gt;=10,((G14-10)*C14)+(H14/12*C14)+(I14/360*C14),0)</f>
        <v>0</v>
      </c>
      <c r="M14" s="50">
        <f>SUM(J14:L14)</f>
        <v>44.444444444444436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ht="21.6" customHeight="1">
      <c r="A15" s="9">
        <v>2</v>
      </c>
      <c r="B15" s="10" t="s">
        <v>33</v>
      </c>
      <c r="C15" s="26">
        <v>200</v>
      </c>
      <c r="D15" s="28">
        <v>34335</v>
      </c>
      <c r="E15" s="29">
        <v>37377</v>
      </c>
      <c r="F15" s="19">
        <f>DAYS360(D15,E15)</f>
        <v>3000</v>
      </c>
      <c r="G15" s="31">
        <f t="shared" ref="G15:G17" si="0">INT(F15/365)</f>
        <v>8</v>
      </c>
      <c r="H15" s="32">
        <f t="shared" ref="H15:H17" si="1">INT((F15/30))-G15*12</f>
        <v>4</v>
      </c>
      <c r="I15" s="37">
        <f t="shared" ref="I15:I17" si="2">MOD(F15,30)</f>
        <v>0</v>
      </c>
      <c r="J15" s="40">
        <f t="shared" ref="J15:J18" si="3">IF(AND(G15&gt;=2,G15&lt;5),(G15-2)*C15/3+H15/12*C15/3+I15/365*C15/3,IF(G15&gt;5,3*C15/3,0))</f>
        <v>200</v>
      </c>
      <c r="K15" s="41">
        <f t="shared" ref="K15:K18" si="4">IF(AND(G15&gt;=5,G15&lt;10),((G15-5)*2/3*C15)+(H15/12*2/3*C15)+(I15/360*2/3*C15),IF(G15&gt;=10,5*2/3*C15,0))</f>
        <v>444.44444444444446</v>
      </c>
      <c r="L15" s="47">
        <f t="shared" ref="L15:L18" si="5">IF(G15&gt;=10,((G15-10)*C15)+(H15/12*C15)+(I15/360*C15),0)</f>
        <v>0</v>
      </c>
      <c r="M15" s="51">
        <f>SUM(J15:L15)</f>
        <v>644.44444444444446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ht="21.6" customHeight="1">
      <c r="A16" s="9">
        <v>3</v>
      </c>
      <c r="B16" s="10" t="s">
        <v>34</v>
      </c>
      <c r="C16" s="26">
        <v>200</v>
      </c>
      <c r="D16" s="28">
        <v>35947</v>
      </c>
      <c r="E16" s="29">
        <v>39661</v>
      </c>
      <c r="F16" s="19">
        <f>DAYS360(D16,E16)</f>
        <v>3660</v>
      </c>
      <c r="G16" s="31">
        <f t="shared" si="0"/>
        <v>10</v>
      </c>
      <c r="H16" s="32">
        <f t="shared" si="1"/>
        <v>2</v>
      </c>
      <c r="I16" s="37">
        <f t="shared" si="2"/>
        <v>0</v>
      </c>
      <c r="J16" s="40">
        <f t="shared" si="3"/>
        <v>200</v>
      </c>
      <c r="K16" s="41">
        <f t="shared" si="4"/>
        <v>666.66666666666674</v>
      </c>
      <c r="L16" s="47">
        <f t="shared" si="5"/>
        <v>33.333333333333329</v>
      </c>
      <c r="M16" s="51">
        <f>SUM(J16:L16)</f>
        <v>900.00000000000011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ht="21.6" customHeight="1">
      <c r="A17" s="9">
        <v>4</v>
      </c>
      <c r="B17" s="10" t="s">
        <v>35</v>
      </c>
      <c r="C17" s="26">
        <v>200</v>
      </c>
      <c r="D17" s="28">
        <v>33635</v>
      </c>
      <c r="E17" s="29">
        <v>38596</v>
      </c>
      <c r="F17" s="19">
        <f>DAYS360(D17,E17)</f>
        <v>4890</v>
      </c>
      <c r="G17" s="31">
        <f t="shared" si="0"/>
        <v>13</v>
      </c>
      <c r="H17" s="32">
        <f t="shared" si="1"/>
        <v>7</v>
      </c>
      <c r="I17" s="37">
        <f t="shared" si="2"/>
        <v>0</v>
      </c>
      <c r="J17" s="40">
        <f t="shared" si="3"/>
        <v>200</v>
      </c>
      <c r="K17" s="41">
        <f t="shared" si="4"/>
        <v>666.66666666666674</v>
      </c>
      <c r="L17" s="47">
        <f t="shared" si="5"/>
        <v>716.66666666666663</v>
      </c>
      <c r="M17" s="51">
        <f>SUM(J17:L17)</f>
        <v>1583.3333333333335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ht="21.6" customHeight="1">
      <c r="A18" s="9"/>
      <c r="B18" s="10"/>
      <c r="C18" s="11"/>
      <c r="D18" s="15"/>
      <c r="E18" s="11"/>
      <c r="F18" s="15"/>
      <c r="G18" s="33"/>
      <c r="H18" s="34"/>
      <c r="I18" s="38"/>
      <c r="J18" s="40">
        <f t="shared" si="3"/>
        <v>0</v>
      </c>
      <c r="K18" s="41">
        <f t="shared" si="4"/>
        <v>0</v>
      </c>
      <c r="L18" s="47">
        <f t="shared" si="5"/>
        <v>0</v>
      </c>
      <c r="M18" s="51">
        <f>SUM(J18:L18)</f>
        <v>0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21.6" customHeight="1" thickBot="1">
      <c r="A19" s="12"/>
      <c r="B19" s="13"/>
      <c r="C19" s="14"/>
      <c r="D19" s="16"/>
      <c r="E19" s="14"/>
      <c r="F19" s="16"/>
      <c r="G19" s="35"/>
      <c r="H19" s="36"/>
      <c r="I19" s="39"/>
      <c r="J19" s="42"/>
      <c r="K19" s="43"/>
      <c r="L19" s="48"/>
      <c r="M19" s="49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21.6" customHeight="1" thickTop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21.6" customHeight="1">
      <c r="A21" s="8"/>
      <c r="B21" s="8"/>
      <c r="C21" s="8"/>
      <c r="D21" s="44"/>
      <c r="E21" s="45"/>
      <c r="F21" s="8"/>
      <c r="G21" s="93"/>
      <c r="H21" s="93"/>
      <c r="I21" s="8"/>
      <c r="J21" s="8"/>
      <c r="K21" s="52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21.6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ht="21.6" customHeight="1">
      <c r="A23" s="8"/>
      <c r="B23" s="8"/>
      <c r="C23" s="8"/>
      <c r="D23" s="8"/>
      <c r="E23" s="44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ht="21.6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ht="21.6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ht="21.6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ht="21.6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ht="21.6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ht="21.6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ht="21.6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ht="21.6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ht="21.6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ht="21.6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ht="21.6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ht="21.6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spans="1:43" ht="21.6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 ht="21.6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1:43" ht="21.6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ht="21.6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ht="21.6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  <row r="41" spans="1:43" ht="21.6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ht="21.6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 ht="21.6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ht="21.6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ht="21.6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1:43" ht="21.6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ht="21.6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ht="21.6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</row>
    <row r="49" spans="1:43" ht="21.6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ht="21.6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ht="21.6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ht="21.6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</row>
    <row r="53" spans="1:43" ht="21.6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43" ht="21.6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ht="21.6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  <row r="56" spans="1:43" ht="21.6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</row>
    <row r="57" spans="1:43" ht="21.6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ht="21.6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</row>
    <row r="59" spans="1:43" ht="21.6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</row>
    <row r="60" spans="1:43" ht="21.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spans="1:43" ht="21.6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3" ht="21.6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</row>
    <row r="63" spans="1:43" ht="21.6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</row>
    <row r="64" spans="1:43" ht="21.6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</row>
    <row r="65" spans="1:43" ht="21.6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</row>
    <row r="66" spans="1:43" ht="21.6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</row>
    <row r="67" spans="1:43" ht="21.6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</row>
    <row r="68" spans="1:43" ht="21.6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</row>
    <row r="69" spans="1:43" ht="21.6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</row>
    <row r="70" spans="1:43" ht="21.6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</row>
    <row r="71" spans="1:43" ht="21.6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</row>
    <row r="72" spans="1:43" ht="21.6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</row>
    <row r="73" spans="1:43" ht="21.6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</row>
    <row r="74" spans="1:43" ht="21.6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</row>
    <row r="75" spans="1:43" ht="21.6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</row>
    <row r="76" spans="1:43" ht="21.6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43" ht="21.6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</row>
    <row r="78" spans="1:43" ht="21.6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</row>
    <row r="79" spans="1:43" ht="21.6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</row>
    <row r="80" spans="1:43" ht="21.6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</row>
    <row r="81" spans="1:43" ht="21.6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</row>
    <row r="82" spans="1:43" ht="21.6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spans="1:43" ht="21.6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</row>
    <row r="84" spans="1:43" ht="21.6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</row>
    <row r="85" spans="1:43" ht="21.6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</row>
    <row r="86" spans="1:43" ht="21.6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</row>
    <row r="87" spans="1:43" ht="21.6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</row>
    <row r="88" spans="1:43" ht="21.6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</row>
    <row r="89" spans="1:43" ht="21.6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</row>
    <row r="90" spans="1:43" ht="21.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</row>
    <row r="91" spans="1:43" ht="21.6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</row>
    <row r="92" spans="1:43" ht="21.6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</row>
    <row r="93" spans="1:43" ht="21.6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</row>
    <row r="94" spans="1:43" ht="21.6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</row>
    <row r="95" spans="1:43" ht="21.6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</row>
    <row r="96" spans="1:43" ht="21.6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</row>
    <row r="97" spans="1:43" ht="21.6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</row>
    <row r="98" spans="1:43" ht="21.6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</row>
    <row r="99" spans="1:43" ht="21.6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</row>
    <row r="100" spans="1:43" ht="21.6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</row>
    <row r="101" spans="1:43" ht="21.6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</row>
    <row r="102" spans="1:43" ht="21.6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</row>
    <row r="103" spans="1:43" ht="21.6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</row>
    <row r="104" spans="1:43" ht="21.6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</row>
    <row r="105" spans="1:43" ht="21.6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</row>
    <row r="106" spans="1:43" ht="21.6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</row>
    <row r="107" spans="1:43" ht="21.6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</row>
    <row r="108" spans="1:43" ht="21.6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</row>
    <row r="109" spans="1:43" ht="21.6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</row>
    <row r="110" spans="1:43" ht="21.6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</row>
    <row r="111" spans="1:43" ht="21.6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</row>
    <row r="112" spans="1:43" ht="21.6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</row>
    <row r="113" spans="1:43" ht="21.6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</row>
    <row r="114" spans="1:43" ht="21.6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</row>
    <row r="115" spans="1:43" ht="21.6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</row>
    <row r="116" spans="1:43" ht="21.6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</row>
    <row r="117" spans="1:43" ht="21.6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</row>
    <row r="118" spans="1:43" ht="21.6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</row>
    <row r="119" spans="1:43" ht="21.6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</row>
    <row r="120" spans="1:43" ht="21.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</row>
    <row r="121" spans="1:43" ht="21.6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</row>
    <row r="122" spans="1:43" ht="21.6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</row>
    <row r="123" spans="1:43" ht="21.6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</row>
    <row r="124" spans="1:43" ht="21.6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</row>
    <row r="125" spans="1:43" ht="21.6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</row>
    <row r="126" spans="1:43" ht="21.6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</row>
    <row r="127" spans="1:43" ht="21.6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</row>
    <row r="128" spans="1:43" ht="21.6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</row>
    <row r="129" spans="1:43" ht="21.6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</row>
    <row r="130" spans="1:43" ht="21.6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</row>
    <row r="131" spans="1:43" ht="21.6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43" ht="21.6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</row>
    <row r="133" spans="1:43" ht="21.6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</row>
    <row r="134" spans="1:43" ht="21.6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</row>
    <row r="135" spans="1:43" ht="21.6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</row>
    <row r="136" spans="1:43" ht="21.6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</row>
    <row r="137" spans="1:43" ht="21.6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</row>
    <row r="138" spans="1:43" ht="21.6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</row>
    <row r="139" spans="1:43" ht="21.6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</row>
    <row r="140" spans="1:43" ht="21.6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</row>
    <row r="141" spans="1:43" ht="21.6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</row>
    <row r="142" spans="1:43" ht="21.6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</row>
    <row r="143" spans="1:43" ht="21.6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</row>
    <row r="144" spans="1:43" ht="21.6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</row>
    <row r="145" spans="1:43" ht="21.6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</row>
    <row r="146" spans="1:43" ht="21.6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</row>
    <row r="147" spans="1:43" ht="21.6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</row>
    <row r="148" spans="1:43" ht="21.6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</row>
    <row r="149" spans="1:43" ht="21.6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</row>
    <row r="150" spans="1:43" ht="21.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</row>
    <row r="151" spans="1:43" ht="21.6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</row>
    <row r="152" spans="1:43" ht="21.6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</row>
    <row r="153" spans="1:43" ht="21.6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</row>
    <row r="154" spans="1:43" ht="21.6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</row>
    <row r="155" spans="1:43" ht="21.6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</row>
    <row r="156" spans="1:43" ht="21.6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</row>
    <row r="157" spans="1:43" ht="21.6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</row>
    <row r="158" spans="1:43" ht="21.6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</row>
    <row r="159" spans="1:43" ht="21.6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</row>
    <row r="160" spans="1:43" ht="21.6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</row>
    <row r="161" spans="1:43" ht="21.6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ht="21.6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</row>
    <row r="163" spans="1:43" ht="21.6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</row>
    <row r="164" spans="1:43" ht="21.6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ht="21.6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ht="21.6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</row>
    <row r="167" spans="1:43" ht="21.6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</row>
    <row r="168" spans="1:43" ht="21.6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</row>
    <row r="169" spans="1:43" ht="21.6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</row>
    <row r="170" spans="1:43" ht="21.6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ht="21.6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</row>
    <row r="172" spans="1:43" ht="21.6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</row>
    <row r="173" spans="1:43" ht="21.6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ht="21.6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</row>
    <row r="175" spans="1:43" ht="21.6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ht="21.6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</row>
    <row r="177" spans="1:43" ht="21.6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</row>
    <row r="178" spans="1:43" ht="21.6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ht="21.6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</row>
    <row r="180" spans="1:43" ht="21.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</row>
    <row r="181" spans="1:43" ht="21.6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ht="21.6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</row>
    <row r="183" spans="1:43" ht="21.6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ht="21.6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</row>
    <row r="185" spans="1:43" ht="21.6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ht="21.6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</row>
    <row r="187" spans="1:43" ht="21.6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</row>
    <row r="188" spans="1:43" ht="21.6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</row>
    <row r="189" spans="1:43" ht="21.6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</row>
    <row r="190" spans="1:43" ht="21.6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</row>
    <row r="191" spans="1:43" ht="21.6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</row>
    <row r="192" spans="1:43" ht="21.6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</row>
    <row r="193" spans="1:43" ht="21.6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</row>
    <row r="194" spans="1:43" ht="21.6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</row>
    <row r="195" spans="1:43" ht="21.6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</row>
    <row r="196" spans="1:43" ht="21.6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</row>
    <row r="197" spans="1:43" ht="21.6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</row>
    <row r="198" spans="1:43" ht="21.6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</row>
    <row r="199" spans="1:43" ht="21.6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</row>
    <row r="200" spans="1:43" ht="21.6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</row>
    <row r="201" spans="1:43" ht="21.6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</row>
    <row r="202" spans="1:43" ht="21.6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</row>
    <row r="203" spans="1:43" ht="21.6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</row>
    <row r="204" spans="1:43" ht="21.6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</row>
    <row r="205" spans="1:43" ht="21.6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</row>
    <row r="206" spans="1:43" ht="21.6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</row>
    <row r="207" spans="1:43" ht="21.6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</row>
    <row r="208" spans="1:43" ht="21.6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</row>
    <row r="209" spans="1:43" ht="21.6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ht="21.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</row>
    <row r="211" spans="1:43" ht="21.6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</row>
    <row r="212" spans="1:43" ht="21.6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</row>
    <row r="213" spans="1:43" ht="21.6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</row>
    <row r="214" spans="1:43" ht="21.6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ht="21.6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</row>
    <row r="216" spans="1:43" ht="21.6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</row>
    <row r="217" spans="1:43" ht="21.6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ht="21.6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</row>
    <row r="219" spans="1:43" ht="21.6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</row>
    <row r="220" spans="1:43" ht="21.6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ht="21.6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</row>
    <row r="222" spans="1:43" ht="21.6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</row>
    <row r="223" spans="1:43" ht="21.6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ht="21.6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</row>
    <row r="225" spans="1:43" ht="21.6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</row>
    <row r="226" spans="1:43" ht="21.6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ht="21.6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</row>
    <row r="228" spans="1:43" ht="21.6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</row>
    <row r="229" spans="1:43" ht="21.6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ht="21.6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</row>
    <row r="231" spans="1:43" ht="21.6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</row>
    <row r="232" spans="1:43" ht="21.6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ht="21.6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</row>
    <row r="234" spans="1:43" ht="21.6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</row>
    <row r="235" spans="1:43" ht="21.6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ht="21.6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</row>
    <row r="237" spans="1:43" ht="21.6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</row>
    <row r="238" spans="1:43" ht="21.6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ht="21.6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ht="21.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</row>
    <row r="241" spans="1:43" ht="21.6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</row>
  </sheetData>
  <mergeCells count="24">
    <mergeCell ref="M12:M13"/>
    <mergeCell ref="A12:C12"/>
    <mergeCell ref="D12:E12"/>
    <mergeCell ref="F12:I12"/>
    <mergeCell ref="G21:H21"/>
    <mergeCell ref="J12:L12"/>
    <mergeCell ref="J2:K2"/>
    <mergeCell ref="D7:E7"/>
    <mergeCell ref="F7:H7"/>
    <mergeCell ref="D8:E8"/>
    <mergeCell ref="F8:H8"/>
    <mergeCell ref="A3:L3"/>
    <mergeCell ref="A2:I2"/>
    <mergeCell ref="A4:C5"/>
    <mergeCell ref="D4:E5"/>
    <mergeCell ref="F4:H5"/>
    <mergeCell ref="I4:K4"/>
    <mergeCell ref="L4:L5"/>
    <mergeCell ref="D9:E9"/>
    <mergeCell ref="F9:H9"/>
    <mergeCell ref="A10:H10"/>
    <mergeCell ref="A6:A9"/>
    <mergeCell ref="D6:E6"/>
    <mergeCell ref="F6:H6"/>
  </mergeCells>
  <printOptions horizontalCentered="1"/>
  <pageMargins left="0.59055118110236227" right="0.59055118110236227" top="0" bottom="0" header="0" footer="0"/>
  <pageSetup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Ali Mohamed</cp:lastModifiedBy>
  <cp:lastPrinted>2018-03-07T09:41:28Z</cp:lastPrinted>
  <dcterms:created xsi:type="dcterms:W3CDTF">2017-12-20T10:16:48Z</dcterms:created>
  <dcterms:modified xsi:type="dcterms:W3CDTF">2018-03-13T04:42:45Z</dcterms:modified>
</cp:coreProperties>
</file>