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935" windowHeight="7620"/>
  </bookViews>
  <sheets>
    <sheet name="Consumption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A616" i="1"/>
  <c r="AW616"/>
  <c r="AS616"/>
  <c r="AO616"/>
  <c r="AK616"/>
  <c r="AG616"/>
  <c r="AC616"/>
  <c r="Y616"/>
  <c r="U616"/>
  <c r="Q616"/>
  <c r="M616"/>
  <c r="I616"/>
  <c r="BB614"/>
  <c r="AX614"/>
  <c r="AT614"/>
  <c r="AP614"/>
  <c r="AL614"/>
  <c r="AH614"/>
  <c r="AD614"/>
  <c r="Z614"/>
  <c r="V614"/>
  <c r="R614"/>
  <c r="N614"/>
  <c r="J614"/>
  <c r="C614"/>
  <c r="B614"/>
  <c r="A614"/>
  <c r="BB613"/>
  <c r="AX613"/>
  <c r="AT613"/>
  <c r="AP613"/>
  <c r="AL613"/>
  <c r="AH613"/>
  <c r="AD613"/>
  <c r="Z613"/>
  <c r="V613"/>
  <c r="R613"/>
  <c r="N613"/>
  <c r="J613"/>
  <c r="C613"/>
  <c r="B613"/>
  <c r="A613"/>
  <c r="BC612"/>
  <c r="BB612"/>
  <c r="BA612"/>
  <c r="AY612"/>
  <c r="AX612"/>
  <c r="AW612"/>
  <c r="AT612"/>
  <c r="AS612"/>
  <c r="AU612" s="1"/>
  <c r="AP612"/>
  <c r="AO612"/>
  <c r="AQ612" s="1"/>
  <c r="AM612"/>
  <c r="AL612"/>
  <c r="AK612"/>
  <c r="AI612"/>
  <c r="AH612"/>
  <c r="AG612"/>
  <c r="AD612"/>
  <c r="AC612"/>
  <c r="AE612" s="1"/>
  <c r="Z612"/>
  <c r="Y612"/>
  <c r="AA612" s="1"/>
  <c r="W612"/>
  <c r="V612"/>
  <c r="U612"/>
  <c r="S612"/>
  <c r="R612"/>
  <c r="Q612"/>
  <c r="N612"/>
  <c r="M612"/>
  <c r="O612" s="1"/>
  <c r="J612"/>
  <c r="I612"/>
  <c r="BE612" s="1"/>
  <c r="C612"/>
  <c r="B612"/>
  <c r="A612"/>
  <c r="BB611"/>
  <c r="BA611"/>
  <c r="BC611" s="1"/>
  <c r="AX611"/>
  <c r="AW611"/>
  <c r="AY611" s="1"/>
  <c r="AU611"/>
  <c r="AT611"/>
  <c r="AS611"/>
  <c r="AP611"/>
  <c r="AO611"/>
  <c r="AL611"/>
  <c r="AK611"/>
  <c r="AQ611" s="1"/>
  <c r="AH611"/>
  <c r="AG611"/>
  <c r="AI611" s="1"/>
  <c r="AE611"/>
  <c r="AD611"/>
  <c r="AC611"/>
  <c r="Z611"/>
  <c r="Y611"/>
  <c r="V611"/>
  <c r="U611"/>
  <c r="AA611" s="1"/>
  <c r="R611"/>
  <c r="Q611"/>
  <c r="S611" s="1"/>
  <c r="O611"/>
  <c r="N611"/>
  <c r="M611"/>
  <c r="K611"/>
  <c r="J611"/>
  <c r="I611"/>
  <c r="BG611" s="1"/>
  <c r="C611"/>
  <c r="B611"/>
  <c r="A611"/>
  <c r="BC610"/>
  <c r="BB610"/>
  <c r="BA610"/>
  <c r="AY610"/>
  <c r="AX610"/>
  <c r="AW610"/>
  <c r="AT610"/>
  <c r="AS610"/>
  <c r="AU610" s="1"/>
  <c r="AP610"/>
  <c r="AO610"/>
  <c r="AQ610" s="1"/>
  <c r="AM610"/>
  <c r="AL610"/>
  <c r="AK610"/>
  <c r="AI610"/>
  <c r="AH610"/>
  <c r="AG610"/>
  <c r="AD610"/>
  <c r="AC610"/>
  <c r="AE610" s="1"/>
  <c r="Z610"/>
  <c r="Y610"/>
  <c r="AA610" s="1"/>
  <c r="W610"/>
  <c r="V610"/>
  <c r="U610"/>
  <c r="S610"/>
  <c r="R610"/>
  <c r="Q610"/>
  <c r="N610"/>
  <c r="M610"/>
  <c r="O610" s="1"/>
  <c r="J610"/>
  <c r="I610"/>
  <c r="BE610" s="1"/>
  <c r="C610"/>
  <c r="B610"/>
  <c r="A610"/>
  <c r="BB609"/>
  <c r="BA609"/>
  <c r="BC609" s="1"/>
  <c r="AX609"/>
  <c r="AW609"/>
  <c r="AY609" s="1"/>
  <c r="AU609"/>
  <c r="AT609"/>
  <c r="AS609"/>
  <c r="AQ609"/>
  <c r="AP609"/>
  <c r="AO609"/>
  <c r="AL609"/>
  <c r="AK609"/>
  <c r="AM609" s="1"/>
  <c r="AH609"/>
  <c r="AG609"/>
  <c r="AI609" s="1"/>
  <c r="AE609"/>
  <c r="AD609"/>
  <c r="AC609"/>
  <c r="AA609"/>
  <c r="Z609"/>
  <c r="Y609"/>
  <c r="V609"/>
  <c r="U609"/>
  <c r="W609" s="1"/>
  <c r="R609"/>
  <c r="Q609"/>
  <c r="BG609" s="1"/>
  <c r="O609"/>
  <c r="N609"/>
  <c r="M609"/>
  <c r="K609"/>
  <c r="J609"/>
  <c r="I609"/>
  <c r="BE609" s="1"/>
  <c r="C609"/>
  <c r="B609"/>
  <c r="A609"/>
  <c r="BJ608"/>
  <c r="C608"/>
  <c r="B608"/>
  <c r="A608"/>
  <c r="BJ607"/>
  <c r="BB607"/>
  <c r="AX607"/>
  <c r="AT607"/>
  <c r="AP607"/>
  <c r="AL607"/>
  <c r="AH607"/>
  <c r="AD607"/>
  <c r="Z607"/>
  <c r="V607"/>
  <c r="R607"/>
  <c r="N607"/>
  <c r="J607"/>
  <c r="C607"/>
  <c r="B607"/>
  <c r="A607"/>
  <c r="BB606"/>
  <c r="BA606"/>
  <c r="BC606" s="1"/>
  <c r="AX606"/>
  <c r="AW606"/>
  <c r="AY606" s="1"/>
  <c r="AU606"/>
  <c r="AT606"/>
  <c r="AS606"/>
  <c r="AQ606"/>
  <c r="AP606"/>
  <c r="AO606"/>
  <c r="AL606"/>
  <c r="AK606"/>
  <c r="AM606" s="1"/>
  <c r="AH606"/>
  <c r="AG606"/>
  <c r="AI606" s="1"/>
  <c r="AE606"/>
  <c r="AD606"/>
  <c r="AC606"/>
  <c r="AA606"/>
  <c r="Z606"/>
  <c r="Y606"/>
  <c r="V606"/>
  <c r="U606"/>
  <c r="W606" s="1"/>
  <c r="R606"/>
  <c r="Q606"/>
  <c r="S606" s="1"/>
  <c r="N606"/>
  <c r="M606"/>
  <c r="K606"/>
  <c r="J606"/>
  <c r="I606"/>
  <c r="BG606" s="1"/>
  <c r="C606"/>
  <c r="B606"/>
  <c r="A606"/>
  <c r="BB605"/>
  <c r="BA605"/>
  <c r="AY605"/>
  <c r="AX605"/>
  <c r="AW605"/>
  <c r="BC605" s="1"/>
  <c r="AT605"/>
  <c r="AS605"/>
  <c r="AU605" s="1"/>
  <c r="AP605"/>
  <c r="AO605"/>
  <c r="AQ605" s="1"/>
  <c r="AL605"/>
  <c r="AK605"/>
  <c r="AI605"/>
  <c r="AH605"/>
  <c r="AG605"/>
  <c r="AM605" s="1"/>
  <c r="AD605"/>
  <c r="AC605"/>
  <c r="AE605" s="1"/>
  <c r="Z605"/>
  <c r="Y605"/>
  <c r="AA605" s="1"/>
  <c r="V605"/>
  <c r="U605"/>
  <c r="S605"/>
  <c r="R605"/>
  <c r="Q605"/>
  <c r="W605" s="1"/>
  <c r="N605"/>
  <c r="M605"/>
  <c r="O605" s="1"/>
  <c r="J605"/>
  <c r="I605"/>
  <c r="BE605" s="1"/>
  <c r="C605"/>
  <c r="B605"/>
  <c r="A605"/>
  <c r="BB604"/>
  <c r="BA604"/>
  <c r="BC604" s="1"/>
  <c r="AX604"/>
  <c r="AW604"/>
  <c r="AY604" s="1"/>
  <c r="AT604"/>
  <c r="AS604"/>
  <c r="AQ604"/>
  <c r="AP604"/>
  <c r="AO604"/>
  <c r="AU604" s="1"/>
  <c r="AL604"/>
  <c r="AK604"/>
  <c r="AM604" s="1"/>
  <c r="AH604"/>
  <c r="AG604"/>
  <c r="AI604" s="1"/>
  <c r="AD604"/>
  <c r="AC604"/>
  <c r="AA604"/>
  <c r="Z604"/>
  <c r="Y604"/>
  <c r="AE604" s="1"/>
  <c r="V604"/>
  <c r="U604"/>
  <c r="W604" s="1"/>
  <c r="R604"/>
  <c r="Q604"/>
  <c r="BG604" s="1"/>
  <c r="N604"/>
  <c r="M604"/>
  <c r="K604"/>
  <c r="J604"/>
  <c r="I604"/>
  <c r="BE604" s="1"/>
  <c r="C604"/>
  <c r="B604"/>
  <c r="A604"/>
  <c r="BB603"/>
  <c r="BA603"/>
  <c r="AY603"/>
  <c r="AX603"/>
  <c r="AW603"/>
  <c r="BC603" s="1"/>
  <c r="AT603"/>
  <c r="AS603"/>
  <c r="AU603" s="1"/>
  <c r="AP603"/>
  <c r="AO603"/>
  <c r="AQ603" s="1"/>
  <c r="AL603"/>
  <c r="AK603"/>
  <c r="AI603"/>
  <c r="AH603"/>
  <c r="AG603"/>
  <c r="AM603" s="1"/>
  <c r="AD603"/>
  <c r="AC603"/>
  <c r="AE603" s="1"/>
  <c r="Z603"/>
  <c r="Y603"/>
  <c r="AA603" s="1"/>
  <c r="V603"/>
  <c r="U603"/>
  <c r="S603"/>
  <c r="R603"/>
  <c r="Q603"/>
  <c r="W603" s="1"/>
  <c r="N603"/>
  <c r="M603"/>
  <c r="O603" s="1"/>
  <c r="J603"/>
  <c r="I603"/>
  <c r="BE603" s="1"/>
  <c r="C603"/>
  <c r="B603"/>
  <c r="A603"/>
  <c r="BJ602"/>
  <c r="C602"/>
  <c r="B602"/>
  <c r="A602"/>
  <c r="BJ601"/>
  <c r="BB601"/>
  <c r="AX601"/>
  <c r="AT601"/>
  <c r="AP601"/>
  <c r="AL601"/>
  <c r="AH601"/>
  <c r="AD601"/>
  <c r="Z601"/>
  <c r="V601"/>
  <c r="R601"/>
  <c r="N601"/>
  <c r="J601"/>
  <c r="C601"/>
  <c r="B601"/>
  <c r="A601"/>
  <c r="BB600"/>
  <c r="BA600"/>
  <c r="AY600"/>
  <c r="AX600"/>
  <c r="AW600"/>
  <c r="BC600" s="1"/>
  <c r="AT600"/>
  <c r="AS600"/>
  <c r="AU600" s="1"/>
  <c r="AP600"/>
  <c r="AO600"/>
  <c r="AQ600" s="1"/>
  <c r="AL600"/>
  <c r="AK600"/>
  <c r="AI600"/>
  <c r="AH600"/>
  <c r="AG600"/>
  <c r="AM600" s="1"/>
  <c r="AD600"/>
  <c r="AC600"/>
  <c r="AE600" s="1"/>
  <c r="Z600"/>
  <c r="Y600"/>
  <c r="AA600" s="1"/>
  <c r="V600"/>
  <c r="U600"/>
  <c r="W600" s="1"/>
  <c r="S600"/>
  <c r="R600"/>
  <c r="Q600"/>
  <c r="N600"/>
  <c r="M600"/>
  <c r="O600" s="1"/>
  <c r="J600"/>
  <c r="I600"/>
  <c r="BE600" s="1"/>
  <c r="C600"/>
  <c r="B600"/>
  <c r="A600"/>
  <c r="BB599"/>
  <c r="BA599"/>
  <c r="BC599" s="1"/>
  <c r="AX599"/>
  <c r="AW599"/>
  <c r="AY599" s="1"/>
  <c r="AT599"/>
  <c r="AS599"/>
  <c r="AU599" s="1"/>
  <c r="AQ599"/>
  <c r="AP599"/>
  <c r="AO599"/>
  <c r="AL599"/>
  <c r="AK599"/>
  <c r="AM599" s="1"/>
  <c r="AH599"/>
  <c r="AG599"/>
  <c r="AI599" s="1"/>
  <c r="AD599"/>
  <c r="AC599"/>
  <c r="AE599" s="1"/>
  <c r="AA599"/>
  <c r="Z599"/>
  <c r="Y599"/>
  <c r="V599"/>
  <c r="U599"/>
  <c r="W599" s="1"/>
  <c r="R599"/>
  <c r="Q599"/>
  <c r="BG599" s="1"/>
  <c r="N599"/>
  <c r="M599"/>
  <c r="O599" s="1"/>
  <c r="K599"/>
  <c r="J599"/>
  <c r="I599"/>
  <c r="BE599" s="1"/>
  <c r="C599"/>
  <c r="B599"/>
  <c r="A599"/>
  <c r="BB598"/>
  <c r="BA598"/>
  <c r="BC598" s="1"/>
  <c r="AY598"/>
  <c r="AX598"/>
  <c r="AW598"/>
  <c r="AT598"/>
  <c r="AS598"/>
  <c r="AU598" s="1"/>
  <c r="AP598"/>
  <c r="AO598"/>
  <c r="AQ598" s="1"/>
  <c r="AL598"/>
  <c r="AK598"/>
  <c r="AM598" s="1"/>
  <c r="AI598"/>
  <c r="AH598"/>
  <c r="AG598"/>
  <c r="AD598"/>
  <c r="AC598"/>
  <c r="AE598" s="1"/>
  <c r="Z598"/>
  <c r="Y598"/>
  <c r="AA598" s="1"/>
  <c r="V598"/>
  <c r="U598"/>
  <c r="W598" s="1"/>
  <c r="S598"/>
  <c r="R598"/>
  <c r="Q598"/>
  <c r="N598"/>
  <c r="M598"/>
  <c r="O598" s="1"/>
  <c r="J598"/>
  <c r="I598"/>
  <c r="BE598" s="1"/>
  <c r="C598"/>
  <c r="B598"/>
  <c r="A598"/>
  <c r="BJ597"/>
  <c r="C597"/>
  <c r="B597"/>
  <c r="A597"/>
  <c r="BJ596"/>
  <c r="BB596"/>
  <c r="AX596"/>
  <c r="AT596"/>
  <c r="AP596"/>
  <c r="AL596"/>
  <c r="AH596"/>
  <c r="AD596"/>
  <c r="Z596"/>
  <c r="V596"/>
  <c r="R596"/>
  <c r="N596"/>
  <c r="J596"/>
  <c r="C596"/>
  <c r="B596"/>
  <c r="A596"/>
  <c r="BB595"/>
  <c r="BA595"/>
  <c r="BC595" s="1"/>
  <c r="AY595"/>
  <c r="AX595"/>
  <c r="AW595"/>
  <c r="AT595"/>
  <c r="AS595"/>
  <c r="AU595" s="1"/>
  <c r="AP595"/>
  <c r="AO595"/>
  <c r="AQ595" s="1"/>
  <c r="AL595"/>
  <c r="AK595"/>
  <c r="AM595" s="1"/>
  <c r="AI595"/>
  <c r="AH595"/>
  <c r="AG595"/>
  <c r="AD595"/>
  <c r="AC595"/>
  <c r="AE595" s="1"/>
  <c r="Z595"/>
  <c r="Y595"/>
  <c r="AA595" s="1"/>
  <c r="V595"/>
  <c r="U595"/>
  <c r="W595" s="1"/>
  <c r="S595"/>
  <c r="R595"/>
  <c r="Q595"/>
  <c r="N595"/>
  <c r="M595"/>
  <c r="O595" s="1"/>
  <c r="J595"/>
  <c r="I595"/>
  <c r="BE595" s="1"/>
  <c r="C595"/>
  <c r="B595"/>
  <c r="A595"/>
  <c r="BB594"/>
  <c r="BA594"/>
  <c r="BC594" s="1"/>
  <c r="AX594"/>
  <c r="AW594"/>
  <c r="AY594" s="1"/>
  <c r="AT594"/>
  <c r="AS594"/>
  <c r="AU594" s="1"/>
  <c r="AQ594"/>
  <c r="AP594"/>
  <c r="AO594"/>
  <c r="AL594"/>
  <c r="AK594"/>
  <c r="AM594" s="1"/>
  <c r="AH594"/>
  <c r="AG594"/>
  <c r="AI594" s="1"/>
  <c r="AD594"/>
  <c r="AC594"/>
  <c r="AE594" s="1"/>
  <c r="AA594"/>
  <c r="Z594"/>
  <c r="Y594"/>
  <c r="V594"/>
  <c r="U594"/>
  <c r="W594" s="1"/>
  <c r="R594"/>
  <c r="Q594"/>
  <c r="BG594" s="1"/>
  <c r="N594"/>
  <c r="M594"/>
  <c r="O594" s="1"/>
  <c r="K594"/>
  <c r="J594"/>
  <c r="I594"/>
  <c r="BE594" s="1"/>
  <c r="C594"/>
  <c r="B594"/>
  <c r="A594"/>
  <c r="BJ593"/>
  <c r="C593"/>
  <c r="B593"/>
  <c r="A593"/>
  <c r="BJ592"/>
  <c r="BB592"/>
  <c r="AX592"/>
  <c r="AT592"/>
  <c r="AP592"/>
  <c r="AL592"/>
  <c r="AH592"/>
  <c r="AD592"/>
  <c r="Z592"/>
  <c r="V592"/>
  <c r="R592"/>
  <c r="N592"/>
  <c r="J592"/>
  <c r="C592"/>
  <c r="B592"/>
  <c r="A592"/>
  <c r="BB591"/>
  <c r="BA591"/>
  <c r="BC591" s="1"/>
  <c r="AX591"/>
  <c r="AW591"/>
  <c r="AY591" s="1"/>
  <c r="AT591"/>
  <c r="AS591"/>
  <c r="AQ591"/>
  <c r="AP591"/>
  <c r="AO591"/>
  <c r="AU591" s="1"/>
  <c r="AL591"/>
  <c r="AK591"/>
  <c r="AM591" s="1"/>
  <c r="AH591"/>
  <c r="AG591"/>
  <c r="AI591" s="1"/>
  <c r="AD591"/>
  <c r="AC591"/>
  <c r="AA591"/>
  <c r="Z591"/>
  <c r="Y591"/>
  <c r="AE591" s="1"/>
  <c r="V591"/>
  <c r="U591"/>
  <c r="W591" s="1"/>
  <c r="R591"/>
  <c r="Q591"/>
  <c r="S591" s="1"/>
  <c r="N591"/>
  <c r="M591"/>
  <c r="K591"/>
  <c r="J591"/>
  <c r="I591"/>
  <c r="BG591" s="1"/>
  <c r="C591"/>
  <c r="B591"/>
  <c r="A591"/>
  <c r="BC590"/>
  <c r="BB590"/>
  <c r="BA590"/>
  <c r="AX590"/>
  <c r="AW590"/>
  <c r="AT590"/>
  <c r="AS590"/>
  <c r="AY590" s="1"/>
  <c r="AP590"/>
  <c r="AO590"/>
  <c r="AQ590" s="1"/>
  <c r="AM590"/>
  <c r="AL590"/>
  <c r="AK590"/>
  <c r="AH590"/>
  <c r="AG590"/>
  <c r="AD590"/>
  <c r="AC590"/>
  <c r="AI590" s="1"/>
  <c r="Z590"/>
  <c r="Y590"/>
  <c r="AA590" s="1"/>
  <c r="W590"/>
  <c r="V590"/>
  <c r="U590"/>
  <c r="R590"/>
  <c r="Q590"/>
  <c r="N590"/>
  <c r="M590"/>
  <c r="S590" s="1"/>
  <c r="J590"/>
  <c r="I590"/>
  <c r="BE590" s="1"/>
  <c r="C590"/>
  <c r="B590"/>
  <c r="A590"/>
  <c r="BB589"/>
  <c r="BA589"/>
  <c r="BC589" s="1"/>
  <c r="AX589"/>
  <c r="AW589"/>
  <c r="AY589" s="1"/>
  <c r="AU589"/>
  <c r="AT589"/>
  <c r="AS589"/>
  <c r="AP589"/>
  <c r="AO589"/>
  <c r="AL589"/>
  <c r="AK589"/>
  <c r="AQ589" s="1"/>
  <c r="AH589"/>
  <c r="AG589"/>
  <c r="AI589" s="1"/>
  <c r="AE589"/>
  <c r="AD589"/>
  <c r="AC589"/>
  <c r="Z589"/>
  <c r="Y589"/>
  <c r="V589"/>
  <c r="U589"/>
  <c r="AA589" s="1"/>
  <c r="R589"/>
  <c r="Q589"/>
  <c r="S589" s="1"/>
  <c r="O589"/>
  <c r="N589"/>
  <c r="M589"/>
  <c r="J589"/>
  <c r="I589"/>
  <c r="BG589" s="1"/>
  <c r="C589"/>
  <c r="B589"/>
  <c r="A589"/>
  <c r="BB588"/>
  <c r="BA588"/>
  <c r="AX588"/>
  <c r="AW588"/>
  <c r="AY588" s="1"/>
  <c r="AT588"/>
  <c r="AS588"/>
  <c r="AU588" s="1"/>
  <c r="AP588"/>
  <c r="AO588"/>
  <c r="AQ588" s="1"/>
  <c r="AL588"/>
  <c r="AK588"/>
  <c r="AM588" s="1"/>
  <c r="AH588"/>
  <c r="AG588"/>
  <c r="AI588" s="1"/>
  <c r="AD588"/>
  <c r="AC588"/>
  <c r="AE588" s="1"/>
  <c r="Z588"/>
  <c r="Y588"/>
  <c r="AA588" s="1"/>
  <c r="V588"/>
  <c r="U588"/>
  <c r="W588" s="1"/>
  <c r="R588"/>
  <c r="Q588"/>
  <c r="S588" s="1"/>
  <c r="N588"/>
  <c r="M588"/>
  <c r="O588" s="1"/>
  <c r="J588"/>
  <c r="I588"/>
  <c r="BE588" s="1"/>
  <c r="C588"/>
  <c r="B588"/>
  <c r="A588"/>
  <c r="BB587"/>
  <c r="BA587"/>
  <c r="BC587" s="1"/>
  <c r="AY587"/>
  <c r="AX587"/>
  <c r="AW587"/>
  <c r="AU587"/>
  <c r="AT587"/>
  <c r="AS587"/>
  <c r="AP587"/>
  <c r="AO587"/>
  <c r="AQ587" s="1"/>
  <c r="AL587"/>
  <c r="AK587"/>
  <c r="AM587" s="1"/>
  <c r="AI587"/>
  <c r="AH587"/>
  <c r="AG587"/>
  <c r="AE587"/>
  <c r="AD587"/>
  <c r="AC587"/>
  <c r="Z587"/>
  <c r="Y587"/>
  <c r="AA587" s="1"/>
  <c r="V587"/>
  <c r="U587"/>
  <c r="W587" s="1"/>
  <c r="S587"/>
  <c r="R587"/>
  <c r="Q587"/>
  <c r="O587"/>
  <c r="N587"/>
  <c r="M587"/>
  <c r="J587"/>
  <c r="I587"/>
  <c r="BG587" s="1"/>
  <c r="C587"/>
  <c r="B587"/>
  <c r="A587"/>
  <c r="BC586"/>
  <c r="BB586"/>
  <c r="BA586"/>
  <c r="AX586"/>
  <c r="AW586"/>
  <c r="AY586" s="1"/>
  <c r="AT586"/>
  <c r="AS586"/>
  <c r="AU586" s="1"/>
  <c r="AQ586"/>
  <c r="AP586"/>
  <c r="AO586"/>
  <c r="AM586"/>
  <c r="AL586"/>
  <c r="AK586"/>
  <c r="AH586"/>
  <c r="AG586"/>
  <c r="AI586" s="1"/>
  <c r="AD586"/>
  <c r="AC586"/>
  <c r="AE586" s="1"/>
  <c r="AA586"/>
  <c r="Z586"/>
  <c r="Y586"/>
  <c r="W586"/>
  <c r="V586"/>
  <c r="U586"/>
  <c r="R586"/>
  <c r="Q586"/>
  <c r="S586" s="1"/>
  <c r="N586"/>
  <c r="M586"/>
  <c r="O586" s="1"/>
  <c r="K586"/>
  <c r="J586"/>
  <c r="I586"/>
  <c r="BE586" s="1"/>
  <c r="C586"/>
  <c r="B586"/>
  <c r="A586"/>
  <c r="BB585"/>
  <c r="BA585"/>
  <c r="BC585" s="1"/>
  <c r="AY585"/>
  <c r="AX585"/>
  <c r="AW585"/>
  <c r="AT585"/>
  <c r="AS585"/>
  <c r="AP585"/>
  <c r="AO585"/>
  <c r="AQ585" s="1"/>
  <c r="AL585"/>
  <c r="AK585"/>
  <c r="AM585" s="1"/>
  <c r="AI585"/>
  <c r="AH585"/>
  <c r="AG585"/>
  <c r="AD585"/>
  <c r="AC585"/>
  <c r="Z585"/>
  <c r="Y585"/>
  <c r="AA585" s="1"/>
  <c r="V585"/>
  <c r="U585"/>
  <c r="W585" s="1"/>
  <c r="S585"/>
  <c r="R585"/>
  <c r="Q585"/>
  <c r="N585"/>
  <c r="M585"/>
  <c r="J585"/>
  <c r="I585"/>
  <c r="BG585" s="1"/>
  <c r="C585"/>
  <c r="B585"/>
  <c r="A585"/>
  <c r="BB584"/>
  <c r="BA584"/>
  <c r="AX584"/>
  <c r="AW584"/>
  <c r="AY584" s="1"/>
  <c r="AT584"/>
  <c r="AS584"/>
  <c r="AU584" s="1"/>
  <c r="AQ584"/>
  <c r="AP584"/>
  <c r="AO584"/>
  <c r="AL584"/>
  <c r="AK584"/>
  <c r="AH584"/>
  <c r="AG584"/>
  <c r="AI584" s="1"/>
  <c r="AD584"/>
  <c r="AC584"/>
  <c r="AE584" s="1"/>
  <c r="AA584"/>
  <c r="Z584"/>
  <c r="Y584"/>
  <c r="V584"/>
  <c r="U584"/>
  <c r="R584"/>
  <c r="Q584"/>
  <c r="S584" s="1"/>
  <c r="N584"/>
  <c r="M584"/>
  <c r="O584" s="1"/>
  <c r="K584"/>
  <c r="J584"/>
  <c r="I584"/>
  <c r="BE584" s="1"/>
  <c r="C584"/>
  <c r="B584"/>
  <c r="A584"/>
  <c r="BB583"/>
  <c r="BA583"/>
  <c r="BC583" s="1"/>
  <c r="AY583"/>
  <c r="AX583"/>
  <c r="AW583"/>
  <c r="AT583"/>
  <c r="AS583"/>
  <c r="AP583"/>
  <c r="AO583"/>
  <c r="AQ583" s="1"/>
  <c r="AL583"/>
  <c r="AK583"/>
  <c r="AM583" s="1"/>
  <c r="AI583"/>
  <c r="AH583"/>
  <c r="AG583"/>
  <c r="AD583"/>
  <c r="AC583"/>
  <c r="Z583"/>
  <c r="Y583"/>
  <c r="AA583" s="1"/>
  <c r="V583"/>
  <c r="U583"/>
  <c r="W583" s="1"/>
  <c r="S583"/>
  <c r="R583"/>
  <c r="Q583"/>
  <c r="N583"/>
  <c r="M583"/>
  <c r="J583"/>
  <c r="I583"/>
  <c r="BG583" s="1"/>
  <c r="C583"/>
  <c r="B583"/>
  <c r="A583"/>
  <c r="BB582"/>
  <c r="BA582"/>
  <c r="AX582"/>
  <c r="AW582"/>
  <c r="AY582" s="1"/>
  <c r="AT582"/>
  <c r="AS582"/>
  <c r="AU582" s="1"/>
  <c r="AQ582"/>
  <c r="AP582"/>
  <c r="AO582"/>
  <c r="AL582"/>
  <c r="AK582"/>
  <c r="AH582"/>
  <c r="AG582"/>
  <c r="AI582" s="1"/>
  <c r="AD582"/>
  <c r="AC582"/>
  <c r="AE582" s="1"/>
  <c r="AA582"/>
  <c r="Z582"/>
  <c r="Y582"/>
  <c r="V582"/>
  <c r="U582"/>
  <c r="R582"/>
  <c r="Q582"/>
  <c r="S582" s="1"/>
  <c r="N582"/>
  <c r="M582"/>
  <c r="O582" s="1"/>
  <c r="K582"/>
  <c r="J582"/>
  <c r="I582"/>
  <c r="BE582" s="1"/>
  <c r="C582"/>
  <c r="B582"/>
  <c r="A582"/>
  <c r="BB581"/>
  <c r="BA581"/>
  <c r="BC581" s="1"/>
  <c r="AY581"/>
  <c r="AX581"/>
  <c r="AW581"/>
  <c r="AT581"/>
  <c r="AS581"/>
  <c r="AP581"/>
  <c r="AO581"/>
  <c r="AQ581" s="1"/>
  <c r="AL581"/>
  <c r="AK581"/>
  <c r="AM581" s="1"/>
  <c r="AI581"/>
  <c r="AH581"/>
  <c r="AG581"/>
  <c r="AD581"/>
  <c r="AC581"/>
  <c r="Z581"/>
  <c r="Y581"/>
  <c r="AA581" s="1"/>
  <c r="V581"/>
  <c r="U581"/>
  <c r="W581" s="1"/>
  <c r="S581"/>
  <c r="R581"/>
  <c r="Q581"/>
  <c r="N581"/>
  <c r="M581"/>
  <c r="J581"/>
  <c r="I581"/>
  <c r="BG581" s="1"/>
  <c r="C581"/>
  <c r="B581"/>
  <c r="A581"/>
  <c r="BB580"/>
  <c r="BA580"/>
  <c r="AX580"/>
  <c r="AW580"/>
  <c r="AY580" s="1"/>
  <c r="AT580"/>
  <c r="AS580"/>
  <c r="AU580" s="1"/>
  <c r="AQ580"/>
  <c r="AP580"/>
  <c r="AO580"/>
  <c r="AL580"/>
  <c r="AK580"/>
  <c r="AH580"/>
  <c r="AG580"/>
  <c r="AI580" s="1"/>
  <c r="AD580"/>
  <c r="AC580"/>
  <c r="AE580" s="1"/>
  <c r="AA580"/>
  <c r="Z580"/>
  <c r="Y580"/>
  <c r="V580"/>
  <c r="U580"/>
  <c r="R580"/>
  <c r="Q580"/>
  <c r="S580" s="1"/>
  <c r="N580"/>
  <c r="M580"/>
  <c r="O580" s="1"/>
  <c r="K580"/>
  <c r="J580"/>
  <c r="I580"/>
  <c r="BE580" s="1"/>
  <c r="C580"/>
  <c r="B580"/>
  <c r="A580"/>
  <c r="BB579"/>
  <c r="BA579"/>
  <c r="BC579" s="1"/>
  <c r="AY579"/>
  <c r="AX579"/>
  <c r="AW579"/>
  <c r="AT579"/>
  <c r="AS579"/>
  <c r="AP579"/>
  <c r="AO579"/>
  <c r="AQ579" s="1"/>
  <c r="AL579"/>
  <c r="AK579"/>
  <c r="AM579" s="1"/>
  <c r="AI579"/>
  <c r="AH579"/>
  <c r="AG579"/>
  <c r="AD579"/>
  <c r="AC579"/>
  <c r="Z579"/>
  <c r="Y579"/>
  <c r="AA579" s="1"/>
  <c r="V579"/>
  <c r="U579"/>
  <c r="W579" s="1"/>
  <c r="S579"/>
  <c r="R579"/>
  <c r="Q579"/>
  <c r="N579"/>
  <c r="M579"/>
  <c r="J579"/>
  <c r="I579"/>
  <c r="BG579" s="1"/>
  <c r="C579"/>
  <c r="B579"/>
  <c r="A579"/>
  <c r="BJ578"/>
  <c r="C578"/>
  <c r="B578"/>
  <c r="A578"/>
  <c r="BJ577"/>
  <c r="BB577"/>
  <c r="AX577"/>
  <c r="AT577"/>
  <c r="AP577"/>
  <c r="AL577"/>
  <c r="AH577"/>
  <c r="AD577"/>
  <c r="Z577"/>
  <c r="V577"/>
  <c r="R577"/>
  <c r="N577"/>
  <c r="J577"/>
  <c r="C577"/>
  <c r="B577"/>
  <c r="A577"/>
  <c r="BB576"/>
  <c r="BA576"/>
  <c r="BC576" s="1"/>
  <c r="AY576"/>
  <c r="AX576"/>
  <c r="AW576"/>
  <c r="AT576"/>
  <c r="AS576"/>
  <c r="AP576"/>
  <c r="AO576"/>
  <c r="AQ576" s="1"/>
  <c r="AL576"/>
  <c r="AK576"/>
  <c r="AM576" s="1"/>
  <c r="AI576"/>
  <c r="AH576"/>
  <c r="AG576"/>
  <c r="AD576"/>
  <c r="AC576"/>
  <c r="AE576" s="1"/>
  <c r="Z576"/>
  <c r="Y576"/>
  <c r="AA576" s="1"/>
  <c r="V576"/>
  <c r="U576"/>
  <c r="W576" s="1"/>
  <c r="R576"/>
  <c r="Q576"/>
  <c r="N576"/>
  <c r="M576"/>
  <c r="S576" s="1"/>
  <c r="J576"/>
  <c r="I576"/>
  <c r="BG576" s="1"/>
  <c r="C576"/>
  <c r="B576"/>
  <c r="A576"/>
  <c r="BB575"/>
  <c r="BA575"/>
  <c r="BC575" s="1"/>
  <c r="AX575"/>
  <c r="AW575"/>
  <c r="AY575" s="1"/>
  <c r="AU575"/>
  <c r="AT575"/>
  <c r="AS575"/>
  <c r="AP575"/>
  <c r="AO575"/>
  <c r="AL575"/>
  <c r="AK575"/>
  <c r="AQ575" s="1"/>
  <c r="AH575"/>
  <c r="AG575"/>
  <c r="AI575" s="1"/>
  <c r="AE575"/>
  <c r="AD575"/>
  <c r="AC575"/>
  <c r="Z575"/>
  <c r="Y575"/>
  <c r="V575"/>
  <c r="U575"/>
  <c r="AA575" s="1"/>
  <c r="R575"/>
  <c r="Q575"/>
  <c r="S575" s="1"/>
  <c r="O575"/>
  <c r="N575"/>
  <c r="M575"/>
  <c r="K575"/>
  <c r="J575"/>
  <c r="I575"/>
  <c r="BE575" s="1"/>
  <c r="C575"/>
  <c r="B575"/>
  <c r="A575"/>
  <c r="BJ574"/>
  <c r="C574"/>
  <c r="B574"/>
  <c r="A574"/>
  <c r="BJ573"/>
  <c r="C573"/>
  <c r="B573"/>
  <c r="A573"/>
  <c r="BJ572"/>
  <c r="BB572"/>
  <c r="AX572"/>
  <c r="AT572"/>
  <c r="AP572"/>
  <c r="AL572"/>
  <c r="AH572"/>
  <c r="AD572"/>
  <c r="Z572"/>
  <c r="V572"/>
  <c r="R572"/>
  <c r="N572"/>
  <c r="J572"/>
  <c r="C572"/>
  <c r="B572"/>
  <c r="A572"/>
  <c r="BJ571"/>
  <c r="BB571"/>
  <c r="AX571"/>
  <c r="AT571"/>
  <c r="AP571"/>
  <c r="AL571"/>
  <c r="AH571"/>
  <c r="AD571"/>
  <c r="Z571"/>
  <c r="V571"/>
  <c r="R571"/>
  <c r="N571"/>
  <c r="J571"/>
  <c r="C571"/>
  <c r="B571"/>
  <c r="A571"/>
  <c r="BC570"/>
  <c r="BB570"/>
  <c r="BA570"/>
  <c r="AX570"/>
  <c r="AW570"/>
  <c r="AT570"/>
  <c r="AS570"/>
  <c r="AY570" s="1"/>
  <c r="AP570"/>
  <c r="AO570"/>
  <c r="AQ570" s="1"/>
  <c r="AM570"/>
  <c r="AL570"/>
  <c r="AK570"/>
  <c r="AH570"/>
  <c r="AG570"/>
  <c r="AD570"/>
  <c r="AC570"/>
  <c r="AI570" s="1"/>
  <c r="Z570"/>
  <c r="Y570"/>
  <c r="AA570" s="1"/>
  <c r="W570"/>
  <c r="V570"/>
  <c r="U570"/>
  <c r="R570"/>
  <c r="Q570"/>
  <c r="N570"/>
  <c r="M570"/>
  <c r="S570" s="1"/>
  <c r="J570"/>
  <c r="I570"/>
  <c r="BG570" s="1"/>
  <c r="C570"/>
  <c r="B570"/>
  <c r="A570"/>
  <c r="BJ569"/>
  <c r="C569"/>
  <c r="B569"/>
  <c r="A569"/>
  <c r="BJ568"/>
  <c r="BB568"/>
  <c r="AX568"/>
  <c r="AT568"/>
  <c r="AP568"/>
  <c r="AL568"/>
  <c r="AH568"/>
  <c r="AD568"/>
  <c r="Z568"/>
  <c r="V568"/>
  <c r="R568"/>
  <c r="N568"/>
  <c r="J568"/>
  <c r="C568"/>
  <c r="B568"/>
  <c r="A568"/>
  <c r="BC567"/>
  <c r="BB567"/>
  <c r="BA567"/>
  <c r="AX567"/>
  <c r="AW567"/>
  <c r="AT567"/>
  <c r="AS567"/>
  <c r="AY567" s="1"/>
  <c r="AP567"/>
  <c r="AO567"/>
  <c r="AQ567" s="1"/>
  <c r="AM567"/>
  <c r="AL567"/>
  <c r="AK567"/>
  <c r="AH567"/>
  <c r="AG567"/>
  <c r="AD567"/>
  <c r="AC567"/>
  <c r="AI567" s="1"/>
  <c r="Z567"/>
  <c r="Y567"/>
  <c r="AA567" s="1"/>
  <c r="W567"/>
  <c r="V567"/>
  <c r="U567"/>
  <c r="R567"/>
  <c r="Q567"/>
  <c r="S567" s="1"/>
  <c r="N567"/>
  <c r="M567"/>
  <c r="O567" s="1"/>
  <c r="J567"/>
  <c r="I567"/>
  <c r="BG567" s="1"/>
  <c r="C567"/>
  <c r="B567"/>
  <c r="A567"/>
  <c r="BB566"/>
  <c r="BA566"/>
  <c r="BC566" s="1"/>
  <c r="AX566"/>
  <c r="AW566"/>
  <c r="AY566" s="1"/>
  <c r="AU566"/>
  <c r="AT566"/>
  <c r="AS566"/>
  <c r="AP566"/>
  <c r="AO566"/>
  <c r="AQ566" s="1"/>
  <c r="AL566"/>
  <c r="AK566"/>
  <c r="AM566" s="1"/>
  <c r="AH566"/>
  <c r="AG566"/>
  <c r="AI566" s="1"/>
  <c r="AE566"/>
  <c r="AD566"/>
  <c r="AC566"/>
  <c r="Z566"/>
  <c r="Y566"/>
  <c r="AA566" s="1"/>
  <c r="V566"/>
  <c r="U566"/>
  <c r="W566" s="1"/>
  <c r="R566"/>
  <c r="Q566"/>
  <c r="S566" s="1"/>
  <c r="O566"/>
  <c r="N566"/>
  <c r="M566"/>
  <c r="J566"/>
  <c r="I566"/>
  <c r="BE566" s="1"/>
  <c r="C566"/>
  <c r="B566"/>
  <c r="A566"/>
  <c r="BJ565"/>
  <c r="C565"/>
  <c r="B565"/>
  <c r="A565"/>
  <c r="BJ564"/>
  <c r="BB564"/>
  <c r="AX564"/>
  <c r="AT564"/>
  <c r="AP564"/>
  <c r="AL564"/>
  <c r="AH564"/>
  <c r="AD564"/>
  <c r="Z564"/>
  <c r="V564"/>
  <c r="R564"/>
  <c r="N564"/>
  <c r="J564"/>
  <c r="C564"/>
  <c r="B564"/>
  <c r="A564"/>
  <c r="BB563"/>
  <c r="BA563"/>
  <c r="BC563" s="1"/>
  <c r="AX563"/>
  <c r="AW563"/>
  <c r="AY563" s="1"/>
  <c r="AU563"/>
  <c r="AT563"/>
  <c r="AS563"/>
  <c r="AP563"/>
  <c r="AO563"/>
  <c r="AQ563" s="1"/>
  <c r="AL563"/>
  <c r="AK563"/>
  <c r="AM563" s="1"/>
  <c r="AH563"/>
  <c r="AG563"/>
  <c r="AI563" s="1"/>
  <c r="AE563"/>
  <c r="AD563"/>
  <c r="AC563"/>
  <c r="Z563"/>
  <c r="Y563"/>
  <c r="AA563" s="1"/>
  <c r="V563"/>
  <c r="U563"/>
  <c r="W563" s="1"/>
  <c r="R563"/>
  <c r="Q563"/>
  <c r="S563" s="1"/>
  <c r="O563"/>
  <c r="N563"/>
  <c r="M563"/>
  <c r="J563"/>
  <c r="I563"/>
  <c r="BE563" s="1"/>
  <c r="C563"/>
  <c r="B563"/>
  <c r="A563"/>
  <c r="BJ562"/>
  <c r="C562"/>
  <c r="B562"/>
  <c r="A562"/>
  <c r="BJ561"/>
  <c r="BB561"/>
  <c r="AX561"/>
  <c r="AT561"/>
  <c r="AP561"/>
  <c r="AL561"/>
  <c r="AH561"/>
  <c r="AD561"/>
  <c r="Z561"/>
  <c r="V561"/>
  <c r="R561"/>
  <c r="N561"/>
  <c r="J561"/>
  <c r="C561"/>
  <c r="B561"/>
  <c r="A561"/>
  <c r="BB560"/>
  <c r="BA560"/>
  <c r="BC560" s="1"/>
  <c r="AX560"/>
  <c r="AW560"/>
  <c r="AY560" s="1"/>
  <c r="AT560"/>
  <c r="AS560"/>
  <c r="AU560" s="1"/>
  <c r="AP560"/>
  <c r="AO560"/>
  <c r="AQ560" s="1"/>
  <c r="AL560"/>
  <c r="AK560"/>
  <c r="AM560" s="1"/>
  <c r="AH560"/>
  <c r="AG560"/>
  <c r="AD560"/>
  <c r="AC560"/>
  <c r="AI560" s="1"/>
  <c r="Z560"/>
  <c r="Y560"/>
  <c r="AA560" s="1"/>
  <c r="V560"/>
  <c r="U560"/>
  <c r="R560"/>
  <c r="Q560"/>
  <c r="W560" s="1"/>
  <c r="N560"/>
  <c r="M560"/>
  <c r="S560" s="1"/>
  <c r="J560"/>
  <c r="I560"/>
  <c r="BE560" s="1"/>
  <c r="C560"/>
  <c r="B560"/>
  <c r="A560"/>
  <c r="BB559"/>
  <c r="BA559"/>
  <c r="BC559" s="1"/>
  <c r="AY559"/>
  <c r="AX559"/>
  <c r="AW559"/>
  <c r="AT559"/>
  <c r="AS559"/>
  <c r="AP559"/>
  <c r="AO559"/>
  <c r="AQ559" s="1"/>
  <c r="AL559"/>
  <c r="AK559"/>
  <c r="AM559" s="1"/>
  <c r="AI559"/>
  <c r="AH559"/>
  <c r="AG559"/>
  <c r="AD559"/>
  <c r="AC559"/>
  <c r="Z559"/>
  <c r="Y559"/>
  <c r="AA559" s="1"/>
  <c r="V559"/>
  <c r="U559"/>
  <c r="W559" s="1"/>
  <c r="S559"/>
  <c r="R559"/>
  <c r="Q559"/>
  <c r="N559"/>
  <c r="M559"/>
  <c r="J559"/>
  <c r="I559"/>
  <c r="BG559" s="1"/>
  <c r="C559"/>
  <c r="B559"/>
  <c r="A559"/>
  <c r="BB558"/>
  <c r="BA558"/>
  <c r="AX558"/>
  <c r="AW558"/>
  <c r="AY558" s="1"/>
  <c r="AT558"/>
  <c r="AS558"/>
  <c r="AU558" s="1"/>
  <c r="AQ558"/>
  <c r="AP558"/>
  <c r="AO558"/>
  <c r="AL558"/>
  <c r="AK558"/>
  <c r="AH558"/>
  <c r="AG558"/>
  <c r="AI558" s="1"/>
  <c r="AD558"/>
  <c r="AC558"/>
  <c r="AE558" s="1"/>
  <c r="AA558"/>
  <c r="Z558"/>
  <c r="Y558"/>
  <c r="V558"/>
  <c r="U558"/>
  <c r="R558"/>
  <c r="Q558"/>
  <c r="S558" s="1"/>
  <c r="N558"/>
  <c r="M558"/>
  <c r="O558" s="1"/>
  <c r="K558"/>
  <c r="J558"/>
  <c r="I558"/>
  <c r="BE558" s="1"/>
  <c r="C558"/>
  <c r="B558"/>
  <c r="A558"/>
  <c r="BJ557"/>
  <c r="C557"/>
  <c r="B557"/>
  <c r="A557"/>
  <c r="BJ556"/>
  <c r="C556"/>
  <c r="B556"/>
  <c r="A556"/>
  <c r="BJ555"/>
  <c r="BB555"/>
  <c r="AX555"/>
  <c r="AT555"/>
  <c r="AP555"/>
  <c r="AL555"/>
  <c r="AH555"/>
  <c r="AD555"/>
  <c r="Z555"/>
  <c r="V555"/>
  <c r="R555"/>
  <c r="N555"/>
  <c r="J555"/>
  <c r="C555"/>
  <c r="B555"/>
  <c r="A555"/>
  <c r="BJ554"/>
  <c r="BB554"/>
  <c r="AX554"/>
  <c r="AT554"/>
  <c r="AP554"/>
  <c r="AL554"/>
  <c r="AH554"/>
  <c r="AD554"/>
  <c r="Z554"/>
  <c r="V554"/>
  <c r="R554"/>
  <c r="N554"/>
  <c r="J554"/>
  <c r="C554"/>
  <c r="B554"/>
  <c r="A554"/>
  <c r="BB553"/>
  <c r="BA553"/>
  <c r="BC553" s="1"/>
  <c r="AY553"/>
  <c r="AX553"/>
  <c r="AW553"/>
  <c r="AT553"/>
  <c r="AS553"/>
  <c r="AP553"/>
  <c r="AO553"/>
  <c r="AQ553" s="1"/>
  <c r="AL553"/>
  <c r="AK553"/>
  <c r="AM553" s="1"/>
  <c r="AI553"/>
  <c r="AH553"/>
  <c r="AG553"/>
  <c r="AD553"/>
  <c r="AC553"/>
  <c r="Z553"/>
  <c r="Y553"/>
  <c r="AA553" s="1"/>
  <c r="V553"/>
  <c r="U553"/>
  <c r="W553" s="1"/>
  <c r="S553"/>
  <c r="R553"/>
  <c r="Q553"/>
  <c r="N553"/>
  <c r="M553"/>
  <c r="J553"/>
  <c r="I553"/>
  <c r="BG553" s="1"/>
  <c r="C553"/>
  <c r="B553"/>
  <c r="A553"/>
  <c r="BB552"/>
  <c r="BA552"/>
  <c r="AX552"/>
  <c r="AW552"/>
  <c r="AY552" s="1"/>
  <c r="AT552"/>
  <c r="AS552"/>
  <c r="AU552" s="1"/>
  <c r="AQ552"/>
  <c r="AP552"/>
  <c r="AO552"/>
  <c r="AL552"/>
  <c r="AK552"/>
  <c r="AH552"/>
  <c r="AG552"/>
  <c r="AI552" s="1"/>
  <c r="AD552"/>
  <c r="AC552"/>
  <c r="AE552" s="1"/>
  <c r="AA552"/>
  <c r="Z552"/>
  <c r="Y552"/>
  <c r="V552"/>
  <c r="U552"/>
  <c r="R552"/>
  <c r="Q552"/>
  <c r="S552" s="1"/>
  <c r="N552"/>
  <c r="M552"/>
  <c r="O552" s="1"/>
  <c r="K552"/>
  <c r="J552"/>
  <c r="I552"/>
  <c r="BE552" s="1"/>
  <c r="C552"/>
  <c r="B552"/>
  <c r="A552"/>
  <c r="BB551"/>
  <c r="BA551"/>
  <c r="BC551" s="1"/>
  <c r="AY551"/>
  <c r="AX551"/>
  <c r="AW551"/>
  <c r="AT551"/>
  <c r="AS551"/>
  <c r="AP551"/>
  <c r="AO551"/>
  <c r="AQ551" s="1"/>
  <c r="AL551"/>
  <c r="AK551"/>
  <c r="AM551" s="1"/>
  <c r="AI551"/>
  <c r="AH551"/>
  <c r="AG551"/>
  <c r="AD551"/>
  <c r="AC551"/>
  <c r="Z551"/>
  <c r="Y551"/>
  <c r="AA551" s="1"/>
  <c r="V551"/>
  <c r="U551"/>
  <c r="W551" s="1"/>
  <c r="S551"/>
  <c r="R551"/>
  <c r="Q551"/>
  <c r="N551"/>
  <c r="M551"/>
  <c r="J551"/>
  <c r="I551"/>
  <c r="BG551" s="1"/>
  <c r="C551"/>
  <c r="B551"/>
  <c r="A551"/>
  <c r="BB550"/>
  <c r="BA550"/>
  <c r="AX550"/>
  <c r="AW550"/>
  <c r="AY550" s="1"/>
  <c r="AT550"/>
  <c r="AS550"/>
  <c r="AU550" s="1"/>
  <c r="AQ550"/>
  <c r="AP550"/>
  <c r="AO550"/>
  <c r="AL550"/>
  <c r="AK550"/>
  <c r="AH550"/>
  <c r="AG550"/>
  <c r="AI550" s="1"/>
  <c r="AD550"/>
  <c r="AC550"/>
  <c r="AE550" s="1"/>
  <c r="AA550"/>
  <c r="Z550"/>
  <c r="Y550"/>
  <c r="V550"/>
  <c r="U550"/>
  <c r="R550"/>
  <c r="Q550"/>
  <c r="S550" s="1"/>
  <c r="N550"/>
  <c r="M550"/>
  <c r="O550" s="1"/>
  <c r="K550"/>
  <c r="J550"/>
  <c r="I550"/>
  <c r="BE550" s="1"/>
  <c r="C550"/>
  <c r="B550"/>
  <c r="A550"/>
  <c r="BB549"/>
  <c r="BA549"/>
  <c r="BC549" s="1"/>
  <c r="AY549"/>
  <c r="AX549"/>
  <c r="AW549"/>
  <c r="AT549"/>
  <c r="AS549"/>
  <c r="AP549"/>
  <c r="AO549"/>
  <c r="AQ549" s="1"/>
  <c r="AL549"/>
  <c r="AK549"/>
  <c r="AM549" s="1"/>
  <c r="AI549"/>
  <c r="AH549"/>
  <c r="AG549"/>
  <c r="AD549"/>
  <c r="AC549"/>
  <c r="Z549"/>
  <c r="Y549"/>
  <c r="AA549" s="1"/>
  <c r="V549"/>
  <c r="U549"/>
  <c r="W549" s="1"/>
  <c r="S549"/>
  <c r="R549"/>
  <c r="Q549"/>
  <c r="N549"/>
  <c r="M549"/>
  <c r="J549"/>
  <c r="I549"/>
  <c r="BG549" s="1"/>
  <c r="C549"/>
  <c r="B549"/>
  <c r="A549"/>
  <c r="BB548"/>
  <c r="BA548"/>
  <c r="BC548" s="1"/>
  <c r="AX548"/>
  <c r="AW548"/>
  <c r="AY548" s="1"/>
  <c r="AT548"/>
  <c r="AS548"/>
  <c r="AU548" s="1"/>
  <c r="AQ548"/>
  <c r="AP548"/>
  <c r="AO548"/>
  <c r="AL548"/>
  <c r="AK548"/>
  <c r="AM548" s="1"/>
  <c r="AH548"/>
  <c r="AG548"/>
  <c r="AI548" s="1"/>
  <c r="AD548"/>
  <c r="AC548"/>
  <c r="AE548" s="1"/>
  <c r="AA548"/>
  <c r="Z548"/>
  <c r="Y548"/>
  <c r="V548"/>
  <c r="U548"/>
  <c r="W548" s="1"/>
  <c r="R548"/>
  <c r="Q548"/>
  <c r="S548" s="1"/>
  <c r="N548"/>
  <c r="M548"/>
  <c r="O548" s="1"/>
  <c r="K548"/>
  <c r="J548"/>
  <c r="I548"/>
  <c r="BE548" s="1"/>
  <c r="C548"/>
  <c r="B548"/>
  <c r="A548"/>
  <c r="BB547"/>
  <c r="BA547"/>
  <c r="BC547" s="1"/>
  <c r="AY547"/>
  <c r="AX547"/>
  <c r="AW547"/>
  <c r="AT547"/>
  <c r="AS547"/>
  <c r="AU547" s="1"/>
  <c r="AP547"/>
  <c r="AO547"/>
  <c r="AQ547" s="1"/>
  <c r="AL547"/>
  <c r="AK547"/>
  <c r="AM547" s="1"/>
  <c r="AI547"/>
  <c r="AH547"/>
  <c r="AG547"/>
  <c r="AD547"/>
  <c r="AC547"/>
  <c r="AE547" s="1"/>
  <c r="Z547"/>
  <c r="Y547"/>
  <c r="AA547" s="1"/>
  <c r="V547"/>
  <c r="U547"/>
  <c r="W547" s="1"/>
  <c r="S547"/>
  <c r="R547"/>
  <c r="Q547"/>
  <c r="N547"/>
  <c r="M547"/>
  <c r="O547" s="1"/>
  <c r="J547"/>
  <c r="I547"/>
  <c r="BG547" s="1"/>
  <c r="C547"/>
  <c r="B547"/>
  <c r="A547"/>
  <c r="BB546"/>
  <c r="BA546"/>
  <c r="BC546" s="1"/>
  <c r="AX546"/>
  <c r="AW546"/>
  <c r="AY546" s="1"/>
  <c r="AT546"/>
  <c r="AS546"/>
  <c r="AU546" s="1"/>
  <c r="AQ546"/>
  <c r="AP546"/>
  <c r="AO546"/>
  <c r="AL546"/>
  <c r="AK546"/>
  <c r="AH546"/>
  <c r="AG546"/>
  <c r="AI546" s="1"/>
  <c r="AD546"/>
  <c r="AC546"/>
  <c r="AE546" s="1"/>
  <c r="AA546"/>
  <c r="Z546"/>
  <c r="Y546"/>
  <c r="V546"/>
  <c r="U546"/>
  <c r="R546"/>
  <c r="Q546"/>
  <c r="S546" s="1"/>
  <c r="N546"/>
  <c r="M546"/>
  <c r="O546" s="1"/>
  <c r="K546"/>
  <c r="J546"/>
  <c r="I546"/>
  <c r="BE546" s="1"/>
  <c r="C546"/>
  <c r="B546"/>
  <c r="A546"/>
  <c r="BB545"/>
  <c r="BA545"/>
  <c r="BC545" s="1"/>
  <c r="AY545"/>
  <c r="AX545"/>
  <c r="AW545"/>
  <c r="AT545"/>
  <c r="AS545"/>
  <c r="AU545" s="1"/>
  <c r="AP545"/>
  <c r="AO545"/>
  <c r="AQ545" s="1"/>
  <c r="AL545"/>
  <c r="AK545"/>
  <c r="AM545" s="1"/>
  <c r="AI545"/>
  <c r="AH545"/>
  <c r="AG545"/>
  <c r="AD545"/>
  <c r="AC545"/>
  <c r="AE545" s="1"/>
  <c r="Z545"/>
  <c r="Y545"/>
  <c r="AA545" s="1"/>
  <c r="V545"/>
  <c r="U545"/>
  <c r="W545" s="1"/>
  <c r="S545"/>
  <c r="R545"/>
  <c r="Q545"/>
  <c r="N545"/>
  <c r="M545"/>
  <c r="O545" s="1"/>
  <c r="J545"/>
  <c r="I545"/>
  <c r="BG545" s="1"/>
  <c r="C545"/>
  <c r="B545"/>
  <c r="A545"/>
  <c r="BB544"/>
  <c r="BA544"/>
  <c r="BC544" s="1"/>
  <c r="AX544"/>
  <c r="AW544"/>
  <c r="AY544" s="1"/>
  <c r="AT544"/>
  <c r="AS544"/>
  <c r="AU544" s="1"/>
  <c r="AQ544"/>
  <c r="AP544"/>
  <c r="AO544"/>
  <c r="AL544"/>
  <c r="AK544"/>
  <c r="AM544" s="1"/>
  <c r="AH544"/>
  <c r="AG544"/>
  <c r="AI544" s="1"/>
  <c r="AD544"/>
  <c r="AC544"/>
  <c r="AE544" s="1"/>
  <c r="AA544"/>
  <c r="Z544"/>
  <c r="Y544"/>
  <c r="V544"/>
  <c r="U544"/>
  <c r="W544" s="1"/>
  <c r="R544"/>
  <c r="Q544"/>
  <c r="S544" s="1"/>
  <c r="N544"/>
  <c r="M544"/>
  <c r="O544" s="1"/>
  <c r="J544"/>
  <c r="I544"/>
  <c r="BE544" s="1"/>
  <c r="C544"/>
  <c r="B544"/>
  <c r="A544"/>
  <c r="BB543"/>
  <c r="BA543"/>
  <c r="BC543" s="1"/>
  <c r="AY543"/>
  <c r="AX543"/>
  <c r="AW543"/>
  <c r="AT543"/>
  <c r="AS543"/>
  <c r="AP543"/>
  <c r="AO543"/>
  <c r="AQ543" s="1"/>
  <c r="AL543"/>
  <c r="AK543"/>
  <c r="AM543" s="1"/>
  <c r="AI543"/>
  <c r="AH543"/>
  <c r="AG543"/>
  <c r="AD543"/>
  <c r="AC543"/>
  <c r="Z543"/>
  <c r="Y543"/>
  <c r="AA543" s="1"/>
  <c r="V543"/>
  <c r="U543"/>
  <c r="W543" s="1"/>
  <c r="S543"/>
  <c r="R543"/>
  <c r="Q543"/>
  <c r="N543"/>
  <c r="M543"/>
  <c r="J543"/>
  <c r="I543"/>
  <c r="BG543" s="1"/>
  <c r="C543"/>
  <c r="B543"/>
  <c r="A543"/>
  <c r="BJ542"/>
  <c r="C542"/>
  <c r="B542"/>
  <c r="A542"/>
  <c r="BJ541"/>
  <c r="BB541"/>
  <c r="AX541"/>
  <c r="AT541"/>
  <c r="AP541"/>
  <c r="AL541"/>
  <c r="AH541"/>
  <c r="AD541"/>
  <c r="Z541"/>
  <c r="V541"/>
  <c r="R541"/>
  <c r="N541"/>
  <c r="J541"/>
  <c r="C541"/>
  <c r="B541"/>
  <c r="A541"/>
  <c r="BB540"/>
  <c r="BA540"/>
  <c r="BC540" s="1"/>
  <c r="AY540"/>
  <c r="AX540"/>
  <c r="AW540"/>
  <c r="AT540"/>
  <c r="AS540"/>
  <c r="AP540"/>
  <c r="AO540"/>
  <c r="AQ540" s="1"/>
  <c r="AL540"/>
  <c r="AK540"/>
  <c r="AM540" s="1"/>
  <c r="AI540"/>
  <c r="AH540"/>
  <c r="AG540"/>
  <c r="AD540"/>
  <c r="AC540"/>
  <c r="Z540"/>
  <c r="Y540"/>
  <c r="AA540" s="1"/>
  <c r="V540"/>
  <c r="U540"/>
  <c r="W540" s="1"/>
  <c r="S540"/>
  <c r="R540"/>
  <c r="Q540"/>
  <c r="N540"/>
  <c r="M540"/>
  <c r="J540"/>
  <c r="I540"/>
  <c r="BG540" s="1"/>
  <c r="C540"/>
  <c r="B540"/>
  <c r="A540"/>
  <c r="BB539"/>
  <c r="BA539"/>
  <c r="AX539"/>
  <c r="AW539"/>
  <c r="AY539" s="1"/>
  <c r="AT539"/>
  <c r="AS539"/>
  <c r="AU539" s="1"/>
  <c r="AQ539"/>
  <c r="AP539"/>
  <c r="AO539"/>
  <c r="AL539"/>
  <c r="AK539"/>
  <c r="AH539"/>
  <c r="AG539"/>
  <c r="AI539" s="1"/>
  <c r="AD539"/>
  <c r="AC539"/>
  <c r="AE539" s="1"/>
  <c r="AA539"/>
  <c r="Z539"/>
  <c r="Y539"/>
  <c r="V539"/>
  <c r="U539"/>
  <c r="R539"/>
  <c r="Q539"/>
  <c r="S539" s="1"/>
  <c r="N539"/>
  <c r="M539"/>
  <c r="O539" s="1"/>
  <c r="K539"/>
  <c r="J539"/>
  <c r="I539"/>
  <c r="BE539" s="1"/>
  <c r="C539"/>
  <c r="B539"/>
  <c r="A539"/>
  <c r="BB538"/>
  <c r="BA538"/>
  <c r="BC538" s="1"/>
  <c r="AY538"/>
  <c r="AX538"/>
  <c r="AW538"/>
  <c r="AT538"/>
  <c r="AS538"/>
  <c r="AP538"/>
  <c r="AO538"/>
  <c r="AQ538" s="1"/>
  <c r="AL538"/>
  <c r="AK538"/>
  <c r="AM538" s="1"/>
  <c r="AI538"/>
  <c r="AH538"/>
  <c r="AG538"/>
  <c r="AD538"/>
  <c r="AC538"/>
  <c r="Z538"/>
  <c r="Y538"/>
  <c r="AA538" s="1"/>
  <c r="V538"/>
  <c r="U538"/>
  <c r="W538" s="1"/>
  <c r="S538"/>
  <c r="R538"/>
  <c r="Q538"/>
  <c r="N538"/>
  <c r="M538"/>
  <c r="J538"/>
  <c r="I538"/>
  <c r="BG538" s="1"/>
  <c r="C538"/>
  <c r="B538"/>
  <c r="A538"/>
  <c r="BB537"/>
  <c r="BA537"/>
  <c r="BC537" s="1"/>
  <c r="AX537"/>
  <c r="AW537"/>
  <c r="AY537" s="1"/>
  <c r="AT537"/>
  <c r="AS537"/>
  <c r="AQ537"/>
  <c r="AP537"/>
  <c r="AO537"/>
  <c r="AU537" s="1"/>
  <c r="AL537"/>
  <c r="AK537"/>
  <c r="AM537" s="1"/>
  <c r="AH537"/>
  <c r="AG537"/>
  <c r="AI537" s="1"/>
  <c r="AD537"/>
  <c r="AC537"/>
  <c r="AE537" s="1"/>
  <c r="AA537"/>
  <c r="Z537"/>
  <c r="Y537"/>
  <c r="V537"/>
  <c r="U537"/>
  <c r="W537" s="1"/>
  <c r="R537"/>
  <c r="Q537"/>
  <c r="S537" s="1"/>
  <c r="N537"/>
  <c r="M537"/>
  <c r="O537" s="1"/>
  <c r="K537"/>
  <c r="J537"/>
  <c r="I537"/>
  <c r="BE537" s="1"/>
  <c r="C537"/>
  <c r="B537"/>
  <c r="A537"/>
  <c r="BB536"/>
  <c r="BA536"/>
  <c r="BC536" s="1"/>
  <c r="AY536"/>
  <c r="AX536"/>
  <c r="AW536"/>
  <c r="AT536"/>
  <c r="AS536"/>
  <c r="AP536"/>
  <c r="AO536"/>
  <c r="AQ536" s="1"/>
  <c r="AL536"/>
  <c r="AK536"/>
  <c r="AM536" s="1"/>
  <c r="AI536"/>
  <c r="AH536"/>
  <c r="AG536"/>
  <c r="AD536"/>
  <c r="AC536"/>
  <c r="Z536"/>
  <c r="Y536"/>
  <c r="AA536" s="1"/>
  <c r="V536"/>
  <c r="U536"/>
  <c r="W536" s="1"/>
  <c r="S536"/>
  <c r="R536"/>
  <c r="Q536"/>
  <c r="N536"/>
  <c r="M536"/>
  <c r="J536"/>
  <c r="I536"/>
  <c r="BG536" s="1"/>
  <c r="C536"/>
  <c r="B536"/>
  <c r="A536"/>
  <c r="BB535"/>
  <c r="BA535"/>
  <c r="BC535" s="1"/>
  <c r="AX535"/>
  <c r="AW535"/>
  <c r="AY535" s="1"/>
  <c r="AT535"/>
  <c r="AS535"/>
  <c r="AU535" s="1"/>
  <c r="AQ535"/>
  <c r="AP535"/>
  <c r="AO535"/>
  <c r="AL535"/>
  <c r="AK535"/>
  <c r="AM535" s="1"/>
  <c r="AH535"/>
  <c r="AG535"/>
  <c r="AI535" s="1"/>
  <c r="AD535"/>
  <c r="AC535"/>
  <c r="AE535" s="1"/>
  <c r="AA535"/>
  <c r="Z535"/>
  <c r="Y535"/>
  <c r="V535"/>
  <c r="U535"/>
  <c r="W535" s="1"/>
  <c r="R535"/>
  <c r="Q535"/>
  <c r="S535" s="1"/>
  <c r="N535"/>
  <c r="M535"/>
  <c r="O535" s="1"/>
  <c r="K535"/>
  <c r="J535"/>
  <c r="I535"/>
  <c r="BE535" s="1"/>
  <c r="C535"/>
  <c r="B535"/>
  <c r="A535"/>
  <c r="BB534"/>
  <c r="BA534"/>
  <c r="BC534" s="1"/>
  <c r="AY534"/>
  <c r="AX534"/>
  <c r="AW534"/>
  <c r="AT534"/>
  <c r="AS534"/>
  <c r="AU534" s="1"/>
  <c r="AP534"/>
  <c r="AO534"/>
  <c r="AQ534" s="1"/>
  <c r="AL534"/>
  <c r="AK534"/>
  <c r="AM534" s="1"/>
  <c r="AI534"/>
  <c r="AH534"/>
  <c r="AG534"/>
  <c r="AD534"/>
  <c r="AC534"/>
  <c r="AE534" s="1"/>
  <c r="Z534"/>
  <c r="Y534"/>
  <c r="AA534" s="1"/>
  <c r="V534"/>
  <c r="U534"/>
  <c r="W534" s="1"/>
  <c r="S534"/>
  <c r="R534"/>
  <c r="Q534"/>
  <c r="N534"/>
  <c r="M534"/>
  <c r="O534" s="1"/>
  <c r="J534"/>
  <c r="I534"/>
  <c r="BG534" s="1"/>
  <c r="C534"/>
  <c r="B534"/>
  <c r="A534"/>
  <c r="BB533"/>
  <c r="BA533"/>
  <c r="BC533" s="1"/>
  <c r="AX533"/>
  <c r="AW533"/>
  <c r="AY533" s="1"/>
  <c r="AT533"/>
  <c r="AS533"/>
  <c r="AU533" s="1"/>
  <c r="AQ533"/>
  <c r="AP533"/>
  <c r="AO533"/>
  <c r="AL533"/>
  <c r="AK533"/>
  <c r="AM533" s="1"/>
  <c r="AH533"/>
  <c r="AG533"/>
  <c r="AI533" s="1"/>
  <c r="AD533"/>
  <c r="AC533"/>
  <c r="AE533" s="1"/>
  <c r="AA533"/>
  <c r="Z533"/>
  <c r="Y533"/>
  <c r="V533"/>
  <c r="U533"/>
  <c r="W533" s="1"/>
  <c r="R533"/>
  <c r="Q533"/>
  <c r="S533" s="1"/>
  <c r="N533"/>
  <c r="M533"/>
  <c r="O533" s="1"/>
  <c r="K533"/>
  <c r="J533"/>
  <c r="I533"/>
  <c r="BE533" s="1"/>
  <c r="C533"/>
  <c r="B533"/>
  <c r="A533"/>
  <c r="BB532"/>
  <c r="BA532"/>
  <c r="BC532" s="1"/>
  <c r="AY532"/>
  <c r="AX532"/>
  <c r="AW532"/>
  <c r="AT532"/>
  <c r="AS532"/>
  <c r="AU532" s="1"/>
  <c r="AP532"/>
  <c r="AO532"/>
  <c r="AQ532" s="1"/>
  <c r="AL532"/>
  <c r="AK532"/>
  <c r="AM532" s="1"/>
  <c r="AI532"/>
  <c r="AH532"/>
  <c r="AG532"/>
  <c r="AD532"/>
  <c r="AC532"/>
  <c r="AE532" s="1"/>
  <c r="Z532"/>
  <c r="Y532"/>
  <c r="AA532" s="1"/>
  <c r="V532"/>
  <c r="U532"/>
  <c r="W532" s="1"/>
  <c r="S532"/>
  <c r="R532"/>
  <c r="Q532"/>
  <c r="N532"/>
  <c r="M532"/>
  <c r="O532" s="1"/>
  <c r="J532"/>
  <c r="I532"/>
  <c r="BG532" s="1"/>
  <c r="C532"/>
  <c r="B532"/>
  <c r="A532"/>
  <c r="BB531"/>
  <c r="BA531"/>
  <c r="BC531" s="1"/>
  <c r="AX531"/>
  <c r="AW531"/>
  <c r="AY531" s="1"/>
  <c r="AT531"/>
  <c r="AS531"/>
  <c r="AU531" s="1"/>
  <c r="AQ531"/>
  <c r="AP531"/>
  <c r="AO531"/>
  <c r="AL531"/>
  <c r="AK531"/>
  <c r="AM531" s="1"/>
  <c r="AH531"/>
  <c r="AG531"/>
  <c r="AI531" s="1"/>
  <c r="AD531"/>
  <c r="AC531"/>
  <c r="AE531" s="1"/>
  <c r="AA531"/>
  <c r="Z531"/>
  <c r="Y531"/>
  <c r="V531"/>
  <c r="U531"/>
  <c r="W531" s="1"/>
  <c r="R531"/>
  <c r="Q531"/>
  <c r="N531"/>
  <c r="M531"/>
  <c r="O531" s="1"/>
  <c r="K531"/>
  <c r="J531"/>
  <c r="I531"/>
  <c r="BE531" s="1"/>
  <c r="C531"/>
  <c r="B531"/>
  <c r="A531"/>
  <c r="BB530"/>
  <c r="BA530"/>
  <c r="BC530" s="1"/>
  <c r="AY530"/>
  <c r="AX530"/>
  <c r="AW530"/>
  <c r="AT530"/>
  <c r="AS530"/>
  <c r="AU530" s="1"/>
  <c r="AP530"/>
  <c r="AO530"/>
  <c r="AQ530" s="1"/>
  <c r="AL530"/>
  <c r="AK530"/>
  <c r="AM530" s="1"/>
  <c r="AI530"/>
  <c r="AH530"/>
  <c r="AG530"/>
  <c r="AD530"/>
  <c r="AC530"/>
  <c r="AE530" s="1"/>
  <c r="Z530"/>
  <c r="Y530"/>
  <c r="AA530" s="1"/>
  <c r="V530"/>
  <c r="U530"/>
  <c r="W530" s="1"/>
  <c r="S530"/>
  <c r="R530"/>
  <c r="Q530"/>
  <c r="N530"/>
  <c r="M530"/>
  <c r="J530"/>
  <c r="I530"/>
  <c r="C530"/>
  <c r="B530"/>
  <c r="A530"/>
  <c r="BB529"/>
  <c r="BA529"/>
  <c r="AY529"/>
  <c r="AX529"/>
  <c r="AW529"/>
  <c r="AT529"/>
  <c r="AS529"/>
  <c r="AU529" s="1"/>
  <c r="AQ529"/>
  <c r="AP529"/>
  <c r="AO529"/>
  <c r="AL529"/>
  <c r="AK529"/>
  <c r="AH529"/>
  <c r="AG529"/>
  <c r="AI529" s="1"/>
  <c r="AD529"/>
  <c r="AC529"/>
  <c r="AE529" s="1"/>
  <c r="Z529"/>
  <c r="Y529"/>
  <c r="AA529" s="1"/>
  <c r="V529"/>
  <c r="U529"/>
  <c r="S529"/>
  <c r="R529"/>
  <c r="Q529"/>
  <c r="N529"/>
  <c r="M529"/>
  <c r="O529" s="1"/>
  <c r="J529"/>
  <c r="I529"/>
  <c r="BE529" s="1"/>
  <c r="C529"/>
  <c r="B529"/>
  <c r="A529"/>
  <c r="BB528"/>
  <c r="BA528"/>
  <c r="BC528" s="1"/>
  <c r="AX528"/>
  <c r="AW528"/>
  <c r="AY528" s="1"/>
  <c r="AT528"/>
  <c r="AS528"/>
  <c r="AQ528"/>
  <c r="AP528"/>
  <c r="AO528"/>
  <c r="AU528" s="1"/>
  <c r="AL528"/>
  <c r="AK528"/>
  <c r="AM528" s="1"/>
  <c r="AH528"/>
  <c r="AG528"/>
  <c r="AI528" s="1"/>
  <c r="AD528"/>
  <c r="AC528"/>
  <c r="AA528"/>
  <c r="Z528"/>
  <c r="Y528"/>
  <c r="AE528" s="1"/>
  <c r="V528"/>
  <c r="U528"/>
  <c r="W528" s="1"/>
  <c r="R528"/>
  <c r="Q528"/>
  <c r="S528" s="1"/>
  <c r="N528"/>
  <c r="M528"/>
  <c r="K528"/>
  <c r="J528"/>
  <c r="I528"/>
  <c r="BE528" s="1"/>
  <c r="C528"/>
  <c r="B528"/>
  <c r="A528"/>
  <c r="BB527"/>
  <c r="BA527"/>
  <c r="AY527"/>
  <c r="AX527"/>
  <c r="AW527"/>
  <c r="BC527" s="1"/>
  <c r="AT527"/>
  <c r="AS527"/>
  <c r="AU527" s="1"/>
  <c r="AP527"/>
  <c r="AO527"/>
  <c r="AQ527" s="1"/>
  <c r="AL527"/>
  <c r="AK527"/>
  <c r="AI527"/>
  <c r="AH527"/>
  <c r="AG527"/>
  <c r="AM527" s="1"/>
  <c r="AD527"/>
  <c r="AC527"/>
  <c r="AE527" s="1"/>
  <c r="Z527"/>
  <c r="Y527"/>
  <c r="AA527" s="1"/>
  <c r="V527"/>
  <c r="U527"/>
  <c r="S527"/>
  <c r="R527"/>
  <c r="Q527"/>
  <c r="W527" s="1"/>
  <c r="N527"/>
  <c r="M527"/>
  <c r="O527" s="1"/>
  <c r="J527"/>
  <c r="I527"/>
  <c r="BG527" s="1"/>
  <c r="C527"/>
  <c r="B527"/>
  <c r="A527"/>
  <c r="BB526"/>
  <c r="BA526"/>
  <c r="BC526" s="1"/>
  <c r="AX526"/>
  <c r="AW526"/>
  <c r="AY526" s="1"/>
  <c r="AT526"/>
  <c r="AS526"/>
  <c r="AQ526"/>
  <c r="AP526"/>
  <c r="AO526"/>
  <c r="AU526" s="1"/>
  <c r="AL526"/>
  <c r="AK526"/>
  <c r="AM526" s="1"/>
  <c r="AH526"/>
  <c r="AG526"/>
  <c r="AI526" s="1"/>
  <c r="AD526"/>
  <c r="AC526"/>
  <c r="AA526"/>
  <c r="Z526"/>
  <c r="Y526"/>
  <c r="AE526" s="1"/>
  <c r="V526"/>
  <c r="U526"/>
  <c r="W526" s="1"/>
  <c r="R526"/>
  <c r="Q526"/>
  <c r="S526" s="1"/>
  <c r="N526"/>
  <c r="M526"/>
  <c r="K526"/>
  <c r="J526"/>
  <c r="I526"/>
  <c r="BE526" s="1"/>
  <c r="C526"/>
  <c r="B526"/>
  <c r="A526"/>
  <c r="BB525"/>
  <c r="BA525"/>
  <c r="BC525" s="1"/>
  <c r="AY525"/>
  <c r="AX525"/>
  <c r="AW525"/>
  <c r="AT525"/>
  <c r="AS525"/>
  <c r="AU525" s="1"/>
  <c r="AP525"/>
  <c r="AO525"/>
  <c r="AQ525" s="1"/>
  <c r="AL525"/>
  <c r="AK525"/>
  <c r="AM525" s="1"/>
  <c r="AI525"/>
  <c r="AH525"/>
  <c r="AG525"/>
  <c r="AD525"/>
  <c r="AC525"/>
  <c r="AE525" s="1"/>
  <c r="Z525"/>
  <c r="Y525"/>
  <c r="AA525" s="1"/>
  <c r="V525"/>
  <c r="U525"/>
  <c r="W525" s="1"/>
  <c r="S525"/>
  <c r="R525"/>
  <c r="Q525"/>
  <c r="N525"/>
  <c r="M525"/>
  <c r="O525" s="1"/>
  <c r="J525"/>
  <c r="I525"/>
  <c r="BG525" s="1"/>
  <c r="C525"/>
  <c r="B525"/>
  <c r="A525"/>
  <c r="BB524"/>
  <c r="BA524"/>
  <c r="BC524" s="1"/>
  <c r="AX524"/>
  <c r="AW524"/>
  <c r="AY524" s="1"/>
  <c r="AT524"/>
  <c r="AS524"/>
  <c r="AQ524"/>
  <c r="AP524"/>
  <c r="AO524"/>
  <c r="AU524" s="1"/>
  <c r="AL524"/>
  <c r="AK524"/>
  <c r="AM524" s="1"/>
  <c r="AH524"/>
  <c r="AG524"/>
  <c r="AI524" s="1"/>
  <c r="AD524"/>
  <c r="AC524"/>
  <c r="AA524"/>
  <c r="Z524"/>
  <c r="Y524"/>
  <c r="AE524" s="1"/>
  <c r="V524"/>
  <c r="U524"/>
  <c r="W524" s="1"/>
  <c r="R524"/>
  <c r="Q524"/>
  <c r="S524" s="1"/>
  <c r="N524"/>
  <c r="M524"/>
  <c r="K524"/>
  <c r="J524"/>
  <c r="I524"/>
  <c r="BE524" s="1"/>
  <c r="C524"/>
  <c r="B524"/>
  <c r="A524"/>
  <c r="BB523"/>
  <c r="BA523"/>
  <c r="BC523" s="1"/>
  <c r="AY523"/>
  <c r="AX523"/>
  <c r="AW523"/>
  <c r="AT523"/>
  <c r="AS523"/>
  <c r="AU523" s="1"/>
  <c r="AP523"/>
  <c r="AO523"/>
  <c r="AQ523" s="1"/>
  <c r="AL523"/>
  <c r="AK523"/>
  <c r="AM523" s="1"/>
  <c r="AI523"/>
  <c r="AH523"/>
  <c r="AG523"/>
  <c r="AD523"/>
  <c r="AC523"/>
  <c r="AE523" s="1"/>
  <c r="Z523"/>
  <c r="Y523"/>
  <c r="AA523" s="1"/>
  <c r="V523"/>
  <c r="U523"/>
  <c r="W523" s="1"/>
  <c r="S523"/>
  <c r="R523"/>
  <c r="Q523"/>
  <c r="N523"/>
  <c r="M523"/>
  <c r="O523" s="1"/>
  <c r="J523"/>
  <c r="I523"/>
  <c r="BG523" s="1"/>
  <c r="C523"/>
  <c r="B523"/>
  <c r="A523"/>
  <c r="BB522"/>
  <c r="BA522"/>
  <c r="BC522" s="1"/>
  <c r="AX522"/>
  <c r="AW522"/>
  <c r="AY522" s="1"/>
  <c r="AT522"/>
  <c r="AS522"/>
  <c r="AU522" s="1"/>
  <c r="AQ522"/>
  <c r="AP522"/>
  <c r="AO522"/>
  <c r="AL522"/>
  <c r="AK522"/>
  <c r="AM522" s="1"/>
  <c r="AH522"/>
  <c r="AG522"/>
  <c r="AI522" s="1"/>
  <c r="AD522"/>
  <c r="AC522"/>
  <c r="AE522" s="1"/>
  <c r="AA522"/>
  <c r="Z522"/>
  <c r="Y522"/>
  <c r="V522"/>
  <c r="U522"/>
  <c r="W522" s="1"/>
  <c r="R522"/>
  <c r="Q522"/>
  <c r="S522" s="1"/>
  <c r="N522"/>
  <c r="M522"/>
  <c r="O522" s="1"/>
  <c r="K522"/>
  <c r="J522"/>
  <c r="I522"/>
  <c r="BE522" s="1"/>
  <c r="C522"/>
  <c r="B522"/>
  <c r="A522"/>
  <c r="BB521"/>
  <c r="BA521"/>
  <c r="BC521" s="1"/>
  <c r="AY521"/>
  <c r="AX521"/>
  <c r="AW521"/>
  <c r="AT521"/>
  <c r="AS521"/>
  <c r="AP521"/>
  <c r="AO521"/>
  <c r="AQ521" s="1"/>
  <c r="AL521"/>
  <c r="AK521"/>
  <c r="AM521" s="1"/>
  <c r="AI521"/>
  <c r="AH521"/>
  <c r="AG521"/>
  <c r="AD521"/>
  <c r="AC521"/>
  <c r="Z521"/>
  <c r="Y521"/>
  <c r="AA521" s="1"/>
  <c r="V521"/>
  <c r="U521"/>
  <c r="W521" s="1"/>
  <c r="S521"/>
  <c r="R521"/>
  <c r="Q521"/>
  <c r="N521"/>
  <c r="M521"/>
  <c r="O521" s="1"/>
  <c r="J521"/>
  <c r="I521"/>
  <c r="BG521" s="1"/>
  <c r="C521"/>
  <c r="B521"/>
  <c r="A521"/>
  <c r="BB520"/>
  <c r="BA520"/>
  <c r="BC520" s="1"/>
  <c r="AX520"/>
  <c r="AW520"/>
  <c r="AY520" s="1"/>
  <c r="AT520"/>
  <c r="AS520"/>
  <c r="AU520" s="1"/>
  <c r="AQ520"/>
  <c r="AP520"/>
  <c r="AO520"/>
  <c r="AL520"/>
  <c r="AK520"/>
  <c r="AM520" s="1"/>
  <c r="AH520"/>
  <c r="AG520"/>
  <c r="AI520" s="1"/>
  <c r="AD520"/>
  <c r="AC520"/>
  <c r="AE520" s="1"/>
  <c r="AA520"/>
  <c r="Z520"/>
  <c r="Y520"/>
  <c r="V520"/>
  <c r="U520"/>
  <c r="W520" s="1"/>
  <c r="R520"/>
  <c r="Q520"/>
  <c r="S520" s="1"/>
  <c r="N520"/>
  <c r="M520"/>
  <c r="O520" s="1"/>
  <c r="K520"/>
  <c r="J520"/>
  <c r="I520"/>
  <c r="BE520" s="1"/>
  <c r="C520"/>
  <c r="B520"/>
  <c r="A520"/>
  <c r="BB519"/>
  <c r="BA519"/>
  <c r="BC519" s="1"/>
  <c r="AY519"/>
  <c r="AX519"/>
  <c r="AW519"/>
  <c r="AT519"/>
  <c r="AS519"/>
  <c r="AU519" s="1"/>
  <c r="AP519"/>
  <c r="AO519"/>
  <c r="AQ519" s="1"/>
  <c r="AL519"/>
  <c r="AK519"/>
  <c r="AM519" s="1"/>
  <c r="AI519"/>
  <c r="AH519"/>
  <c r="AG519"/>
  <c r="AD519"/>
  <c r="AC519"/>
  <c r="Z519"/>
  <c r="Y519"/>
  <c r="AA519" s="1"/>
  <c r="V519"/>
  <c r="U519"/>
  <c r="W519" s="1"/>
  <c r="S519"/>
  <c r="R519"/>
  <c r="Q519"/>
  <c r="N519"/>
  <c r="M519"/>
  <c r="J519"/>
  <c r="I519"/>
  <c r="BG519" s="1"/>
  <c r="C519"/>
  <c r="B519"/>
  <c r="A519"/>
  <c r="BB518"/>
  <c r="BA518"/>
  <c r="BC518" s="1"/>
  <c r="AX518"/>
  <c r="AW518"/>
  <c r="AY518" s="1"/>
  <c r="AT518"/>
  <c r="AS518"/>
  <c r="AU518" s="1"/>
  <c r="AQ518"/>
  <c r="AP518"/>
  <c r="AO518"/>
  <c r="AL518"/>
  <c r="AK518"/>
  <c r="AM518" s="1"/>
  <c r="AH518"/>
  <c r="AG518"/>
  <c r="AI518" s="1"/>
  <c r="AD518"/>
  <c r="AC518"/>
  <c r="AE518" s="1"/>
  <c r="AA518"/>
  <c r="Z518"/>
  <c r="Y518"/>
  <c r="V518"/>
  <c r="U518"/>
  <c r="W518" s="1"/>
  <c r="R518"/>
  <c r="Q518"/>
  <c r="S518" s="1"/>
  <c r="N518"/>
  <c r="M518"/>
  <c r="O518" s="1"/>
  <c r="K518"/>
  <c r="J518"/>
  <c r="I518"/>
  <c r="BE518" s="1"/>
  <c r="C518"/>
  <c r="B518"/>
  <c r="A518"/>
  <c r="BB517"/>
  <c r="BA517"/>
  <c r="BC517" s="1"/>
  <c r="AY517"/>
  <c r="AX517"/>
  <c r="AW517"/>
  <c r="AT517"/>
  <c r="AS517"/>
  <c r="AU517" s="1"/>
  <c r="AP517"/>
  <c r="AO517"/>
  <c r="AQ517" s="1"/>
  <c r="AL517"/>
  <c r="AK517"/>
  <c r="AM517" s="1"/>
  <c r="AI517"/>
  <c r="AH517"/>
  <c r="AG517"/>
  <c r="AD517"/>
  <c r="AC517"/>
  <c r="AE517" s="1"/>
  <c r="Z517"/>
  <c r="Y517"/>
  <c r="AA517" s="1"/>
  <c r="V517"/>
  <c r="U517"/>
  <c r="W517" s="1"/>
  <c r="S517"/>
  <c r="R517"/>
  <c r="Q517"/>
  <c r="N517"/>
  <c r="M517"/>
  <c r="O517" s="1"/>
  <c r="J517"/>
  <c r="I517"/>
  <c r="BG517" s="1"/>
  <c r="C517"/>
  <c r="B517"/>
  <c r="A517"/>
  <c r="BB516"/>
  <c r="BA516"/>
  <c r="BC516" s="1"/>
  <c r="AX516"/>
  <c r="AW516"/>
  <c r="AY516" s="1"/>
  <c r="AT516"/>
  <c r="AS516"/>
  <c r="AU516" s="1"/>
  <c r="AQ516"/>
  <c r="AP516"/>
  <c r="AO516"/>
  <c r="AL516"/>
  <c r="AK516"/>
  <c r="AM516" s="1"/>
  <c r="AH516"/>
  <c r="AG516"/>
  <c r="AI516" s="1"/>
  <c r="AD516"/>
  <c r="AC516"/>
  <c r="AE516" s="1"/>
  <c r="AA516"/>
  <c r="Z516"/>
  <c r="Y516"/>
  <c r="V516"/>
  <c r="U516"/>
  <c r="W516" s="1"/>
  <c r="R516"/>
  <c r="Q516"/>
  <c r="S516" s="1"/>
  <c r="N516"/>
  <c r="M516"/>
  <c r="O516" s="1"/>
  <c r="K516"/>
  <c r="J516"/>
  <c r="I516"/>
  <c r="BE516" s="1"/>
  <c r="C516"/>
  <c r="B516"/>
  <c r="A516"/>
  <c r="BJ515"/>
  <c r="C515"/>
  <c r="B515"/>
  <c r="A515"/>
  <c r="BJ514"/>
  <c r="BB514"/>
  <c r="AX514"/>
  <c r="AT514"/>
  <c r="AP514"/>
  <c r="AL514"/>
  <c r="AH514"/>
  <c r="AD514"/>
  <c r="Z514"/>
  <c r="V514"/>
  <c r="R514"/>
  <c r="N514"/>
  <c r="J514"/>
  <c r="C514"/>
  <c r="B514"/>
  <c r="A514"/>
  <c r="BB513"/>
  <c r="BA513"/>
  <c r="BC513" s="1"/>
  <c r="AX513"/>
  <c r="AW513"/>
  <c r="AY513" s="1"/>
  <c r="AT513"/>
  <c r="AS513"/>
  <c r="AU513" s="1"/>
  <c r="AQ513"/>
  <c r="AP513"/>
  <c r="AO513"/>
  <c r="AL513"/>
  <c r="AK513"/>
  <c r="AM513" s="1"/>
  <c r="AH513"/>
  <c r="AG513"/>
  <c r="AI513" s="1"/>
  <c r="AD513"/>
  <c r="AC513"/>
  <c r="AE513" s="1"/>
  <c r="AA513"/>
  <c r="Z513"/>
  <c r="Y513"/>
  <c r="V513"/>
  <c r="U513"/>
  <c r="W513" s="1"/>
  <c r="R513"/>
  <c r="Q513"/>
  <c r="S513" s="1"/>
  <c r="N513"/>
  <c r="M513"/>
  <c r="O513" s="1"/>
  <c r="K513"/>
  <c r="J513"/>
  <c r="I513"/>
  <c r="BE513" s="1"/>
  <c r="C513"/>
  <c r="B513"/>
  <c r="A513"/>
  <c r="BB512"/>
  <c r="BA512"/>
  <c r="BC512" s="1"/>
  <c r="AY512"/>
  <c r="AX512"/>
  <c r="AW512"/>
  <c r="AT512"/>
  <c r="AS512"/>
  <c r="AU512" s="1"/>
  <c r="AP512"/>
  <c r="AO512"/>
  <c r="AQ512" s="1"/>
  <c r="AL512"/>
  <c r="AK512"/>
  <c r="AI512"/>
  <c r="AH512"/>
  <c r="AG512"/>
  <c r="AM512" s="1"/>
  <c r="AD512"/>
  <c r="AC512"/>
  <c r="AE512" s="1"/>
  <c r="Z512"/>
  <c r="Y512"/>
  <c r="AA512" s="1"/>
  <c r="V512"/>
  <c r="U512"/>
  <c r="S512"/>
  <c r="R512"/>
  <c r="Q512"/>
  <c r="W512" s="1"/>
  <c r="N512"/>
  <c r="M512"/>
  <c r="O512" s="1"/>
  <c r="J512"/>
  <c r="I512"/>
  <c r="BG512" s="1"/>
  <c r="C512"/>
  <c r="B512"/>
  <c r="A512"/>
  <c r="BJ511"/>
  <c r="C511"/>
  <c r="B511"/>
  <c r="A511"/>
  <c r="BJ510"/>
  <c r="BB510"/>
  <c r="AX510"/>
  <c r="AT510"/>
  <c r="AP510"/>
  <c r="AL510"/>
  <c r="AH510"/>
  <c r="AD510"/>
  <c r="Z510"/>
  <c r="V510"/>
  <c r="R510"/>
  <c r="N510"/>
  <c r="J510"/>
  <c r="C510"/>
  <c r="B510"/>
  <c r="A510"/>
  <c r="BB509"/>
  <c r="BA509"/>
  <c r="AY509"/>
  <c r="AX509"/>
  <c r="AW509"/>
  <c r="BC509" s="1"/>
  <c r="AT509"/>
  <c r="AS509"/>
  <c r="AU509" s="1"/>
  <c r="AP509"/>
  <c r="AO509"/>
  <c r="AQ509" s="1"/>
  <c r="AL509"/>
  <c r="AK509"/>
  <c r="AI509"/>
  <c r="AH509"/>
  <c r="AG509"/>
  <c r="AM509" s="1"/>
  <c r="AD509"/>
  <c r="AC509"/>
  <c r="AE509" s="1"/>
  <c r="Z509"/>
  <c r="Y509"/>
  <c r="AA509" s="1"/>
  <c r="V509"/>
  <c r="U509"/>
  <c r="S509"/>
  <c r="R509"/>
  <c r="Q509"/>
  <c r="W509" s="1"/>
  <c r="N509"/>
  <c r="M509"/>
  <c r="O509" s="1"/>
  <c r="J509"/>
  <c r="I509"/>
  <c r="BG509" s="1"/>
  <c r="C509"/>
  <c r="B509"/>
  <c r="A509"/>
  <c r="BB508"/>
  <c r="BA508"/>
  <c r="BC508" s="1"/>
  <c r="AX508"/>
  <c r="AW508"/>
  <c r="AY508" s="1"/>
  <c r="AT508"/>
  <c r="AS508"/>
  <c r="AU508" s="1"/>
  <c r="AQ508"/>
  <c r="AP508"/>
  <c r="AO508"/>
  <c r="AL508"/>
  <c r="AK508"/>
  <c r="AM508" s="1"/>
  <c r="AH508"/>
  <c r="AG508"/>
  <c r="AI508" s="1"/>
  <c r="AD508"/>
  <c r="AC508"/>
  <c r="AE508" s="1"/>
  <c r="AA508"/>
  <c r="Z508"/>
  <c r="Y508"/>
  <c r="V508"/>
  <c r="U508"/>
  <c r="W508" s="1"/>
  <c r="R508"/>
  <c r="Q508"/>
  <c r="S508" s="1"/>
  <c r="N508"/>
  <c r="M508"/>
  <c r="O508" s="1"/>
  <c r="K508"/>
  <c r="J508"/>
  <c r="I508"/>
  <c r="BE508" s="1"/>
  <c r="C508"/>
  <c r="B508"/>
  <c r="A508"/>
  <c r="BB507"/>
  <c r="BA507"/>
  <c r="BC507" s="1"/>
  <c r="AY507"/>
  <c r="AX507"/>
  <c r="AW507"/>
  <c r="AT507"/>
  <c r="AS507"/>
  <c r="AU507" s="1"/>
  <c r="AP507"/>
  <c r="AO507"/>
  <c r="AQ507" s="1"/>
  <c r="AL507"/>
  <c r="AK507"/>
  <c r="AM507" s="1"/>
  <c r="AI507"/>
  <c r="AH507"/>
  <c r="AG507"/>
  <c r="AD507"/>
  <c r="AC507"/>
  <c r="Z507"/>
  <c r="Y507"/>
  <c r="AA507" s="1"/>
  <c r="V507"/>
  <c r="U507"/>
  <c r="W507" s="1"/>
  <c r="S507"/>
  <c r="R507"/>
  <c r="Q507"/>
  <c r="N507"/>
  <c r="M507"/>
  <c r="O507" s="1"/>
  <c r="J507"/>
  <c r="I507"/>
  <c r="BG507" s="1"/>
  <c r="C507"/>
  <c r="B507"/>
  <c r="A507"/>
  <c r="BJ506"/>
  <c r="C506"/>
  <c r="B506"/>
  <c r="A506"/>
  <c r="BJ505"/>
  <c r="BB505"/>
  <c r="AX505"/>
  <c r="AT505"/>
  <c r="AP505"/>
  <c r="AL505"/>
  <c r="AH505"/>
  <c r="AD505"/>
  <c r="Z505"/>
  <c r="V505"/>
  <c r="R505"/>
  <c r="N505"/>
  <c r="J505"/>
  <c r="C505"/>
  <c r="B505"/>
  <c r="A505"/>
  <c r="BB504"/>
  <c r="BA504"/>
  <c r="BC504" s="1"/>
  <c r="AY504"/>
  <c r="AX504"/>
  <c r="AW504"/>
  <c r="AT504"/>
  <c r="AS504"/>
  <c r="AU504" s="1"/>
  <c r="AP504"/>
  <c r="AO504"/>
  <c r="AQ504" s="1"/>
  <c r="AL504"/>
  <c r="AK504"/>
  <c r="AM504" s="1"/>
  <c r="AI504"/>
  <c r="AH504"/>
  <c r="AG504"/>
  <c r="AD504"/>
  <c r="AC504"/>
  <c r="AE504" s="1"/>
  <c r="Z504"/>
  <c r="Y504"/>
  <c r="AA504" s="1"/>
  <c r="V504"/>
  <c r="U504"/>
  <c r="W504" s="1"/>
  <c r="S504"/>
  <c r="R504"/>
  <c r="Q504"/>
  <c r="N504"/>
  <c r="M504"/>
  <c r="O504" s="1"/>
  <c r="J504"/>
  <c r="I504"/>
  <c r="BG504" s="1"/>
  <c r="C504"/>
  <c r="B504"/>
  <c r="A504"/>
  <c r="BB503"/>
  <c r="BA503"/>
  <c r="BC503" s="1"/>
  <c r="AX503"/>
  <c r="AW503"/>
  <c r="AY503" s="1"/>
  <c r="AT503"/>
  <c r="AS503"/>
  <c r="AQ503"/>
  <c r="AP503"/>
  <c r="AO503"/>
  <c r="AU503" s="1"/>
  <c r="AL503"/>
  <c r="AK503"/>
  <c r="AM503" s="1"/>
  <c r="AH503"/>
  <c r="AG503"/>
  <c r="AI503" s="1"/>
  <c r="AD503"/>
  <c r="AC503"/>
  <c r="AA503"/>
  <c r="Z503"/>
  <c r="Y503"/>
  <c r="AE503" s="1"/>
  <c r="V503"/>
  <c r="U503"/>
  <c r="W503" s="1"/>
  <c r="R503"/>
  <c r="Q503"/>
  <c r="S503" s="1"/>
  <c r="N503"/>
  <c r="M503"/>
  <c r="O503" s="1"/>
  <c r="K503"/>
  <c r="J503"/>
  <c r="I503"/>
  <c r="BE503" s="1"/>
  <c r="C503"/>
  <c r="B503"/>
  <c r="A503"/>
  <c r="BB502"/>
  <c r="BA502"/>
  <c r="BC502" s="1"/>
  <c r="AY502"/>
  <c r="AX502"/>
  <c r="AW502"/>
  <c r="AT502"/>
  <c r="AS502"/>
  <c r="AU502" s="1"/>
  <c r="AP502"/>
  <c r="AO502"/>
  <c r="AQ502" s="1"/>
  <c r="AL502"/>
  <c r="AK502"/>
  <c r="AM502" s="1"/>
  <c r="AI502"/>
  <c r="AH502"/>
  <c r="AG502"/>
  <c r="AD502"/>
  <c r="AC502"/>
  <c r="AE502" s="1"/>
  <c r="Z502"/>
  <c r="Y502"/>
  <c r="AA502" s="1"/>
  <c r="V502"/>
  <c r="U502"/>
  <c r="W502" s="1"/>
  <c r="S502"/>
  <c r="R502"/>
  <c r="Q502"/>
  <c r="N502"/>
  <c r="M502"/>
  <c r="O502" s="1"/>
  <c r="J502"/>
  <c r="I502"/>
  <c r="BG502" s="1"/>
  <c r="C502"/>
  <c r="B502"/>
  <c r="A502"/>
  <c r="BB501"/>
  <c r="BA501"/>
  <c r="BC501" s="1"/>
  <c r="AX501"/>
  <c r="AW501"/>
  <c r="AY501" s="1"/>
  <c r="AT501"/>
  <c r="AS501"/>
  <c r="AU501" s="1"/>
  <c r="AQ501"/>
  <c r="AP501"/>
  <c r="AO501"/>
  <c r="AL501"/>
  <c r="AK501"/>
  <c r="AM501" s="1"/>
  <c r="AH501"/>
  <c r="AG501"/>
  <c r="AI501" s="1"/>
  <c r="AD501"/>
  <c r="AC501"/>
  <c r="AE501" s="1"/>
  <c r="AA501"/>
  <c r="Z501"/>
  <c r="Y501"/>
  <c r="V501"/>
  <c r="U501"/>
  <c r="W501" s="1"/>
  <c r="R501"/>
  <c r="Q501"/>
  <c r="S501" s="1"/>
  <c r="N501"/>
  <c r="M501"/>
  <c r="O501" s="1"/>
  <c r="K501"/>
  <c r="J501"/>
  <c r="I501"/>
  <c r="BE501" s="1"/>
  <c r="C501"/>
  <c r="B501"/>
  <c r="A501"/>
  <c r="BB500"/>
  <c r="BA500"/>
  <c r="BC500" s="1"/>
  <c r="AY500"/>
  <c r="AX500"/>
  <c r="AW500"/>
  <c r="AT500"/>
  <c r="AS500"/>
  <c r="AP500"/>
  <c r="AO500"/>
  <c r="AQ500" s="1"/>
  <c r="AL500"/>
  <c r="AK500"/>
  <c r="AM500" s="1"/>
  <c r="AI500"/>
  <c r="AH500"/>
  <c r="AG500"/>
  <c r="AD500"/>
  <c r="AC500"/>
  <c r="Z500"/>
  <c r="Y500"/>
  <c r="AA500" s="1"/>
  <c r="V500"/>
  <c r="U500"/>
  <c r="W500" s="1"/>
  <c r="S500"/>
  <c r="R500"/>
  <c r="Q500"/>
  <c r="N500"/>
  <c r="M500"/>
  <c r="O500" s="1"/>
  <c r="J500"/>
  <c r="I500"/>
  <c r="BG500" s="1"/>
  <c r="C500"/>
  <c r="B500"/>
  <c r="A500"/>
  <c r="BB499"/>
  <c r="BA499"/>
  <c r="BC499" s="1"/>
  <c r="AX499"/>
  <c r="AW499"/>
  <c r="AY499" s="1"/>
  <c r="AT499"/>
  <c r="AS499"/>
  <c r="AU499" s="1"/>
  <c r="AQ499"/>
  <c r="AP499"/>
  <c r="AO499"/>
  <c r="AL499"/>
  <c r="AK499"/>
  <c r="AM499" s="1"/>
  <c r="AH499"/>
  <c r="AG499"/>
  <c r="AI499" s="1"/>
  <c r="AD499"/>
  <c r="AC499"/>
  <c r="AE499" s="1"/>
  <c r="AA499"/>
  <c r="Z499"/>
  <c r="Y499"/>
  <c r="V499"/>
  <c r="U499"/>
  <c r="W499" s="1"/>
  <c r="R499"/>
  <c r="Q499"/>
  <c r="S499" s="1"/>
  <c r="N499"/>
  <c r="M499"/>
  <c r="O499" s="1"/>
  <c r="K499"/>
  <c r="J499"/>
  <c r="I499"/>
  <c r="BE499" s="1"/>
  <c r="C499"/>
  <c r="B499"/>
  <c r="A499"/>
  <c r="BB498"/>
  <c r="BA498"/>
  <c r="BC498" s="1"/>
  <c r="AY498"/>
  <c r="AX498"/>
  <c r="AW498"/>
  <c r="AT498"/>
  <c r="AS498"/>
  <c r="AU498" s="1"/>
  <c r="AP498"/>
  <c r="AO498"/>
  <c r="AQ498" s="1"/>
  <c r="AL498"/>
  <c r="AK498"/>
  <c r="AM498" s="1"/>
  <c r="AI498"/>
  <c r="AH498"/>
  <c r="AG498"/>
  <c r="AD498"/>
  <c r="AC498"/>
  <c r="AE498" s="1"/>
  <c r="Z498"/>
  <c r="Y498"/>
  <c r="AA498" s="1"/>
  <c r="V498"/>
  <c r="U498"/>
  <c r="W498" s="1"/>
  <c r="S498"/>
  <c r="R498"/>
  <c r="Q498"/>
  <c r="N498"/>
  <c r="M498"/>
  <c r="O498" s="1"/>
  <c r="J498"/>
  <c r="I498"/>
  <c r="BG498" s="1"/>
  <c r="C498"/>
  <c r="B498"/>
  <c r="A498"/>
  <c r="BB497"/>
  <c r="BA497"/>
  <c r="BC497" s="1"/>
  <c r="AX497"/>
  <c r="AW497"/>
  <c r="AY497" s="1"/>
  <c r="AT497"/>
  <c r="AS497"/>
  <c r="AU497" s="1"/>
  <c r="AQ497"/>
  <c r="AP497"/>
  <c r="AO497"/>
  <c r="AL497"/>
  <c r="AK497"/>
  <c r="AM497" s="1"/>
  <c r="AH497"/>
  <c r="AG497"/>
  <c r="AI497" s="1"/>
  <c r="AD497"/>
  <c r="AC497"/>
  <c r="AE497" s="1"/>
  <c r="AA497"/>
  <c r="Z497"/>
  <c r="Y497"/>
  <c r="V497"/>
  <c r="U497"/>
  <c r="W497" s="1"/>
  <c r="R497"/>
  <c r="Q497"/>
  <c r="S497" s="1"/>
  <c r="N497"/>
  <c r="M497"/>
  <c r="O497" s="1"/>
  <c r="K497"/>
  <c r="J497"/>
  <c r="I497"/>
  <c r="BE497" s="1"/>
  <c r="C497"/>
  <c r="B497"/>
  <c r="A497"/>
  <c r="BB496"/>
  <c r="BA496"/>
  <c r="BC496" s="1"/>
  <c r="AY496"/>
  <c r="AX496"/>
  <c r="AW496"/>
  <c r="AT496"/>
  <c r="AS496"/>
  <c r="AU496" s="1"/>
  <c r="AP496"/>
  <c r="AO496"/>
  <c r="AQ496" s="1"/>
  <c r="AL496"/>
  <c r="AK496"/>
  <c r="AH496"/>
  <c r="AG496"/>
  <c r="AM496" s="1"/>
  <c r="AD496"/>
  <c r="AC496"/>
  <c r="AI496" s="1"/>
  <c r="Z496"/>
  <c r="Y496"/>
  <c r="AA496" s="1"/>
  <c r="V496"/>
  <c r="U496"/>
  <c r="R496"/>
  <c r="Q496"/>
  <c r="W496" s="1"/>
  <c r="N496"/>
  <c r="M496"/>
  <c r="O496" s="1"/>
  <c r="J496"/>
  <c r="I496"/>
  <c r="BG496" s="1"/>
  <c r="C496"/>
  <c r="B496"/>
  <c r="A496"/>
  <c r="BB495"/>
  <c r="BA495"/>
  <c r="BC495" s="1"/>
  <c r="AY495"/>
  <c r="AX495"/>
  <c r="AW495"/>
  <c r="AT495"/>
  <c r="AS495"/>
  <c r="AP495"/>
  <c r="AO495"/>
  <c r="AU495" s="1"/>
  <c r="AL495"/>
  <c r="AK495"/>
  <c r="AM495" s="1"/>
  <c r="AI495"/>
  <c r="AH495"/>
  <c r="AG495"/>
  <c r="AD495"/>
  <c r="AC495"/>
  <c r="Z495"/>
  <c r="Y495"/>
  <c r="AE495" s="1"/>
  <c r="V495"/>
  <c r="U495"/>
  <c r="W495" s="1"/>
  <c r="S495"/>
  <c r="R495"/>
  <c r="Q495"/>
  <c r="N495"/>
  <c r="M495"/>
  <c r="O495" s="1"/>
  <c r="J495"/>
  <c r="I495"/>
  <c r="BE495" s="1"/>
  <c r="C495"/>
  <c r="B495"/>
  <c r="A495"/>
  <c r="BB494"/>
  <c r="BA494"/>
  <c r="BC494" s="1"/>
  <c r="AX494"/>
  <c r="AW494"/>
  <c r="AY494" s="1"/>
  <c r="AU494"/>
  <c r="AT494"/>
  <c r="AS494"/>
  <c r="AQ494"/>
  <c r="AP494"/>
  <c r="AO494"/>
  <c r="AL494"/>
  <c r="AK494"/>
  <c r="AM494" s="1"/>
  <c r="AH494"/>
  <c r="AG494"/>
  <c r="AI494" s="1"/>
  <c r="AE494"/>
  <c r="AD494"/>
  <c r="AC494"/>
  <c r="AA494"/>
  <c r="Z494"/>
  <c r="Y494"/>
  <c r="V494"/>
  <c r="U494"/>
  <c r="W494" s="1"/>
  <c r="R494"/>
  <c r="Q494"/>
  <c r="BG494" s="1"/>
  <c r="O494"/>
  <c r="N494"/>
  <c r="M494"/>
  <c r="K494"/>
  <c r="J494"/>
  <c r="I494"/>
  <c r="BE494" s="1"/>
  <c r="C494"/>
  <c r="B494"/>
  <c r="A494"/>
  <c r="BC493"/>
  <c r="BB493"/>
  <c r="BA493"/>
  <c r="AY493"/>
  <c r="AX493"/>
  <c r="AW493"/>
  <c r="AT493"/>
  <c r="AS493"/>
  <c r="AU493" s="1"/>
  <c r="AP493"/>
  <c r="AO493"/>
  <c r="AQ493" s="1"/>
  <c r="AM493"/>
  <c r="AL493"/>
  <c r="AK493"/>
  <c r="AI493"/>
  <c r="AH493"/>
  <c r="AG493"/>
  <c r="AD493"/>
  <c r="AC493"/>
  <c r="AE493" s="1"/>
  <c r="Z493"/>
  <c r="Y493"/>
  <c r="AA493" s="1"/>
  <c r="W493"/>
  <c r="V493"/>
  <c r="U493"/>
  <c r="S493"/>
  <c r="R493"/>
  <c r="Q493"/>
  <c r="N493"/>
  <c r="M493"/>
  <c r="O493" s="1"/>
  <c r="J493"/>
  <c r="I493"/>
  <c r="BE493" s="1"/>
  <c r="C493"/>
  <c r="B493"/>
  <c r="A493"/>
  <c r="BB492"/>
  <c r="BA492"/>
  <c r="BC492" s="1"/>
  <c r="AX492"/>
  <c r="AW492"/>
  <c r="AY492" s="1"/>
  <c r="AU492"/>
  <c r="AT492"/>
  <c r="AS492"/>
  <c r="AQ492"/>
  <c r="AP492"/>
  <c r="AO492"/>
  <c r="AL492"/>
  <c r="AK492"/>
  <c r="AM492" s="1"/>
  <c r="AH492"/>
  <c r="AG492"/>
  <c r="AI492" s="1"/>
  <c r="AE492"/>
  <c r="AD492"/>
  <c r="AC492"/>
  <c r="AA492"/>
  <c r="Z492"/>
  <c r="Y492"/>
  <c r="V492"/>
  <c r="U492"/>
  <c r="W492" s="1"/>
  <c r="R492"/>
  <c r="Q492"/>
  <c r="BG492" s="1"/>
  <c r="O492"/>
  <c r="N492"/>
  <c r="M492"/>
  <c r="K492"/>
  <c r="J492"/>
  <c r="I492"/>
  <c r="BE492" s="1"/>
  <c r="C492"/>
  <c r="B492"/>
  <c r="A492"/>
  <c r="BJ491"/>
  <c r="C491"/>
  <c r="B491"/>
  <c r="A491"/>
  <c r="BJ490"/>
  <c r="BB490"/>
  <c r="AX490"/>
  <c r="AT490"/>
  <c r="AP490"/>
  <c r="AL490"/>
  <c r="AH490"/>
  <c r="AD490"/>
  <c r="Z490"/>
  <c r="V490"/>
  <c r="R490"/>
  <c r="N490"/>
  <c r="J490"/>
  <c r="C490"/>
  <c r="B490"/>
  <c r="A490"/>
  <c r="BB489"/>
  <c r="BA489"/>
  <c r="BC489" s="1"/>
  <c r="AX489"/>
  <c r="AW489"/>
  <c r="AY489" s="1"/>
  <c r="AU489"/>
  <c r="AT489"/>
  <c r="AS489"/>
  <c r="AQ489"/>
  <c r="AP489"/>
  <c r="AO489"/>
  <c r="AL489"/>
  <c r="AK489"/>
  <c r="AM489" s="1"/>
  <c r="AH489"/>
  <c r="AG489"/>
  <c r="AI489" s="1"/>
  <c r="AE489"/>
  <c r="AD489"/>
  <c r="AC489"/>
  <c r="AA489"/>
  <c r="Z489"/>
  <c r="Y489"/>
  <c r="V489"/>
  <c r="U489"/>
  <c r="W489" s="1"/>
  <c r="R489"/>
  <c r="Q489"/>
  <c r="BG489" s="1"/>
  <c r="O489"/>
  <c r="N489"/>
  <c r="M489"/>
  <c r="K489"/>
  <c r="J489"/>
  <c r="I489"/>
  <c r="BE489" s="1"/>
  <c r="C489"/>
  <c r="B489"/>
  <c r="A489"/>
  <c r="BC488"/>
  <c r="BB488"/>
  <c r="BA488"/>
  <c r="AY488"/>
  <c r="AX488"/>
  <c r="AW488"/>
  <c r="AT488"/>
  <c r="AS488"/>
  <c r="AU488" s="1"/>
  <c r="AP488"/>
  <c r="AO488"/>
  <c r="AQ488" s="1"/>
  <c r="AM488"/>
  <c r="AL488"/>
  <c r="AK488"/>
  <c r="AI488"/>
  <c r="AH488"/>
  <c r="AG488"/>
  <c r="AD488"/>
  <c r="AC488"/>
  <c r="AE488" s="1"/>
  <c r="Z488"/>
  <c r="Y488"/>
  <c r="AA488" s="1"/>
  <c r="W488"/>
  <c r="V488"/>
  <c r="U488"/>
  <c r="S488"/>
  <c r="R488"/>
  <c r="Q488"/>
  <c r="N488"/>
  <c r="M488"/>
  <c r="O488" s="1"/>
  <c r="J488"/>
  <c r="I488"/>
  <c r="BE488" s="1"/>
  <c r="C488"/>
  <c r="B488"/>
  <c r="A488"/>
  <c r="BB487"/>
  <c r="BA487"/>
  <c r="BC487" s="1"/>
  <c r="AX487"/>
  <c r="AW487"/>
  <c r="AY487" s="1"/>
  <c r="AU487"/>
  <c r="AT487"/>
  <c r="AS487"/>
  <c r="AP487"/>
  <c r="AO487"/>
  <c r="AL487"/>
  <c r="AK487"/>
  <c r="AQ487" s="1"/>
  <c r="AH487"/>
  <c r="AG487"/>
  <c r="AI487" s="1"/>
  <c r="AE487"/>
  <c r="AD487"/>
  <c r="AC487"/>
  <c r="Z487"/>
  <c r="Y487"/>
  <c r="V487"/>
  <c r="U487"/>
  <c r="AA487" s="1"/>
  <c r="R487"/>
  <c r="Q487"/>
  <c r="BG487" s="1"/>
  <c r="O487"/>
  <c r="N487"/>
  <c r="M487"/>
  <c r="K487"/>
  <c r="J487"/>
  <c r="I487"/>
  <c r="BE487" s="1"/>
  <c r="C487"/>
  <c r="B487"/>
  <c r="A487"/>
  <c r="BC486"/>
  <c r="BB486"/>
  <c r="BA486"/>
  <c r="AX486"/>
  <c r="AW486"/>
  <c r="AT486"/>
  <c r="AS486"/>
  <c r="AY486" s="1"/>
  <c r="AP486"/>
  <c r="AO486"/>
  <c r="AQ486" s="1"/>
  <c r="AM486"/>
  <c r="AL486"/>
  <c r="AK486"/>
  <c r="AH486"/>
  <c r="AG486"/>
  <c r="AD486"/>
  <c r="AC486"/>
  <c r="AI486" s="1"/>
  <c r="Z486"/>
  <c r="Y486"/>
  <c r="AA486" s="1"/>
  <c r="W486"/>
  <c r="V486"/>
  <c r="U486"/>
  <c r="R486"/>
  <c r="Q486"/>
  <c r="N486"/>
  <c r="M486"/>
  <c r="S486" s="1"/>
  <c r="J486"/>
  <c r="I486"/>
  <c r="BE486" s="1"/>
  <c r="C486"/>
  <c r="B486"/>
  <c r="A486"/>
  <c r="BB485"/>
  <c r="BA485"/>
  <c r="BC485" s="1"/>
  <c r="AX485"/>
  <c r="AW485"/>
  <c r="AY485" s="1"/>
  <c r="AU485"/>
  <c r="AT485"/>
  <c r="AS485"/>
  <c r="AP485"/>
  <c r="AO485"/>
  <c r="AL485"/>
  <c r="AK485"/>
  <c r="AQ485" s="1"/>
  <c r="AH485"/>
  <c r="AG485"/>
  <c r="AI485" s="1"/>
  <c r="AE485"/>
  <c r="AD485"/>
  <c r="AC485"/>
  <c r="Z485"/>
  <c r="Y485"/>
  <c r="V485"/>
  <c r="U485"/>
  <c r="AA485" s="1"/>
  <c r="R485"/>
  <c r="Q485"/>
  <c r="BG485" s="1"/>
  <c r="O485"/>
  <c r="N485"/>
  <c r="M485"/>
  <c r="K485"/>
  <c r="J485"/>
  <c r="I485"/>
  <c r="BE485" s="1"/>
  <c r="C485"/>
  <c r="B485"/>
  <c r="A485"/>
  <c r="BJ484"/>
  <c r="C484"/>
  <c r="B484"/>
  <c r="A484"/>
  <c r="BJ483"/>
  <c r="BB483"/>
  <c r="AX483"/>
  <c r="AT483"/>
  <c r="AP483"/>
  <c r="AL483"/>
  <c r="AH483"/>
  <c r="AD483"/>
  <c r="Z483"/>
  <c r="V483"/>
  <c r="R483"/>
  <c r="N483"/>
  <c r="J483"/>
  <c r="C483"/>
  <c r="B483"/>
  <c r="A483"/>
  <c r="BB482"/>
  <c r="BA482"/>
  <c r="BC482" s="1"/>
  <c r="AX482"/>
  <c r="AW482"/>
  <c r="AY482" s="1"/>
  <c r="AU482"/>
  <c r="AT482"/>
  <c r="AS482"/>
  <c r="AP482"/>
  <c r="AO482"/>
  <c r="AL482"/>
  <c r="AK482"/>
  <c r="AQ482" s="1"/>
  <c r="AH482"/>
  <c r="AG482"/>
  <c r="AI482" s="1"/>
  <c r="AE482"/>
  <c r="AD482"/>
  <c r="AC482"/>
  <c r="Z482"/>
  <c r="Y482"/>
  <c r="V482"/>
  <c r="U482"/>
  <c r="AA482" s="1"/>
  <c r="R482"/>
  <c r="Q482"/>
  <c r="BG482" s="1"/>
  <c r="O482"/>
  <c r="N482"/>
  <c r="M482"/>
  <c r="K482"/>
  <c r="J482"/>
  <c r="I482"/>
  <c r="BE482" s="1"/>
  <c r="C482"/>
  <c r="B482"/>
  <c r="A482"/>
  <c r="BC481"/>
  <c r="BB481"/>
  <c r="BA481"/>
  <c r="AX481"/>
  <c r="AW481"/>
  <c r="AT481"/>
  <c r="AS481"/>
  <c r="AY481" s="1"/>
  <c r="AP481"/>
  <c r="AO481"/>
  <c r="AQ481" s="1"/>
  <c r="AM481"/>
  <c r="AL481"/>
  <c r="AK481"/>
  <c r="AH481"/>
  <c r="AG481"/>
  <c r="AD481"/>
  <c r="AC481"/>
  <c r="AI481" s="1"/>
  <c r="Z481"/>
  <c r="Y481"/>
  <c r="AA481" s="1"/>
  <c r="W481"/>
  <c r="V481"/>
  <c r="U481"/>
  <c r="R481"/>
  <c r="Q481"/>
  <c r="N481"/>
  <c r="M481"/>
  <c r="S481" s="1"/>
  <c r="J481"/>
  <c r="I481"/>
  <c r="BE481" s="1"/>
  <c r="C481"/>
  <c r="B481"/>
  <c r="A481"/>
  <c r="BB480"/>
  <c r="BA480"/>
  <c r="BC480" s="1"/>
  <c r="AX480"/>
  <c r="AW480"/>
  <c r="AY480" s="1"/>
  <c r="AU480"/>
  <c r="AT480"/>
  <c r="AS480"/>
  <c r="AP480"/>
  <c r="AO480"/>
  <c r="AL480"/>
  <c r="AK480"/>
  <c r="AQ480" s="1"/>
  <c r="AH480"/>
  <c r="AG480"/>
  <c r="AI480" s="1"/>
  <c r="AE480"/>
  <c r="AD480"/>
  <c r="AC480"/>
  <c r="Z480"/>
  <c r="Y480"/>
  <c r="V480"/>
  <c r="U480"/>
  <c r="AA480" s="1"/>
  <c r="R480"/>
  <c r="Q480"/>
  <c r="S480" s="1"/>
  <c r="O480"/>
  <c r="N480"/>
  <c r="M480"/>
  <c r="K480"/>
  <c r="J480"/>
  <c r="I480"/>
  <c r="BG480" s="1"/>
  <c r="C480"/>
  <c r="B480"/>
  <c r="A480"/>
  <c r="BC479"/>
  <c r="BB479"/>
  <c r="BA479"/>
  <c r="AX479"/>
  <c r="AW479"/>
  <c r="AT479"/>
  <c r="AS479"/>
  <c r="AY479" s="1"/>
  <c r="AP479"/>
  <c r="AO479"/>
  <c r="AQ479" s="1"/>
  <c r="AM479"/>
  <c r="AL479"/>
  <c r="AK479"/>
  <c r="AH479"/>
  <c r="AG479"/>
  <c r="AD479"/>
  <c r="AC479"/>
  <c r="AI479" s="1"/>
  <c r="Z479"/>
  <c r="Y479"/>
  <c r="AA479" s="1"/>
  <c r="V479"/>
  <c r="U479"/>
  <c r="W479" s="1"/>
  <c r="R479"/>
  <c r="Q479"/>
  <c r="S479" s="1"/>
  <c r="O479"/>
  <c r="N479"/>
  <c r="M479"/>
  <c r="K479"/>
  <c r="J479"/>
  <c r="I479"/>
  <c r="BE479" s="1"/>
  <c r="C479"/>
  <c r="B479"/>
  <c r="A479"/>
  <c r="BC478"/>
  <c r="BB478"/>
  <c r="BA478"/>
  <c r="AX478"/>
  <c r="AW478"/>
  <c r="AT478"/>
  <c r="AS478"/>
  <c r="AY478" s="1"/>
  <c r="AP478"/>
  <c r="AO478"/>
  <c r="AQ478" s="1"/>
  <c r="AM478"/>
  <c r="AL478"/>
  <c r="AK478"/>
  <c r="AH478"/>
  <c r="AG478"/>
  <c r="AD478"/>
  <c r="AC478"/>
  <c r="AI478" s="1"/>
  <c r="Z478"/>
  <c r="Y478"/>
  <c r="AA478" s="1"/>
  <c r="W478"/>
  <c r="V478"/>
  <c r="U478"/>
  <c r="R478"/>
  <c r="Q478"/>
  <c r="N478"/>
  <c r="M478"/>
  <c r="S478" s="1"/>
  <c r="J478"/>
  <c r="I478"/>
  <c r="BG478" s="1"/>
  <c r="C478"/>
  <c r="B478"/>
  <c r="A478"/>
  <c r="BB477"/>
  <c r="BA477"/>
  <c r="BC477" s="1"/>
  <c r="AX477"/>
  <c r="AW477"/>
  <c r="AY477" s="1"/>
  <c r="AU477"/>
  <c r="AT477"/>
  <c r="AS477"/>
  <c r="AP477"/>
  <c r="AO477"/>
  <c r="AL477"/>
  <c r="AK477"/>
  <c r="AQ477" s="1"/>
  <c r="AH477"/>
  <c r="AG477"/>
  <c r="AI477" s="1"/>
  <c r="AE477"/>
  <c r="AD477"/>
  <c r="AC477"/>
  <c r="Z477"/>
  <c r="Y477"/>
  <c r="V477"/>
  <c r="U477"/>
  <c r="AA477" s="1"/>
  <c r="R477"/>
  <c r="Q477"/>
  <c r="S477" s="1"/>
  <c r="O477"/>
  <c r="N477"/>
  <c r="M477"/>
  <c r="K477"/>
  <c r="J477"/>
  <c r="I477"/>
  <c r="BE477" s="1"/>
  <c r="C477"/>
  <c r="B477"/>
  <c r="A477"/>
  <c r="BC476"/>
  <c r="BB476"/>
  <c r="BA476"/>
  <c r="AX476"/>
  <c r="AW476"/>
  <c r="AT476"/>
  <c r="AS476"/>
  <c r="AY476" s="1"/>
  <c r="AP476"/>
  <c r="AO476"/>
  <c r="AQ476" s="1"/>
  <c r="AM476"/>
  <c r="AL476"/>
  <c r="AK476"/>
  <c r="AH476"/>
  <c r="AG476"/>
  <c r="AD476"/>
  <c r="AC476"/>
  <c r="AI476" s="1"/>
  <c r="Z476"/>
  <c r="Y476"/>
  <c r="AA476" s="1"/>
  <c r="W476"/>
  <c r="V476"/>
  <c r="U476"/>
  <c r="R476"/>
  <c r="Q476"/>
  <c r="N476"/>
  <c r="M476"/>
  <c r="S476" s="1"/>
  <c r="J476"/>
  <c r="I476"/>
  <c r="BG476" s="1"/>
  <c r="C476"/>
  <c r="B476"/>
  <c r="A476"/>
  <c r="BB475"/>
  <c r="BA475"/>
  <c r="BC475" s="1"/>
  <c r="AX475"/>
  <c r="AW475"/>
  <c r="AY475" s="1"/>
  <c r="AU475"/>
  <c r="AT475"/>
  <c r="AS475"/>
  <c r="AP475"/>
  <c r="AO475"/>
  <c r="AL475"/>
  <c r="AK475"/>
  <c r="AQ475" s="1"/>
  <c r="AH475"/>
  <c r="AG475"/>
  <c r="AI475" s="1"/>
  <c r="AE475"/>
  <c r="AD475"/>
  <c r="AC475"/>
  <c r="Z475"/>
  <c r="Y475"/>
  <c r="V475"/>
  <c r="U475"/>
  <c r="AA475" s="1"/>
  <c r="R475"/>
  <c r="Q475"/>
  <c r="S475" s="1"/>
  <c r="O475"/>
  <c r="N475"/>
  <c r="M475"/>
  <c r="K475"/>
  <c r="J475"/>
  <c r="I475"/>
  <c r="BE475" s="1"/>
  <c r="C475"/>
  <c r="B475"/>
  <c r="A475"/>
  <c r="BC474"/>
  <c r="BB474"/>
  <c r="BA474"/>
  <c r="AX474"/>
  <c r="AW474"/>
  <c r="AT474"/>
  <c r="AS474"/>
  <c r="AY474" s="1"/>
  <c r="AP474"/>
  <c r="AO474"/>
  <c r="AQ474" s="1"/>
  <c r="AM474"/>
  <c r="AL474"/>
  <c r="AK474"/>
  <c r="AH474"/>
  <c r="AG474"/>
  <c r="AD474"/>
  <c r="AC474"/>
  <c r="AI474" s="1"/>
  <c r="Z474"/>
  <c r="Y474"/>
  <c r="AA474" s="1"/>
  <c r="W474"/>
  <c r="V474"/>
  <c r="U474"/>
  <c r="R474"/>
  <c r="Q474"/>
  <c r="N474"/>
  <c r="M474"/>
  <c r="S474" s="1"/>
  <c r="J474"/>
  <c r="I474"/>
  <c r="BG474" s="1"/>
  <c r="C474"/>
  <c r="B474"/>
  <c r="A474"/>
  <c r="BB473"/>
  <c r="BA473"/>
  <c r="BC473" s="1"/>
  <c r="AX473"/>
  <c r="AW473"/>
  <c r="AY473" s="1"/>
  <c r="AU473"/>
  <c r="AT473"/>
  <c r="AS473"/>
  <c r="AP473"/>
  <c r="AO473"/>
  <c r="AL473"/>
  <c r="AK473"/>
  <c r="AQ473" s="1"/>
  <c r="AH473"/>
  <c r="AG473"/>
  <c r="AI473" s="1"/>
  <c r="AE473"/>
  <c r="AD473"/>
  <c r="AC473"/>
  <c r="Z473"/>
  <c r="Y473"/>
  <c r="V473"/>
  <c r="U473"/>
  <c r="AA473" s="1"/>
  <c r="R473"/>
  <c r="Q473"/>
  <c r="S473" s="1"/>
  <c r="O473"/>
  <c r="N473"/>
  <c r="M473"/>
  <c r="K473"/>
  <c r="J473"/>
  <c r="I473"/>
  <c r="BE473" s="1"/>
  <c r="C473"/>
  <c r="B473"/>
  <c r="A473"/>
  <c r="BC472"/>
  <c r="BB472"/>
  <c r="BA472"/>
  <c r="AX472"/>
  <c r="AW472"/>
  <c r="AT472"/>
  <c r="AS472"/>
  <c r="AY472" s="1"/>
  <c r="AP472"/>
  <c r="AO472"/>
  <c r="AQ472" s="1"/>
  <c r="AM472"/>
  <c r="AL472"/>
  <c r="AK472"/>
  <c r="AH472"/>
  <c r="AG472"/>
  <c r="AD472"/>
  <c r="AC472"/>
  <c r="AI472" s="1"/>
  <c r="Z472"/>
  <c r="Y472"/>
  <c r="AA472" s="1"/>
  <c r="W472"/>
  <c r="V472"/>
  <c r="U472"/>
  <c r="R472"/>
  <c r="Q472"/>
  <c r="N472"/>
  <c r="M472"/>
  <c r="S472" s="1"/>
  <c r="J472"/>
  <c r="I472"/>
  <c r="BG472" s="1"/>
  <c r="C472"/>
  <c r="B472"/>
  <c r="A472"/>
  <c r="BB471"/>
  <c r="BA471"/>
  <c r="BC471" s="1"/>
  <c r="AX471"/>
  <c r="AW471"/>
  <c r="AY471" s="1"/>
  <c r="AU471"/>
  <c r="AT471"/>
  <c r="AS471"/>
  <c r="AP471"/>
  <c r="AO471"/>
  <c r="AL471"/>
  <c r="AK471"/>
  <c r="AQ471" s="1"/>
  <c r="AH471"/>
  <c r="AG471"/>
  <c r="AI471" s="1"/>
  <c r="AE471"/>
  <c r="AD471"/>
  <c r="AC471"/>
  <c r="Z471"/>
  <c r="Y471"/>
  <c r="AA471" s="1"/>
  <c r="V471"/>
  <c r="U471"/>
  <c r="W471" s="1"/>
  <c r="R471"/>
  <c r="Q471"/>
  <c r="S471" s="1"/>
  <c r="O471"/>
  <c r="N471"/>
  <c r="M471"/>
  <c r="J471"/>
  <c r="I471"/>
  <c r="BE471" s="1"/>
  <c r="C471"/>
  <c r="B471"/>
  <c r="A471"/>
  <c r="BJ470"/>
  <c r="C470"/>
  <c r="B470"/>
  <c r="A470"/>
  <c r="BJ469"/>
  <c r="BB469"/>
  <c r="AX469"/>
  <c r="AT469"/>
  <c r="AP469"/>
  <c r="AL469"/>
  <c r="AH469"/>
  <c r="AD469"/>
  <c r="Z469"/>
  <c r="V469"/>
  <c r="R469"/>
  <c r="N469"/>
  <c r="J469"/>
  <c r="C469"/>
  <c r="B469"/>
  <c r="A469"/>
  <c r="BB468"/>
  <c r="BA468"/>
  <c r="BC468" s="1"/>
  <c r="AX468"/>
  <c r="AW468"/>
  <c r="AY468" s="1"/>
  <c r="AU468"/>
  <c r="AT468"/>
  <c r="AS468"/>
  <c r="AP468"/>
  <c r="AO468"/>
  <c r="AQ468" s="1"/>
  <c r="AL468"/>
  <c r="AK468"/>
  <c r="AM468" s="1"/>
  <c r="AH468"/>
  <c r="AG468"/>
  <c r="AI468" s="1"/>
  <c r="AE468"/>
  <c r="AD468"/>
  <c r="AC468"/>
  <c r="Z468"/>
  <c r="Y468"/>
  <c r="AA468" s="1"/>
  <c r="V468"/>
  <c r="U468"/>
  <c r="W468" s="1"/>
  <c r="R468"/>
  <c r="Q468"/>
  <c r="S468" s="1"/>
  <c r="O468"/>
  <c r="N468"/>
  <c r="M468"/>
  <c r="J468"/>
  <c r="I468"/>
  <c r="BE468" s="1"/>
  <c r="C468"/>
  <c r="B468"/>
  <c r="A468"/>
  <c r="BC467"/>
  <c r="BB467"/>
  <c r="BA467"/>
  <c r="AX467"/>
  <c r="AW467"/>
  <c r="AY467" s="1"/>
  <c r="AT467"/>
  <c r="AS467"/>
  <c r="AU467" s="1"/>
  <c r="AP467"/>
  <c r="AO467"/>
  <c r="AQ467" s="1"/>
  <c r="AM467"/>
  <c r="AL467"/>
  <c r="AK467"/>
  <c r="AH467"/>
  <c r="AG467"/>
  <c r="AI467" s="1"/>
  <c r="AD467"/>
  <c r="AC467"/>
  <c r="AE467" s="1"/>
  <c r="Z467"/>
  <c r="Y467"/>
  <c r="AA467" s="1"/>
  <c r="W467"/>
  <c r="V467"/>
  <c r="U467"/>
  <c r="R467"/>
  <c r="Q467"/>
  <c r="S467" s="1"/>
  <c r="N467"/>
  <c r="M467"/>
  <c r="O467" s="1"/>
  <c r="J467"/>
  <c r="I467"/>
  <c r="BG467" s="1"/>
  <c r="C467"/>
  <c r="B467"/>
  <c r="A467"/>
  <c r="BB466"/>
  <c r="BA466"/>
  <c r="BC466" s="1"/>
  <c r="AX466"/>
  <c r="AW466"/>
  <c r="AY466" s="1"/>
  <c r="AU466"/>
  <c r="AT466"/>
  <c r="AS466"/>
  <c r="AP466"/>
  <c r="AO466"/>
  <c r="AQ466" s="1"/>
  <c r="AL466"/>
  <c r="AK466"/>
  <c r="AM466" s="1"/>
  <c r="AH466"/>
  <c r="AG466"/>
  <c r="AI466" s="1"/>
  <c r="AE466"/>
  <c r="AD466"/>
  <c r="AC466"/>
  <c r="Z466"/>
  <c r="Y466"/>
  <c r="AA466" s="1"/>
  <c r="V466"/>
  <c r="U466"/>
  <c r="W466" s="1"/>
  <c r="R466"/>
  <c r="Q466"/>
  <c r="S466" s="1"/>
  <c r="O466"/>
  <c r="N466"/>
  <c r="M466"/>
  <c r="J466"/>
  <c r="I466"/>
  <c r="BE466" s="1"/>
  <c r="C466"/>
  <c r="B466"/>
  <c r="A466"/>
  <c r="BC465"/>
  <c r="BB465"/>
  <c r="BA465"/>
  <c r="AX465"/>
  <c r="AW465"/>
  <c r="AY465" s="1"/>
  <c r="AT465"/>
  <c r="AS465"/>
  <c r="AU465" s="1"/>
  <c r="AP465"/>
  <c r="AO465"/>
  <c r="AQ465" s="1"/>
  <c r="AM465"/>
  <c r="AL465"/>
  <c r="AK465"/>
  <c r="AH465"/>
  <c r="AG465"/>
  <c r="AI465" s="1"/>
  <c r="AD465"/>
  <c r="AC465"/>
  <c r="AE465" s="1"/>
  <c r="Z465"/>
  <c r="Y465"/>
  <c r="AA465" s="1"/>
  <c r="W465"/>
  <c r="V465"/>
  <c r="U465"/>
  <c r="R465"/>
  <c r="Q465"/>
  <c r="S465" s="1"/>
  <c r="N465"/>
  <c r="M465"/>
  <c r="O465" s="1"/>
  <c r="J465"/>
  <c r="I465"/>
  <c r="BG465" s="1"/>
  <c r="C465"/>
  <c r="B465"/>
  <c r="A465"/>
  <c r="BB464"/>
  <c r="BA464"/>
  <c r="BC464" s="1"/>
  <c r="AX464"/>
  <c r="AW464"/>
  <c r="AY464" s="1"/>
  <c r="AT464"/>
  <c r="AS464"/>
  <c r="AU464" s="1"/>
  <c r="AP464"/>
  <c r="AO464"/>
  <c r="AQ464" s="1"/>
  <c r="AL464"/>
  <c r="AK464"/>
  <c r="AM464" s="1"/>
  <c r="AH464"/>
  <c r="AG464"/>
  <c r="AI464" s="1"/>
  <c r="AD464"/>
  <c r="AC464"/>
  <c r="AE464" s="1"/>
  <c r="Z464"/>
  <c r="Y464"/>
  <c r="AA464" s="1"/>
  <c r="V464"/>
  <c r="U464"/>
  <c r="R464"/>
  <c r="Q464"/>
  <c r="W464" s="1"/>
  <c r="N464"/>
  <c r="M464"/>
  <c r="S464" s="1"/>
  <c r="J464"/>
  <c r="I464"/>
  <c r="BE464" s="1"/>
  <c r="C464"/>
  <c r="B464"/>
  <c r="A464"/>
  <c r="BB463"/>
  <c r="BA463"/>
  <c r="BC463" s="1"/>
  <c r="AX463"/>
  <c r="AW463"/>
  <c r="AY463" s="1"/>
  <c r="AU463"/>
  <c r="AT463"/>
  <c r="AS463"/>
  <c r="AP463"/>
  <c r="AO463"/>
  <c r="AL463"/>
  <c r="AK463"/>
  <c r="AQ463" s="1"/>
  <c r="AH463"/>
  <c r="AG463"/>
  <c r="AI463" s="1"/>
  <c r="AE463"/>
  <c r="AD463"/>
  <c r="AC463"/>
  <c r="Z463"/>
  <c r="Y463"/>
  <c r="V463"/>
  <c r="U463"/>
  <c r="AA463" s="1"/>
  <c r="R463"/>
  <c r="Q463"/>
  <c r="S463" s="1"/>
  <c r="O463"/>
  <c r="N463"/>
  <c r="M463"/>
  <c r="K463"/>
  <c r="J463"/>
  <c r="I463"/>
  <c r="BG463" s="1"/>
  <c r="C463"/>
  <c r="B463"/>
  <c r="A463"/>
  <c r="BJ462"/>
  <c r="C462"/>
  <c r="B462"/>
  <c r="A462"/>
  <c r="BJ461"/>
  <c r="C461"/>
  <c r="B461"/>
  <c r="A461"/>
  <c r="BJ460"/>
  <c r="BB460"/>
  <c r="AX460"/>
  <c r="AT460"/>
  <c r="AP460"/>
  <c r="AL460"/>
  <c r="AH460"/>
  <c r="AD460"/>
  <c r="Z460"/>
  <c r="V460"/>
  <c r="R460"/>
  <c r="N460"/>
  <c r="J460"/>
  <c r="C460"/>
  <c r="B460"/>
  <c r="A460"/>
  <c r="BJ459"/>
  <c r="BB459"/>
  <c r="AX459"/>
  <c r="AT459"/>
  <c r="AP459"/>
  <c r="AL459"/>
  <c r="AH459"/>
  <c r="AD459"/>
  <c r="Z459"/>
  <c r="V459"/>
  <c r="R459"/>
  <c r="N459"/>
  <c r="J459"/>
  <c r="C459"/>
  <c r="B459"/>
  <c r="A459"/>
  <c r="BC458"/>
  <c r="BB458"/>
  <c r="BA458"/>
  <c r="AX458"/>
  <c r="AW458"/>
  <c r="AT458"/>
  <c r="AS458"/>
  <c r="AY458" s="1"/>
  <c r="AP458"/>
  <c r="AO458"/>
  <c r="AQ458" s="1"/>
  <c r="AM458"/>
  <c r="AL458"/>
  <c r="AK458"/>
  <c r="AH458"/>
  <c r="AG458"/>
  <c r="AD458"/>
  <c r="AC458"/>
  <c r="AI458" s="1"/>
  <c r="Z458"/>
  <c r="Y458"/>
  <c r="AA458" s="1"/>
  <c r="W458"/>
  <c r="V458"/>
  <c r="U458"/>
  <c r="R458"/>
  <c r="Q458"/>
  <c r="N458"/>
  <c r="M458"/>
  <c r="S458" s="1"/>
  <c r="J458"/>
  <c r="I458"/>
  <c r="BE458" s="1"/>
  <c r="C458"/>
  <c r="B458"/>
  <c r="A458"/>
  <c r="BB457"/>
  <c r="BA457"/>
  <c r="BC457" s="1"/>
  <c r="AX457"/>
  <c r="AW457"/>
  <c r="AY457" s="1"/>
  <c r="AU457"/>
  <c r="AT457"/>
  <c r="AS457"/>
  <c r="AP457"/>
  <c r="AO457"/>
  <c r="AQ457" s="1"/>
  <c r="AL457"/>
  <c r="AK457"/>
  <c r="AM457" s="1"/>
  <c r="AH457"/>
  <c r="AG457"/>
  <c r="AI457" s="1"/>
  <c r="AE457"/>
  <c r="AD457"/>
  <c r="AC457"/>
  <c r="Z457"/>
  <c r="Y457"/>
  <c r="AA457" s="1"/>
  <c r="V457"/>
  <c r="U457"/>
  <c r="W457" s="1"/>
  <c r="R457"/>
  <c r="Q457"/>
  <c r="S457" s="1"/>
  <c r="O457"/>
  <c r="N457"/>
  <c r="M457"/>
  <c r="J457"/>
  <c r="I457"/>
  <c r="BG457" s="1"/>
  <c r="C457"/>
  <c r="B457"/>
  <c r="A457"/>
  <c r="BC456"/>
  <c r="BB456"/>
  <c r="BA456"/>
  <c r="AX456"/>
  <c r="AW456"/>
  <c r="AY456" s="1"/>
  <c r="AT456"/>
  <c r="AS456"/>
  <c r="AU456" s="1"/>
  <c r="AP456"/>
  <c r="AO456"/>
  <c r="AQ456" s="1"/>
  <c r="AM456"/>
  <c r="AL456"/>
  <c r="AK456"/>
  <c r="AH456"/>
  <c r="AG456"/>
  <c r="AI456" s="1"/>
  <c r="AD456"/>
  <c r="AC456"/>
  <c r="AE456" s="1"/>
  <c r="Z456"/>
  <c r="Y456"/>
  <c r="AA456" s="1"/>
  <c r="W456"/>
  <c r="V456"/>
  <c r="U456"/>
  <c r="R456"/>
  <c r="Q456"/>
  <c r="S456" s="1"/>
  <c r="N456"/>
  <c r="M456"/>
  <c r="O456" s="1"/>
  <c r="J456"/>
  <c r="I456"/>
  <c r="BE456" s="1"/>
  <c r="C456"/>
  <c r="B456"/>
  <c r="A456"/>
  <c r="BJ455"/>
  <c r="C455"/>
  <c r="B455"/>
  <c r="A455"/>
  <c r="BJ454"/>
  <c r="BB454"/>
  <c r="AX454"/>
  <c r="AT454"/>
  <c r="AP454"/>
  <c r="AL454"/>
  <c r="AH454"/>
  <c r="AD454"/>
  <c r="Z454"/>
  <c r="V454"/>
  <c r="R454"/>
  <c r="N454"/>
  <c r="J454"/>
  <c r="C454"/>
  <c r="B454"/>
  <c r="A454"/>
  <c r="BC453"/>
  <c r="BB453"/>
  <c r="BA453"/>
  <c r="AX453"/>
  <c r="AW453"/>
  <c r="AY453" s="1"/>
  <c r="AT453"/>
  <c r="AS453"/>
  <c r="AU453" s="1"/>
  <c r="AP453"/>
  <c r="AO453"/>
  <c r="AQ453" s="1"/>
  <c r="AM453"/>
  <c r="AL453"/>
  <c r="AK453"/>
  <c r="AH453"/>
  <c r="AG453"/>
  <c r="AI453" s="1"/>
  <c r="AD453"/>
  <c r="AC453"/>
  <c r="AE453" s="1"/>
  <c r="Z453"/>
  <c r="Y453"/>
  <c r="AA453" s="1"/>
  <c r="W453"/>
  <c r="V453"/>
  <c r="U453"/>
  <c r="R453"/>
  <c r="Q453"/>
  <c r="S453" s="1"/>
  <c r="N453"/>
  <c r="M453"/>
  <c r="O453" s="1"/>
  <c r="J453"/>
  <c r="I453"/>
  <c r="BE453" s="1"/>
  <c r="C453"/>
  <c r="B453"/>
  <c r="A453"/>
  <c r="BB452"/>
  <c r="BA452"/>
  <c r="BC452" s="1"/>
  <c r="AX452"/>
  <c r="AW452"/>
  <c r="AY452" s="1"/>
  <c r="AU452"/>
  <c r="AT452"/>
  <c r="AS452"/>
  <c r="AQ452"/>
  <c r="AP452"/>
  <c r="AO452"/>
  <c r="AL452"/>
  <c r="AK452"/>
  <c r="AH452"/>
  <c r="AG452"/>
  <c r="AI452" s="1"/>
  <c r="AE452"/>
  <c r="AD452"/>
  <c r="AC452"/>
  <c r="AA452"/>
  <c r="Z452"/>
  <c r="Y452"/>
  <c r="V452"/>
  <c r="U452"/>
  <c r="W452" s="1"/>
  <c r="R452"/>
  <c r="Q452"/>
  <c r="S452" s="1"/>
  <c r="O452"/>
  <c r="N452"/>
  <c r="M452"/>
  <c r="K452"/>
  <c r="J452"/>
  <c r="I452"/>
  <c r="BG452" s="1"/>
  <c r="C452"/>
  <c r="B452"/>
  <c r="A452"/>
  <c r="BC451"/>
  <c r="BB451"/>
  <c r="BA451"/>
  <c r="AY451"/>
  <c r="AX451"/>
  <c r="AW451"/>
  <c r="AT451"/>
  <c r="AS451"/>
  <c r="AP451"/>
  <c r="AO451"/>
  <c r="AQ451" s="1"/>
  <c r="AM451"/>
  <c r="AL451"/>
  <c r="AK451"/>
  <c r="AI451"/>
  <c r="AH451"/>
  <c r="AG451"/>
  <c r="AD451"/>
  <c r="AC451"/>
  <c r="AE451" s="1"/>
  <c r="Z451"/>
  <c r="Y451"/>
  <c r="AA451" s="1"/>
  <c r="W451"/>
  <c r="V451"/>
  <c r="U451"/>
  <c r="S451"/>
  <c r="R451"/>
  <c r="Q451"/>
  <c r="N451"/>
  <c r="M451"/>
  <c r="J451"/>
  <c r="I451"/>
  <c r="C451"/>
  <c r="B451"/>
  <c r="A451"/>
  <c r="BB450"/>
  <c r="BA450"/>
  <c r="BC450" s="1"/>
  <c r="AX450"/>
  <c r="AW450"/>
  <c r="AY450" s="1"/>
  <c r="AT450"/>
  <c r="AS450"/>
  <c r="AQ450"/>
  <c r="AP450"/>
  <c r="AO450"/>
  <c r="AU450" s="1"/>
  <c r="AL450"/>
  <c r="AK450"/>
  <c r="AM450" s="1"/>
  <c r="AH450"/>
  <c r="AG450"/>
  <c r="AI450" s="1"/>
  <c r="AD450"/>
  <c r="AC450"/>
  <c r="AA450"/>
  <c r="Z450"/>
  <c r="Y450"/>
  <c r="AE450" s="1"/>
  <c r="V450"/>
  <c r="U450"/>
  <c r="R450"/>
  <c r="Q450"/>
  <c r="S450" s="1"/>
  <c r="N450"/>
  <c r="M450"/>
  <c r="K450"/>
  <c r="J450"/>
  <c r="I450"/>
  <c r="C450"/>
  <c r="B450"/>
  <c r="A450"/>
  <c r="BB449"/>
  <c r="BA449"/>
  <c r="AY449"/>
  <c r="AX449"/>
  <c r="AW449"/>
  <c r="BC449" s="1"/>
  <c r="AT449"/>
  <c r="AS449"/>
  <c r="AP449"/>
  <c r="AO449"/>
  <c r="AQ449" s="1"/>
  <c r="AL449"/>
  <c r="AK449"/>
  <c r="AI449"/>
  <c r="AH449"/>
  <c r="AG449"/>
  <c r="AM449" s="1"/>
  <c r="AD449"/>
  <c r="AC449"/>
  <c r="Z449"/>
  <c r="Y449"/>
  <c r="AA449" s="1"/>
  <c r="V449"/>
  <c r="U449"/>
  <c r="S449"/>
  <c r="R449"/>
  <c r="Q449"/>
  <c r="W449" s="1"/>
  <c r="N449"/>
  <c r="M449"/>
  <c r="O449" s="1"/>
  <c r="J449"/>
  <c r="I449"/>
  <c r="C449"/>
  <c r="B449"/>
  <c r="A449"/>
  <c r="BB448"/>
  <c r="BA448"/>
  <c r="AX448"/>
  <c r="AW448"/>
  <c r="AY448" s="1"/>
  <c r="AT448"/>
  <c r="AS448"/>
  <c r="AU448" s="1"/>
  <c r="AQ448"/>
  <c r="AP448"/>
  <c r="AO448"/>
  <c r="AL448"/>
  <c r="AK448"/>
  <c r="AH448"/>
  <c r="AG448"/>
  <c r="AI448" s="1"/>
  <c r="AD448"/>
  <c r="AC448"/>
  <c r="AE448" s="1"/>
  <c r="AA448"/>
  <c r="Z448"/>
  <c r="Y448"/>
  <c r="V448"/>
  <c r="U448"/>
  <c r="W448" s="1"/>
  <c r="R448"/>
  <c r="Q448"/>
  <c r="S448" s="1"/>
  <c r="N448"/>
  <c r="M448"/>
  <c r="O448" s="1"/>
  <c r="K448"/>
  <c r="J448"/>
  <c r="I448"/>
  <c r="C448"/>
  <c r="B448"/>
  <c r="A448"/>
  <c r="BB447"/>
  <c r="BA447"/>
  <c r="BC447" s="1"/>
  <c r="AY447"/>
  <c r="AX447"/>
  <c r="AW447"/>
  <c r="AT447"/>
  <c r="AS447"/>
  <c r="AP447"/>
  <c r="AO447"/>
  <c r="AL447"/>
  <c r="AK447"/>
  <c r="AM447" s="1"/>
  <c r="AI447"/>
  <c r="AH447"/>
  <c r="AG447"/>
  <c r="AD447"/>
  <c r="AC447"/>
  <c r="Z447"/>
  <c r="Y447"/>
  <c r="AA447" s="1"/>
  <c r="V447"/>
  <c r="U447"/>
  <c r="W447" s="1"/>
  <c r="S447"/>
  <c r="R447"/>
  <c r="Q447"/>
  <c r="N447"/>
  <c r="M447"/>
  <c r="J447"/>
  <c r="I447"/>
  <c r="BE447" s="1"/>
  <c r="C447"/>
  <c r="B447"/>
  <c r="A447"/>
  <c r="BB446"/>
  <c r="BA446"/>
  <c r="BC446" s="1"/>
  <c r="AX446"/>
  <c r="AW446"/>
  <c r="AY446" s="1"/>
  <c r="AT446"/>
  <c r="AS446"/>
  <c r="AU446" s="1"/>
  <c r="AP446"/>
  <c r="AO446"/>
  <c r="AL446"/>
  <c r="AK446"/>
  <c r="AQ446" s="1"/>
  <c r="AH446"/>
  <c r="AG446"/>
  <c r="AI446" s="1"/>
  <c r="AD446"/>
  <c r="AC446"/>
  <c r="AE446" s="1"/>
  <c r="Z446"/>
  <c r="Y446"/>
  <c r="V446"/>
  <c r="U446"/>
  <c r="AA446" s="1"/>
  <c r="R446"/>
  <c r="Q446"/>
  <c r="S446" s="1"/>
  <c r="N446"/>
  <c r="M446"/>
  <c r="O446" s="1"/>
  <c r="K446"/>
  <c r="J446"/>
  <c r="I446"/>
  <c r="BG446" s="1"/>
  <c r="C446"/>
  <c r="B446"/>
  <c r="A446"/>
  <c r="BB445"/>
  <c r="BA445"/>
  <c r="BC445" s="1"/>
  <c r="AX445"/>
  <c r="AW445"/>
  <c r="AU445"/>
  <c r="AT445"/>
  <c r="AS445"/>
  <c r="AY445" s="1"/>
  <c r="AP445"/>
  <c r="AO445"/>
  <c r="AQ445" s="1"/>
  <c r="AL445"/>
  <c r="AK445"/>
  <c r="AM445" s="1"/>
  <c r="AH445"/>
  <c r="AG445"/>
  <c r="AE445"/>
  <c r="AD445"/>
  <c r="AC445"/>
  <c r="AI445" s="1"/>
  <c r="Z445"/>
  <c r="Y445"/>
  <c r="AA445" s="1"/>
  <c r="V445"/>
  <c r="U445"/>
  <c r="W445" s="1"/>
  <c r="R445"/>
  <c r="Q445"/>
  <c r="O445"/>
  <c r="N445"/>
  <c r="M445"/>
  <c r="S445" s="1"/>
  <c r="J445"/>
  <c r="I445"/>
  <c r="BE445" s="1"/>
  <c r="C445"/>
  <c r="B445"/>
  <c r="A445"/>
  <c r="BC444"/>
  <c r="BB444"/>
  <c r="BA444"/>
  <c r="AX444"/>
  <c r="AW444"/>
  <c r="AY444" s="1"/>
  <c r="AT444"/>
  <c r="AS444"/>
  <c r="AU444" s="1"/>
  <c r="AP444"/>
  <c r="AO444"/>
  <c r="AQ444" s="1"/>
  <c r="AM444"/>
  <c r="AL444"/>
  <c r="AK444"/>
  <c r="AH444"/>
  <c r="AG444"/>
  <c r="AI444" s="1"/>
  <c r="AD444"/>
  <c r="AC444"/>
  <c r="AE444" s="1"/>
  <c r="Z444"/>
  <c r="Y444"/>
  <c r="AA444" s="1"/>
  <c r="W444"/>
  <c r="V444"/>
  <c r="U444"/>
  <c r="R444"/>
  <c r="Q444"/>
  <c r="S444" s="1"/>
  <c r="N444"/>
  <c r="M444"/>
  <c r="O444" s="1"/>
  <c r="J444"/>
  <c r="I444"/>
  <c r="BG444" s="1"/>
  <c r="C444"/>
  <c r="B444"/>
  <c r="A444"/>
  <c r="BB443"/>
  <c r="BA443"/>
  <c r="BC443" s="1"/>
  <c r="AX443"/>
  <c r="AW443"/>
  <c r="AY443" s="1"/>
  <c r="AU443"/>
  <c r="AT443"/>
  <c r="AS443"/>
  <c r="AP443"/>
  <c r="AO443"/>
  <c r="AQ443" s="1"/>
  <c r="AL443"/>
  <c r="AK443"/>
  <c r="AM443" s="1"/>
  <c r="AH443"/>
  <c r="AG443"/>
  <c r="AI443" s="1"/>
  <c r="AE443"/>
  <c r="AD443"/>
  <c r="AC443"/>
  <c r="Z443"/>
  <c r="Y443"/>
  <c r="AA443" s="1"/>
  <c r="V443"/>
  <c r="U443"/>
  <c r="W443" s="1"/>
  <c r="R443"/>
  <c r="Q443"/>
  <c r="S443" s="1"/>
  <c r="O443"/>
  <c r="N443"/>
  <c r="M443"/>
  <c r="J443"/>
  <c r="I443"/>
  <c r="BE443" s="1"/>
  <c r="C443"/>
  <c r="B443"/>
  <c r="A443"/>
  <c r="BC442"/>
  <c r="BB442"/>
  <c r="BA442"/>
  <c r="AX442"/>
  <c r="AW442"/>
  <c r="AY442" s="1"/>
  <c r="AT442"/>
  <c r="AS442"/>
  <c r="AU442" s="1"/>
  <c r="AP442"/>
  <c r="AO442"/>
  <c r="AQ442" s="1"/>
  <c r="AM442"/>
  <c r="AL442"/>
  <c r="AK442"/>
  <c r="AH442"/>
  <c r="AG442"/>
  <c r="AI442" s="1"/>
  <c r="AD442"/>
  <c r="AC442"/>
  <c r="AE442" s="1"/>
  <c r="Z442"/>
  <c r="Y442"/>
  <c r="AA442" s="1"/>
  <c r="W442"/>
  <c r="V442"/>
  <c r="U442"/>
  <c r="R442"/>
  <c r="Q442"/>
  <c r="S442" s="1"/>
  <c r="N442"/>
  <c r="M442"/>
  <c r="O442" s="1"/>
  <c r="J442"/>
  <c r="I442"/>
  <c r="BG442" s="1"/>
  <c r="C442"/>
  <c r="B442"/>
  <c r="A442"/>
  <c r="BB441"/>
  <c r="BA441"/>
  <c r="BC441" s="1"/>
  <c r="AX441"/>
  <c r="AW441"/>
  <c r="AY441" s="1"/>
  <c r="AU441"/>
  <c r="AT441"/>
  <c r="AS441"/>
  <c r="AP441"/>
  <c r="AO441"/>
  <c r="AQ441" s="1"/>
  <c r="AL441"/>
  <c r="AK441"/>
  <c r="AM441" s="1"/>
  <c r="AH441"/>
  <c r="AG441"/>
  <c r="AI441" s="1"/>
  <c r="AE441"/>
  <c r="AD441"/>
  <c r="AC441"/>
  <c r="Z441"/>
  <c r="Y441"/>
  <c r="AA441" s="1"/>
  <c r="V441"/>
  <c r="U441"/>
  <c r="W441" s="1"/>
  <c r="R441"/>
  <c r="Q441"/>
  <c r="S441" s="1"/>
  <c r="O441"/>
  <c r="N441"/>
  <c r="M441"/>
  <c r="J441"/>
  <c r="I441"/>
  <c r="BE441" s="1"/>
  <c r="C441"/>
  <c r="B441"/>
  <c r="A441"/>
  <c r="BC440"/>
  <c r="BB440"/>
  <c r="BA440"/>
  <c r="AX440"/>
  <c r="AW440"/>
  <c r="AY440" s="1"/>
  <c r="AT440"/>
  <c r="AS440"/>
  <c r="AU440" s="1"/>
  <c r="AP440"/>
  <c r="AO440"/>
  <c r="AQ440" s="1"/>
  <c r="AM440"/>
  <c r="AL440"/>
  <c r="AK440"/>
  <c r="AH440"/>
  <c r="AG440"/>
  <c r="AI440" s="1"/>
  <c r="AD440"/>
  <c r="AC440"/>
  <c r="AE440" s="1"/>
  <c r="Z440"/>
  <c r="Y440"/>
  <c r="AA440" s="1"/>
  <c r="W440"/>
  <c r="V440"/>
  <c r="U440"/>
  <c r="R440"/>
  <c r="Q440"/>
  <c r="S440" s="1"/>
  <c r="N440"/>
  <c r="M440"/>
  <c r="O440" s="1"/>
  <c r="J440"/>
  <c r="I440"/>
  <c r="BG440" s="1"/>
  <c r="C440"/>
  <c r="B440"/>
  <c r="A440"/>
  <c r="BJ439"/>
  <c r="C439"/>
  <c r="B439"/>
  <c r="A439"/>
  <c r="BJ438"/>
  <c r="BB438"/>
  <c r="AX438"/>
  <c r="AT438"/>
  <c r="AP438"/>
  <c r="AL438"/>
  <c r="AH438"/>
  <c r="AD438"/>
  <c r="Z438"/>
  <c r="V438"/>
  <c r="R438"/>
  <c r="N438"/>
  <c r="J438"/>
  <c r="C438"/>
  <c r="B438"/>
  <c r="A438"/>
  <c r="BC437"/>
  <c r="BB437"/>
  <c r="BA437"/>
  <c r="AX437"/>
  <c r="AW437"/>
  <c r="AY437" s="1"/>
  <c r="AT437"/>
  <c r="AS437"/>
  <c r="AU437" s="1"/>
  <c r="AP437"/>
  <c r="AO437"/>
  <c r="AQ437" s="1"/>
  <c r="AM437"/>
  <c r="AL437"/>
  <c r="AK437"/>
  <c r="AH437"/>
  <c r="AG437"/>
  <c r="AI437" s="1"/>
  <c r="AD437"/>
  <c r="AC437"/>
  <c r="AE437" s="1"/>
  <c r="Z437"/>
  <c r="Y437"/>
  <c r="AA437" s="1"/>
  <c r="W437"/>
  <c r="V437"/>
  <c r="U437"/>
  <c r="R437"/>
  <c r="Q437"/>
  <c r="S437" s="1"/>
  <c r="N437"/>
  <c r="M437"/>
  <c r="O437" s="1"/>
  <c r="J437"/>
  <c r="I437"/>
  <c r="BG437" s="1"/>
  <c r="C437"/>
  <c r="B437"/>
  <c r="A437"/>
  <c r="BB436"/>
  <c r="BA436"/>
  <c r="BC436" s="1"/>
  <c r="AX436"/>
  <c r="AW436"/>
  <c r="AY436" s="1"/>
  <c r="AU436"/>
  <c r="AT436"/>
  <c r="AS436"/>
  <c r="AP436"/>
  <c r="AO436"/>
  <c r="AQ436" s="1"/>
  <c r="AL436"/>
  <c r="AK436"/>
  <c r="AM436" s="1"/>
  <c r="AH436"/>
  <c r="AG436"/>
  <c r="AI436" s="1"/>
  <c r="AE436"/>
  <c r="AD436"/>
  <c r="AC436"/>
  <c r="Z436"/>
  <c r="Y436"/>
  <c r="AA436" s="1"/>
  <c r="V436"/>
  <c r="U436"/>
  <c r="W436" s="1"/>
  <c r="R436"/>
  <c r="Q436"/>
  <c r="S436" s="1"/>
  <c r="O436"/>
  <c r="N436"/>
  <c r="M436"/>
  <c r="J436"/>
  <c r="I436"/>
  <c r="BE436" s="1"/>
  <c r="C436"/>
  <c r="B436"/>
  <c r="A436"/>
  <c r="BC435"/>
  <c r="BB435"/>
  <c r="BA435"/>
  <c r="AX435"/>
  <c r="AW435"/>
  <c r="AY435" s="1"/>
  <c r="AT435"/>
  <c r="AS435"/>
  <c r="AU435" s="1"/>
  <c r="AP435"/>
  <c r="AO435"/>
  <c r="AQ435" s="1"/>
  <c r="AM435"/>
  <c r="AL435"/>
  <c r="AK435"/>
  <c r="AH435"/>
  <c r="AG435"/>
  <c r="AI435" s="1"/>
  <c r="AD435"/>
  <c r="AC435"/>
  <c r="AE435" s="1"/>
  <c r="Z435"/>
  <c r="Y435"/>
  <c r="AA435" s="1"/>
  <c r="W435"/>
  <c r="V435"/>
  <c r="U435"/>
  <c r="R435"/>
  <c r="Q435"/>
  <c r="S435" s="1"/>
  <c r="N435"/>
  <c r="M435"/>
  <c r="O435" s="1"/>
  <c r="J435"/>
  <c r="I435"/>
  <c r="BG435" s="1"/>
  <c r="C435"/>
  <c r="B435"/>
  <c r="A435"/>
  <c r="BB434"/>
  <c r="BA434"/>
  <c r="BC434" s="1"/>
  <c r="AX434"/>
  <c r="AW434"/>
  <c r="AY434" s="1"/>
  <c r="AU434"/>
  <c r="AT434"/>
  <c r="AS434"/>
  <c r="AP434"/>
  <c r="AO434"/>
  <c r="AQ434" s="1"/>
  <c r="AL434"/>
  <c r="AK434"/>
  <c r="AM434" s="1"/>
  <c r="AH434"/>
  <c r="AG434"/>
  <c r="AI434" s="1"/>
  <c r="AE434"/>
  <c r="AD434"/>
  <c r="AC434"/>
  <c r="Z434"/>
  <c r="Y434"/>
  <c r="AA434" s="1"/>
  <c r="V434"/>
  <c r="U434"/>
  <c r="W434" s="1"/>
  <c r="R434"/>
  <c r="Q434"/>
  <c r="S434" s="1"/>
  <c r="O434"/>
  <c r="N434"/>
  <c r="M434"/>
  <c r="J434"/>
  <c r="I434"/>
  <c r="BE434" s="1"/>
  <c r="C434"/>
  <c r="B434"/>
  <c r="A434"/>
  <c r="BC433"/>
  <c r="BB433"/>
  <c r="BA433"/>
  <c r="AX433"/>
  <c r="AW433"/>
  <c r="AY433" s="1"/>
  <c r="AT433"/>
  <c r="AS433"/>
  <c r="AU433" s="1"/>
  <c r="AP433"/>
  <c r="AO433"/>
  <c r="AQ433" s="1"/>
  <c r="AM433"/>
  <c r="AL433"/>
  <c r="AK433"/>
  <c r="AH433"/>
  <c r="AG433"/>
  <c r="AI433" s="1"/>
  <c r="AD433"/>
  <c r="AC433"/>
  <c r="AE433" s="1"/>
  <c r="Z433"/>
  <c r="Y433"/>
  <c r="AA433" s="1"/>
  <c r="W433"/>
  <c r="V433"/>
  <c r="U433"/>
  <c r="R433"/>
  <c r="Q433"/>
  <c r="S433" s="1"/>
  <c r="N433"/>
  <c r="M433"/>
  <c r="O433" s="1"/>
  <c r="J433"/>
  <c r="I433"/>
  <c r="BG433" s="1"/>
  <c r="C433"/>
  <c r="B433"/>
  <c r="A433"/>
  <c r="BJ432"/>
  <c r="C432"/>
  <c r="B432"/>
  <c r="A432"/>
  <c r="BJ431"/>
  <c r="BB431"/>
  <c r="AX431"/>
  <c r="AT431"/>
  <c r="AP431"/>
  <c r="AL431"/>
  <c r="AH431"/>
  <c r="AD431"/>
  <c r="Z431"/>
  <c r="V431"/>
  <c r="R431"/>
  <c r="N431"/>
  <c r="J431"/>
  <c r="C431"/>
  <c r="B431"/>
  <c r="A431"/>
  <c r="BC430"/>
  <c r="BB430"/>
  <c r="BA430"/>
  <c r="AX430"/>
  <c r="AW430"/>
  <c r="AY430" s="1"/>
  <c r="AT430"/>
  <c r="AS430"/>
  <c r="AU430" s="1"/>
  <c r="AP430"/>
  <c r="AO430"/>
  <c r="AQ430" s="1"/>
  <c r="AM430"/>
  <c r="AL430"/>
  <c r="AK430"/>
  <c r="AH430"/>
  <c r="AG430"/>
  <c r="AI430" s="1"/>
  <c r="AD430"/>
  <c r="AC430"/>
  <c r="AE430" s="1"/>
  <c r="Z430"/>
  <c r="Y430"/>
  <c r="AA430" s="1"/>
  <c r="W430"/>
  <c r="V430"/>
  <c r="U430"/>
  <c r="R430"/>
  <c r="Q430"/>
  <c r="S430" s="1"/>
  <c r="N430"/>
  <c r="M430"/>
  <c r="O430" s="1"/>
  <c r="J430"/>
  <c r="I430"/>
  <c r="BG430" s="1"/>
  <c r="C430"/>
  <c r="B430"/>
  <c r="A430"/>
  <c r="BB429"/>
  <c r="BA429"/>
  <c r="BC429" s="1"/>
  <c r="AX429"/>
  <c r="AW429"/>
  <c r="AY429" s="1"/>
  <c r="AU429"/>
  <c r="AT429"/>
  <c r="AS429"/>
  <c r="AP429"/>
  <c r="AO429"/>
  <c r="AQ429" s="1"/>
  <c r="AL429"/>
  <c r="AK429"/>
  <c r="AM429" s="1"/>
  <c r="AH429"/>
  <c r="AG429"/>
  <c r="AI429" s="1"/>
  <c r="AE429"/>
  <c r="AD429"/>
  <c r="AC429"/>
  <c r="Z429"/>
  <c r="Y429"/>
  <c r="AA429" s="1"/>
  <c r="V429"/>
  <c r="U429"/>
  <c r="W429" s="1"/>
  <c r="R429"/>
  <c r="Q429"/>
  <c r="S429" s="1"/>
  <c r="O429"/>
  <c r="N429"/>
  <c r="M429"/>
  <c r="J429"/>
  <c r="I429"/>
  <c r="BE429" s="1"/>
  <c r="C429"/>
  <c r="B429"/>
  <c r="A429"/>
  <c r="BC428"/>
  <c r="BB428"/>
  <c r="BA428"/>
  <c r="AX428"/>
  <c r="AW428"/>
  <c r="AY428" s="1"/>
  <c r="AT428"/>
  <c r="AS428"/>
  <c r="AU428" s="1"/>
  <c r="AP428"/>
  <c r="AO428"/>
  <c r="AQ428" s="1"/>
  <c r="AM428"/>
  <c r="AL428"/>
  <c r="AK428"/>
  <c r="AH428"/>
  <c r="AG428"/>
  <c r="AI428" s="1"/>
  <c r="AD428"/>
  <c r="AC428"/>
  <c r="AE428" s="1"/>
  <c r="Z428"/>
  <c r="Y428"/>
  <c r="AA428" s="1"/>
  <c r="W428"/>
  <c r="V428"/>
  <c r="U428"/>
  <c r="R428"/>
  <c r="Q428"/>
  <c r="S428" s="1"/>
  <c r="N428"/>
  <c r="M428"/>
  <c r="O428" s="1"/>
  <c r="J428"/>
  <c r="I428"/>
  <c r="BG428" s="1"/>
  <c r="C428"/>
  <c r="B428"/>
  <c r="A428"/>
  <c r="BB427"/>
  <c r="BA427"/>
  <c r="BC427" s="1"/>
  <c r="AX427"/>
  <c r="AW427"/>
  <c r="AY427" s="1"/>
  <c r="AU427"/>
  <c r="AT427"/>
  <c r="AS427"/>
  <c r="AP427"/>
  <c r="AO427"/>
  <c r="AQ427" s="1"/>
  <c r="AL427"/>
  <c r="AK427"/>
  <c r="AM427" s="1"/>
  <c r="AH427"/>
  <c r="AG427"/>
  <c r="AI427" s="1"/>
  <c r="AE427"/>
  <c r="AD427"/>
  <c r="AC427"/>
  <c r="Z427"/>
  <c r="Y427"/>
  <c r="AA427" s="1"/>
  <c r="V427"/>
  <c r="U427"/>
  <c r="W427" s="1"/>
  <c r="R427"/>
  <c r="Q427"/>
  <c r="S427" s="1"/>
  <c r="O427"/>
  <c r="N427"/>
  <c r="M427"/>
  <c r="J427"/>
  <c r="I427"/>
  <c r="BE427" s="1"/>
  <c r="C427"/>
  <c r="B427"/>
  <c r="A427"/>
  <c r="BC426"/>
  <c r="BB426"/>
  <c r="BA426"/>
  <c r="AX426"/>
  <c r="AW426"/>
  <c r="AY426" s="1"/>
  <c r="AT426"/>
  <c r="AS426"/>
  <c r="AU426" s="1"/>
  <c r="AP426"/>
  <c r="AO426"/>
  <c r="AQ426" s="1"/>
  <c r="AM426"/>
  <c r="AL426"/>
  <c r="AK426"/>
  <c r="AH426"/>
  <c r="AG426"/>
  <c r="AI426" s="1"/>
  <c r="AD426"/>
  <c r="AC426"/>
  <c r="AE426" s="1"/>
  <c r="Z426"/>
  <c r="Y426"/>
  <c r="AA426" s="1"/>
  <c r="W426"/>
  <c r="V426"/>
  <c r="U426"/>
  <c r="R426"/>
  <c r="Q426"/>
  <c r="S426" s="1"/>
  <c r="N426"/>
  <c r="M426"/>
  <c r="O426" s="1"/>
  <c r="J426"/>
  <c r="I426"/>
  <c r="BG426" s="1"/>
  <c r="C426"/>
  <c r="B426"/>
  <c r="A426"/>
  <c r="BB425"/>
  <c r="BA425"/>
  <c r="BC425" s="1"/>
  <c r="AX425"/>
  <c r="AW425"/>
  <c r="AY425" s="1"/>
  <c r="AU425"/>
  <c r="AT425"/>
  <c r="AS425"/>
  <c r="AP425"/>
  <c r="AO425"/>
  <c r="AQ425" s="1"/>
  <c r="AL425"/>
  <c r="AK425"/>
  <c r="AM425" s="1"/>
  <c r="AH425"/>
  <c r="AG425"/>
  <c r="AI425" s="1"/>
  <c r="AE425"/>
  <c r="AD425"/>
  <c r="AC425"/>
  <c r="Z425"/>
  <c r="Y425"/>
  <c r="AA425" s="1"/>
  <c r="V425"/>
  <c r="U425"/>
  <c r="W425" s="1"/>
  <c r="R425"/>
  <c r="Q425"/>
  <c r="S425" s="1"/>
  <c r="O425"/>
  <c r="N425"/>
  <c r="M425"/>
  <c r="J425"/>
  <c r="I425"/>
  <c r="BE425" s="1"/>
  <c r="C425"/>
  <c r="B425"/>
  <c r="A425"/>
  <c r="BC424"/>
  <c r="BB424"/>
  <c r="BA424"/>
  <c r="AX424"/>
  <c r="AW424"/>
  <c r="AY424" s="1"/>
  <c r="AT424"/>
  <c r="AS424"/>
  <c r="AU424" s="1"/>
  <c r="AP424"/>
  <c r="AO424"/>
  <c r="AQ424" s="1"/>
  <c r="AM424"/>
  <c r="AL424"/>
  <c r="AK424"/>
  <c r="AH424"/>
  <c r="AG424"/>
  <c r="AI424" s="1"/>
  <c r="AD424"/>
  <c r="AC424"/>
  <c r="AE424" s="1"/>
  <c r="Z424"/>
  <c r="Y424"/>
  <c r="AA424" s="1"/>
  <c r="W424"/>
  <c r="V424"/>
  <c r="U424"/>
  <c r="R424"/>
  <c r="Q424"/>
  <c r="S424" s="1"/>
  <c r="N424"/>
  <c r="M424"/>
  <c r="O424" s="1"/>
  <c r="J424"/>
  <c r="I424"/>
  <c r="BG424" s="1"/>
  <c r="C424"/>
  <c r="B424"/>
  <c r="A424"/>
  <c r="BB423"/>
  <c r="BA423"/>
  <c r="BC423" s="1"/>
  <c r="AX423"/>
  <c r="AW423"/>
  <c r="AY423" s="1"/>
  <c r="AU423"/>
  <c r="AT423"/>
  <c r="AS423"/>
  <c r="AP423"/>
  <c r="AO423"/>
  <c r="AQ423" s="1"/>
  <c r="AL423"/>
  <c r="AK423"/>
  <c r="AM423" s="1"/>
  <c r="AH423"/>
  <c r="AG423"/>
  <c r="AI423" s="1"/>
  <c r="AE423"/>
  <c r="AD423"/>
  <c r="AC423"/>
  <c r="Z423"/>
  <c r="Y423"/>
  <c r="AA423" s="1"/>
  <c r="V423"/>
  <c r="U423"/>
  <c r="W423" s="1"/>
  <c r="R423"/>
  <c r="Q423"/>
  <c r="S423" s="1"/>
  <c r="O423"/>
  <c r="N423"/>
  <c r="M423"/>
  <c r="J423"/>
  <c r="I423"/>
  <c r="BE423" s="1"/>
  <c r="C423"/>
  <c r="B423"/>
  <c r="A423"/>
  <c r="BC422"/>
  <c r="BB422"/>
  <c r="BA422"/>
  <c r="AX422"/>
  <c r="AW422"/>
  <c r="AY422" s="1"/>
  <c r="AT422"/>
  <c r="AS422"/>
  <c r="AU422" s="1"/>
  <c r="AP422"/>
  <c r="AO422"/>
  <c r="AQ422" s="1"/>
  <c r="AM422"/>
  <c r="AL422"/>
  <c r="AK422"/>
  <c r="AH422"/>
  <c r="AG422"/>
  <c r="AI422" s="1"/>
  <c r="AD422"/>
  <c r="AC422"/>
  <c r="AE422" s="1"/>
  <c r="Z422"/>
  <c r="Y422"/>
  <c r="AA422" s="1"/>
  <c r="W422"/>
  <c r="V422"/>
  <c r="U422"/>
  <c r="R422"/>
  <c r="Q422"/>
  <c r="S422" s="1"/>
  <c r="N422"/>
  <c r="M422"/>
  <c r="O422" s="1"/>
  <c r="J422"/>
  <c r="I422"/>
  <c r="BG422" s="1"/>
  <c r="C422"/>
  <c r="B422"/>
  <c r="A422"/>
  <c r="BB421"/>
  <c r="BA421"/>
  <c r="BC421" s="1"/>
  <c r="AX421"/>
  <c r="AW421"/>
  <c r="AY421" s="1"/>
  <c r="AU421"/>
  <c r="AT421"/>
  <c r="AS421"/>
  <c r="AP421"/>
  <c r="AO421"/>
  <c r="AQ421" s="1"/>
  <c r="AL421"/>
  <c r="AK421"/>
  <c r="AM421" s="1"/>
  <c r="AH421"/>
  <c r="AG421"/>
  <c r="AI421" s="1"/>
  <c r="AE421"/>
  <c r="AD421"/>
  <c r="AC421"/>
  <c r="Z421"/>
  <c r="Y421"/>
  <c r="AA421" s="1"/>
  <c r="V421"/>
  <c r="U421"/>
  <c r="W421" s="1"/>
  <c r="R421"/>
  <c r="Q421"/>
  <c r="S421" s="1"/>
  <c r="O421"/>
  <c r="N421"/>
  <c r="M421"/>
  <c r="J421"/>
  <c r="I421"/>
  <c r="BE421" s="1"/>
  <c r="C421"/>
  <c r="B421"/>
  <c r="A421"/>
  <c r="BC420"/>
  <c r="BB420"/>
  <c r="BA420"/>
  <c r="AX420"/>
  <c r="AW420"/>
  <c r="AY420" s="1"/>
  <c r="AT420"/>
  <c r="AS420"/>
  <c r="AU420" s="1"/>
  <c r="AP420"/>
  <c r="AO420"/>
  <c r="AQ420" s="1"/>
  <c r="AM420"/>
  <c r="AL420"/>
  <c r="AK420"/>
  <c r="AH420"/>
  <c r="AG420"/>
  <c r="AI420" s="1"/>
  <c r="AD420"/>
  <c r="AC420"/>
  <c r="AE420" s="1"/>
  <c r="Z420"/>
  <c r="Y420"/>
  <c r="AA420" s="1"/>
  <c r="W420"/>
  <c r="V420"/>
  <c r="U420"/>
  <c r="R420"/>
  <c r="Q420"/>
  <c r="S420" s="1"/>
  <c r="N420"/>
  <c r="M420"/>
  <c r="O420" s="1"/>
  <c r="J420"/>
  <c r="I420"/>
  <c r="BG420" s="1"/>
  <c r="C420"/>
  <c r="B420"/>
  <c r="A420"/>
  <c r="BB419"/>
  <c r="BA419"/>
  <c r="BC419" s="1"/>
  <c r="AX419"/>
  <c r="AW419"/>
  <c r="AY419" s="1"/>
  <c r="AU419"/>
  <c r="AT419"/>
  <c r="AS419"/>
  <c r="AP419"/>
  <c r="AO419"/>
  <c r="AQ419" s="1"/>
  <c r="AL419"/>
  <c r="AK419"/>
  <c r="AM419" s="1"/>
  <c r="AH419"/>
  <c r="AG419"/>
  <c r="AI419" s="1"/>
  <c r="AE419"/>
  <c r="AD419"/>
  <c r="AC419"/>
  <c r="Z419"/>
  <c r="Y419"/>
  <c r="AA419" s="1"/>
  <c r="V419"/>
  <c r="U419"/>
  <c r="W419" s="1"/>
  <c r="R419"/>
  <c r="Q419"/>
  <c r="S419" s="1"/>
  <c r="O419"/>
  <c r="N419"/>
  <c r="M419"/>
  <c r="J419"/>
  <c r="I419"/>
  <c r="BE419" s="1"/>
  <c r="C419"/>
  <c r="B419"/>
  <c r="A419"/>
  <c r="BC418"/>
  <c r="BB418"/>
  <c r="BA418"/>
  <c r="AX418"/>
  <c r="AW418"/>
  <c r="AY418" s="1"/>
  <c r="AT418"/>
  <c r="AS418"/>
  <c r="AU418" s="1"/>
  <c r="AP418"/>
  <c r="AO418"/>
  <c r="AQ418" s="1"/>
  <c r="AM418"/>
  <c r="AL418"/>
  <c r="AK418"/>
  <c r="AH418"/>
  <c r="AG418"/>
  <c r="AI418" s="1"/>
  <c r="AD418"/>
  <c r="AC418"/>
  <c r="AE418" s="1"/>
  <c r="Z418"/>
  <c r="Y418"/>
  <c r="AA418" s="1"/>
  <c r="W418"/>
  <c r="V418"/>
  <c r="U418"/>
  <c r="R418"/>
  <c r="Q418"/>
  <c r="S418" s="1"/>
  <c r="N418"/>
  <c r="M418"/>
  <c r="O418" s="1"/>
  <c r="J418"/>
  <c r="I418"/>
  <c r="BG418" s="1"/>
  <c r="C418"/>
  <c r="B418"/>
  <c r="A418"/>
  <c r="BB417"/>
  <c r="BA417"/>
  <c r="BC417" s="1"/>
  <c r="AX417"/>
  <c r="AW417"/>
  <c r="AY417" s="1"/>
  <c r="AU417"/>
  <c r="AT417"/>
  <c r="AS417"/>
  <c r="AP417"/>
  <c r="AO417"/>
  <c r="AQ417" s="1"/>
  <c r="AL417"/>
  <c r="AK417"/>
  <c r="AM417" s="1"/>
  <c r="AH417"/>
  <c r="AG417"/>
  <c r="AI417" s="1"/>
  <c r="AE417"/>
  <c r="AD417"/>
  <c r="AC417"/>
  <c r="Z417"/>
  <c r="Y417"/>
  <c r="AA417" s="1"/>
  <c r="V417"/>
  <c r="U417"/>
  <c r="W417" s="1"/>
  <c r="R417"/>
  <c r="Q417"/>
  <c r="S417" s="1"/>
  <c r="O417"/>
  <c r="N417"/>
  <c r="M417"/>
  <c r="J417"/>
  <c r="I417"/>
  <c r="BE417" s="1"/>
  <c r="C417"/>
  <c r="B417"/>
  <c r="A417"/>
  <c r="BJ416"/>
  <c r="C416"/>
  <c r="B416"/>
  <c r="A416"/>
  <c r="BJ415"/>
  <c r="C415"/>
  <c r="B415"/>
  <c r="A415"/>
  <c r="BJ414"/>
  <c r="BB414"/>
  <c r="AX414"/>
  <c r="AT414"/>
  <c r="AP414"/>
  <c r="AL414"/>
  <c r="AH414"/>
  <c r="AD414"/>
  <c r="Z414"/>
  <c r="V414"/>
  <c r="R414"/>
  <c r="N414"/>
  <c r="J414"/>
  <c r="C414"/>
  <c r="B414"/>
  <c r="A414"/>
  <c r="BJ413"/>
  <c r="BB413"/>
  <c r="AX413"/>
  <c r="AT413"/>
  <c r="AP413"/>
  <c r="AL413"/>
  <c r="AH413"/>
  <c r="AD413"/>
  <c r="Z413"/>
  <c r="V413"/>
  <c r="R413"/>
  <c r="N413"/>
  <c r="J413"/>
  <c r="C413"/>
  <c r="B413"/>
  <c r="A413"/>
  <c r="BB412"/>
  <c r="BA412"/>
  <c r="AX412"/>
  <c r="AW412"/>
  <c r="BC412" s="1"/>
  <c r="AT412"/>
  <c r="AS412"/>
  <c r="AU412" s="1"/>
  <c r="AQ412"/>
  <c r="AP412"/>
  <c r="AO412"/>
  <c r="AL412"/>
  <c r="AK412"/>
  <c r="AH412"/>
  <c r="AG412"/>
  <c r="AM412" s="1"/>
  <c r="AD412"/>
  <c r="AC412"/>
  <c r="AE412" s="1"/>
  <c r="AA412"/>
  <c r="Z412"/>
  <c r="Y412"/>
  <c r="V412"/>
  <c r="U412"/>
  <c r="R412"/>
  <c r="Q412"/>
  <c r="W412" s="1"/>
  <c r="N412"/>
  <c r="M412"/>
  <c r="O412" s="1"/>
  <c r="K412"/>
  <c r="J412"/>
  <c r="I412"/>
  <c r="BG412" s="1"/>
  <c r="C412"/>
  <c r="B412"/>
  <c r="A412"/>
  <c r="BB411"/>
  <c r="BA411"/>
  <c r="BC411" s="1"/>
  <c r="AY411"/>
  <c r="AX411"/>
  <c r="AW411"/>
  <c r="AT411"/>
  <c r="AS411"/>
  <c r="AP411"/>
  <c r="AO411"/>
  <c r="AU411" s="1"/>
  <c r="AL411"/>
  <c r="AK411"/>
  <c r="AM411" s="1"/>
  <c r="AI411"/>
  <c r="AH411"/>
  <c r="AG411"/>
  <c r="AD411"/>
  <c r="AC411"/>
  <c r="Z411"/>
  <c r="Y411"/>
  <c r="AE411" s="1"/>
  <c r="V411"/>
  <c r="U411"/>
  <c r="W411" s="1"/>
  <c r="S411"/>
  <c r="R411"/>
  <c r="Q411"/>
  <c r="N411"/>
  <c r="M411"/>
  <c r="J411"/>
  <c r="I411"/>
  <c r="BE411" s="1"/>
  <c r="C411"/>
  <c r="B411"/>
  <c r="A411"/>
  <c r="BB410"/>
  <c r="BA410"/>
  <c r="AX410"/>
  <c r="AW410"/>
  <c r="BC410" s="1"/>
  <c r="AT410"/>
  <c r="AS410"/>
  <c r="AU410" s="1"/>
  <c r="AQ410"/>
  <c r="AP410"/>
  <c r="AO410"/>
  <c r="AL410"/>
  <c r="AK410"/>
  <c r="AH410"/>
  <c r="AG410"/>
  <c r="AM410" s="1"/>
  <c r="AD410"/>
  <c r="AC410"/>
  <c r="AE410" s="1"/>
  <c r="AA410"/>
  <c r="Z410"/>
  <c r="Y410"/>
  <c r="V410"/>
  <c r="U410"/>
  <c r="R410"/>
  <c r="Q410"/>
  <c r="W410" s="1"/>
  <c r="N410"/>
  <c r="M410"/>
  <c r="O410" s="1"/>
  <c r="K410"/>
  <c r="J410"/>
  <c r="I410"/>
  <c r="BG410" s="1"/>
  <c r="C410"/>
  <c r="B410"/>
  <c r="A410"/>
  <c r="BB409"/>
  <c r="BA409"/>
  <c r="BC409" s="1"/>
  <c r="AY409"/>
  <c r="AX409"/>
  <c r="AW409"/>
  <c r="AT409"/>
  <c r="AS409"/>
  <c r="AP409"/>
  <c r="AO409"/>
  <c r="AU409" s="1"/>
  <c r="AL409"/>
  <c r="AK409"/>
  <c r="AM409" s="1"/>
  <c r="AI409"/>
  <c r="AH409"/>
  <c r="AG409"/>
  <c r="AD409"/>
  <c r="AC409"/>
  <c r="Z409"/>
  <c r="Y409"/>
  <c r="AE409" s="1"/>
  <c r="V409"/>
  <c r="U409"/>
  <c r="W409" s="1"/>
  <c r="S409"/>
  <c r="R409"/>
  <c r="Q409"/>
  <c r="N409"/>
  <c r="M409"/>
  <c r="J409"/>
  <c r="I409"/>
  <c r="BE409" s="1"/>
  <c r="C409"/>
  <c r="B409"/>
  <c r="A409"/>
  <c r="BB408"/>
  <c r="BA408"/>
  <c r="AX408"/>
  <c r="AW408"/>
  <c r="BC408" s="1"/>
  <c r="AT408"/>
  <c r="AS408"/>
  <c r="AU408" s="1"/>
  <c r="AQ408"/>
  <c r="AP408"/>
  <c r="AO408"/>
  <c r="AL408"/>
  <c r="AK408"/>
  <c r="AH408"/>
  <c r="AG408"/>
  <c r="AM408" s="1"/>
  <c r="AD408"/>
  <c r="AC408"/>
  <c r="AE408" s="1"/>
  <c r="AA408"/>
  <c r="Z408"/>
  <c r="Y408"/>
  <c r="V408"/>
  <c r="U408"/>
  <c r="W408" s="1"/>
  <c r="R408"/>
  <c r="Q408"/>
  <c r="BG408" s="1"/>
  <c r="N408"/>
  <c r="M408"/>
  <c r="O408" s="1"/>
  <c r="K408"/>
  <c r="J408"/>
  <c r="I408"/>
  <c r="BE408" s="1"/>
  <c r="C408"/>
  <c r="B408"/>
  <c r="A408"/>
  <c r="BB407"/>
  <c r="BA407"/>
  <c r="BC407" s="1"/>
  <c r="AY407"/>
  <c r="AX407"/>
  <c r="AW407"/>
  <c r="AT407"/>
  <c r="AS407"/>
  <c r="AU407" s="1"/>
  <c r="AP407"/>
  <c r="AO407"/>
  <c r="AQ407" s="1"/>
  <c r="AL407"/>
  <c r="AK407"/>
  <c r="AM407" s="1"/>
  <c r="AI407"/>
  <c r="AH407"/>
  <c r="AG407"/>
  <c r="AD407"/>
  <c r="AC407"/>
  <c r="AE407" s="1"/>
  <c r="Z407"/>
  <c r="Y407"/>
  <c r="AA407" s="1"/>
  <c r="V407"/>
  <c r="U407"/>
  <c r="W407" s="1"/>
  <c r="S407"/>
  <c r="R407"/>
  <c r="Q407"/>
  <c r="N407"/>
  <c r="M407"/>
  <c r="O407" s="1"/>
  <c r="J407"/>
  <c r="I407"/>
  <c r="BE407" s="1"/>
  <c r="C407"/>
  <c r="B407"/>
  <c r="A407"/>
  <c r="BB406"/>
  <c r="BA406"/>
  <c r="BC406" s="1"/>
  <c r="AX406"/>
  <c r="AW406"/>
  <c r="AY406" s="1"/>
  <c r="AT406"/>
  <c r="AS406"/>
  <c r="AU406" s="1"/>
  <c r="AQ406"/>
  <c r="AP406"/>
  <c r="AO406"/>
  <c r="AL406"/>
  <c r="AK406"/>
  <c r="AM406" s="1"/>
  <c r="AH406"/>
  <c r="AG406"/>
  <c r="AI406" s="1"/>
  <c r="AD406"/>
  <c r="AC406"/>
  <c r="AE406" s="1"/>
  <c r="AA406"/>
  <c r="Z406"/>
  <c r="Y406"/>
  <c r="V406"/>
  <c r="U406"/>
  <c r="W406" s="1"/>
  <c r="R406"/>
  <c r="Q406"/>
  <c r="BG406" s="1"/>
  <c r="N406"/>
  <c r="M406"/>
  <c r="O406" s="1"/>
  <c r="K406"/>
  <c r="J406"/>
  <c r="I406"/>
  <c r="BE406" s="1"/>
  <c r="C406"/>
  <c r="B406"/>
  <c r="A406"/>
  <c r="BB405"/>
  <c r="BA405"/>
  <c r="BC405" s="1"/>
  <c r="AY405"/>
  <c r="AX405"/>
  <c r="AW405"/>
  <c r="AT405"/>
  <c r="AS405"/>
  <c r="AU405" s="1"/>
  <c r="AP405"/>
  <c r="AO405"/>
  <c r="AQ405" s="1"/>
  <c r="AL405"/>
  <c r="AK405"/>
  <c r="AM405" s="1"/>
  <c r="AI405"/>
  <c r="AH405"/>
  <c r="AG405"/>
  <c r="AD405"/>
  <c r="AC405"/>
  <c r="AE405" s="1"/>
  <c r="Z405"/>
  <c r="Y405"/>
  <c r="AA405" s="1"/>
  <c r="V405"/>
  <c r="U405"/>
  <c r="W405" s="1"/>
  <c r="S405"/>
  <c r="R405"/>
  <c r="Q405"/>
  <c r="N405"/>
  <c r="M405"/>
  <c r="O405" s="1"/>
  <c r="J405"/>
  <c r="I405"/>
  <c r="BE405" s="1"/>
  <c r="C405"/>
  <c r="B405"/>
  <c r="A405"/>
  <c r="BB404"/>
  <c r="BA404"/>
  <c r="BC404" s="1"/>
  <c r="AX404"/>
  <c r="AW404"/>
  <c r="AY404" s="1"/>
  <c r="AT404"/>
  <c r="AS404"/>
  <c r="AU404" s="1"/>
  <c r="AQ404"/>
  <c r="AP404"/>
  <c r="AO404"/>
  <c r="AL404"/>
  <c r="AK404"/>
  <c r="AM404" s="1"/>
  <c r="AH404"/>
  <c r="AG404"/>
  <c r="AI404" s="1"/>
  <c r="AD404"/>
  <c r="AC404"/>
  <c r="AE404" s="1"/>
  <c r="AA404"/>
  <c r="Z404"/>
  <c r="Y404"/>
  <c r="V404"/>
  <c r="U404"/>
  <c r="W404" s="1"/>
  <c r="R404"/>
  <c r="Q404"/>
  <c r="BG404" s="1"/>
  <c r="N404"/>
  <c r="M404"/>
  <c r="O404" s="1"/>
  <c r="K404"/>
  <c r="J404"/>
  <c r="I404"/>
  <c r="BE404" s="1"/>
  <c r="C404"/>
  <c r="B404"/>
  <c r="A404"/>
  <c r="BB403"/>
  <c r="BA403"/>
  <c r="BC403" s="1"/>
  <c r="AY403"/>
  <c r="AX403"/>
  <c r="AW403"/>
  <c r="AT403"/>
  <c r="AS403"/>
  <c r="AU403" s="1"/>
  <c r="AP403"/>
  <c r="AO403"/>
  <c r="AQ403" s="1"/>
  <c r="AL403"/>
  <c r="AK403"/>
  <c r="AM403" s="1"/>
  <c r="AI403"/>
  <c r="AH403"/>
  <c r="AG403"/>
  <c r="AD403"/>
  <c r="AC403"/>
  <c r="AE403" s="1"/>
  <c r="Z403"/>
  <c r="Y403"/>
  <c r="AA403" s="1"/>
  <c r="V403"/>
  <c r="U403"/>
  <c r="W403" s="1"/>
  <c r="S403"/>
  <c r="R403"/>
  <c r="Q403"/>
  <c r="N403"/>
  <c r="M403"/>
  <c r="O403" s="1"/>
  <c r="J403"/>
  <c r="I403"/>
  <c r="BE403" s="1"/>
  <c r="C403"/>
  <c r="B403"/>
  <c r="A403"/>
  <c r="BB402"/>
  <c r="BA402"/>
  <c r="BC402" s="1"/>
  <c r="AX402"/>
  <c r="AW402"/>
  <c r="AY402" s="1"/>
  <c r="AT402"/>
  <c r="AS402"/>
  <c r="AU402" s="1"/>
  <c r="AQ402"/>
  <c r="AP402"/>
  <c r="AO402"/>
  <c r="AL402"/>
  <c r="AK402"/>
  <c r="AM402" s="1"/>
  <c r="AH402"/>
  <c r="AG402"/>
  <c r="AI402" s="1"/>
  <c r="AD402"/>
  <c r="AC402"/>
  <c r="AE402" s="1"/>
  <c r="AA402"/>
  <c r="Z402"/>
  <c r="Y402"/>
  <c r="V402"/>
  <c r="U402"/>
  <c r="W402" s="1"/>
  <c r="R402"/>
  <c r="Q402"/>
  <c r="BG402" s="1"/>
  <c r="N402"/>
  <c r="M402"/>
  <c r="O402" s="1"/>
  <c r="K402"/>
  <c r="J402"/>
  <c r="I402"/>
  <c r="BE402" s="1"/>
  <c r="C402"/>
  <c r="B402"/>
  <c r="A402"/>
  <c r="BB401"/>
  <c r="BA401"/>
  <c r="BC401" s="1"/>
  <c r="AY401"/>
  <c r="AX401"/>
  <c r="AW401"/>
  <c r="AT401"/>
  <c r="AS401"/>
  <c r="AU401" s="1"/>
  <c r="AP401"/>
  <c r="AO401"/>
  <c r="AQ401" s="1"/>
  <c r="AL401"/>
  <c r="AK401"/>
  <c r="AM401" s="1"/>
  <c r="AI401"/>
  <c r="AH401"/>
  <c r="AG401"/>
  <c r="AD401"/>
  <c r="AC401"/>
  <c r="AE401" s="1"/>
  <c r="Z401"/>
  <c r="Y401"/>
  <c r="AA401" s="1"/>
  <c r="V401"/>
  <c r="U401"/>
  <c r="W401" s="1"/>
  <c r="S401"/>
  <c r="R401"/>
  <c r="Q401"/>
  <c r="N401"/>
  <c r="M401"/>
  <c r="O401" s="1"/>
  <c r="J401"/>
  <c r="I401"/>
  <c r="BE401" s="1"/>
  <c r="C401"/>
  <c r="B401"/>
  <c r="A401"/>
  <c r="BB400"/>
  <c r="BA400"/>
  <c r="BC400" s="1"/>
  <c r="AX400"/>
  <c r="AW400"/>
  <c r="AY400" s="1"/>
  <c r="AT400"/>
  <c r="AS400"/>
  <c r="AU400" s="1"/>
  <c r="AQ400"/>
  <c r="AP400"/>
  <c r="AO400"/>
  <c r="AL400"/>
  <c r="AK400"/>
  <c r="AM400" s="1"/>
  <c r="AH400"/>
  <c r="AG400"/>
  <c r="AI400" s="1"/>
  <c r="AD400"/>
  <c r="AC400"/>
  <c r="AE400" s="1"/>
  <c r="AA400"/>
  <c r="Z400"/>
  <c r="Y400"/>
  <c r="V400"/>
  <c r="U400"/>
  <c r="W400" s="1"/>
  <c r="R400"/>
  <c r="Q400"/>
  <c r="S400" s="1"/>
  <c r="N400"/>
  <c r="M400"/>
  <c r="O400" s="1"/>
  <c r="J400"/>
  <c r="I400"/>
  <c r="BG400" s="1"/>
  <c r="C400"/>
  <c r="B400"/>
  <c r="A400"/>
  <c r="BC399"/>
  <c r="BB399"/>
  <c r="BA399"/>
  <c r="AX399"/>
  <c r="AW399"/>
  <c r="AT399"/>
  <c r="AS399"/>
  <c r="AY399" s="1"/>
  <c r="AP399"/>
  <c r="AO399"/>
  <c r="AQ399" s="1"/>
  <c r="AM399"/>
  <c r="AL399"/>
  <c r="AK399"/>
  <c r="AH399"/>
  <c r="AG399"/>
  <c r="AD399"/>
  <c r="AC399"/>
  <c r="AI399" s="1"/>
  <c r="Z399"/>
  <c r="Y399"/>
  <c r="AA399" s="1"/>
  <c r="W399"/>
  <c r="V399"/>
  <c r="U399"/>
  <c r="R399"/>
  <c r="Q399"/>
  <c r="N399"/>
  <c r="M399"/>
  <c r="S399" s="1"/>
  <c r="J399"/>
  <c r="I399"/>
  <c r="BE399" s="1"/>
  <c r="C399"/>
  <c r="B399"/>
  <c r="A399"/>
  <c r="BB398"/>
  <c r="BA398"/>
  <c r="BC398" s="1"/>
  <c r="AY398"/>
  <c r="AX398"/>
  <c r="AW398"/>
  <c r="AU398"/>
  <c r="AT398"/>
  <c r="AS398"/>
  <c r="AP398"/>
  <c r="AO398"/>
  <c r="AQ398" s="1"/>
  <c r="AL398"/>
  <c r="AK398"/>
  <c r="AM398" s="1"/>
  <c r="AI398"/>
  <c r="AH398"/>
  <c r="AG398"/>
  <c r="AE398"/>
  <c r="AD398"/>
  <c r="AC398"/>
  <c r="Z398"/>
  <c r="Y398"/>
  <c r="AA398" s="1"/>
  <c r="V398"/>
  <c r="U398"/>
  <c r="W398" s="1"/>
  <c r="S398"/>
  <c r="R398"/>
  <c r="Q398"/>
  <c r="O398"/>
  <c r="N398"/>
  <c r="M398"/>
  <c r="J398"/>
  <c r="I398"/>
  <c r="BG398" s="1"/>
  <c r="C398"/>
  <c r="B398"/>
  <c r="A398"/>
  <c r="BC397"/>
  <c r="BB397"/>
  <c r="BA397"/>
  <c r="AX397"/>
  <c r="AW397"/>
  <c r="AY397" s="1"/>
  <c r="AT397"/>
  <c r="AS397"/>
  <c r="AU397" s="1"/>
  <c r="AQ397"/>
  <c r="AP397"/>
  <c r="AO397"/>
  <c r="AM397"/>
  <c r="AL397"/>
  <c r="AK397"/>
  <c r="AH397"/>
  <c r="AG397"/>
  <c r="AI397" s="1"/>
  <c r="AD397"/>
  <c r="AC397"/>
  <c r="AE397" s="1"/>
  <c r="AA397"/>
  <c r="Z397"/>
  <c r="Y397"/>
  <c r="W397"/>
  <c r="V397"/>
  <c r="U397"/>
  <c r="R397"/>
  <c r="Q397"/>
  <c r="S397" s="1"/>
  <c r="N397"/>
  <c r="M397"/>
  <c r="O397" s="1"/>
  <c r="K397"/>
  <c r="J397"/>
  <c r="I397"/>
  <c r="BE397" s="1"/>
  <c r="C397"/>
  <c r="B397"/>
  <c r="A397"/>
  <c r="BJ396"/>
  <c r="C396"/>
  <c r="B396"/>
  <c r="A396"/>
  <c r="BJ395"/>
  <c r="BB395"/>
  <c r="AX395"/>
  <c r="AT395"/>
  <c r="AP395"/>
  <c r="AL395"/>
  <c r="AH395"/>
  <c r="AD395"/>
  <c r="Z395"/>
  <c r="V395"/>
  <c r="R395"/>
  <c r="N395"/>
  <c r="J395"/>
  <c r="C395"/>
  <c r="B395"/>
  <c r="A395"/>
  <c r="BC394"/>
  <c r="BB394"/>
  <c r="BA394"/>
  <c r="AX394"/>
  <c r="AW394"/>
  <c r="AY394" s="1"/>
  <c r="AT394"/>
  <c r="AS394"/>
  <c r="AU394" s="1"/>
  <c r="AQ394"/>
  <c r="AP394"/>
  <c r="AO394"/>
  <c r="AM394"/>
  <c r="AL394"/>
  <c r="AK394"/>
  <c r="AH394"/>
  <c r="AG394"/>
  <c r="AI394" s="1"/>
  <c r="AD394"/>
  <c r="AC394"/>
  <c r="AE394" s="1"/>
  <c r="AA394"/>
  <c r="Z394"/>
  <c r="Y394"/>
  <c r="W394"/>
  <c r="V394"/>
  <c r="U394"/>
  <c r="R394"/>
  <c r="Q394"/>
  <c r="S394" s="1"/>
  <c r="N394"/>
  <c r="M394"/>
  <c r="O394" s="1"/>
  <c r="K394"/>
  <c r="J394"/>
  <c r="I394"/>
  <c r="BE394" s="1"/>
  <c r="C394"/>
  <c r="B394"/>
  <c r="A394"/>
  <c r="BB393"/>
  <c r="BA393"/>
  <c r="BC393" s="1"/>
  <c r="AY393"/>
  <c r="AX393"/>
  <c r="AW393"/>
  <c r="AU393"/>
  <c r="AT393"/>
  <c r="AS393"/>
  <c r="AP393"/>
  <c r="AO393"/>
  <c r="AQ393" s="1"/>
  <c r="AL393"/>
  <c r="AK393"/>
  <c r="AM393" s="1"/>
  <c r="AI393"/>
  <c r="AH393"/>
  <c r="AG393"/>
  <c r="AE393"/>
  <c r="AD393"/>
  <c r="AC393"/>
  <c r="Z393"/>
  <c r="Y393"/>
  <c r="AA393" s="1"/>
  <c r="V393"/>
  <c r="U393"/>
  <c r="W393" s="1"/>
  <c r="S393"/>
  <c r="R393"/>
  <c r="Q393"/>
  <c r="O393"/>
  <c r="N393"/>
  <c r="M393"/>
  <c r="J393"/>
  <c r="I393"/>
  <c r="BG393" s="1"/>
  <c r="C393"/>
  <c r="B393"/>
  <c r="A393"/>
  <c r="BC392"/>
  <c r="BB392"/>
  <c r="BA392"/>
  <c r="AX392"/>
  <c r="AW392"/>
  <c r="AY392" s="1"/>
  <c r="AT392"/>
  <c r="AS392"/>
  <c r="AU392" s="1"/>
  <c r="AQ392"/>
  <c r="AP392"/>
  <c r="AO392"/>
  <c r="AM392"/>
  <c r="AL392"/>
  <c r="AK392"/>
  <c r="AH392"/>
  <c r="AG392"/>
  <c r="AI392" s="1"/>
  <c r="AD392"/>
  <c r="AC392"/>
  <c r="AE392" s="1"/>
  <c r="AA392"/>
  <c r="Z392"/>
  <c r="Y392"/>
  <c r="W392"/>
  <c r="V392"/>
  <c r="U392"/>
  <c r="R392"/>
  <c r="Q392"/>
  <c r="S392" s="1"/>
  <c r="N392"/>
  <c r="M392"/>
  <c r="O392" s="1"/>
  <c r="K392"/>
  <c r="J392"/>
  <c r="I392"/>
  <c r="BE392" s="1"/>
  <c r="C392"/>
  <c r="B392"/>
  <c r="A392"/>
  <c r="BB391"/>
  <c r="BA391"/>
  <c r="BC391" s="1"/>
  <c r="AY391"/>
  <c r="AX391"/>
  <c r="AW391"/>
  <c r="AU391"/>
  <c r="AT391"/>
  <c r="AS391"/>
  <c r="AP391"/>
  <c r="AO391"/>
  <c r="AQ391" s="1"/>
  <c r="AL391"/>
  <c r="AK391"/>
  <c r="AM391" s="1"/>
  <c r="AI391"/>
  <c r="AH391"/>
  <c r="AG391"/>
  <c r="AE391"/>
  <c r="AD391"/>
  <c r="AC391"/>
  <c r="Z391"/>
  <c r="Y391"/>
  <c r="AA391" s="1"/>
  <c r="V391"/>
  <c r="U391"/>
  <c r="W391" s="1"/>
  <c r="S391"/>
  <c r="R391"/>
  <c r="Q391"/>
  <c r="O391"/>
  <c r="N391"/>
  <c r="M391"/>
  <c r="J391"/>
  <c r="I391"/>
  <c r="BG391" s="1"/>
  <c r="C391"/>
  <c r="B391"/>
  <c r="A391"/>
  <c r="BC390"/>
  <c r="BB390"/>
  <c r="BA390"/>
  <c r="AX390"/>
  <c r="AW390"/>
  <c r="AY390" s="1"/>
  <c r="AT390"/>
  <c r="AS390"/>
  <c r="AU390" s="1"/>
  <c r="AQ390"/>
  <c r="AP390"/>
  <c r="AO390"/>
  <c r="AM390"/>
  <c r="AL390"/>
  <c r="AK390"/>
  <c r="AH390"/>
  <c r="AG390"/>
  <c r="AI390" s="1"/>
  <c r="AD390"/>
  <c r="AC390"/>
  <c r="AE390" s="1"/>
  <c r="AA390"/>
  <c r="Z390"/>
  <c r="Y390"/>
  <c r="W390"/>
  <c r="V390"/>
  <c r="U390"/>
  <c r="R390"/>
  <c r="Q390"/>
  <c r="S390" s="1"/>
  <c r="N390"/>
  <c r="M390"/>
  <c r="O390" s="1"/>
  <c r="K390"/>
  <c r="J390"/>
  <c r="I390"/>
  <c r="BE390" s="1"/>
  <c r="C390"/>
  <c r="B390"/>
  <c r="A390"/>
  <c r="BB389"/>
  <c r="BA389"/>
  <c r="BC389" s="1"/>
  <c r="AY389"/>
  <c r="AX389"/>
  <c r="AW389"/>
  <c r="AU389"/>
  <c r="AT389"/>
  <c r="AS389"/>
  <c r="AP389"/>
  <c r="AO389"/>
  <c r="AQ389" s="1"/>
  <c r="AL389"/>
  <c r="AK389"/>
  <c r="AM389" s="1"/>
  <c r="AI389"/>
  <c r="AH389"/>
  <c r="AG389"/>
  <c r="AE389"/>
  <c r="AD389"/>
  <c r="AC389"/>
  <c r="Z389"/>
  <c r="Y389"/>
  <c r="AA389" s="1"/>
  <c r="V389"/>
  <c r="U389"/>
  <c r="W389" s="1"/>
  <c r="S389"/>
  <c r="R389"/>
  <c r="Q389"/>
  <c r="O389"/>
  <c r="N389"/>
  <c r="M389"/>
  <c r="J389"/>
  <c r="I389"/>
  <c r="BG389" s="1"/>
  <c r="C389"/>
  <c r="B389"/>
  <c r="A389"/>
  <c r="BC388"/>
  <c r="BB388"/>
  <c r="BA388"/>
  <c r="AX388"/>
  <c r="AW388"/>
  <c r="AY388" s="1"/>
  <c r="AT388"/>
  <c r="AS388"/>
  <c r="AU388" s="1"/>
  <c r="AQ388"/>
  <c r="AP388"/>
  <c r="AO388"/>
  <c r="AM388"/>
  <c r="AL388"/>
  <c r="AK388"/>
  <c r="AH388"/>
  <c r="AG388"/>
  <c r="AI388" s="1"/>
  <c r="AD388"/>
  <c r="AC388"/>
  <c r="AE388" s="1"/>
  <c r="AA388"/>
  <c r="Z388"/>
  <c r="Y388"/>
  <c r="W388"/>
  <c r="V388"/>
  <c r="U388"/>
  <c r="R388"/>
  <c r="Q388"/>
  <c r="S388" s="1"/>
  <c r="N388"/>
  <c r="M388"/>
  <c r="O388" s="1"/>
  <c r="K388"/>
  <c r="J388"/>
  <c r="I388"/>
  <c r="BE388" s="1"/>
  <c r="C388"/>
  <c r="B388"/>
  <c r="A388"/>
  <c r="BB387"/>
  <c r="BA387"/>
  <c r="BC387" s="1"/>
  <c r="AY387"/>
  <c r="AX387"/>
  <c r="AW387"/>
  <c r="AT387"/>
  <c r="AS387"/>
  <c r="AP387"/>
  <c r="AO387"/>
  <c r="AU387" s="1"/>
  <c r="AL387"/>
  <c r="AK387"/>
  <c r="AM387" s="1"/>
  <c r="AI387"/>
  <c r="AH387"/>
  <c r="AG387"/>
  <c r="AD387"/>
  <c r="AC387"/>
  <c r="Z387"/>
  <c r="Y387"/>
  <c r="AE387" s="1"/>
  <c r="V387"/>
  <c r="U387"/>
  <c r="W387" s="1"/>
  <c r="S387"/>
  <c r="R387"/>
  <c r="Q387"/>
  <c r="N387"/>
  <c r="M387"/>
  <c r="J387"/>
  <c r="I387"/>
  <c r="O387" s="1"/>
  <c r="C387"/>
  <c r="B387"/>
  <c r="A387"/>
  <c r="BB386"/>
  <c r="BA386"/>
  <c r="AX386"/>
  <c r="AW386"/>
  <c r="BC386" s="1"/>
  <c r="AT386"/>
  <c r="AS386"/>
  <c r="AU386" s="1"/>
  <c r="AQ386"/>
  <c r="AP386"/>
  <c r="AO386"/>
  <c r="AL386"/>
  <c r="AK386"/>
  <c r="AH386"/>
  <c r="AG386"/>
  <c r="AM386" s="1"/>
  <c r="AD386"/>
  <c r="AC386"/>
  <c r="AE386" s="1"/>
  <c r="AA386"/>
  <c r="Z386"/>
  <c r="Y386"/>
  <c r="V386"/>
  <c r="U386"/>
  <c r="R386"/>
  <c r="Q386"/>
  <c r="W386" s="1"/>
  <c r="N386"/>
  <c r="M386"/>
  <c r="O386" s="1"/>
  <c r="K386"/>
  <c r="J386"/>
  <c r="I386"/>
  <c r="BE386" s="1"/>
  <c r="C386"/>
  <c r="B386"/>
  <c r="A386"/>
  <c r="BJ385"/>
  <c r="C385"/>
  <c r="B385"/>
  <c r="A385"/>
  <c r="BJ384"/>
  <c r="BB384"/>
  <c r="AX384"/>
  <c r="AT384"/>
  <c r="AP384"/>
  <c r="AL384"/>
  <c r="AH384"/>
  <c r="AD384"/>
  <c r="Z384"/>
  <c r="V384"/>
  <c r="R384"/>
  <c r="N384"/>
  <c r="J384"/>
  <c r="C384"/>
  <c r="B384"/>
  <c r="A384"/>
  <c r="BC383"/>
  <c r="BB383"/>
  <c r="BA383"/>
  <c r="AX383"/>
  <c r="AW383"/>
  <c r="AY383" s="1"/>
  <c r="AT383"/>
  <c r="AS383"/>
  <c r="AU383" s="1"/>
  <c r="AQ383"/>
  <c r="AP383"/>
  <c r="AO383"/>
  <c r="AM383"/>
  <c r="AL383"/>
  <c r="AK383"/>
  <c r="AH383"/>
  <c r="AG383"/>
  <c r="AI383" s="1"/>
  <c r="AD383"/>
  <c r="AC383"/>
  <c r="AE383" s="1"/>
  <c r="Z383"/>
  <c r="Y383"/>
  <c r="AA383" s="1"/>
  <c r="W383"/>
  <c r="V383"/>
  <c r="U383"/>
  <c r="R383"/>
  <c r="Q383"/>
  <c r="N383"/>
  <c r="M383"/>
  <c r="S383" s="1"/>
  <c r="J383"/>
  <c r="I383"/>
  <c r="BE383" s="1"/>
  <c r="C383"/>
  <c r="B383"/>
  <c r="A383"/>
  <c r="BB382"/>
  <c r="BA382"/>
  <c r="BC382" s="1"/>
  <c r="AX382"/>
  <c r="AW382"/>
  <c r="AY382" s="1"/>
  <c r="AU382"/>
  <c r="AT382"/>
  <c r="AS382"/>
  <c r="AP382"/>
  <c r="AO382"/>
  <c r="AL382"/>
  <c r="AK382"/>
  <c r="AQ382" s="1"/>
  <c r="AH382"/>
  <c r="AG382"/>
  <c r="AI382" s="1"/>
  <c r="AE382"/>
  <c r="AD382"/>
  <c r="AC382"/>
  <c r="Z382"/>
  <c r="Y382"/>
  <c r="V382"/>
  <c r="U382"/>
  <c r="AA382" s="1"/>
  <c r="R382"/>
  <c r="Q382"/>
  <c r="S382" s="1"/>
  <c r="O382"/>
  <c r="N382"/>
  <c r="M382"/>
  <c r="K382"/>
  <c r="J382"/>
  <c r="I382"/>
  <c r="BG382" s="1"/>
  <c r="C382"/>
  <c r="B382"/>
  <c r="A382"/>
  <c r="BC381"/>
  <c r="BB381"/>
  <c r="BA381"/>
  <c r="AX381"/>
  <c r="AW381"/>
  <c r="AT381"/>
  <c r="AS381"/>
  <c r="AY381" s="1"/>
  <c r="AP381"/>
  <c r="AO381"/>
  <c r="AQ381" s="1"/>
  <c r="AM381"/>
  <c r="AL381"/>
  <c r="AK381"/>
  <c r="AH381"/>
  <c r="AG381"/>
  <c r="AD381"/>
  <c r="AC381"/>
  <c r="AI381" s="1"/>
  <c r="Z381"/>
  <c r="Y381"/>
  <c r="AA381" s="1"/>
  <c r="W381"/>
  <c r="V381"/>
  <c r="U381"/>
  <c r="R381"/>
  <c r="Q381"/>
  <c r="N381"/>
  <c r="M381"/>
  <c r="S381" s="1"/>
  <c r="J381"/>
  <c r="I381"/>
  <c r="BE381" s="1"/>
  <c r="C381"/>
  <c r="B381"/>
  <c r="A381"/>
  <c r="BB380"/>
  <c r="BA380"/>
  <c r="BC380" s="1"/>
  <c r="AX380"/>
  <c r="AW380"/>
  <c r="AY380" s="1"/>
  <c r="AU380"/>
  <c r="AT380"/>
  <c r="AS380"/>
  <c r="AP380"/>
  <c r="AO380"/>
  <c r="AL380"/>
  <c r="AK380"/>
  <c r="AQ380" s="1"/>
  <c r="AH380"/>
  <c r="AG380"/>
  <c r="AI380" s="1"/>
  <c r="AE380"/>
  <c r="AD380"/>
  <c r="AC380"/>
  <c r="Z380"/>
  <c r="Y380"/>
  <c r="V380"/>
  <c r="U380"/>
  <c r="R380"/>
  <c r="Q380"/>
  <c r="S380" s="1"/>
  <c r="O380"/>
  <c r="N380"/>
  <c r="M380"/>
  <c r="K380"/>
  <c r="J380"/>
  <c r="I380"/>
  <c r="BG380" s="1"/>
  <c r="C380"/>
  <c r="B380"/>
  <c r="A380"/>
  <c r="BC379"/>
  <c r="BB379"/>
  <c r="BA379"/>
  <c r="AX379"/>
  <c r="AW379"/>
  <c r="AT379"/>
  <c r="AS379"/>
  <c r="AP379"/>
  <c r="AO379"/>
  <c r="AQ379" s="1"/>
  <c r="AM379"/>
  <c r="AL379"/>
  <c r="AK379"/>
  <c r="AH379"/>
  <c r="AG379"/>
  <c r="AD379"/>
  <c r="AC379"/>
  <c r="AE379" s="1"/>
  <c r="Z379"/>
  <c r="Y379"/>
  <c r="AA379" s="1"/>
  <c r="V379"/>
  <c r="U379"/>
  <c r="R379"/>
  <c r="Q379"/>
  <c r="W379" s="1"/>
  <c r="N379"/>
  <c r="M379"/>
  <c r="O379" s="1"/>
  <c r="K379"/>
  <c r="J379"/>
  <c r="I379"/>
  <c r="BG379" s="1"/>
  <c r="C379"/>
  <c r="B379"/>
  <c r="A379"/>
  <c r="BB378"/>
  <c r="BA378"/>
  <c r="BC378" s="1"/>
  <c r="AY378"/>
  <c r="AX378"/>
  <c r="AW378"/>
  <c r="AT378"/>
  <c r="AS378"/>
  <c r="AP378"/>
  <c r="AO378"/>
  <c r="AU378" s="1"/>
  <c r="AL378"/>
  <c r="AK378"/>
  <c r="AM378" s="1"/>
  <c r="AI378"/>
  <c r="AH378"/>
  <c r="AG378"/>
  <c r="AD378"/>
  <c r="AC378"/>
  <c r="Z378"/>
  <c r="Y378"/>
  <c r="AE378" s="1"/>
  <c r="V378"/>
  <c r="U378"/>
  <c r="W378" s="1"/>
  <c r="S378"/>
  <c r="R378"/>
  <c r="Q378"/>
  <c r="N378"/>
  <c r="M378"/>
  <c r="J378"/>
  <c r="I378"/>
  <c r="BE378" s="1"/>
  <c r="C378"/>
  <c r="B378"/>
  <c r="A378"/>
  <c r="BB377"/>
  <c r="BA377"/>
  <c r="AX377"/>
  <c r="AW377"/>
  <c r="BC377" s="1"/>
  <c r="AT377"/>
  <c r="AS377"/>
  <c r="AU377" s="1"/>
  <c r="AQ377"/>
  <c r="AP377"/>
  <c r="AO377"/>
  <c r="AL377"/>
  <c r="AK377"/>
  <c r="AH377"/>
  <c r="AG377"/>
  <c r="AM377" s="1"/>
  <c r="AD377"/>
  <c r="AC377"/>
  <c r="AE377" s="1"/>
  <c r="AA377"/>
  <c r="Z377"/>
  <c r="Y377"/>
  <c r="V377"/>
  <c r="U377"/>
  <c r="R377"/>
  <c r="Q377"/>
  <c r="W377" s="1"/>
  <c r="N377"/>
  <c r="M377"/>
  <c r="O377" s="1"/>
  <c r="K377"/>
  <c r="J377"/>
  <c r="I377"/>
  <c r="BG377" s="1"/>
  <c r="C377"/>
  <c r="B377"/>
  <c r="A377"/>
  <c r="BJ376"/>
  <c r="C376"/>
  <c r="B376"/>
  <c r="A376"/>
  <c r="BJ375"/>
  <c r="C375"/>
  <c r="B375"/>
  <c r="A375"/>
  <c r="BJ374"/>
  <c r="BB374"/>
  <c r="AX374"/>
  <c r="AT374"/>
  <c r="AP374"/>
  <c r="AL374"/>
  <c r="AH374"/>
  <c r="AD374"/>
  <c r="Z374"/>
  <c r="V374"/>
  <c r="R374"/>
  <c r="N374"/>
  <c r="J374"/>
  <c r="C374"/>
  <c r="B374"/>
  <c r="A374"/>
  <c r="BJ373"/>
  <c r="BB373"/>
  <c r="AX373"/>
  <c r="AT373"/>
  <c r="AP373"/>
  <c r="AL373"/>
  <c r="AH373"/>
  <c r="AD373"/>
  <c r="Z373"/>
  <c r="V373"/>
  <c r="R373"/>
  <c r="N373"/>
  <c r="J373"/>
  <c r="C373"/>
  <c r="B373"/>
  <c r="A373"/>
  <c r="BB372"/>
  <c r="BA372"/>
  <c r="BC372" s="1"/>
  <c r="AX372"/>
  <c r="AW372"/>
  <c r="AY372" s="1"/>
  <c r="AT372"/>
  <c r="AS372"/>
  <c r="AU372" s="1"/>
  <c r="AQ372"/>
  <c r="AP372"/>
  <c r="AO372"/>
  <c r="AL372"/>
  <c r="AK372"/>
  <c r="AM372" s="1"/>
  <c r="AH372"/>
  <c r="AG372"/>
  <c r="AI372" s="1"/>
  <c r="AD372"/>
  <c r="AC372"/>
  <c r="AE372" s="1"/>
  <c r="AA372"/>
  <c r="Z372"/>
  <c r="Y372"/>
  <c r="V372"/>
  <c r="U372"/>
  <c r="W372" s="1"/>
  <c r="R372"/>
  <c r="Q372"/>
  <c r="S372" s="1"/>
  <c r="N372"/>
  <c r="M372"/>
  <c r="O372" s="1"/>
  <c r="K372"/>
  <c r="J372"/>
  <c r="I372"/>
  <c r="BE372" s="1"/>
  <c r="C372"/>
  <c r="B372"/>
  <c r="A372"/>
  <c r="BB371"/>
  <c r="BA371"/>
  <c r="BC371" s="1"/>
  <c r="AY371"/>
  <c r="AX371"/>
  <c r="AW371"/>
  <c r="AT371"/>
  <c r="AS371"/>
  <c r="AP371"/>
  <c r="AO371"/>
  <c r="AQ371" s="1"/>
  <c r="AL371"/>
  <c r="AK371"/>
  <c r="AM371" s="1"/>
  <c r="AI371"/>
  <c r="AH371"/>
  <c r="AG371"/>
  <c r="AD371"/>
  <c r="AC371"/>
  <c r="AE371" s="1"/>
  <c r="Z371"/>
  <c r="Y371"/>
  <c r="AA371" s="1"/>
  <c r="V371"/>
  <c r="U371"/>
  <c r="W371" s="1"/>
  <c r="S371"/>
  <c r="R371"/>
  <c r="Q371"/>
  <c r="N371"/>
  <c r="M371"/>
  <c r="O371" s="1"/>
  <c r="J371"/>
  <c r="I371"/>
  <c r="BG371" s="1"/>
  <c r="C371"/>
  <c r="B371"/>
  <c r="A371"/>
  <c r="BB370"/>
  <c r="BA370"/>
  <c r="BC370" s="1"/>
  <c r="AX370"/>
  <c r="AW370"/>
  <c r="AY370" s="1"/>
  <c r="AT370"/>
  <c r="AS370"/>
  <c r="AU370" s="1"/>
  <c r="AQ370"/>
  <c r="AP370"/>
  <c r="AO370"/>
  <c r="AL370"/>
  <c r="AK370"/>
  <c r="AM370" s="1"/>
  <c r="AH370"/>
  <c r="AG370"/>
  <c r="AI370" s="1"/>
  <c r="AD370"/>
  <c r="AC370"/>
  <c r="AA370"/>
  <c r="Z370"/>
  <c r="Y370"/>
  <c r="AE370" s="1"/>
  <c r="V370"/>
  <c r="U370"/>
  <c r="W370" s="1"/>
  <c r="R370"/>
  <c r="Q370"/>
  <c r="S370" s="1"/>
  <c r="N370"/>
  <c r="M370"/>
  <c r="K370"/>
  <c r="J370"/>
  <c r="I370"/>
  <c r="BE370" s="1"/>
  <c r="C370"/>
  <c r="B370"/>
  <c r="A370"/>
  <c r="BB369"/>
  <c r="BA369"/>
  <c r="BC369" s="1"/>
  <c r="AY369"/>
  <c r="AX369"/>
  <c r="AW369"/>
  <c r="AT369"/>
  <c r="AS369"/>
  <c r="AU369" s="1"/>
  <c r="AP369"/>
  <c r="AO369"/>
  <c r="AQ369" s="1"/>
  <c r="AL369"/>
  <c r="AK369"/>
  <c r="AM369" s="1"/>
  <c r="AI369"/>
  <c r="AH369"/>
  <c r="AG369"/>
  <c r="AD369"/>
  <c r="AC369"/>
  <c r="AE369" s="1"/>
  <c r="Z369"/>
  <c r="Y369"/>
  <c r="AA369" s="1"/>
  <c r="V369"/>
  <c r="U369"/>
  <c r="W369" s="1"/>
  <c r="S369"/>
  <c r="R369"/>
  <c r="Q369"/>
  <c r="N369"/>
  <c r="M369"/>
  <c r="O369" s="1"/>
  <c r="J369"/>
  <c r="I369"/>
  <c r="BG369" s="1"/>
  <c r="C369"/>
  <c r="B369"/>
  <c r="A369"/>
  <c r="BB368"/>
  <c r="BA368"/>
  <c r="BC368" s="1"/>
  <c r="AX368"/>
  <c r="AW368"/>
  <c r="AY368" s="1"/>
  <c r="AT368"/>
  <c r="AS368"/>
  <c r="AU368" s="1"/>
  <c r="AQ368"/>
  <c r="AP368"/>
  <c r="AO368"/>
  <c r="AL368"/>
  <c r="AK368"/>
  <c r="AH368"/>
  <c r="AG368"/>
  <c r="AI368" s="1"/>
  <c r="AD368"/>
  <c r="AC368"/>
  <c r="AE368" s="1"/>
  <c r="AA368"/>
  <c r="Z368"/>
  <c r="Y368"/>
  <c r="V368"/>
  <c r="U368"/>
  <c r="R368"/>
  <c r="Q368"/>
  <c r="S368" s="1"/>
  <c r="N368"/>
  <c r="M368"/>
  <c r="O368" s="1"/>
  <c r="K368"/>
  <c r="J368"/>
  <c r="I368"/>
  <c r="BE368" s="1"/>
  <c r="C368"/>
  <c r="B368"/>
  <c r="A368"/>
  <c r="BB367"/>
  <c r="BA367"/>
  <c r="BC367" s="1"/>
  <c r="AY367"/>
  <c r="AX367"/>
  <c r="AW367"/>
  <c r="AT367"/>
  <c r="AS367"/>
  <c r="AP367"/>
  <c r="AO367"/>
  <c r="AQ367" s="1"/>
  <c r="AL367"/>
  <c r="AK367"/>
  <c r="AM367" s="1"/>
  <c r="AI367"/>
  <c r="AH367"/>
  <c r="AG367"/>
  <c r="AD367"/>
  <c r="AC367"/>
  <c r="Z367"/>
  <c r="Y367"/>
  <c r="AA367" s="1"/>
  <c r="V367"/>
  <c r="U367"/>
  <c r="W367" s="1"/>
  <c r="S367"/>
  <c r="R367"/>
  <c r="Q367"/>
  <c r="N367"/>
  <c r="M367"/>
  <c r="J367"/>
  <c r="I367"/>
  <c r="BG367" s="1"/>
  <c r="C367"/>
  <c r="B367"/>
  <c r="A367"/>
  <c r="BB366"/>
  <c r="BA366"/>
  <c r="AX366"/>
  <c r="AW366"/>
  <c r="AY366" s="1"/>
  <c r="AT366"/>
  <c r="AS366"/>
  <c r="AU366" s="1"/>
  <c r="AQ366"/>
  <c r="AP366"/>
  <c r="AO366"/>
  <c r="AL366"/>
  <c r="AK366"/>
  <c r="AH366"/>
  <c r="AG366"/>
  <c r="AI366" s="1"/>
  <c r="AD366"/>
  <c r="AC366"/>
  <c r="AE366" s="1"/>
  <c r="AA366"/>
  <c r="Z366"/>
  <c r="Y366"/>
  <c r="V366"/>
  <c r="U366"/>
  <c r="R366"/>
  <c r="Q366"/>
  <c r="S366" s="1"/>
  <c r="N366"/>
  <c r="M366"/>
  <c r="O366" s="1"/>
  <c r="K366"/>
  <c r="J366"/>
  <c r="I366"/>
  <c r="BE366" s="1"/>
  <c r="C366"/>
  <c r="B366"/>
  <c r="A366"/>
  <c r="BB365"/>
  <c r="BA365"/>
  <c r="BC365" s="1"/>
  <c r="AY365"/>
  <c r="AX365"/>
  <c r="AW365"/>
  <c r="AT365"/>
  <c r="AS365"/>
  <c r="AP365"/>
  <c r="AO365"/>
  <c r="AQ365" s="1"/>
  <c r="AL365"/>
  <c r="AK365"/>
  <c r="AM365" s="1"/>
  <c r="AI365"/>
  <c r="AH365"/>
  <c r="AG365"/>
  <c r="AD365"/>
  <c r="AC365"/>
  <c r="Z365"/>
  <c r="Y365"/>
  <c r="AA365" s="1"/>
  <c r="V365"/>
  <c r="U365"/>
  <c r="W365" s="1"/>
  <c r="S365"/>
  <c r="R365"/>
  <c r="Q365"/>
  <c r="N365"/>
  <c r="M365"/>
  <c r="J365"/>
  <c r="I365"/>
  <c r="BG365" s="1"/>
  <c r="C365"/>
  <c r="B365"/>
  <c r="A365"/>
  <c r="BB364"/>
  <c r="BA364"/>
  <c r="AX364"/>
  <c r="AW364"/>
  <c r="AY364" s="1"/>
  <c r="AT364"/>
  <c r="AS364"/>
  <c r="AU364" s="1"/>
  <c r="AQ364"/>
  <c r="AP364"/>
  <c r="AO364"/>
  <c r="AL364"/>
  <c r="AK364"/>
  <c r="AH364"/>
  <c r="AG364"/>
  <c r="AI364" s="1"/>
  <c r="AD364"/>
  <c r="AC364"/>
  <c r="AE364" s="1"/>
  <c r="AA364"/>
  <c r="Z364"/>
  <c r="Y364"/>
  <c r="V364"/>
  <c r="U364"/>
  <c r="R364"/>
  <c r="Q364"/>
  <c r="S364" s="1"/>
  <c r="N364"/>
  <c r="M364"/>
  <c r="O364" s="1"/>
  <c r="K364"/>
  <c r="J364"/>
  <c r="I364"/>
  <c r="BE364" s="1"/>
  <c r="C364"/>
  <c r="B364"/>
  <c r="A364"/>
  <c r="BB363"/>
  <c r="BA363"/>
  <c r="BC363" s="1"/>
  <c r="AY363"/>
  <c r="AX363"/>
  <c r="AW363"/>
  <c r="AT363"/>
  <c r="AS363"/>
  <c r="AP363"/>
  <c r="AO363"/>
  <c r="AQ363" s="1"/>
  <c r="AL363"/>
  <c r="AK363"/>
  <c r="AM363" s="1"/>
  <c r="AI363"/>
  <c r="AH363"/>
  <c r="AG363"/>
  <c r="AD363"/>
  <c r="AC363"/>
  <c r="Z363"/>
  <c r="Y363"/>
  <c r="AA363" s="1"/>
  <c r="V363"/>
  <c r="U363"/>
  <c r="W363" s="1"/>
  <c r="S363"/>
  <c r="R363"/>
  <c r="Q363"/>
  <c r="N363"/>
  <c r="M363"/>
  <c r="J363"/>
  <c r="I363"/>
  <c r="BG363" s="1"/>
  <c r="C363"/>
  <c r="B363"/>
  <c r="A363"/>
  <c r="BB362"/>
  <c r="BA362"/>
  <c r="AX362"/>
  <c r="AW362"/>
  <c r="AY362" s="1"/>
  <c r="AT362"/>
  <c r="AS362"/>
  <c r="AU362" s="1"/>
  <c r="AQ362"/>
  <c r="AP362"/>
  <c r="AO362"/>
  <c r="AL362"/>
  <c r="AK362"/>
  <c r="AH362"/>
  <c r="AG362"/>
  <c r="AI362" s="1"/>
  <c r="AD362"/>
  <c r="AC362"/>
  <c r="AE362" s="1"/>
  <c r="AA362"/>
  <c r="Z362"/>
  <c r="Y362"/>
  <c r="V362"/>
  <c r="U362"/>
  <c r="R362"/>
  <c r="Q362"/>
  <c r="S362" s="1"/>
  <c r="N362"/>
  <c r="M362"/>
  <c r="O362" s="1"/>
  <c r="K362"/>
  <c r="J362"/>
  <c r="I362"/>
  <c r="BE362" s="1"/>
  <c r="C362"/>
  <c r="B362"/>
  <c r="A362"/>
  <c r="BB361"/>
  <c r="BA361"/>
  <c r="BC361" s="1"/>
  <c r="AY361"/>
  <c r="AX361"/>
  <c r="AW361"/>
  <c r="AT361"/>
  <c r="AS361"/>
  <c r="AP361"/>
  <c r="AO361"/>
  <c r="AQ361" s="1"/>
  <c r="AL361"/>
  <c r="AK361"/>
  <c r="AM361" s="1"/>
  <c r="AI361"/>
  <c r="AH361"/>
  <c r="AG361"/>
  <c r="AD361"/>
  <c r="AC361"/>
  <c r="Z361"/>
  <c r="Y361"/>
  <c r="AA361" s="1"/>
  <c r="V361"/>
  <c r="U361"/>
  <c r="W361" s="1"/>
  <c r="S361"/>
  <c r="R361"/>
  <c r="Q361"/>
  <c r="N361"/>
  <c r="M361"/>
  <c r="J361"/>
  <c r="I361"/>
  <c r="BG361" s="1"/>
  <c r="C361"/>
  <c r="B361"/>
  <c r="A361"/>
  <c r="BB360"/>
  <c r="BA360"/>
  <c r="BC360" s="1"/>
  <c r="AX360"/>
  <c r="AW360"/>
  <c r="AY360" s="1"/>
  <c r="AT360"/>
  <c r="AS360"/>
  <c r="AU360" s="1"/>
  <c r="AQ360"/>
  <c r="AP360"/>
  <c r="AO360"/>
  <c r="AL360"/>
  <c r="AK360"/>
  <c r="AM360" s="1"/>
  <c r="AH360"/>
  <c r="AG360"/>
  <c r="AI360" s="1"/>
  <c r="AD360"/>
  <c r="AC360"/>
  <c r="AE360" s="1"/>
  <c r="AA360"/>
  <c r="Z360"/>
  <c r="Y360"/>
  <c r="V360"/>
  <c r="U360"/>
  <c r="W360" s="1"/>
  <c r="R360"/>
  <c r="Q360"/>
  <c r="S360" s="1"/>
  <c r="N360"/>
  <c r="M360"/>
  <c r="O360" s="1"/>
  <c r="K360"/>
  <c r="J360"/>
  <c r="I360"/>
  <c r="BE360" s="1"/>
  <c r="C360"/>
  <c r="B360"/>
  <c r="A360"/>
  <c r="BB359"/>
  <c r="BA359"/>
  <c r="BC359" s="1"/>
  <c r="AY359"/>
  <c r="AX359"/>
  <c r="AW359"/>
  <c r="AT359"/>
  <c r="AS359"/>
  <c r="AU359" s="1"/>
  <c r="AP359"/>
  <c r="AO359"/>
  <c r="AQ359" s="1"/>
  <c r="AL359"/>
  <c r="AK359"/>
  <c r="AM359" s="1"/>
  <c r="AI359"/>
  <c r="AH359"/>
  <c r="AG359"/>
  <c r="AD359"/>
  <c r="AC359"/>
  <c r="AE359" s="1"/>
  <c r="Z359"/>
  <c r="Y359"/>
  <c r="AA359" s="1"/>
  <c r="V359"/>
  <c r="U359"/>
  <c r="W359" s="1"/>
  <c r="S359"/>
  <c r="R359"/>
  <c r="Q359"/>
  <c r="N359"/>
  <c r="M359"/>
  <c r="O359" s="1"/>
  <c r="J359"/>
  <c r="I359"/>
  <c r="BG359" s="1"/>
  <c r="C359"/>
  <c r="B359"/>
  <c r="A359"/>
  <c r="BB358"/>
  <c r="BA358"/>
  <c r="BC358" s="1"/>
  <c r="AX358"/>
  <c r="AW358"/>
  <c r="AY358" s="1"/>
  <c r="AT358"/>
  <c r="AS358"/>
  <c r="AU358" s="1"/>
  <c r="AQ358"/>
  <c r="AP358"/>
  <c r="AO358"/>
  <c r="AL358"/>
  <c r="AK358"/>
  <c r="AM358" s="1"/>
  <c r="AH358"/>
  <c r="AG358"/>
  <c r="AI358" s="1"/>
  <c r="AD358"/>
  <c r="AC358"/>
  <c r="AE358" s="1"/>
  <c r="AA358"/>
  <c r="Z358"/>
  <c r="Y358"/>
  <c r="V358"/>
  <c r="U358"/>
  <c r="W358" s="1"/>
  <c r="R358"/>
  <c r="Q358"/>
  <c r="S358" s="1"/>
  <c r="N358"/>
  <c r="M358"/>
  <c r="O358" s="1"/>
  <c r="K358"/>
  <c r="J358"/>
  <c r="I358"/>
  <c r="BE358" s="1"/>
  <c r="C358"/>
  <c r="B358"/>
  <c r="A358"/>
  <c r="BJ357"/>
  <c r="C357"/>
  <c r="B357"/>
  <c r="A357"/>
  <c r="BJ356"/>
  <c r="C356"/>
  <c r="B356"/>
  <c r="A356"/>
  <c r="BJ355"/>
  <c r="BB355"/>
  <c r="AX355"/>
  <c r="AT355"/>
  <c r="AP355"/>
  <c r="AL355"/>
  <c r="AH355"/>
  <c r="AD355"/>
  <c r="Z355"/>
  <c r="V355"/>
  <c r="R355"/>
  <c r="N355"/>
  <c r="J355"/>
  <c r="C355"/>
  <c r="B355"/>
  <c r="A355"/>
  <c r="BJ354"/>
  <c r="BB354"/>
  <c r="AX354"/>
  <c r="AT354"/>
  <c r="AP354"/>
  <c r="AL354"/>
  <c r="AH354"/>
  <c r="AD354"/>
  <c r="Z354"/>
  <c r="V354"/>
  <c r="R354"/>
  <c r="N354"/>
  <c r="J354"/>
  <c r="C354"/>
  <c r="B354"/>
  <c r="A354"/>
  <c r="BB353"/>
  <c r="BA353"/>
  <c r="BC353" s="1"/>
  <c r="AY353"/>
  <c r="AX353"/>
  <c r="AW353"/>
  <c r="AT353"/>
  <c r="AS353"/>
  <c r="AP353"/>
  <c r="AO353"/>
  <c r="AQ353" s="1"/>
  <c r="AL353"/>
  <c r="AK353"/>
  <c r="AM353" s="1"/>
  <c r="AI353"/>
  <c r="AH353"/>
  <c r="AG353"/>
  <c r="AD353"/>
  <c r="AC353"/>
  <c r="Z353"/>
  <c r="Y353"/>
  <c r="AA353" s="1"/>
  <c r="V353"/>
  <c r="U353"/>
  <c r="W353" s="1"/>
  <c r="S353"/>
  <c r="R353"/>
  <c r="Q353"/>
  <c r="N353"/>
  <c r="M353"/>
  <c r="O353" s="1"/>
  <c r="J353"/>
  <c r="I353"/>
  <c r="BG353" s="1"/>
  <c r="C353"/>
  <c r="B353"/>
  <c r="A353"/>
  <c r="BB352"/>
  <c r="BA352"/>
  <c r="BC352" s="1"/>
  <c r="AX352"/>
  <c r="AW352"/>
  <c r="AY352" s="1"/>
  <c r="AT352"/>
  <c r="AS352"/>
  <c r="AU352" s="1"/>
  <c r="AQ352"/>
  <c r="AP352"/>
  <c r="AO352"/>
  <c r="AL352"/>
  <c r="AK352"/>
  <c r="AM352" s="1"/>
  <c r="AH352"/>
  <c r="AG352"/>
  <c r="AI352" s="1"/>
  <c r="AD352"/>
  <c r="AC352"/>
  <c r="AE352" s="1"/>
  <c r="AA352"/>
  <c r="Z352"/>
  <c r="Y352"/>
  <c r="V352"/>
  <c r="U352"/>
  <c r="W352" s="1"/>
  <c r="R352"/>
  <c r="Q352"/>
  <c r="S352" s="1"/>
  <c r="N352"/>
  <c r="M352"/>
  <c r="J352"/>
  <c r="I352"/>
  <c r="BE352" s="1"/>
  <c r="C352"/>
  <c r="B352"/>
  <c r="A352"/>
  <c r="BC351"/>
  <c r="BB351"/>
  <c r="BA351"/>
  <c r="AX351"/>
  <c r="AW351"/>
  <c r="AY351" s="1"/>
  <c r="AT351"/>
  <c r="AS351"/>
  <c r="AU351" s="1"/>
  <c r="AQ351"/>
  <c r="AP351"/>
  <c r="AO351"/>
  <c r="AM351"/>
  <c r="AL351"/>
  <c r="AK351"/>
  <c r="AH351"/>
  <c r="AG351"/>
  <c r="AI351" s="1"/>
  <c r="AD351"/>
  <c r="AC351"/>
  <c r="AE351" s="1"/>
  <c r="AA351"/>
  <c r="Z351"/>
  <c r="Y351"/>
  <c r="W351"/>
  <c r="V351"/>
  <c r="U351"/>
  <c r="R351"/>
  <c r="Q351"/>
  <c r="S351" s="1"/>
  <c r="N351"/>
  <c r="M351"/>
  <c r="O351" s="1"/>
  <c r="J351"/>
  <c r="I351"/>
  <c r="BG351" s="1"/>
  <c r="C351"/>
  <c r="B351"/>
  <c r="A351"/>
  <c r="BB350"/>
  <c r="BA350"/>
  <c r="BC350" s="1"/>
  <c r="AX350"/>
  <c r="AW350"/>
  <c r="AY350" s="1"/>
  <c r="AU350"/>
  <c r="AT350"/>
  <c r="AS350"/>
  <c r="AQ350"/>
  <c r="AP350"/>
  <c r="AO350"/>
  <c r="AL350"/>
  <c r="AK350"/>
  <c r="AM350" s="1"/>
  <c r="AH350"/>
  <c r="AG350"/>
  <c r="AI350" s="1"/>
  <c r="AE350"/>
  <c r="AD350"/>
  <c r="AC350"/>
  <c r="AA350"/>
  <c r="Z350"/>
  <c r="Y350"/>
  <c r="V350"/>
  <c r="U350"/>
  <c r="W350" s="1"/>
  <c r="R350"/>
  <c r="Q350"/>
  <c r="S350" s="1"/>
  <c r="O350"/>
  <c r="N350"/>
  <c r="M350"/>
  <c r="K350"/>
  <c r="J350"/>
  <c r="I350"/>
  <c r="BE350" s="1"/>
  <c r="C350"/>
  <c r="B350"/>
  <c r="A350"/>
  <c r="BC349"/>
  <c r="BB349"/>
  <c r="BA349"/>
  <c r="AY349"/>
  <c r="AX349"/>
  <c r="AW349"/>
  <c r="AT349"/>
  <c r="AS349"/>
  <c r="AU349" s="1"/>
  <c r="AP349"/>
  <c r="AO349"/>
  <c r="AQ349" s="1"/>
  <c r="AM349"/>
  <c r="AL349"/>
  <c r="AK349"/>
  <c r="AI349"/>
  <c r="AH349"/>
  <c r="AG349"/>
  <c r="AD349"/>
  <c r="AC349"/>
  <c r="AE349" s="1"/>
  <c r="Z349"/>
  <c r="Y349"/>
  <c r="AA349" s="1"/>
  <c r="W349"/>
  <c r="V349"/>
  <c r="U349"/>
  <c r="S349"/>
  <c r="R349"/>
  <c r="Q349"/>
  <c r="N349"/>
  <c r="M349"/>
  <c r="O349" s="1"/>
  <c r="J349"/>
  <c r="I349"/>
  <c r="BG349" s="1"/>
  <c r="C349"/>
  <c r="B349"/>
  <c r="A349"/>
  <c r="BB348"/>
  <c r="BA348"/>
  <c r="BC348" s="1"/>
  <c r="AX348"/>
  <c r="AW348"/>
  <c r="AY348" s="1"/>
  <c r="AU348"/>
  <c r="AT348"/>
  <c r="AS348"/>
  <c r="AQ348"/>
  <c r="AP348"/>
  <c r="AO348"/>
  <c r="AL348"/>
  <c r="AK348"/>
  <c r="AM348" s="1"/>
  <c r="AH348"/>
  <c r="AG348"/>
  <c r="AI348" s="1"/>
  <c r="AE348"/>
  <c r="AD348"/>
  <c r="AC348"/>
  <c r="AA348"/>
  <c r="Z348"/>
  <c r="Y348"/>
  <c r="V348"/>
  <c r="U348"/>
  <c r="W348" s="1"/>
  <c r="R348"/>
  <c r="Q348"/>
  <c r="S348" s="1"/>
  <c r="O348"/>
  <c r="N348"/>
  <c r="M348"/>
  <c r="K348"/>
  <c r="J348"/>
  <c r="I348"/>
  <c r="BE348" s="1"/>
  <c r="C348"/>
  <c r="B348"/>
  <c r="A348"/>
  <c r="BC347"/>
  <c r="BB347"/>
  <c r="BA347"/>
  <c r="AY347"/>
  <c r="AX347"/>
  <c r="AW347"/>
  <c r="AT347"/>
  <c r="AS347"/>
  <c r="AU347" s="1"/>
  <c r="AP347"/>
  <c r="AO347"/>
  <c r="AQ347" s="1"/>
  <c r="AM347"/>
  <c r="AL347"/>
  <c r="AK347"/>
  <c r="AI347"/>
  <c r="AH347"/>
  <c r="AG347"/>
  <c r="AD347"/>
  <c r="AC347"/>
  <c r="AE347" s="1"/>
  <c r="Z347"/>
  <c r="Y347"/>
  <c r="AA347" s="1"/>
  <c r="W347"/>
  <c r="V347"/>
  <c r="U347"/>
  <c r="S347"/>
  <c r="R347"/>
  <c r="Q347"/>
  <c r="N347"/>
  <c r="M347"/>
  <c r="O347" s="1"/>
  <c r="J347"/>
  <c r="I347"/>
  <c r="BG347" s="1"/>
  <c r="C347"/>
  <c r="B347"/>
  <c r="A347"/>
  <c r="BB346"/>
  <c r="BA346"/>
  <c r="BC346" s="1"/>
  <c r="AX346"/>
  <c r="AW346"/>
  <c r="AY346" s="1"/>
  <c r="AU346"/>
  <c r="AT346"/>
  <c r="AS346"/>
  <c r="AQ346"/>
  <c r="AP346"/>
  <c r="AO346"/>
  <c r="AL346"/>
  <c r="AK346"/>
  <c r="AM346" s="1"/>
  <c r="AH346"/>
  <c r="AG346"/>
  <c r="AI346" s="1"/>
  <c r="AE346"/>
  <c r="AD346"/>
  <c r="AC346"/>
  <c r="AA346"/>
  <c r="Z346"/>
  <c r="Y346"/>
  <c r="V346"/>
  <c r="U346"/>
  <c r="W346" s="1"/>
  <c r="R346"/>
  <c r="Q346"/>
  <c r="S346" s="1"/>
  <c r="O346"/>
  <c r="N346"/>
  <c r="M346"/>
  <c r="K346"/>
  <c r="J346"/>
  <c r="I346"/>
  <c r="BE346" s="1"/>
  <c r="C346"/>
  <c r="B346"/>
  <c r="A346"/>
  <c r="BC345"/>
  <c r="BB345"/>
  <c r="BA345"/>
  <c r="AY345"/>
  <c r="AX345"/>
  <c r="AW345"/>
  <c r="AT345"/>
  <c r="AS345"/>
  <c r="AU345" s="1"/>
  <c r="AP345"/>
  <c r="AO345"/>
  <c r="AQ345" s="1"/>
  <c r="AM345"/>
  <c r="AL345"/>
  <c r="AK345"/>
  <c r="AI345"/>
  <c r="AH345"/>
  <c r="AG345"/>
  <c r="AD345"/>
  <c r="AC345"/>
  <c r="AE345" s="1"/>
  <c r="Z345"/>
  <c r="Y345"/>
  <c r="AA345" s="1"/>
  <c r="W345"/>
  <c r="V345"/>
  <c r="U345"/>
  <c r="S345"/>
  <c r="R345"/>
  <c r="Q345"/>
  <c r="N345"/>
  <c r="M345"/>
  <c r="O345" s="1"/>
  <c r="J345"/>
  <c r="I345"/>
  <c r="BG345" s="1"/>
  <c r="C345"/>
  <c r="B345"/>
  <c r="A345"/>
  <c r="BB344"/>
  <c r="BA344"/>
  <c r="BC344" s="1"/>
  <c r="AX344"/>
  <c r="AW344"/>
  <c r="AY344" s="1"/>
  <c r="AU344"/>
  <c r="AT344"/>
  <c r="AS344"/>
  <c r="AQ344"/>
  <c r="AP344"/>
  <c r="AO344"/>
  <c r="AL344"/>
  <c r="AK344"/>
  <c r="AM344" s="1"/>
  <c r="AH344"/>
  <c r="AG344"/>
  <c r="AI344" s="1"/>
  <c r="AE344"/>
  <c r="AD344"/>
  <c r="AC344"/>
  <c r="AA344"/>
  <c r="Z344"/>
  <c r="Y344"/>
  <c r="V344"/>
  <c r="U344"/>
  <c r="W344" s="1"/>
  <c r="R344"/>
  <c r="Q344"/>
  <c r="S344" s="1"/>
  <c r="O344"/>
  <c r="N344"/>
  <c r="M344"/>
  <c r="K344"/>
  <c r="J344"/>
  <c r="I344"/>
  <c r="BE344" s="1"/>
  <c r="C344"/>
  <c r="B344"/>
  <c r="A344"/>
  <c r="BC343"/>
  <c r="BB343"/>
  <c r="BA343"/>
  <c r="AY343"/>
  <c r="AX343"/>
  <c r="AW343"/>
  <c r="AT343"/>
  <c r="AS343"/>
  <c r="AU343" s="1"/>
  <c r="AP343"/>
  <c r="AO343"/>
  <c r="AQ343" s="1"/>
  <c r="AM343"/>
  <c r="AL343"/>
  <c r="AK343"/>
  <c r="AI343"/>
  <c r="AH343"/>
  <c r="AG343"/>
  <c r="AD343"/>
  <c r="AC343"/>
  <c r="AE343" s="1"/>
  <c r="Z343"/>
  <c r="Y343"/>
  <c r="AA343" s="1"/>
  <c r="W343"/>
  <c r="V343"/>
  <c r="U343"/>
  <c r="S343"/>
  <c r="R343"/>
  <c r="Q343"/>
  <c r="N343"/>
  <c r="M343"/>
  <c r="O343" s="1"/>
  <c r="J343"/>
  <c r="I343"/>
  <c r="BG343" s="1"/>
  <c r="C343"/>
  <c r="B343"/>
  <c r="A343"/>
  <c r="BB342"/>
  <c r="BA342"/>
  <c r="BC342" s="1"/>
  <c r="AX342"/>
  <c r="AW342"/>
  <c r="AY342" s="1"/>
  <c r="AU342"/>
  <c r="AT342"/>
  <c r="AS342"/>
  <c r="AQ342"/>
  <c r="AP342"/>
  <c r="AO342"/>
  <c r="AL342"/>
  <c r="AK342"/>
  <c r="AM342" s="1"/>
  <c r="AH342"/>
  <c r="AG342"/>
  <c r="AI342" s="1"/>
  <c r="AE342"/>
  <c r="AD342"/>
  <c r="AC342"/>
  <c r="AA342"/>
  <c r="Z342"/>
  <c r="Y342"/>
  <c r="V342"/>
  <c r="U342"/>
  <c r="W342" s="1"/>
  <c r="R342"/>
  <c r="Q342"/>
  <c r="S342" s="1"/>
  <c r="O342"/>
  <c r="N342"/>
  <c r="M342"/>
  <c r="K342"/>
  <c r="J342"/>
  <c r="I342"/>
  <c r="BE342" s="1"/>
  <c r="C342"/>
  <c r="B342"/>
  <c r="A342"/>
  <c r="BC341"/>
  <c r="BB341"/>
  <c r="BA341"/>
  <c r="AX341"/>
  <c r="AW341"/>
  <c r="AT341"/>
  <c r="AS341"/>
  <c r="AP341"/>
  <c r="AO341"/>
  <c r="AQ341" s="1"/>
  <c r="AM341"/>
  <c r="AL341"/>
  <c r="AK341"/>
  <c r="AH341"/>
  <c r="AG341"/>
  <c r="AD341"/>
  <c r="AC341"/>
  <c r="Z341"/>
  <c r="Y341"/>
  <c r="AA341" s="1"/>
  <c r="W341"/>
  <c r="V341"/>
  <c r="U341"/>
  <c r="R341"/>
  <c r="Q341"/>
  <c r="N341"/>
  <c r="M341"/>
  <c r="J341"/>
  <c r="I341"/>
  <c r="BG341" s="1"/>
  <c r="C341"/>
  <c r="B341"/>
  <c r="A341"/>
  <c r="BB340"/>
  <c r="BA340"/>
  <c r="BC340" s="1"/>
  <c r="AX340"/>
  <c r="AW340"/>
  <c r="AY340" s="1"/>
  <c r="AU340"/>
  <c r="AT340"/>
  <c r="AS340"/>
  <c r="AP340"/>
  <c r="AO340"/>
  <c r="AL340"/>
  <c r="AK340"/>
  <c r="AH340"/>
  <c r="AG340"/>
  <c r="AI340" s="1"/>
  <c r="AE340"/>
  <c r="AD340"/>
  <c r="AC340"/>
  <c r="Z340"/>
  <c r="Y340"/>
  <c r="V340"/>
  <c r="U340"/>
  <c r="R340"/>
  <c r="Q340"/>
  <c r="S340" s="1"/>
  <c r="O340"/>
  <c r="N340"/>
  <c r="M340"/>
  <c r="K340"/>
  <c r="J340"/>
  <c r="I340"/>
  <c r="C340"/>
  <c r="B340"/>
  <c r="A340"/>
  <c r="BC339"/>
  <c r="BB339"/>
  <c r="BA339"/>
  <c r="AX339"/>
  <c r="AW339"/>
  <c r="AT339"/>
  <c r="AS339"/>
  <c r="AP339"/>
  <c r="AO339"/>
  <c r="AQ339" s="1"/>
  <c r="AM339"/>
  <c r="AL339"/>
  <c r="AK339"/>
  <c r="AH339"/>
  <c r="AG339"/>
  <c r="AD339"/>
  <c r="AC339"/>
  <c r="Z339"/>
  <c r="Y339"/>
  <c r="AA339" s="1"/>
  <c r="W339"/>
  <c r="V339"/>
  <c r="U339"/>
  <c r="R339"/>
  <c r="Q339"/>
  <c r="N339"/>
  <c r="M339"/>
  <c r="J339"/>
  <c r="I339"/>
  <c r="BG339" s="1"/>
  <c r="C339"/>
  <c r="B339"/>
  <c r="A339"/>
  <c r="BB338"/>
  <c r="BA338"/>
  <c r="BC338" s="1"/>
  <c r="AX338"/>
  <c r="AW338"/>
  <c r="AY338" s="1"/>
  <c r="AU338"/>
  <c r="AT338"/>
  <c r="AS338"/>
  <c r="AP338"/>
  <c r="AO338"/>
  <c r="AL338"/>
  <c r="AK338"/>
  <c r="AH338"/>
  <c r="AG338"/>
  <c r="AI338" s="1"/>
  <c r="AE338"/>
  <c r="AD338"/>
  <c r="AC338"/>
  <c r="Z338"/>
  <c r="Y338"/>
  <c r="V338"/>
  <c r="U338"/>
  <c r="R338"/>
  <c r="Q338"/>
  <c r="S338" s="1"/>
  <c r="O338"/>
  <c r="N338"/>
  <c r="M338"/>
  <c r="K338"/>
  <c r="J338"/>
  <c r="I338"/>
  <c r="C338"/>
  <c r="B338"/>
  <c r="A338"/>
  <c r="BC337"/>
  <c r="BB337"/>
  <c r="BA337"/>
  <c r="AX337"/>
  <c r="AW337"/>
  <c r="AT337"/>
  <c r="AS337"/>
  <c r="AP337"/>
  <c r="AO337"/>
  <c r="AQ337" s="1"/>
  <c r="AM337"/>
  <c r="AL337"/>
  <c r="AK337"/>
  <c r="AH337"/>
  <c r="AG337"/>
  <c r="AD337"/>
  <c r="AC337"/>
  <c r="Z337"/>
  <c r="Y337"/>
  <c r="AA337" s="1"/>
  <c r="W337"/>
  <c r="V337"/>
  <c r="U337"/>
  <c r="R337"/>
  <c r="Q337"/>
  <c r="N337"/>
  <c r="M337"/>
  <c r="J337"/>
  <c r="I337"/>
  <c r="BG337" s="1"/>
  <c r="C337"/>
  <c r="B337"/>
  <c r="A337"/>
  <c r="BB336"/>
  <c r="BA336"/>
  <c r="BC336" s="1"/>
  <c r="AX336"/>
  <c r="AW336"/>
  <c r="AY336" s="1"/>
  <c r="AU336"/>
  <c r="AT336"/>
  <c r="AS336"/>
  <c r="AP336"/>
  <c r="AO336"/>
  <c r="AL336"/>
  <c r="AK336"/>
  <c r="AH336"/>
  <c r="AG336"/>
  <c r="AI336" s="1"/>
  <c r="AE336"/>
  <c r="AD336"/>
  <c r="AC336"/>
  <c r="Z336"/>
  <c r="Y336"/>
  <c r="V336"/>
  <c r="U336"/>
  <c r="R336"/>
  <c r="Q336"/>
  <c r="S336" s="1"/>
  <c r="O336"/>
  <c r="N336"/>
  <c r="M336"/>
  <c r="J336"/>
  <c r="I336"/>
  <c r="BE336" s="1"/>
  <c r="C336"/>
  <c r="B336"/>
  <c r="A336"/>
  <c r="BC335"/>
  <c r="BB335"/>
  <c r="BA335"/>
  <c r="AX335"/>
  <c r="AW335"/>
  <c r="AT335"/>
  <c r="AS335"/>
  <c r="AP335"/>
  <c r="AO335"/>
  <c r="AQ335" s="1"/>
  <c r="AM335"/>
  <c r="AL335"/>
  <c r="AK335"/>
  <c r="AH335"/>
  <c r="AG335"/>
  <c r="AD335"/>
  <c r="AC335"/>
  <c r="Z335"/>
  <c r="Y335"/>
  <c r="AA335" s="1"/>
  <c r="W335"/>
  <c r="V335"/>
  <c r="U335"/>
  <c r="R335"/>
  <c r="Q335"/>
  <c r="N335"/>
  <c r="M335"/>
  <c r="J335"/>
  <c r="I335"/>
  <c r="C335"/>
  <c r="B335"/>
  <c r="A335"/>
  <c r="BB334"/>
  <c r="BA334"/>
  <c r="BC334" s="1"/>
  <c r="AX334"/>
  <c r="AW334"/>
  <c r="AY334" s="1"/>
  <c r="AU334"/>
  <c r="AT334"/>
  <c r="AS334"/>
  <c r="AP334"/>
  <c r="AO334"/>
  <c r="AL334"/>
  <c r="AK334"/>
  <c r="AH334"/>
  <c r="AG334"/>
  <c r="AI334" s="1"/>
  <c r="AE334"/>
  <c r="AD334"/>
  <c r="AC334"/>
  <c r="Z334"/>
  <c r="Y334"/>
  <c r="V334"/>
  <c r="U334"/>
  <c r="R334"/>
  <c r="Q334"/>
  <c r="S334" s="1"/>
  <c r="O334"/>
  <c r="N334"/>
  <c r="M334"/>
  <c r="K334"/>
  <c r="J334"/>
  <c r="I334"/>
  <c r="BE334" s="1"/>
  <c r="C334"/>
  <c r="B334"/>
  <c r="A334"/>
  <c r="BC333"/>
  <c r="BB333"/>
  <c r="BA333"/>
  <c r="AX333"/>
  <c r="AW333"/>
  <c r="AT333"/>
  <c r="AS333"/>
  <c r="AP333"/>
  <c r="AO333"/>
  <c r="AQ333" s="1"/>
  <c r="AM333"/>
  <c r="AL333"/>
  <c r="AK333"/>
  <c r="AH333"/>
  <c r="AG333"/>
  <c r="AD333"/>
  <c r="AC333"/>
  <c r="Z333"/>
  <c r="Y333"/>
  <c r="AA333" s="1"/>
  <c r="W333"/>
  <c r="V333"/>
  <c r="U333"/>
  <c r="R333"/>
  <c r="Q333"/>
  <c r="N333"/>
  <c r="M333"/>
  <c r="J333"/>
  <c r="I333"/>
  <c r="C333"/>
  <c r="B333"/>
  <c r="A333"/>
  <c r="BB332"/>
  <c r="BA332"/>
  <c r="BC332" s="1"/>
  <c r="AX332"/>
  <c r="AW332"/>
  <c r="AY332" s="1"/>
  <c r="AU332"/>
  <c r="AT332"/>
  <c r="AS332"/>
  <c r="AP332"/>
  <c r="AO332"/>
  <c r="AL332"/>
  <c r="AK332"/>
  <c r="AH332"/>
  <c r="AG332"/>
  <c r="AI332" s="1"/>
  <c r="AE332"/>
  <c r="AD332"/>
  <c r="AC332"/>
  <c r="Z332"/>
  <c r="Y332"/>
  <c r="V332"/>
  <c r="U332"/>
  <c r="R332"/>
  <c r="Q332"/>
  <c r="S332" s="1"/>
  <c r="O332"/>
  <c r="N332"/>
  <c r="M332"/>
  <c r="K332"/>
  <c r="J332"/>
  <c r="I332"/>
  <c r="BE332" s="1"/>
  <c r="C332"/>
  <c r="B332"/>
  <c r="A332"/>
  <c r="BC331"/>
  <c r="BB331"/>
  <c r="BA331"/>
  <c r="AX331"/>
  <c r="AW331"/>
  <c r="AT331"/>
  <c r="AS331"/>
  <c r="AP331"/>
  <c r="AO331"/>
  <c r="AQ331" s="1"/>
  <c r="AM331"/>
  <c r="AL331"/>
  <c r="AK331"/>
  <c r="AH331"/>
  <c r="AG331"/>
  <c r="AD331"/>
  <c r="AC331"/>
  <c r="Z331"/>
  <c r="Y331"/>
  <c r="AA331" s="1"/>
  <c r="W331"/>
  <c r="V331"/>
  <c r="U331"/>
  <c r="R331"/>
  <c r="Q331"/>
  <c r="N331"/>
  <c r="M331"/>
  <c r="J331"/>
  <c r="I331"/>
  <c r="C331"/>
  <c r="B331"/>
  <c r="A331"/>
  <c r="BB330"/>
  <c r="BA330"/>
  <c r="BC330" s="1"/>
  <c r="AX330"/>
  <c r="AW330"/>
  <c r="AY330" s="1"/>
  <c r="AU330"/>
  <c r="AT330"/>
  <c r="AS330"/>
  <c r="AP330"/>
  <c r="AO330"/>
  <c r="AL330"/>
  <c r="AK330"/>
  <c r="AH330"/>
  <c r="AG330"/>
  <c r="AI330" s="1"/>
  <c r="AE330"/>
  <c r="AD330"/>
  <c r="AC330"/>
  <c r="Z330"/>
  <c r="Y330"/>
  <c r="V330"/>
  <c r="U330"/>
  <c r="R330"/>
  <c r="Q330"/>
  <c r="S330" s="1"/>
  <c r="O330"/>
  <c r="N330"/>
  <c r="M330"/>
  <c r="K330"/>
  <c r="J330"/>
  <c r="I330"/>
  <c r="BE330" s="1"/>
  <c r="C330"/>
  <c r="B330"/>
  <c r="A330"/>
  <c r="BC329"/>
  <c r="BB329"/>
  <c r="BA329"/>
  <c r="AX329"/>
  <c r="AW329"/>
  <c r="AT329"/>
  <c r="AS329"/>
  <c r="AP329"/>
  <c r="AO329"/>
  <c r="AQ329" s="1"/>
  <c r="AM329"/>
  <c r="AL329"/>
  <c r="AK329"/>
  <c r="AH329"/>
  <c r="AG329"/>
  <c r="AD329"/>
  <c r="AC329"/>
  <c r="Z329"/>
  <c r="Y329"/>
  <c r="AA329" s="1"/>
  <c r="W329"/>
  <c r="V329"/>
  <c r="U329"/>
  <c r="R329"/>
  <c r="Q329"/>
  <c r="N329"/>
  <c r="M329"/>
  <c r="J329"/>
  <c r="I329"/>
  <c r="C329"/>
  <c r="B329"/>
  <c r="A329"/>
  <c r="BB328"/>
  <c r="BA328"/>
  <c r="BC328" s="1"/>
  <c r="AX328"/>
  <c r="AW328"/>
  <c r="AY328" s="1"/>
  <c r="AU328"/>
  <c r="AT328"/>
  <c r="AS328"/>
  <c r="AP328"/>
  <c r="AO328"/>
  <c r="AL328"/>
  <c r="AK328"/>
  <c r="AH328"/>
  <c r="AG328"/>
  <c r="AI328" s="1"/>
  <c r="AE328"/>
  <c r="AD328"/>
  <c r="AC328"/>
  <c r="Z328"/>
  <c r="Y328"/>
  <c r="V328"/>
  <c r="U328"/>
  <c r="R328"/>
  <c r="Q328"/>
  <c r="S328" s="1"/>
  <c r="O328"/>
  <c r="N328"/>
  <c r="M328"/>
  <c r="K328"/>
  <c r="J328"/>
  <c r="I328"/>
  <c r="BE328" s="1"/>
  <c r="C328"/>
  <c r="B328"/>
  <c r="A328"/>
  <c r="BC327"/>
  <c r="BB327"/>
  <c r="BA327"/>
  <c r="AX327"/>
  <c r="AW327"/>
  <c r="AT327"/>
  <c r="AS327"/>
  <c r="AP327"/>
  <c r="AO327"/>
  <c r="AQ327" s="1"/>
  <c r="AM327"/>
  <c r="AL327"/>
  <c r="AK327"/>
  <c r="AH327"/>
  <c r="AG327"/>
  <c r="AD327"/>
  <c r="AC327"/>
  <c r="Z327"/>
  <c r="Y327"/>
  <c r="AA327" s="1"/>
  <c r="W327"/>
  <c r="V327"/>
  <c r="U327"/>
  <c r="R327"/>
  <c r="Q327"/>
  <c r="N327"/>
  <c r="M327"/>
  <c r="J327"/>
  <c r="I327"/>
  <c r="C327"/>
  <c r="B327"/>
  <c r="A327"/>
  <c r="BB326"/>
  <c r="BA326"/>
  <c r="BC326" s="1"/>
  <c r="AX326"/>
  <c r="AW326"/>
  <c r="AY326" s="1"/>
  <c r="AU326"/>
  <c r="AT326"/>
  <c r="AS326"/>
  <c r="AP326"/>
  <c r="AO326"/>
  <c r="AL326"/>
  <c r="AK326"/>
  <c r="AH326"/>
  <c r="AG326"/>
  <c r="AI326" s="1"/>
  <c r="AE326"/>
  <c r="AD326"/>
  <c r="AC326"/>
  <c r="Z326"/>
  <c r="Y326"/>
  <c r="V326"/>
  <c r="U326"/>
  <c r="R326"/>
  <c r="Q326"/>
  <c r="S326" s="1"/>
  <c r="O326"/>
  <c r="N326"/>
  <c r="M326"/>
  <c r="K326"/>
  <c r="J326"/>
  <c r="I326"/>
  <c r="BE326" s="1"/>
  <c r="C326"/>
  <c r="B326"/>
  <c r="A326"/>
  <c r="BC325"/>
  <c r="BB325"/>
  <c r="BA325"/>
  <c r="AX325"/>
  <c r="AW325"/>
  <c r="AT325"/>
  <c r="AS325"/>
  <c r="AP325"/>
  <c r="AO325"/>
  <c r="AQ325" s="1"/>
  <c r="AM325"/>
  <c r="AL325"/>
  <c r="AK325"/>
  <c r="AH325"/>
  <c r="AG325"/>
  <c r="AD325"/>
  <c r="AC325"/>
  <c r="Z325"/>
  <c r="Y325"/>
  <c r="AA325" s="1"/>
  <c r="W325"/>
  <c r="V325"/>
  <c r="U325"/>
  <c r="R325"/>
  <c r="Q325"/>
  <c r="N325"/>
  <c r="M325"/>
  <c r="J325"/>
  <c r="I325"/>
  <c r="C325"/>
  <c r="B325"/>
  <c r="A325"/>
  <c r="BB324"/>
  <c r="BA324"/>
  <c r="BC324" s="1"/>
  <c r="AX324"/>
  <c r="AW324"/>
  <c r="AY324" s="1"/>
  <c r="AU324"/>
  <c r="AT324"/>
  <c r="AS324"/>
  <c r="AP324"/>
  <c r="AO324"/>
  <c r="AL324"/>
  <c r="AK324"/>
  <c r="AH324"/>
  <c r="AG324"/>
  <c r="AI324" s="1"/>
  <c r="AE324"/>
  <c r="AD324"/>
  <c r="AC324"/>
  <c r="Z324"/>
  <c r="Y324"/>
  <c r="V324"/>
  <c r="U324"/>
  <c r="R324"/>
  <c r="Q324"/>
  <c r="S324" s="1"/>
  <c r="O324"/>
  <c r="N324"/>
  <c r="M324"/>
  <c r="K324"/>
  <c r="J324"/>
  <c r="I324"/>
  <c r="BE324" s="1"/>
  <c r="C324"/>
  <c r="B324"/>
  <c r="A324"/>
  <c r="BJ323"/>
  <c r="C323"/>
  <c r="B323"/>
  <c r="A323"/>
  <c r="BJ322"/>
  <c r="C322"/>
  <c r="B322"/>
  <c r="A322"/>
  <c r="BJ321"/>
  <c r="BB321"/>
  <c r="AX321"/>
  <c r="AT321"/>
  <c r="AP321"/>
  <c r="AL321"/>
  <c r="AH321"/>
  <c r="AD321"/>
  <c r="Z321"/>
  <c r="V321"/>
  <c r="R321"/>
  <c r="N321"/>
  <c r="J321"/>
  <c r="C321"/>
  <c r="B321"/>
  <c r="A321"/>
  <c r="BJ320"/>
  <c r="BB320"/>
  <c r="AX320"/>
  <c r="AT320"/>
  <c r="AP320"/>
  <c r="AL320"/>
  <c r="AH320"/>
  <c r="AD320"/>
  <c r="Z320"/>
  <c r="V320"/>
  <c r="R320"/>
  <c r="N320"/>
  <c r="J320"/>
  <c r="C320"/>
  <c r="B320"/>
  <c r="A320"/>
  <c r="BC319"/>
  <c r="BB319"/>
  <c r="BA319"/>
  <c r="AX319"/>
  <c r="AW319"/>
  <c r="AT319"/>
  <c r="AS319"/>
  <c r="AP319"/>
  <c r="AO319"/>
  <c r="AQ319" s="1"/>
  <c r="AM319"/>
  <c r="AL319"/>
  <c r="AK319"/>
  <c r="AH319"/>
  <c r="AG319"/>
  <c r="AD319"/>
  <c r="AC319"/>
  <c r="Z319"/>
  <c r="Y319"/>
  <c r="AA319" s="1"/>
  <c r="W319"/>
  <c r="V319"/>
  <c r="U319"/>
  <c r="R319"/>
  <c r="Q319"/>
  <c r="N319"/>
  <c r="M319"/>
  <c r="J319"/>
  <c r="I319"/>
  <c r="BG319" s="1"/>
  <c r="C319"/>
  <c r="B319"/>
  <c r="A319"/>
  <c r="BB318"/>
  <c r="BA318"/>
  <c r="BC318" s="1"/>
  <c r="AX318"/>
  <c r="AW318"/>
  <c r="AY318" s="1"/>
  <c r="AU318"/>
  <c r="AT318"/>
  <c r="AS318"/>
  <c r="AP318"/>
  <c r="AO318"/>
  <c r="AL318"/>
  <c r="AK318"/>
  <c r="AH318"/>
  <c r="AG318"/>
  <c r="AI318" s="1"/>
  <c r="AE318"/>
  <c r="AD318"/>
  <c r="AC318"/>
  <c r="Z318"/>
  <c r="Y318"/>
  <c r="V318"/>
  <c r="U318"/>
  <c r="R318"/>
  <c r="Q318"/>
  <c r="S318" s="1"/>
  <c r="O318"/>
  <c r="N318"/>
  <c r="M318"/>
  <c r="J318"/>
  <c r="I318"/>
  <c r="BE318" s="1"/>
  <c r="C318"/>
  <c r="B318"/>
  <c r="A318"/>
  <c r="BC317"/>
  <c r="BB317"/>
  <c r="BA317"/>
  <c r="AX317"/>
  <c r="AW317"/>
  <c r="AT317"/>
  <c r="AS317"/>
  <c r="AU317" s="1"/>
  <c r="AQ317"/>
  <c r="AP317"/>
  <c r="AO317"/>
  <c r="AM317"/>
  <c r="AL317"/>
  <c r="AK317"/>
  <c r="AH317"/>
  <c r="AG317"/>
  <c r="AI317" s="1"/>
  <c r="AD317"/>
  <c r="AC317"/>
  <c r="AE317" s="1"/>
  <c r="AA317"/>
  <c r="Z317"/>
  <c r="Y317"/>
  <c r="W317"/>
  <c r="V317"/>
  <c r="U317"/>
  <c r="R317"/>
  <c r="Q317"/>
  <c r="N317"/>
  <c r="M317"/>
  <c r="K317"/>
  <c r="J317"/>
  <c r="I317"/>
  <c r="BE317" s="1"/>
  <c r="C317"/>
  <c r="B317"/>
  <c r="A317"/>
  <c r="BB316"/>
  <c r="BA316"/>
  <c r="BC316" s="1"/>
  <c r="AY316"/>
  <c r="AX316"/>
  <c r="AW316"/>
  <c r="AU316"/>
  <c r="AT316"/>
  <c r="AS316"/>
  <c r="AP316"/>
  <c r="AO316"/>
  <c r="AL316"/>
  <c r="AK316"/>
  <c r="AM316" s="1"/>
  <c r="AI316"/>
  <c r="AH316"/>
  <c r="AG316"/>
  <c r="AE316"/>
  <c r="AD316"/>
  <c r="AC316"/>
  <c r="Z316"/>
  <c r="Y316"/>
  <c r="AA316" s="1"/>
  <c r="V316"/>
  <c r="U316"/>
  <c r="W316" s="1"/>
  <c r="S316"/>
  <c r="R316"/>
  <c r="Q316"/>
  <c r="O316"/>
  <c r="N316"/>
  <c r="M316"/>
  <c r="J316"/>
  <c r="I316"/>
  <c r="BE316" s="1"/>
  <c r="C316"/>
  <c r="B316"/>
  <c r="A316"/>
  <c r="BC315"/>
  <c r="BB315"/>
  <c r="BA315"/>
  <c r="AX315"/>
  <c r="AW315"/>
  <c r="AT315"/>
  <c r="AS315"/>
  <c r="AU315" s="1"/>
  <c r="AQ315"/>
  <c r="AP315"/>
  <c r="AO315"/>
  <c r="AM315"/>
  <c r="AL315"/>
  <c r="AK315"/>
  <c r="AH315"/>
  <c r="AG315"/>
  <c r="AI315" s="1"/>
  <c r="AD315"/>
  <c r="AC315"/>
  <c r="AE315" s="1"/>
  <c r="AA315"/>
  <c r="Z315"/>
  <c r="Y315"/>
  <c r="W315"/>
  <c r="V315"/>
  <c r="U315"/>
  <c r="R315"/>
  <c r="Q315"/>
  <c r="N315"/>
  <c r="M315"/>
  <c r="K315"/>
  <c r="J315"/>
  <c r="I315"/>
  <c r="C315"/>
  <c r="B315"/>
  <c r="A315"/>
  <c r="BJ314"/>
  <c r="C314"/>
  <c r="B314"/>
  <c r="A314"/>
  <c r="BJ313"/>
  <c r="BB313"/>
  <c r="AX313"/>
  <c r="AT313"/>
  <c r="AP313"/>
  <c r="AL313"/>
  <c r="AH313"/>
  <c r="AD313"/>
  <c r="Z313"/>
  <c r="V313"/>
  <c r="R313"/>
  <c r="N313"/>
  <c r="J313"/>
  <c r="C313"/>
  <c r="B313"/>
  <c r="A313"/>
  <c r="BC312"/>
  <c r="BB312"/>
  <c r="BA312"/>
  <c r="AX312"/>
  <c r="AW312"/>
  <c r="AT312"/>
  <c r="AS312"/>
  <c r="AU312" s="1"/>
  <c r="AQ312"/>
  <c r="AP312"/>
  <c r="AO312"/>
  <c r="AM312"/>
  <c r="AL312"/>
  <c r="AK312"/>
  <c r="AH312"/>
  <c r="AG312"/>
  <c r="AI312" s="1"/>
  <c r="AD312"/>
  <c r="AC312"/>
  <c r="AE312" s="1"/>
  <c r="AA312"/>
  <c r="Z312"/>
  <c r="Y312"/>
  <c r="W312"/>
  <c r="V312"/>
  <c r="U312"/>
  <c r="R312"/>
  <c r="Q312"/>
  <c r="N312"/>
  <c r="M312"/>
  <c r="K312"/>
  <c r="J312"/>
  <c r="I312"/>
  <c r="BE312" s="1"/>
  <c r="C312"/>
  <c r="B312"/>
  <c r="A312"/>
  <c r="BB311"/>
  <c r="BA311"/>
  <c r="BC311" s="1"/>
  <c r="AY311"/>
  <c r="AX311"/>
  <c r="AW311"/>
  <c r="AU311"/>
  <c r="AT311"/>
  <c r="AS311"/>
  <c r="AP311"/>
  <c r="AO311"/>
  <c r="AL311"/>
  <c r="AK311"/>
  <c r="AM311" s="1"/>
  <c r="AI311"/>
  <c r="AH311"/>
  <c r="AG311"/>
  <c r="AE311"/>
  <c r="AD311"/>
  <c r="AC311"/>
  <c r="Z311"/>
  <c r="Y311"/>
  <c r="AA311" s="1"/>
  <c r="V311"/>
  <c r="U311"/>
  <c r="W311" s="1"/>
  <c r="S311"/>
  <c r="R311"/>
  <c r="Q311"/>
  <c r="O311"/>
  <c r="N311"/>
  <c r="M311"/>
  <c r="J311"/>
  <c r="I311"/>
  <c r="C311"/>
  <c r="B311"/>
  <c r="A311"/>
  <c r="BC310"/>
  <c r="BB310"/>
  <c r="BA310"/>
  <c r="AX310"/>
  <c r="AW310"/>
  <c r="AT310"/>
  <c r="AS310"/>
  <c r="AU310" s="1"/>
  <c r="AQ310"/>
  <c r="AP310"/>
  <c r="AO310"/>
  <c r="AM310"/>
  <c r="AL310"/>
  <c r="AK310"/>
  <c r="AH310"/>
  <c r="AG310"/>
  <c r="AI310" s="1"/>
  <c r="AD310"/>
  <c r="AC310"/>
  <c r="AE310" s="1"/>
  <c r="AA310"/>
  <c r="Z310"/>
  <c r="Y310"/>
  <c r="W310"/>
  <c r="V310"/>
  <c r="U310"/>
  <c r="R310"/>
  <c r="Q310"/>
  <c r="N310"/>
  <c r="M310"/>
  <c r="K310"/>
  <c r="J310"/>
  <c r="I310"/>
  <c r="C310"/>
  <c r="B310"/>
  <c r="A310"/>
  <c r="BB309"/>
  <c r="BA309"/>
  <c r="BC309" s="1"/>
  <c r="AY309"/>
  <c r="AX309"/>
  <c r="AW309"/>
  <c r="AU309"/>
  <c r="AT309"/>
  <c r="AS309"/>
  <c r="AP309"/>
  <c r="AO309"/>
  <c r="AL309"/>
  <c r="AK309"/>
  <c r="AM309" s="1"/>
  <c r="AI309"/>
  <c r="AH309"/>
  <c r="AG309"/>
  <c r="AE309"/>
  <c r="AD309"/>
  <c r="AC309"/>
  <c r="Z309"/>
  <c r="Y309"/>
  <c r="AA309" s="1"/>
  <c r="V309"/>
  <c r="U309"/>
  <c r="W309" s="1"/>
  <c r="S309"/>
  <c r="R309"/>
  <c r="Q309"/>
  <c r="O309"/>
  <c r="N309"/>
  <c r="M309"/>
  <c r="J309"/>
  <c r="I309"/>
  <c r="C309"/>
  <c r="B309"/>
  <c r="A309"/>
  <c r="BC308"/>
  <c r="BB308"/>
  <c r="BA308"/>
  <c r="AX308"/>
  <c r="AW308"/>
  <c r="AY308" s="1"/>
  <c r="AT308"/>
  <c r="AS308"/>
  <c r="AU308" s="1"/>
  <c r="AQ308"/>
  <c r="AP308"/>
  <c r="AO308"/>
  <c r="AM308"/>
  <c r="AL308"/>
  <c r="AK308"/>
  <c r="AH308"/>
  <c r="AG308"/>
  <c r="AD308"/>
  <c r="AC308"/>
  <c r="AE308" s="1"/>
  <c r="AA308"/>
  <c r="Z308"/>
  <c r="Y308"/>
  <c r="W308"/>
  <c r="V308"/>
  <c r="U308"/>
  <c r="R308"/>
  <c r="Q308"/>
  <c r="S308" s="1"/>
  <c r="N308"/>
  <c r="M308"/>
  <c r="K308"/>
  <c r="J308"/>
  <c r="I308"/>
  <c r="BE308" s="1"/>
  <c r="C308"/>
  <c r="B308"/>
  <c r="A308"/>
  <c r="BB307"/>
  <c r="BA307"/>
  <c r="BC307" s="1"/>
  <c r="AY307"/>
  <c r="AX307"/>
  <c r="AW307"/>
  <c r="AU307"/>
  <c r="AT307"/>
  <c r="AS307"/>
  <c r="AP307"/>
  <c r="AO307"/>
  <c r="AQ307" s="1"/>
  <c r="AL307"/>
  <c r="AK307"/>
  <c r="AM307" s="1"/>
  <c r="AI307"/>
  <c r="AH307"/>
  <c r="AG307"/>
  <c r="AE307"/>
  <c r="AD307"/>
  <c r="AC307"/>
  <c r="Z307"/>
  <c r="Y307"/>
  <c r="V307"/>
  <c r="U307"/>
  <c r="W307" s="1"/>
  <c r="S307"/>
  <c r="R307"/>
  <c r="Q307"/>
  <c r="O307"/>
  <c r="N307"/>
  <c r="M307"/>
  <c r="J307"/>
  <c r="I307"/>
  <c r="BE307" s="1"/>
  <c r="C307"/>
  <c r="B307"/>
  <c r="A307"/>
  <c r="BC306"/>
  <c r="BB306"/>
  <c r="BA306"/>
  <c r="AX306"/>
  <c r="AW306"/>
  <c r="AY306" s="1"/>
  <c r="AT306"/>
  <c r="AS306"/>
  <c r="AU306" s="1"/>
  <c r="AQ306"/>
  <c r="AP306"/>
  <c r="AO306"/>
  <c r="AM306"/>
  <c r="AL306"/>
  <c r="AK306"/>
  <c r="AH306"/>
  <c r="AG306"/>
  <c r="AD306"/>
  <c r="AC306"/>
  <c r="AE306" s="1"/>
  <c r="AA306"/>
  <c r="Z306"/>
  <c r="Y306"/>
  <c r="W306"/>
  <c r="V306"/>
  <c r="U306"/>
  <c r="R306"/>
  <c r="Q306"/>
  <c r="S306" s="1"/>
  <c r="N306"/>
  <c r="M306"/>
  <c r="K306"/>
  <c r="J306"/>
  <c r="I306"/>
  <c r="C306"/>
  <c r="B306"/>
  <c r="A306"/>
  <c r="BB305"/>
  <c r="BA305"/>
  <c r="BC305" s="1"/>
  <c r="AY305"/>
  <c r="AX305"/>
  <c r="AW305"/>
  <c r="AU305"/>
  <c r="AT305"/>
  <c r="AS305"/>
  <c r="AP305"/>
  <c r="AO305"/>
  <c r="AQ305" s="1"/>
  <c r="AL305"/>
  <c r="AK305"/>
  <c r="AM305" s="1"/>
  <c r="AI305"/>
  <c r="AH305"/>
  <c r="AG305"/>
  <c r="AE305"/>
  <c r="AD305"/>
  <c r="AC305"/>
  <c r="Z305"/>
  <c r="Y305"/>
  <c r="V305"/>
  <c r="U305"/>
  <c r="W305" s="1"/>
  <c r="S305"/>
  <c r="R305"/>
  <c r="Q305"/>
  <c r="O305"/>
  <c r="N305"/>
  <c r="M305"/>
  <c r="J305"/>
  <c r="I305"/>
  <c r="BE305" s="1"/>
  <c r="C305"/>
  <c r="B305"/>
  <c r="A305"/>
  <c r="BC304"/>
  <c r="BB304"/>
  <c r="BA304"/>
  <c r="AX304"/>
  <c r="AW304"/>
  <c r="AT304"/>
  <c r="AS304"/>
  <c r="AU304" s="1"/>
  <c r="AQ304"/>
  <c r="AP304"/>
  <c r="AO304"/>
  <c r="AM304"/>
  <c r="AL304"/>
  <c r="AK304"/>
  <c r="AH304"/>
  <c r="AG304"/>
  <c r="AI304" s="1"/>
  <c r="AD304"/>
  <c r="AC304"/>
  <c r="AE304" s="1"/>
  <c r="AA304"/>
  <c r="Z304"/>
  <c r="Y304"/>
  <c r="W304"/>
  <c r="V304"/>
  <c r="U304"/>
  <c r="R304"/>
  <c r="Q304"/>
  <c r="N304"/>
  <c r="M304"/>
  <c r="K304"/>
  <c r="J304"/>
  <c r="I304"/>
  <c r="BE304" s="1"/>
  <c r="C304"/>
  <c r="B304"/>
  <c r="A304"/>
  <c r="BB303"/>
  <c r="BA303"/>
  <c r="BC303" s="1"/>
  <c r="AY303"/>
  <c r="AX303"/>
  <c r="AW303"/>
  <c r="AU303"/>
  <c r="AT303"/>
  <c r="AS303"/>
  <c r="AP303"/>
  <c r="AO303"/>
  <c r="AL303"/>
  <c r="AK303"/>
  <c r="AM303" s="1"/>
  <c r="AI303"/>
  <c r="AH303"/>
  <c r="AG303"/>
  <c r="AE303"/>
  <c r="AD303"/>
  <c r="AC303"/>
  <c r="Z303"/>
  <c r="Y303"/>
  <c r="AA303" s="1"/>
  <c r="V303"/>
  <c r="U303"/>
  <c r="W303" s="1"/>
  <c r="S303"/>
  <c r="R303"/>
  <c r="Q303"/>
  <c r="O303"/>
  <c r="N303"/>
  <c r="M303"/>
  <c r="J303"/>
  <c r="I303"/>
  <c r="C303"/>
  <c r="B303"/>
  <c r="A303"/>
  <c r="BC302"/>
  <c r="BB302"/>
  <c r="BA302"/>
  <c r="AX302"/>
  <c r="AW302"/>
  <c r="AT302"/>
  <c r="AS302"/>
  <c r="AU302" s="1"/>
  <c r="AQ302"/>
  <c r="AP302"/>
  <c r="AO302"/>
  <c r="AM302"/>
  <c r="AL302"/>
  <c r="AK302"/>
  <c r="AH302"/>
  <c r="AG302"/>
  <c r="AI302" s="1"/>
  <c r="AD302"/>
  <c r="AC302"/>
  <c r="AE302" s="1"/>
  <c r="AA302"/>
  <c r="Z302"/>
  <c r="Y302"/>
  <c r="W302"/>
  <c r="V302"/>
  <c r="U302"/>
  <c r="R302"/>
  <c r="Q302"/>
  <c r="N302"/>
  <c r="M302"/>
  <c r="K302"/>
  <c r="J302"/>
  <c r="I302"/>
  <c r="C302"/>
  <c r="B302"/>
  <c r="A302"/>
  <c r="BB301"/>
  <c r="BA301"/>
  <c r="BC301" s="1"/>
  <c r="AY301"/>
  <c r="AX301"/>
  <c r="AW301"/>
  <c r="AU301"/>
  <c r="AT301"/>
  <c r="AS301"/>
  <c r="AP301"/>
  <c r="AO301"/>
  <c r="AL301"/>
  <c r="AK301"/>
  <c r="AM301" s="1"/>
  <c r="AI301"/>
  <c r="AH301"/>
  <c r="AG301"/>
  <c r="AE301"/>
  <c r="AD301"/>
  <c r="AC301"/>
  <c r="Z301"/>
  <c r="Y301"/>
  <c r="AA301" s="1"/>
  <c r="V301"/>
  <c r="U301"/>
  <c r="W301" s="1"/>
  <c r="S301"/>
  <c r="R301"/>
  <c r="Q301"/>
  <c r="N301"/>
  <c r="M301"/>
  <c r="J301"/>
  <c r="I301"/>
  <c r="C301"/>
  <c r="B301"/>
  <c r="A301"/>
  <c r="BG300"/>
  <c r="BJ300" s="1"/>
  <c r="BB300"/>
  <c r="BA300"/>
  <c r="AX300"/>
  <c r="AW300"/>
  <c r="AT300"/>
  <c r="AS300"/>
  <c r="AU300" s="1"/>
  <c r="AQ300"/>
  <c r="AP300"/>
  <c r="AO300"/>
  <c r="AL300"/>
  <c r="AK300"/>
  <c r="AH300"/>
  <c r="AG300"/>
  <c r="AI300" s="1"/>
  <c r="AD300"/>
  <c r="AC300"/>
  <c r="AE300" s="1"/>
  <c r="AA300"/>
  <c r="Z300"/>
  <c r="Y300"/>
  <c r="V300"/>
  <c r="U300"/>
  <c r="R300"/>
  <c r="Q300"/>
  <c r="N300"/>
  <c r="M300"/>
  <c r="O300" s="1"/>
  <c r="K300"/>
  <c r="J300"/>
  <c r="I300"/>
  <c r="BE300" s="1"/>
  <c r="C300"/>
  <c r="B300"/>
  <c r="A300"/>
  <c r="BB299"/>
  <c r="BA299"/>
  <c r="BC299" s="1"/>
  <c r="AY299"/>
  <c r="AX299"/>
  <c r="AW299"/>
  <c r="AT299"/>
  <c r="AS299"/>
  <c r="AP299"/>
  <c r="AO299"/>
  <c r="AQ299" s="1"/>
  <c r="AL299"/>
  <c r="AK299"/>
  <c r="AM299" s="1"/>
  <c r="AI299"/>
  <c r="AH299"/>
  <c r="AG299"/>
  <c r="AD299"/>
  <c r="AC299"/>
  <c r="Z299"/>
  <c r="Y299"/>
  <c r="V299"/>
  <c r="U299"/>
  <c r="W299" s="1"/>
  <c r="S299"/>
  <c r="R299"/>
  <c r="Q299"/>
  <c r="N299"/>
  <c r="M299"/>
  <c r="J299"/>
  <c r="I299"/>
  <c r="C299"/>
  <c r="B299"/>
  <c r="A299"/>
  <c r="BC298"/>
  <c r="BB298"/>
  <c r="BA298"/>
  <c r="AX298"/>
  <c r="AW298"/>
  <c r="AY298" s="1"/>
  <c r="AT298"/>
  <c r="AS298"/>
  <c r="AP298"/>
  <c r="AO298"/>
  <c r="AQ298" s="1"/>
  <c r="AL298"/>
  <c r="AK298"/>
  <c r="AH298"/>
  <c r="AG298"/>
  <c r="AM298" s="1"/>
  <c r="AD298"/>
  <c r="AC298"/>
  <c r="AE298" s="1"/>
  <c r="Z298"/>
  <c r="Y298"/>
  <c r="AA298" s="1"/>
  <c r="W298"/>
  <c r="V298"/>
  <c r="U298"/>
  <c r="R298"/>
  <c r="Q298"/>
  <c r="N298"/>
  <c r="M298"/>
  <c r="K298"/>
  <c r="J298"/>
  <c r="I298"/>
  <c r="BG298" s="1"/>
  <c r="C298"/>
  <c r="B298"/>
  <c r="A298"/>
  <c r="BB297"/>
  <c r="BA297"/>
  <c r="AX297"/>
  <c r="AW297"/>
  <c r="AY297" s="1"/>
  <c r="AT297"/>
  <c r="AS297"/>
  <c r="AP297"/>
  <c r="AO297"/>
  <c r="AU297" s="1"/>
  <c r="AL297"/>
  <c r="AK297"/>
  <c r="AM297" s="1"/>
  <c r="AH297"/>
  <c r="AG297"/>
  <c r="AI297" s="1"/>
  <c r="AE297"/>
  <c r="AD297"/>
  <c r="AC297"/>
  <c r="Z297"/>
  <c r="Y297"/>
  <c r="V297"/>
  <c r="U297"/>
  <c r="S297"/>
  <c r="R297"/>
  <c r="Q297"/>
  <c r="N297"/>
  <c r="M297"/>
  <c r="J297"/>
  <c r="I297"/>
  <c r="K297" s="1"/>
  <c r="C297"/>
  <c r="B297"/>
  <c r="A297"/>
  <c r="BB296"/>
  <c r="BA296"/>
  <c r="AX296"/>
  <c r="AW296"/>
  <c r="BC296" s="1"/>
  <c r="AT296"/>
  <c r="AS296"/>
  <c r="AU296" s="1"/>
  <c r="AP296"/>
  <c r="AO296"/>
  <c r="AQ296" s="1"/>
  <c r="AM296"/>
  <c r="AL296"/>
  <c r="AK296"/>
  <c r="AH296"/>
  <c r="AG296"/>
  <c r="AD296"/>
  <c r="AC296"/>
  <c r="AE296" s="1"/>
  <c r="Z296"/>
  <c r="Y296"/>
  <c r="AA296" s="1"/>
  <c r="W296"/>
  <c r="V296"/>
  <c r="U296"/>
  <c r="R296"/>
  <c r="Q296"/>
  <c r="N296"/>
  <c r="M296"/>
  <c r="O296" s="1"/>
  <c r="J296"/>
  <c r="I296"/>
  <c r="K296" s="1"/>
  <c r="C296"/>
  <c r="B296"/>
  <c r="A296"/>
  <c r="BB295"/>
  <c r="BA295"/>
  <c r="BC295" s="1"/>
  <c r="AX295"/>
  <c r="AW295"/>
  <c r="AY295" s="1"/>
  <c r="AU295"/>
  <c r="AT295"/>
  <c r="AS295"/>
  <c r="AP295"/>
  <c r="AO295"/>
  <c r="AL295"/>
  <c r="AK295"/>
  <c r="AM295" s="1"/>
  <c r="AH295"/>
  <c r="AG295"/>
  <c r="AI295" s="1"/>
  <c r="AE295"/>
  <c r="AD295"/>
  <c r="AC295"/>
  <c r="Z295"/>
  <c r="Y295"/>
  <c r="V295"/>
  <c r="U295"/>
  <c r="W295" s="1"/>
  <c r="R295"/>
  <c r="Q295"/>
  <c r="S295" s="1"/>
  <c r="O295"/>
  <c r="N295"/>
  <c r="M295"/>
  <c r="BG295" s="1"/>
  <c r="K295"/>
  <c r="J295"/>
  <c r="I295"/>
  <c r="BE295" s="1"/>
  <c r="C295"/>
  <c r="B295"/>
  <c r="A295"/>
  <c r="BC294"/>
  <c r="BB294"/>
  <c r="BA294"/>
  <c r="AX294"/>
  <c r="AW294"/>
  <c r="AT294"/>
  <c r="AS294"/>
  <c r="AU294" s="1"/>
  <c r="AP294"/>
  <c r="AO294"/>
  <c r="AQ294" s="1"/>
  <c r="AM294"/>
  <c r="AL294"/>
  <c r="AK294"/>
  <c r="AH294"/>
  <c r="AG294"/>
  <c r="AD294"/>
  <c r="AC294"/>
  <c r="AE294" s="1"/>
  <c r="Z294"/>
  <c r="Y294"/>
  <c r="AA294" s="1"/>
  <c r="W294"/>
  <c r="V294"/>
  <c r="U294"/>
  <c r="R294"/>
  <c r="Q294"/>
  <c r="N294"/>
  <c r="M294"/>
  <c r="O294" s="1"/>
  <c r="J294"/>
  <c r="I294"/>
  <c r="BG294" s="1"/>
  <c r="C294"/>
  <c r="B294"/>
  <c r="A294"/>
  <c r="BB293"/>
  <c r="BA293"/>
  <c r="BC293" s="1"/>
  <c r="AX293"/>
  <c r="AW293"/>
  <c r="AY293" s="1"/>
  <c r="AU293"/>
  <c r="AT293"/>
  <c r="AS293"/>
  <c r="AP293"/>
  <c r="AO293"/>
  <c r="AL293"/>
  <c r="AK293"/>
  <c r="AM293" s="1"/>
  <c r="AH293"/>
  <c r="AG293"/>
  <c r="AI293" s="1"/>
  <c r="AE293"/>
  <c r="AD293"/>
  <c r="AC293"/>
  <c r="Z293"/>
  <c r="Y293"/>
  <c r="V293"/>
  <c r="U293"/>
  <c r="W293" s="1"/>
  <c r="R293"/>
  <c r="Q293"/>
  <c r="S293" s="1"/>
  <c r="O293"/>
  <c r="N293"/>
  <c r="M293"/>
  <c r="K293"/>
  <c r="J293"/>
  <c r="I293"/>
  <c r="BE293" s="1"/>
  <c r="C293"/>
  <c r="B293"/>
  <c r="A293"/>
  <c r="BC292"/>
  <c r="BB292"/>
  <c r="BA292"/>
  <c r="AX292"/>
  <c r="AW292"/>
  <c r="AT292"/>
  <c r="AS292"/>
  <c r="AU292" s="1"/>
  <c r="AP292"/>
  <c r="AO292"/>
  <c r="AQ292" s="1"/>
  <c r="AM292"/>
  <c r="AL292"/>
  <c r="AK292"/>
  <c r="AH292"/>
  <c r="AG292"/>
  <c r="AD292"/>
  <c r="AC292"/>
  <c r="AE292" s="1"/>
  <c r="Z292"/>
  <c r="Y292"/>
  <c r="AA292" s="1"/>
  <c r="W292"/>
  <c r="V292"/>
  <c r="U292"/>
  <c r="R292"/>
  <c r="Q292"/>
  <c r="N292"/>
  <c r="M292"/>
  <c r="O292" s="1"/>
  <c r="J292"/>
  <c r="I292"/>
  <c r="BG292" s="1"/>
  <c r="C292"/>
  <c r="B292"/>
  <c r="A292"/>
  <c r="BB291"/>
  <c r="BA291"/>
  <c r="BC291" s="1"/>
  <c r="AX291"/>
  <c r="AW291"/>
  <c r="AY291" s="1"/>
  <c r="AU291"/>
  <c r="AT291"/>
  <c r="AS291"/>
  <c r="AP291"/>
  <c r="AO291"/>
  <c r="AQ291" s="1"/>
  <c r="AL291"/>
  <c r="AK291"/>
  <c r="AM291" s="1"/>
  <c r="AH291"/>
  <c r="AG291"/>
  <c r="AI291" s="1"/>
  <c r="AE291"/>
  <c r="AD291"/>
  <c r="AC291"/>
  <c r="Z291"/>
  <c r="Y291"/>
  <c r="AA291" s="1"/>
  <c r="V291"/>
  <c r="U291"/>
  <c r="W291" s="1"/>
  <c r="R291"/>
  <c r="Q291"/>
  <c r="S291" s="1"/>
  <c r="O291"/>
  <c r="N291"/>
  <c r="M291"/>
  <c r="J291"/>
  <c r="I291"/>
  <c r="BE291" s="1"/>
  <c r="C291"/>
  <c r="B291"/>
  <c r="A291"/>
  <c r="BC290"/>
  <c r="BB290"/>
  <c r="BA290"/>
  <c r="AX290"/>
  <c r="AW290"/>
  <c r="AY290" s="1"/>
  <c r="AT290"/>
  <c r="AS290"/>
  <c r="AU290" s="1"/>
  <c r="AP290"/>
  <c r="AO290"/>
  <c r="AQ290" s="1"/>
  <c r="AM290"/>
  <c r="AL290"/>
  <c r="AK290"/>
  <c r="AH290"/>
  <c r="AG290"/>
  <c r="AI290" s="1"/>
  <c r="AD290"/>
  <c r="AC290"/>
  <c r="AE290" s="1"/>
  <c r="Z290"/>
  <c r="Y290"/>
  <c r="AA290" s="1"/>
  <c r="W290"/>
  <c r="V290"/>
  <c r="U290"/>
  <c r="R290"/>
  <c r="Q290"/>
  <c r="S290" s="1"/>
  <c r="N290"/>
  <c r="M290"/>
  <c r="O290" s="1"/>
  <c r="J290"/>
  <c r="I290"/>
  <c r="BG290" s="1"/>
  <c r="C290"/>
  <c r="B290"/>
  <c r="A290"/>
  <c r="BB289"/>
  <c r="BA289"/>
  <c r="BC289" s="1"/>
  <c r="AX289"/>
  <c r="AW289"/>
  <c r="AY289" s="1"/>
  <c r="AU289"/>
  <c r="AT289"/>
  <c r="AS289"/>
  <c r="AP289"/>
  <c r="AO289"/>
  <c r="AQ289" s="1"/>
  <c r="AL289"/>
  <c r="AK289"/>
  <c r="AM289" s="1"/>
  <c r="AH289"/>
  <c r="AG289"/>
  <c r="AI289" s="1"/>
  <c r="AE289"/>
  <c r="AD289"/>
  <c r="AC289"/>
  <c r="Z289"/>
  <c r="Y289"/>
  <c r="AA289" s="1"/>
  <c r="V289"/>
  <c r="U289"/>
  <c r="W289" s="1"/>
  <c r="R289"/>
  <c r="Q289"/>
  <c r="S289" s="1"/>
  <c r="O289"/>
  <c r="N289"/>
  <c r="M289"/>
  <c r="J289"/>
  <c r="I289"/>
  <c r="BE289" s="1"/>
  <c r="C289"/>
  <c r="B289"/>
  <c r="A289"/>
  <c r="BC288"/>
  <c r="BB288"/>
  <c r="BA288"/>
  <c r="AX288"/>
  <c r="AW288"/>
  <c r="AY288" s="1"/>
  <c r="AT288"/>
  <c r="AS288"/>
  <c r="AU288" s="1"/>
  <c r="AP288"/>
  <c r="AO288"/>
  <c r="AQ288" s="1"/>
  <c r="AM288"/>
  <c r="AL288"/>
  <c r="AK288"/>
  <c r="AH288"/>
  <c r="AG288"/>
  <c r="AI288" s="1"/>
  <c r="AD288"/>
  <c r="AC288"/>
  <c r="AE288" s="1"/>
  <c r="Z288"/>
  <c r="Y288"/>
  <c r="AA288" s="1"/>
  <c r="W288"/>
  <c r="V288"/>
  <c r="U288"/>
  <c r="R288"/>
  <c r="Q288"/>
  <c r="S288" s="1"/>
  <c r="N288"/>
  <c r="M288"/>
  <c r="O288" s="1"/>
  <c r="J288"/>
  <c r="I288"/>
  <c r="BG288" s="1"/>
  <c r="C288"/>
  <c r="B288"/>
  <c r="A288"/>
  <c r="BB287"/>
  <c r="BA287"/>
  <c r="BC287" s="1"/>
  <c r="AX287"/>
  <c r="AW287"/>
  <c r="AY287" s="1"/>
  <c r="AU287"/>
  <c r="AT287"/>
  <c r="AS287"/>
  <c r="AP287"/>
  <c r="AO287"/>
  <c r="AQ287" s="1"/>
  <c r="AL287"/>
  <c r="AK287"/>
  <c r="AM287" s="1"/>
  <c r="AH287"/>
  <c r="AG287"/>
  <c r="AI287" s="1"/>
  <c r="AE287"/>
  <c r="AD287"/>
  <c r="AC287"/>
  <c r="Z287"/>
  <c r="Y287"/>
  <c r="AA287" s="1"/>
  <c r="V287"/>
  <c r="U287"/>
  <c r="W287" s="1"/>
  <c r="R287"/>
  <c r="Q287"/>
  <c r="S287" s="1"/>
  <c r="O287"/>
  <c r="N287"/>
  <c r="M287"/>
  <c r="J287"/>
  <c r="I287"/>
  <c r="BE287" s="1"/>
  <c r="C287"/>
  <c r="B287"/>
  <c r="A287"/>
  <c r="BC286"/>
  <c r="BB286"/>
  <c r="BA286"/>
  <c r="AX286"/>
  <c r="AW286"/>
  <c r="AY286" s="1"/>
  <c r="AT286"/>
  <c r="AS286"/>
  <c r="AU286" s="1"/>
  <c r="AP286"/>
  <c r="AO286"/>
  <c r="AQ286" s="1"/>
  <c r="AM286"/>
  <c r="AL286"/>
  <c r="AK286"/>
  <c r="AH286"/>
  <c r="AG286"/>
  <c r="AI286" s="1"/>
  <c r="AD286"/>
  <c r="AC286"/>
  <c r="AE286" s="1"/>
  <c r="Z286"/>
  <c r="Y286"/>
  <c r="AA286" s="1"/>
  <c r="W286"/>
  <c r="V286"/>
  <c r="U286"/>
  <c r="R286"/>
  <c r="Q286"/>
  <c r="S286" s="1"/>
  <c r="N286"/>
  <c r="M286"/>
  <c r="O286" s="1"/>
  <c r="J286"/>
  <c r="I286"/>
  <c r="BG286" s="1"/>
  <c r="C286"/>
  <c r="B286"/>
  <c r="A286"/>
  <c r="BB285"/>
  <c r="BA285"/>
  <c r="BC285" s="1"/>
  <c r="AX285"/>
  <c r="AW285"/>
  <c r="AU285"/>
  <c r="AT285"/>
  <c r="AS285"/>
  <c r="AY285" s="1"/>
  <c r="AP285"/>
  <c r="AO285"/>
  <c r="AQ285" s="1"/>
  <c r="AL285"/>
  <c r="AK285"/>
  <c r="AM285" s="1"/>
  <c r="AH285"/>
  <c r="AG285"/>
  <c r="AI285" s="1"/>
  <c r="AE285"/>
  <c r="AD285"/>
  <c r="AC285"/>
  <c r="Z285"/>
  <c r="Y285"/>
  <c r="AA285" s="1"/>
  <c r="V285"/>
  <c r="U285"/>
  <c r="W285" s="1"/>
  <c r="R285"/>
  <c r="Q285"/>
  <c r="S285" s="1"/>
  <c r="O285"/>
  <c r="N285"/>
  <c r="M285"/>
  <c r="J285"/>
  <c r="I285"/>
  <c r="BE285" s="1"/>
  <c r="C285"/>
  <c r="B285"/>
  <c r="A285"/>
  <c r="BC284"/>
  <c r="BB284"/>
  <c r="BA284"/>
  <c r="AX284"/>
  <c r="AW284"/>
  <c r="AY284" s="1"/>
  <c r="AT284"/>
  <c r="AS284"/>
  <c r="AU284" s="1"/>
  <c r="AP284"/>
  <c r="AO284"/>
  <c r="AQ284" s="1"/>
  <c r="AM284"/>
  <c r="AL284"/>
  <c r="AK284"/>
  <c r="AH284"/>
  <c r="AG284"/>
  <c r="AI284" s="1"/>
  <c r="AD284"/>
  <c r="AC284"/>
  <c r="AE284" s="1"/>
  <c r="Z284"/>
  <c r="Y284"/>
  <c r="AA284" s="1"/>
  <c r="W284"/>
  <c r="V284"/>
  <c r="U284"/>
  <c r="R284"/>
  <c r="Q284"/>
  <c r="S284" s="1"/>
  <c r="N284"/>
  <c r="M284"/>
  <c r="O284" s="1"/>
  <c r="J284"/>
  <c r="I284"/>
  <c r="BG284" s="1"/>
  <c r="C284"/>
  <c r="B284"/>
  <c r="A284"/>
  <c r="BB283"/>
  <c r="BA283"/>
  <c r="BC283" s="1"/>
  <c r="AX283"/>
  <c r="AW283"/>
  <c r="AY283" s="1"/>
  <c r="AU283"/>
  <c r="AT283"/>
  <c r="AS283"/>
  <c r="AP283"/>
  <c r="AO283"/>
  <c r="AQ283" s="1"/>
  <c r="AL283"/>
  <c r="AK283"/>
  <c r="AM283" s="1"/>
  <c r="AH283"/>
  <c r="AG283"/>
  <c r="AI283" s="1"/>
  <c r="AE283"/>
  <c r="AD283"/>
  <c r="AC283"/>
  <c r="Z283"/>
  <c r="Y283"/>
  <c r="AA283" s="1"/>
  <c r="V283"/>
  <c r="U283"/>
  <c r="W283" s="1"/>
  <c r="R283"/>
  <c r="Q283"/>
  <c r="S283" s="1"/>
  <c r="O283"/>
  <c r="N283"/>
  <c r="M283"/>
  <c r="J283"/>
  <c r="I283"/>
  <c r="BE283" s="1"/>
  <c r="C283"/>
  <c r="B283"/>
  <c r="A283"/>
  <c r="BC282"/>
  <c r="BB282"/>
  <c r="BA282"/>
  <c r="AX282"/>
  <c r="AW282"/>
  <c r="AY282" s="1"/>
  <c r="AT282"/>
  <c r="AS282"/>
  <c r="AU282" s="1"/>
  <c r="AP282"/>
  <c r="AO282"/>
  <c r="AQ282" s="1"/>
  <c r="AM282"/>
  <c r="AL282"/>
  <c r="AK282"/>
  <c r="AH282"/>
  <c r="AG282"/>
  <c r="AI282" s="1"/>
  <c r="AD282"/>
  <c r="AC282"/>
  <c r="AE282" s="1"/>
  <c r="Z282"/>
  <c r="Y282"/>
  <c r="AA282" s="1"/>
  <c r="W282"/>
  <c r="V282"/>
  <c r="U282"/>
  <c r="R282"/>
  <c r="Q282"/>
  <c r="S282" s="1"/>
  <c r="N282"/>
  <c r="M282"/>
  <c r="O282" s="1"/>
  <c r="J282"/>
  <c r="I282"/>
  <c r="BG282" s="1"/>
  <c r="C282"/>
  <c r="B282"/>
  <c r="A282"/>
  <c r="BB281"/>
  <c r="BA281"/>
  <c r="BC281" s="1"/>
  <c r="AX281"/>
  <c r="AW281"/>
  <c r="AY281" s="1"/>
  <c r="AU281"/>
  <c r="AT281"/>
  <c r="AS281"/>
  <c r="AP281"/>
  <c r="AO281"/>
  <c r="AQ281" s="1"/>
  <c r="AL281"/>
  <c r="AK281"/>
  <c r="AM281" s="1"/>
  <c r="AH281"/>
  <c r="AG281"/>
  <c r="AI281" s="1"/>
  <c r="AE281"/>
  <c r="AD281"/>
  <c r="AC281"/>
  <c r="Z281"/>
  <c r="Y281"/>
  <c r="AA281" s="1"/>
  <c r="V281"/>
  <c r="U281"/>
  <c r="W281" s="1"/>
  <c r="R281"/>
  <c r="Q281"/>
  <c r="S281" s="1"/>
  <c r="O281"/>
  <c r="N281"/>
  <c r="M281"/>
  <c r="J281"/>
  <c r="I281"/>
  <c r="BE281" s="1"/>
  <c r="C281"/>
  <c r="B281"/>
  <c r="A281"/>
  <c r="BC280"/>
  <c r="BB280"/>
  <c r="BA280"/>
  <c r="AX280"/>
  <c r="AW280"/>
  <c r="AY280" s="1"/>
  <c r="AT280"/>
  <c r="AS280"/>
  <c r="AU280" s="1"/>
  <c r="AP280"/>
  <c r="AO280"/>
  <c r="AQ280" s="1"/>
  <c r="AM280"/>
  <c r="AL280"/>
  <c r="AK280"/>
  <c r="AH280"/>
  <c r="AG280"/>
  <c r="AI280" s="1"/>
  <c r="AD280"/>
  <c r="AC280"/>
  <c r="AE280" s="1"/>
  <c r="Z280"/>
  <c r="Y280"/>
  <c r="AA280" s="1"/>
  <c r="W280"/>
  <c r="V280"/>
  <c r="U280"/>
  <c r="R280"/>
  <c r="Q280"/>
  <c r="S280" s="1"/>
  <c r="N280"/>
  <c r="M280"/>
  <c r="O280" s="1"/>
  <c r="J280"/>
  <c r="I280"/>
  <c r="BG280" s="1"/>
  <c r="C280"/>
  <c r="B280"/>
  <c r="A280"/>
  <c r="BB279"/>
  <c r="BA279"/>
  <c r="BC279" s="1"/>
  <c r="AX279"/>
  <c r="AW279"/>
  <c r="AY279" s="1"/>
  <c r="AU279"/>
  <c r="AT279"/>
  <c r="AS279"/>
  <c r="AP279"/>
  <c r="AO279"/>
  <c r="AQ279" s="1"/>
  <c r="AL279"/>
  <c r="AK279"/>
  <c r="AM279" s="1"/>
  <c r="AH279"/>
  <c r="AG279"/>
  <c r="AI279" s="1"/>
  <c r="AE279"/>
  <c r="AD279"/>
  <c r="AC279"/>
  <c r="Z279"/>
  <c r="Y279"/>
  <c r="AA279" s="1"/>
  <c r="V279"/>
  <c r="U279"/>
  <c r="W279" s="1"/>
  <c r="R279"/>
  <c r="Q279"/>
  <c r="S279" s="1"/>
  <c r="O279"/>
  <c r="N279"/>
  <c r="M279"/>
  <c r="J279"/>
  <c r="I279"/>
  <c r="BE279" s="1"/>
  <c r="C279"/>
  <c r="B279"/>
  <c r="A279"/>
  <c r="BC278"/>
  <c r="BB278"/>
  <c r="BA278"/>
  <c r="AX278"/>
  <c r="AW278"/>
  <c r="AY278" s="1"/>
  <c r="AT278"/>
  <c r="AS278"/>
  <c r="AU278" s="1"/>
  <c r="AP278"/>
  <c r="AO278"/>
  <c r="AQ278" s="1"/>
  <c r="AM278"/>
  <c r="AL278"/>
  <c r="AK278"/>
  <c r="AH278"/>
  <c r="AG278"/>
  <c r="AI278" s="1"/>
  <c r="AD278"/>
  <c r="AC278"/>
  <c r="AE278" s="1"/>
  <c r="Z278"/>
  <c r="Y278"/>
  <c r="AA278" s="1"/>
  <c r="W278"/>
  <c r="V278"/>
  <c r="U278"/>
  <c r="R278"/>
  <c r="Q278"/>
  <c r="S278" s="1"/>
  <c r="N278"/>
  <c r="M278"/>
  <c r="O278" s="1"/>
  <c r="J278"/>
  <c r="I278"/>
  <c r="BG278" s="1"/>
  <c r="C278"/>
  <c r="B278"/>
  <c r="A278"/>
  <c r="BB277"/>
  <c r="BA277"/>
  <c r="BC277" s="1"/>
  <c r="AX277"/>
  <c r="AW277"/>
  <c r="AY277" s="1"/>
  <c r="AU277"/>
  <c r="AT277"/>
  <c r="AS277"/>
  <c r="AP277"/>
  <c r="AO277"/>
  <c r="AQ277" s="1"/>
  <c r="AL277"/>
  <c r="AK277"/>
  <c r="AM277" s="1"/>
  <c r="AH277"/>
  <c r="AG277"/>
  <c r="AI277" s="1"/>
  <c r="AE277"/>
  <c r="AD277"/>
  <c r="AC277"/>
  <c r="Z277"/>
  <c r="Y277"/>
  <c r="AA277" s="1"/>
  <c r="V277"/>
  <c r="U277"/>
  <c r="W277" s="1"/>
  <c r="R277"/>
  <c r="Q277"/>
  <c r="S277" s="1"/>
  <c r="O277"/>
  <c r="N277"/>
  <c r="M277"/>
  <c r="J277"/>
  <c r="I277"/>
  <c r="BE277" s="1"/>
  <c r="C277"/>
  <c r="B277"/>
  <c r="A277"/>
  <c r="BC276"/>
  <c r="BB276"/>
  <c r="BA276"/>
  <c r="AX276"/>
  <c r="AW276"/>
  <c r="AY276" s="1"/>
  <c r="AT276"/>
  <c r="AS276"/>
  <c r="AU276" s="1"/>
  <c r="AP276"/>
  <c r="AO276"/>
  <c r="AQ276" s="1"/>
  <c r="AM276"/>
  <c r="AL276"/>
  <c r="AK276"/>
  <c r="AH276"/>
  <c r="AG276"/>
  <c r="AI276" s="1"/>
  <c r="AD276"/>
  <c r="AC276"/>
  <c r="AE276" s="1"/>
  <c r="Z276"/>
  <c r="Y276"/>
  <c r="AA276" s="1"/>
  <c r="W276"/>
  <c r="V276"/>
  <c r="U276"/>
  <c r="R276"/>
  <c r="Q276"/>
  <c r="S276" s="1"/>
  <c r="N276"/>
  <c r="M276"/>
  <c r="O276" s="1"/>
  <c r="J276"/>
  <c r="I276"/>
  <c r="BG276" s="1"/>
  <c r="C276"/>
  <c r="B276"/>
  <c r="A276"/>
  <c r="BB275"/>
  <c r="BA275"/>
  <c r="BC275" s="1"/>
  <c r="AX275"/>
  <c r="AW275"/>
  <c r="AY275" s="1"/>
  <c r="AU275"/>
  <c r="AT275"/>
  <c r="AS275"/>
  <c r="AP275"/>
  <c r="AO275"/>
  <c r="AQ275" s="1"/>
  <c r="AL275"/>
  <c r="AK275"/>
  <c r="AM275" s="1"/>
  <c r="AH275"/>
  <c r="AG275"/>
  <c r="AI275" s="1"/>
  <c r="AE275"/>
  <c r="AD275"/>
  <c r="AC275"/>
  <c r="Z275"/>
  <c r="Y275"/>
  <c r="AA275" s="1"/>
  <c r="V275"/>
  <c r="U275"/>
  <c r="W275" s="1"/>
  <c r="R275"/>
  <c r="Q275"/>
  <c r="S275" s="1"/>
  <c r="O275"/>
  <c r="N275"/>
  <c r="M275"/>
  <c r="J275"/>
  <c r="I275"/>
  <c r="BE275" s="1"/>
  <c r="C275"/>
  <c r="B275"/>
  <c r="A275"/>
  <c r="BC274"/>
  <c r="BB274"/>
  <c r="BA274"/>
  <c r="AX274"/>
  <c r="AW274"/>
  <c r="AY274" s="1"/>
  <c r="AT274"/>
  <c r="AS274"/>
  <c r="AU274" s="1"/>
  <c r="AP274"/>
  <c r="AO274"/>
  <c r="AQ274" s="1"/>
  <c r="AM274"/>
  <c r="AL274"/>
  <c r="AK274"/>
  <c r="AH274"/>
  <c r="AG274"/>
  <c r="AI274" s="1"/>
  <c r="AD274"/>
  <c r="AC274"/>
  <c r="AE274" s="1"/>
  <c r="Z274"/>
  <c r="Y274"/>
  <c r="AA274" s="1"/>
  <c r="W274"/>
  <c r="V274"/>
  <c r="U274"/>
  <c r="R274"/>
  <c r="Q274"/>
  <c r="S274" s="1"/>
  <c r="N274"/>
  <c r="M274"/>
  <c r="O274" s="1"/>
  <c r="J274"/>
  <c r="I274"/>
  <c r="BG274" s="1"/>
  <c r="C274"/>
  <c r="B274"/>
  <c r="A274"/>
  <c r="BB273"/>
  <c r="BA273"/>
  <c r="BC273" s="1"/>
  <c r="AX273"/>
  <c r="AW273"/>
  <c r="AY273" s="1"/>
  <c r="AU273"/>
  <c r="AT273"/>
  <c r="AS273"/>
  <c r="AP273"/>
  <c r="AO273"/>
  <c r="AQ273" s="1"/>
  <c r="AL273"/>
  <c r="AK273"/>
  <c r="AM273" s="1"/>
  <c r="AH273"/>
  <c r="AG273"/>
  <c r="AI273" s="1"/>
  <c r="AE273"/>
  <c r="AD273"/>
  <c r="AC273"/>
  <c r="Z273"/>
  <c r="Y273"/>
  <c r="AA273" s="1"/>
  <c r="V273"/>
  <c r="U273"/>
  <c r="W273" s="1"/>
  <c r="R273"/>
  <c r="Q273"/>
  <c r="S273" s="1"/>
  <c r="O273"/>
  <c r="N273"/>
  <c r="M273"/>
  <c r="J273"/>
  <c r="I273"/>
  <c r="BE273" s="1"/>
  <c r="C273"/>
  <c r="B273"/>
  <c r="A273"/>
  <c r="BC272"/>
  <c r="BB272"/>
  <c r="BA272"/>
  <c r="AX272"/>
  <c r="AW272"/>
  <c r="AY272" s="1"/>
  <c r="AT272"/>
  <c r="AS272"/>
  <c r="AU272" s="1"/>
  <c r="AP272"/>
  <c r="AO272"/>
  <c r="AQ272" s="1"/>
  <c r="AM272"/>
  <c r="AL272"/>
  <c r="AK272"/>
  <c r="AH272"/>
  <c r="AG272"/>
  <c r="AI272" s="1"/>
  <c r="AD272"/>
  <c r="AC272"/>
  <c r="AE272" s="1"/>
  <c r="Z272"/>
  <c r="Y272"/>
  <c r="AA272" s="1"/>
  <c r="W272"/>
  <c r="V272"/>
  <c r="U272"/>
  <c r="R272"/>
  <c r="Q272"/>
  <c r="S272" s="1"/>
  <c r="N272"/>
  <c r="M272"/>
  <c r="O272" s="1"/>
  <c r="J272"/>
  <c r="I272"/>
  <c r="BG272" s="1"/>
  <c r="C272"/>
  <c r="B272"/>
  <c r="A272"/>
  <c r="BC271"/>
  <c r="BB271"/>
  <c r="BA271"/>
  <c r="AX271"/>
  <c r="AW271"/>
  <c r="AT271"/>
  <c r="AS271"/>
  <c r="AY271" s="1"/>
  <c r="AP271"/>
  <c r="AO271"/>
  <c r="AQ271" s="1"/>
  <c r="AM271"/>
  <c r="AL271"/>
  <c r="AK271"/>
  <c r="AH271"/>
  <c r="AG271"/>
  <c r="AD271"/>
  <c r="AC271"/>
  <c r="AI271" s="1"/>
  <c r="Z271"/>
  <c r="Y271"/>
  <c r="AA271" s="1"/>
  <c r="W271"/>
  <c r="V271"/>
  <c r="U271"/>
  <c r="R271"/>
  <c r="Q271"/>
  <c r="N271"/>
  <c r="M271"/>
  <c r="S271" s="1"/>
  <c r="J271"/>
  <c r="I271"/>
  <c r="BE271" s="1"/>
  <c r="C271"/>
  <c r="B271"/>
  <c r="A271"/>
  <c r="BB270"/>
  <c r="BA270"/>
  <c r="BC270" s="1"/>
  <c r="AX270"/>
  <c r="AW270"/>
  <c r="AY270" s="1"/>
  <c r="AU270"/>
  <c r="AT270"/>
  <c r="AS270"/>
  <c r="AP270"/>
  <c r="AO270"/>
  <c r="AL270"/>
  <c r="AK270"/>
  <c r="AQ270" s="1"/>
  <c r="AH270"/>
  <c r="AG270"/>
  <c r="AI270" s="1"/>
  <c r="AE270"/>
  <c r="AD270"/>
  <c r="AC270"/>
  <c r="Z270"/>
  <c r="Y270"/>
  <c r="V270"/>
  <c r="U270"/>
  <c r="AA270" s="1"/>
  <c r="R270"/>
  <c r="Q270"/>
  <c r="S270" s="1"/>
  <c r="O270"/>
  <c r="N270"/>
  <c r="M270"/>
  <c r="K270"/>
  <c r="J270"/>
  <c r="I270"/>
  <c r="BG270" s="1"/>
  <c r="C270"/>
  <c r="B270"/>
  <c r="A270"/>
  <c r="BC269"/>
  <c r="BB269"/>
  <c r="BA269"/>
  <c r="AX269"/>
  <c r="AW269"/>
  <c r="AT269"/>
  <c r="AS269"/>
  <c r="AY269" s="1"/>
  <c r="AP269"/>
  <c r="AO269"/>
  <c r="AQ269" s="1"/>
  <c r="AM269"/>
  <c r="AL269"/>
  <c r="AK269"/>
  <c r="AH269"/>
  <c r="AG269"/>
  <c r="AD269"/>
  <c r="AC269"/>
  <c r="AI269" s="1"/>
  <c r="Z269"/>
  <c r="Y269"/>
  <c r="AA269" s="1"/>
  <c r="W269"/>
  <c r="V269"/>
  <c r="U269"/>
  <c r="R269"/>
  <c r="Q269"/>
  <c r="N269"/>
  <c r="M269"/>
  <c r="S269" s="1"/>
  <c r="J269"/>
  <c r="I269"/>
  <c r="BE269" s="1"/>
  <c r="C269"/>
  <c r="B269"/>
  <c r="A269"/>
  <c r="BB268"/>
  <c r="BA268"/>
  <c r="BC268" s="1"/>
  <c r="AX268"/>
  <c r="AW268"/>
  <c r="AY268" s="1"/>
  <c r="AU268"/>
  <c r="AT268"/>
  <c r="AS268"/>
  <c r="AP268"/>
  <c r="AO268"/>
  <c r="AL268"/>
  <c r="AK268"/>
  <c r="AQ268" s="1"/>
  <c r="AH268"/>
  <c r="AG268"/>
  <c r="AI268" s="1"/>
  <c r="AE268"/>
  <c r="AD268"/>
  <c r="AC268"/>
  <c r="Z268"/>
  <c r="Y268"/>
  <c r="V268"/>
  <c r="U268"/>
  <c r="AA268" s="1"/>
  <c r="R268"/>
  <c r="Q268"/>
  <c r="S268" s="1"/>
  <c r="O268"/>
  <c r="N268"/>
  <c r="M268"/>
  <c r="K268"/>
  <c r="J268"/>
  <c r="I268"/>
  <c r="BG268" s="1"/>
  <c r="C268"/>
  <c r="B268"/>
  <c r="A268"/>
  <c r="BC267"/>
  <c r="BB267"/>
  <c r="BA267"/>
  <c r="AX267"/>
  <c r="AW267"/>
  <c r="AT267"/>
  <c r="AS267"/>
  <c r="AY267" s="1"/>
  <c r="AP267"/>
  <c r="AO267"/>
  <c r="AQ267" s="1"/>
  <c r="AM267"/>
  <c r="AL267"/>
  <c r="AK267"/>
  <c r="AH267"/>
  <c r="AG267"/>
  <c r="AD267"/>
  <c r="AC267"/>
  <c r="AI267" s="1"/>
  <c r="Z267"/>
  <c r="Y267"/>
  <c r="AA267" s="1"/>
  <c r="W267"/>
  <c r="V267"/>
  <c r="U267"/>
  <c r="R267"/>
  <c r="Q267"/>
  <c r="N267"/>
  <c r="M267"/>
  <c r="S267" s="1"/>
  <c r="J267"/>
  <c r="I267"/>
  <c r="BE267" s="1"/>
  <c r="C267"/>
  <c r="B267"/>
  <c r="A267"/>
  <c r="BB266"/>
  <c r="BA266"/>
  <c r="BC266" s="1"/>
  <c r="AX266"/>
  <c r="AW266"/>
  <c r="AY266" s="1"/>
  <c r="AU266"/>
  <c r="AT266"/>
  <c r="AS266"/>
  <c r="AP266"/>
  <c r="AO266"/>
  <c r="AQ266" s="1"/>
  <c r="AL266"/>
  <c r="AK266"/>
  <c r="AM266" s="1"/>
  <c r="AH266"/>
  <c r="AG266"/>
  <c r="AI266" s="1"/>
  <c r="AE266"/>
  <c r="AD266"/>
  <c r="AC266"/>
  <c r="Z266"/>
  <c r="Y266"/>
  <c r="AA266" s="1"/>
  <c r="V266"/>
  <c r="U266"/>
  <c r="W266" s="1"/>
  <c r="R266"/>
  <c r="Q266"/>
  <c r="S266" s="1"/>
  <c r="O266"/>
  <c r="N266"/>
  <c r="M266"/>
  <c r="J266"/>
  <c r="I266"/>
  <c r="BG266" s="1"/>
  <c r="C266"/>
  <c r="B266"/>
  <c r="A266"/>
  <c r="BC265"/>
  <c r="BB265"/>
  <c r="BA265"/>
  <c r="AX265"/>
  <c r="AW265"/>
  <c r="AY265" s="1"/>
  <c r="AT265"/>
  <c r="AS265"/>
  <c r="AU265" s="1"/>
  <c r="AP265"/>
  <c r="AO265"/>
  <c r="AQ265" s="1"/>
  <c r="AM265"/>
  <c r="AL265"/>
  <c r="AK265"/>
  <c r="AH265"/>
  <c r="AG265"/>
  <c r="AI265" s="1"/>
  <c r="AD265"/>
  <c r="AC265"/>
  <c r="AE265" s="1"/>
  <c r="Z265"/>
  <c r="Y265"/>
  <c r="AA265" s="1"/>
  <c r="W265"/>
  <c r="V265"/>
  <c r="U265"/>
  <c r="R265"/>
  <c r="Q265"/>
  <c r="S265" s="1"/>
  <c r="N265"/>
  <c r="M265"/>
  <c r="O265" s="1"/>
  <c r="J265"/>
  <c r="I265"/>
  <c r="BE265" s="1"/>
  <c r="C265"/>
  <c r="B265"/>
  <c r="A265"/>
  <c r="BB264"/>
  <c r="BA264"/>
  <c r="BC264" s="1"/>
  <c r="AX264"/>
  <c r="AW264"/>
  <c r="AY264" s="1"/>
  <c r="AU264"/>
  <c r="AT264"/>
  <c r="AS264"/>
  <c r="AP264"/>
  <c r="AO264"/>
  <c r="AQ264" s="1"/>
  <c r="AL264"/>
  <c r="AK264"/>
  <c r="AM264" s="1"/>
  <c r="AH264"/>
  <c r="AG264"/>
  <c r="AI264" s="1"/>
  <c r="AE264"/>
  <c r="AD264"/>
  <c r="AC264"/>
  <c r="Z264"/>
  <c r="Y264"/>
  <c r="AA264" s="1"/>
  <c r="V264"/>
  <c r="U264"/>
  <c r="W264" s="1"/>
  <c r="R264"/>
  <c r="Q264"/>
  <c r="S264" s="1"/>
  <c r="O264"/>
  <c r="N264"/>
  <c r="M264"/>
  <c r="J264"/>
  <c r="I264"/>
  <c r="BG264" s="1"/>
  <c r="C264"/>
  <c r="B264"/>
  <c r="A264"/>
  <c r="BJ263"/>
  <c r="C263"/>
  <c r="B263"/>
  <c r="A263"/>
  <c r="BJ262"/>
  <c r="BB262"/>
  <c r="AX262"/>
  <c r="AT262"/>
  <c r="AP262"/>
  <c r="AL262"/>
  <c r="AH262"/>
  <c r="AD262"/>
  <c r="Z262"/>
  <c r="V262"/>
  <c r="R262"/>
  <c r="N262"/>
  <c r="J262"/>
  <c r="C262"/>
  <c r="B262"/>
  <c r="A262"/>
  <c r="BB261"/>
  <c r="BA261"/>
  <c r="BC261" s="1"/>
  <c r="AX261"/>
  <c r="AW261"/>
  <c r="AY261" s="1"/>
  <c r="AU261"/>
  <c r="AT261"/>
  <c r="AS261"/>
  <c r="AP261"/>
  <c r="AO261"/>
  <c r="AQ261" s="1"/>
  <c r="AL261"/>
  <c r="AK261"/>
  <c r="AM261" s="1"/>
  <c r="AH261"/>
  <c r="AG261"/>
  <c r="AI261" s="1"/>
  <c r="AE261"/>
  <c r="AD261"/>
  <c r="AC261"/>
  <c r="Z261"/>
  <c r="Y261"/>
  <c r="AA261" s="1"/>
  <c r="V261"/>
  <c r="U261"/>
  <c r="W261" s="1"/>
  <c r="R261"/>
  <c r="Q261"/>
  <c r="S261" s="1"/>
  <c r="O261"/>
  <c r="N261"/>
  <c r="M261"/>
  <c r="J261"/>
  <c r="I261"/>
  <c r="BG261" s="1"/>
  <c r="C261"/>
  <c r="B261"/>
  <c r="A261"/>
  <c r="BC260"/>
  <c r="BB260"/>
  <c r="BA260"/>
  <c r="AX260"/>
  <c r="AW260"/>
  <c r="AY260" s="1"/>
  <c r="AT260"/>
  <c r="AS260"/>
  <c r="AU260" s="1"/>
  <c r="AP260"/>
  <c r="AO260"/>
  <c r="AQ260" s="1"/>
  <c r="AM260"/>
  <c r="AL260"/>
  <c r="AK260"/>
  <c r="AH260"/>
  <c r="AG260"/>
  <c r="AI260" s="1"/>
  <c r="AD260"/>
  <c r="AC260"/>
  <c r="AE260" s="1"/>
  <c r="Z260"/>
  <c r="Y260"/>
  <c r="AA260" s="1"/>
  <c r="W260"/>
  <c r="V260"/>
  <c r="U260"/>
  <c r="R260"/>
  <c r="Q260"/>
  <c r="S260" s="1"/>
  <c r="N260"/>
  <c r="M260"/>
  <c r="O260" s="1"/>
  <c r="J260"/>
  <c r="I260"/>
  <c r="BE260" s="1"/>
  <c r="C260"/>
  <c r="B260"/>
  <c r="A260"/>
  <c r="BB259"/>
  <c r="BA259"/>
  <c r="BC259" s="1"/>
  <c r="AX259"/>
  <c r="AW259"/>
  <c r="AY259" s="1"/>
  <c r="AU259"/>
  <c r="AT259"/>
  <c r="AS259"/>
  <c r="AP259"/>
  <c r="AO259"/>
  <c r="AQ259" s="1"/>
  <c r="AL259"/>
  <c r="AK259"/>
  <c r="AM259" s="1"/>
  <c r="AH259"/>
  <c r="AG259"/>
  <c r="AI259" s="1"/>
  <c r="AE259"/>
  <c r="AD259"/>
  <c r="AC259"/>
  <c r="Z259"/>
  <c r="Y259"/>
  <c r="AA259" s="1"/>
  <c r="V259"/>
  <c r="U259"/>
  <c r="W259" s="1"/>
  <c r="R259"/>
  <c r="Q259"/>
  <c r="S259" s="1"/>
  <c r="O259"/>
  <c r="N259"/>
  <c r="M259"/>
  <c r="J259"/>
  <c r="I259"/>
  <c r="BG259" s="1"/>
  <c r="C259"/>
  <c r="B259"/>
  <c r="A259"/>
  <c r="BC258"/>
  <c r="BB258"/>
  <c r="BA258"/>
  <c r="AX258"/>
  <c r="AW258"/>
  <c r="AY258" s="1"/>
  <c r="AT258"/>
  <c r="AS258"/>
  <c r="AU258" s="1"/>
  <c r="AP258"/>
  <c r="AO258"/>
  <c r="AQ258" s="1"/>
  <c r="AM258"/>
  <c r="AL258"/>
  <c r="AK258"/>
  <c r="AH258"/>
  <c r="AG258"/>
  <c r="AI258" s="1"/>
  <c r="AD258"/>
  <c r="AC258"/>
  <c r="AE258" s="1"/>
  <c r="Z258"/>
  <c r="Y258"/>
  <c r="AA258" s="1"/>
  <c r="W258"/>
  <c r="V258"/>
  <c r="U258"/>
  <c r="R258"/>
  <c r="Q258"/>
  <c r="S258" s="1"/>
  <c r="N258"/>
  <c r="M258"/>
  <c r="O258" s="1"/>
  <c r="J258"/>
  <c r="I258"/>
  <c r="BE258" s="1"/>
  <c r="C258"/>
  <c r="B258"/>
  <c r="A258"/>
  <c r="BB257"/>
  <c r="BA257"/>
  <c r="BC257" s="1"/>
  <c r="AX257"/>
  <c r="AW257"/>
  <c r="AY257" s="1"/>
  <c r="AU257"/>
  <c r="AT257"/>
  <c r="AS257"/>
  <c r="AP257"/>
  <c r="AO257"/>
  <c r="AQ257" s="1"/>
  <c r="AL257"/>
  <c r="AK257"/>
  <c r="AM257" s="1"/>
  <c r="AH257"/>
  <c r="AG257"/>
  <c r="AI257" s="1"/>
  <c r="AE257"/>
  <c r="AD257"/>
  <c r="AC257"/>
  <c r="Z257"/>
  <c r="Y257"/>
  <c r="V257"/>
  <c r="U257"/>
  <c r="AA257" s="1"/>
  <c r="R257"/>
  <c r="Q257"/>
  <c r="S257" s="1"/>
  <c r="O257"/>
  <c r="N257"/>
  <c r="M257"/>
  <c r="J257"/>
  <c r="I257"/>
  <c r="BG257" s="1"/>
  <c r="C257"/>
  <c r="B257"/>
  <c r="A257"/>
  <c r="BB256"/>
  <c r="BA256"/>
  <c r="AX256"/>
  <c r="AW256"/>
  <c r="BC256" s="1"/>
  <c r="AT256"/>
  <c r="AS256"/>
  <c r="AU256" s="1"/>
  <c r="AP256"/>
  <c r="AO256"/>
  <c r="AQ256" s="1"/>
  <c r="AL256"/>
  <c r="AK256"/>
  <c r="AM256" s="1"/>
  <c r="AH256"/>
  <c r="AG256"/>
  <c r="AD256"/>
  <c r="AC256"/>
  <c r="AI256" s="1"/>
  <c r="Z256"/>
  <c r="Y256"/>
  <c r="AA256" s="1"/>
  <c r="V256"/>
  <c r="U256"/>
  <c r="R256"/>
  <c r="Q256"/>
  <c r="W256" s="1"/>
  <c r="N256"/>
  <c r="M256"/>
  <c r="S256" s="1"/>
  <c r="J256"/>
  <c r="I256"/>
  <c r="BE256" s="1"/>
  <c r="C256"/>
  <c r="B256"/>
  <c r="A256"/>
  <c r="BB255"/>
  <c r="BA255"/>
  <c r="BC255" s="1"/>
  <c r="AY255"/>
  <c r="AX255"/>
  <c r="AW255"/>
  <c r="AT255"/>
  <c r="AS255"/>
  <c r="AP255"/>
  <c r="AO255"/>
  <c r="AU255" s="1"/>
  <c r="AL255"/>
  <c r="AK255"/>
  <c r="AM255" s="1"/>
  <c r="AI255"/>
  <c r="AH255"/>
  <c r="AG255"/>
  <c r="AD255"/>
  <c r="AC255"/>
  <c r="Z255"/>
  <c r="Y255"/>
  <c r="AE255" s="1"/>
  <c r="V255"/>
  <c r="U255"/>
  <c r="W255" s="1"/>
  <c r="S255"/>
  <c r="R255"/>
  <c r="Q255"/>
  <c r="N255"/>
  <c r="M255"/>
  <c r="J255"/>
  <c r="I255"/>
  <c r="O255" s="1"/>
  <c r="C255"/>
  <c r="B255"/>
  <c r="A255"/>
  <c r="BB254"/>
  <c r="BA254"/>
  <c r="AX254"/>
  <c r="AW254"/>
  <c r="BC254" s="1"/>
  <c r="AT254"/>
  <c r="AS254"/>
  <c r="AU254" s="1"/>
  <c r="AQ254"/>
  <c r="AP254"/>
  <c r="AO254"/>
  <c r="AL254"/>
  <c r="AK254"/>
  <c r="AH254"/>
  <c r="AG254"/>
  <c r="AM254" s="1"/>
  <c r="AD254"/>
  <c r="AC254"/>
  <c r="AE254" s="1"/>
  <c r="AA254"/>
  <c r="Z254"/>
  <c r="Y254"/>
  <c r="V254"/>
  <c r="U254"/>
  <c r="R254"/>
  <c r="Q254"/>
  <c r="W254" s="1"/>
  <c r="N254"/>
  <c r="M254"/>
  <c r="O254" s="1"/>
  <c r="K254"/>
  <c r="J254"/>
  <c r="I254"/>
  <c r="BE254" s="1"/>
  <c r="C254"/>
  <c r="B254"/>
  <c r="A254"/>
  <c r="BB253"/>
  <c r="BA253"/>
  <c r="BC253" s="1"/>
  <c r="AY253"/>
  <c r="AX253"/>
  <c r="AW253"/>
  <c r="AT253"/>
  <c r="AS253"/>
  <c r="AP253"/>
  <c r="AO253"/>
  <c r="AU253" s="1"/>
  <c r="AL253"/>
  <c r="AK253"/>
  <c r="AM253" s="1"/>
  <c r="AI253"/>
  <c r="AH253"/>
  <c r="AG253"/>
  <c r="AD253"/>
  <c r="AC253"/>
  <c r="Z253"/>
  <c r="Y253"/>
  <c r="AE253" s="1"/>
  <c r="V253"/>
  <c r="U253"/>
  <c r="W253" s="1"/>
  <c r="S253"/>
  <c r="R253"/>
  <c r="Q253"/>
  <c r="N253"/>
  <c r="M253"/>
  <c r="J253"/>
  <c r="I253"/>
  <c r="O253" s="1"/>
  <c r="C253"/>
  <c r="B253"/>
  <c r="A253"/>
  <c r="BB252"/>
  <c r="BA252"/>
  <c r="AX252"/>
  <c r="AW252"/>
  <c r="BC252" s="1"/>
  <c r="AT252"/>
  <c r="AS252"/>
  <c r="AU252" s="1"/>
  <c r="AQ252"/>
  <c r="AP252"/>
  <c r="AO252"/>
  <c r="AL252"/>
  <c r="AK252"/>
  <c r="AH252"/>
  <c r="AG252"/>
  <c r="AM252" s="1"/>
  <c r="AD252"/>
  <c r="AC252"/>
  <c r="AE252" s="1"/>
  <c r="AA252"/>
  <c r="Z252"/>
  <c r="Y252"/>
  <c r="V252"/>
  <c r="U252"/>
  <c r="R252"/>
  <c r="Q252"/>
  <c r="W252" s="1"/>
  <c r="N252"/>
  <c r="M252"/>
  <c r="O252" s="1"/>
  <c r="K252"/>
  <c r="J252"/>
  <c r="I252"/>
  <c r="BE252" s="1"/>
  <c r="C252"/>
  <c r="B252"/>
  <c r="A252"/>
  <c r="BB251"/>
  <c r="BA251"/>
  <c r="BC251" s="1"/>
  <c r="AY251"/>
  <c r="AX251"/>
  <c r="AW251"/>
  <c r="AT251"/>
  <c r="AS251"/>
  <c r="AP251"/>
  <c r="AO251"/>
  <c r="AU251" s="1"/>
  <c r="AL251"/>
  <c r="AK251"/>
  <c r="AM251" s="1"/>
  <c r="AI251"/>
  <c r="AH251"/>
  <c r="AG251"/>
  <c r="AD251"/>
  <c r="AC251"/>
  <c r="Z251"/>
  <c r="Y251"/>
  <c r="AE251" s="1"/>
  <c r="V251"/>
  <c r="U251"/>
  <c r="W251" s="1"/>
  <c r="S251"/>
  <c r="R251"/>
  <c r="Q251"/>
  <c r="N251"/>
  <c r="M251"/>
  <c r="J251"/>
  <c r="I251"/>
  <c r="O251" s="1"/>
  <c r="C251"/>
  <c r="B251"/>
  <c r="A251"/>
  <c r="BB250"/>
  <c r="BA250"/>
  <c r="AX250"/>
  <c r="AW250"/>
  <c r="BC250" s="1"/>
  <c r="AT250"/>
  <c r="AS250"/>
  <c r="AU250" s="1"/>
  <c r="AQ250"/>
  <c r="AP250"/>
  <c r="AO250"/>
  <c r="AL250"/>
  <c r="AK250"/>
  <c r="AH250"/>
  <c r="AG250"/>
  <c r="AM250" s="1"/>
  <c r="AD250"/>
  <c r="AC250"/>
  <c r="AE250" s="1"/>
  <c r="AA250"/>
  <c r="Z250"/>
  <c r="Y250"/>
  <c r="V250"/>
  <c r="U250"/>
  <c r="R250"/>
  <c r="Q250"/>
  <c r="W250" s="1"/>
  <c r="N250"/>
  <c r="M250"/>
  <c r="O250" s="1"/>
  <c r="K250"/>
  <c r="J250"/>
  <c r="I250"/>
  <c r="BE250" s="1"/>
  <c r="C250"/>
  <c r="B250"/>
  <c r="A250"/>
  <c r="BB249"/>
  <c r="BA249"/>
  <c r="BC249" s="1"/>
  <c r="AY249"/>
  <c r="AX249"/>
  <c r="AW249"/>
  <c r="AT249"/>
  <c r="AS249"/>
  <c r="AP249"/>
  <c r="AO249"/>
  <c r="AU249" s="1"/>
  <c r="AL249"/>
  <c r="AK249"/>
  <c r="AM249" s="1"/>
  <c r="AI249"/>
  <c r="AH249"/>
  <c r="AG249"/>
  <c r="AD249"/>
  <c r="AC249"/>
  <c r="Z249"/>
  <c r="Y249"/>
  <c r="AE249" s="1"/>
  <c r="V249"/>
  <c r="U249"/>
  <c r="W249" s="1"/>
  <c r="S249"/>
  <c r="R249"/>
  <c r="Q249"/>
  <c r="N249"/>
  <c r="M249"/>
  <c r="J249"/>
  <c r="I249"/>
  <c r="O249" s="1"/>
  <c r="C249"/>
  <c r="B249"/>
  <c r="A249"/>
  <c r="BB248"/>
  <c r="BA248"/>
  <c r="AX248"/>
  <c r="AW248"/>
  <c r="BC248" s="1"/>
  <c r="AT248"/>
  <c r="AS248"/>
  <c r="AU248" s="1"/>
  <c r="AQ248"/>
  <c r="AP248"/>
  <c r="AO248"/>
  <c r="AL248"/>
  <c r="AK248"/>
  <c r="AH248"/>
  <c r="AG248"/>
  <c r="AM248" s="1"/>
  <c r="AD248"/>
  <c r="AC248"/>
  <c r="AE248" s="1"/>
  <c r="AA248"/>
  <c r="Z248"/>
  <c r="Y248"/>
  <c r="V248"/>
  <c r="U248"/>
  <c r="R248"/>
  <c r="Q248"/>
  <c r="W248" s="1"/>
  <c r="N248"/>
  <c r="M248"/>
  <c r="O248" s="1"/>
  <c r="K248"/>
  <c r="J248"/>
  <c r="I248"/>
  <c r="BE248" s="1"/>
  <c r="C248"/>
  <c r="B248"/>
  <c r="A248"/>
  <c r="BB247"/>
  <c r="BA247"/>
  <c r="BC247" s="1"/>
  <c r="AY247"/>
  <c r="AX247"/>
  <c r="AW247"/>
  <c r="AT247"/>
  <c r="AS247"/>
  <c r="AP247"/>
  <c r="AO247"/>
  <c r="AU247" s="1"/>
  <c r="AL247"/>
  <c r="AK247"/>
  <c r="AM247" s="1"/>
  <c r="AI247"/>
  <c r="AH247"/>
  <c r="AG247"/>
  <c r="AD247"/>
  <c r="AC247"/>
  <c r="Z247"/>
  <c r="Y247"/>
  <c r="AE247" s="1"/>
  <c r="V247"/>
  <c r="U247"/>
  <c r="W247" s="1"/>
  <c r="S247"/>
  <c r="R247"/>
  <c r="Q247"/>
  <c r="N247"/>
  <c r="M247"/>
  <c r="J247"/>
  <c r="I247"/>
  <c r="O247" s="1"/>
  <c r="C247"/>
  <c r="B247"/>
  <c r="A247"/>
  <c r="BB246"/>
  <c r="BA246"/>
  <c r="BC246" s="1"/>
  <c r="AX246"/>
  <c r="AW246"/>
  <c r="AY246" s="1"/>
  <c r="AT246"/>
  <c r="AS246"/>
  <c r="AU246" s="1"/>
  <c r="AQ246"/>
  <c r="AP246"/>
  <c r="AO246"/>
  <c r="AL246"/>
  <c r="AK246"/>
  <c r="AM246" s="1"/>
  <c r="AH246"/>
  <c r="AG246"/>
  <c r="AI246" s="1"/>
  <c r="AD246"/>
  <c r="AC246"/>
  <c r="AE246" s="1"/>
  <c r="AA246"/>
  <c r="Z246"/>
  <c r="Y246"/>
  <c r="V246"/>
  <c r="U246"/>
  <c r="W246" s="1"/>
  <c r="R246"/>
  <c r="Q246"/>
  <c r="S246" s="1"/>
  <c r="N246"/>
  <c r="M246"/>
  <c r="O246" s="1"/>
  <c r="K246"/>
  <c r="J246"/>
  <c r="I246"/>
  <c r="BE246" s="1"/>
  <c r="C246"/>
  <c r="B246"/>
  <c r="A246"/>
  <c r="BB245"/>
  <c r="BA245"/>
  <c r="BC245" s="1"/>
  <c r="AY245"/>
  <c r="AX245"/>
  <c r="AW245"/>
  <c r="AT245"/>
  <c r="AS245"/>
  <c r="AU245" s="1"/>
  <c r="AP245"/>
  <c r="AO245"/>
  <c r="AQ245" s="1"/>
  <c r="AL245"/>
  <c r="AK245"/>
  <c r="AM245" s="1"/>
  <c r="AI245"/>
  <c r="AH245"/>
  <c r="AG245"/>
  <c r="AD245"/>
  <c r="AC245"/>
  <c r="AE245" s="1"/>
  <c r="Z245"/>
  <c r="Y245"/>
  <c r="AA245" s="1"/>
  <c r="V245"/>
  <c r="U245"/>
  <c r="W245" s="1"/>
  <c r="S245"/>
  <c r="R245"/>
  <c r="Q245"/>
  <c r="N245"/>
  <c r="M245"/>
  <c r="O245" s="1"/>
  <c r="J245"/>
  <c r="I245"/>
  <c r="BG245" s="1"/>
  <c r="C245"/>
  <c r="B245"/>
  <c r="A245"/>
  <c r="BB244"/>
  <c r="BA244"/>
  <c r="BC244" s="1"/>
  <c r="AX244"/>
  <c r="AW244"/>
  <c r="AY244" s="1"/>
  <c r="AT244"/>
  <c r="AS244"/>
  <c r="AU244" s="1"/>
  <c r="AQ244"/>
  <c r="AP244"/>
  <c r="AO244"/>
  <c r="AL244"/>
  <c r="AK244"/>
  <c r="AM244" s="1"/>
  <c r="AH244"/>
  <c r="AG244"/>
  <c r="AI244" s="1"/>
  <c r="AD244"/>
  <c r="AC244"/>
  <c r="AE244" s="1"/>
  <c r="AA244"/>
  <c r="Z244"/>
  <c r="Y244"/>
  <c r="V244"/>
  <c r="U244"/>
  <c r="W244" s="1"/>
  <c r="R244"/>
  <c r="Q244"/>
  <c r="S244" s="1"/>
  <c r="N244"/>
  <c r="M244"/>
  <c r="O244" s="1"/>
  <c r="K244"/>
  <c r="J244"/>
  <c r="I244"/>
  <c r="BE244" s="1"/>
  <c r="C244"/>
  <c r="B244"/>
  <c r="A244"/>
  <c r="BB243"/>
  <c r="BA243"/>
  <c r="BC243" s="1"/>
  <c r="AY243"/>
  <c r="AX243"/>
  <c r="AW243"/>
  <c r="AT243"/>
  <c r="AS243"/>
  <c r="AP243"/>
  <c r="AO243"/>
  <c r="AU243" s="1"/>
  <c r="AL243"/>
  <c r="AK243"/>
  <c r="AM243" s="1"/>
  <c r="AI243"/>
  <c r="AH243"/>
  <c r="AG243"/>
  <c r="AD243"/>
  <c r="AC243"/>
  <c r="Z243"/>
  <c r="Y243"/>
  <c r="AE243" s="1"/>
  <c r="V243"/>
  <c r="U243"/>
  <c r="W243" s="1"/>
  <c r="S243"/>
  <c r="R243"/>
  <c r="Q243"/>
  <c r="N243"/>
  <c r="M243"/>
  <c r="O243" s="1"/>
  <c r="J243"/>
  <c r="I243"/>
  <c r="BG243" s="1"/>
  <c r="C243"/>
  <c r="B243"/>
  <c r="A243"/>
  <c r="BB242"/>
  <c r="BA242"/>
  <c r="BC242" s="1"/>
  <c r="AX242"/>
  <c r="AW242"/>
  <c r="AY242" s="1"/>
  <c r="AT242"/>
  <c r="AS242"/>
  <c r="AU242" s="1"/>
  <c r="AQ242"/>
  <c r="AP242"/>
  <c r="AO242"/>
  <c r="AL242"/>
  <c r="AK242"/>
  <c r="AM242" s="1"/>
  <c r="AH242"/>
  <c r="AG242"/>
  <c r="AI242" s="1"/>
  <c r="AD242"/>
  <c r="AC242"/>
  <c r="AE242" s="1"/>
  <c r="AA242"/>
  <c r="Z242"/>
  <c r="Y242"/>
  <c r="V242"/>
  <c r="U242"/>
  <c r="W242" s="1"/>
  <c r="R242"/>
  <c r="Q242"/>
  <c r="S242" s="1"/>
  <c r="N242"/>
  <c r="M242"/>
  <c r="O242" s="1"/>
  <c r="K242"/>
  <c r="J242"/>
  <c r="I242"/>
  <c r="BE242" s="1"/>
  <c r="C242"/>
  <c r="B242"/>
  <c r="A242"/>
  <c r="BB241"/>
  <c r="BA241"/>
  <c r="BC241" s="1"/>
  <c r="AY241"/>
  <c r="AX241"/>
  <c r="AW241"/>
  <c r="AT241"/>
  <c r="AS241"/>
  <c r="AU241" s="1"/>
  <c r="AP241"/>
  <c r="AO241"/>
  <c r="AQ241" s="1"/>
  <c r="AL241"/>
  <c r="AK241"/>
  <c r="AM241" s="1"/>
  <c r="AI241"/>
  <c r="AH241"/>
  <c r="AG241"/>
  <c r="AD241"/>
  <c r="AC241"/>
  <c r="Z241"/>
  <c r="Y241"/>
  <c r="AE241" s="1"/>
  <c r="V241"/>
  <c r="U241"/>
  <c r="W241" s="1"/>
  <c r="S241"/>
  <c r="R241"/>
  <c r="Q241"/>
  <c r="N241"/>
  <c r="M241"/>
  <c r="J241"/>
  <c r="I241"/>
  <c r="O241" s="1"/>
  <c r="C241"/>
  <c r="B241"/>
  <c r="A241"/>
  <c r="BB240"/>
  <c r="BA240"/>
  <c r="BC240" s="1"/>
  <c r="AX240"/>
  <c r="AW240"/>
  <c r="AY240" s="1"/>
  <c r="AT240"/>
  <c r="AS240"/>
  <c r="AQ240"/>
  <c r="AP240"/>
  <c r="AO240"/>
  <c r="AU240" s="1"/>
  <c r="AL240"/>
  <c r="AK240"/>
  <c r="AM240" s="1"/>
  <c r="AH240"/>
  <c r="AG240"/>
  <c r="AI240" s="1"/>
  <c r="AD240"/>
  <c r="AC240"/>
  <c r="Z240"/>
  <c r="Y240"/>
  <c r="AE240" s="1"/>
  <c r="V240"/>
  <c r="U240"/>
  <c r="W240" s="1"/>
  <c r="R240"/>
  <c r="Q240"/>
  <c r="S240" s="1"/>
  <c r="O240"/>
  <c r="N240"/>
  <c r="M240"/>
  <c r="J240"/>
  <c r="I240"/>
  <c r="BE240" s="1"/>
  <c r="C240"/>
  <c r="B240"/>
  <c r="A240"/>
  <c r="BC239"/>
  <c r="BB239"/>
  <c r="BA239"/>
  <c r="AX239"/>
  <c r="AW239"/>
  <c r="AY239" s="1"/>
  <c r="AT239"/>
  <c r="AS239"/>
  <c r="AU239" s="1"/>
  <c r="AQ239"/>
  <c r="AP239"/>
  <c r="AO239"/>
  <c r="AM239"/>
  <c r="AL239"/>
  <c r="AK239"/>
  <c r="AH239"/>
  <c r="AG239"/>
  <c r="AI239" s="1"/>
  <c r="AD239"/>
  <c r="AC239"/>
  <c r="AE239" s="1"/>
  <c r="Z239"/>
  <c r="Y239"/>
  <c r="V239"/>
  <c r="U239"/>
  <c r="AA239" s="1"/>
  <c r="R239"/>
  <c r="Q239"/>
  <c r="S239" s="1"/>
  <c r="N239"/>
  <c r="M239"/>
  <c r="O239" s="1"/>
  <c r="K239"/>
  <c r="J239"/>
  <c r="I239"/>
  <c r="BE239" s="1"/>
  <c r="C239"/>
  <c r="B239"/>
  <c r="A239"/>
  <c r="BC238"/>
  <c r="BB238"/>
  <c r="BA238"/>
  <c r="AX238"/>
  <c r="AW238"/>
  <c r="AT238"/>
  <c r="AS238"/>
  <c r="AY238" s="1"/>
  <c r="AP238"/>
  <c r="AO238"/>
  <c r="AQ238" s="1"/>
  <c r="AM238"/>
  <c r="AL238"/>
  <c r="AK238"/>
  <c r="AH238"/>
  <c r="AG238"/>
  <c r="AD238"/>
  <c r="AC238"/>
  <c r="AI238" s="1"/>
  <c r="Z238"/>
  <c r="Y238"/>
  <c r="AA238" s="1"/>
  <c r="W238"/>
  <c r="V238"/>
  <c r="U238"/>
  <c r="R238"/>
  <c r="Q238"/>
  <c r="N238"/>
  <c r="M238"/>
  <c r="S238" s="1"/>
  <c r="J238"/>
  <c r="I238"/>
  <c r="BE238" s="1"/>
  <c r="C238"/>
  <c r="B238"/>
  <c r="A238"/>
  <c r="BB237"/>
  <c r="BA237"/>
  <c r="BC237" s="1"/>
  <c r="AX237"/>
  <c r="AW237"/>
  <c r="AY237" s="1"/>
  <c r="AU237"/>
  <c r="AT237"/>
  <c r="AS237"/>
  <c r="AP237"/>
  <c r="AO237"/>
  <c r="AL237"/>
  <c r="AK237"/>
  <c r="AQ237" s="1"/>
  <c r="AH237"/>
  <c r="AG237"/>
  <c r="AI237" s="1"/>
  <c r="AE237"/>
  <c r="AD237"/>
  <c r="AC237"/>
  <c r="Z237"/>
  <c r="Y237"/>
  <c r="V237"/>
  <c r="U237"/>
  <c r="AA237" s="1"/>
  <c r="R237"/>
  <c r="Q237"/>
  <c r="S237" s="1"/>
  <c r="O237"/>
  <c r="N237"/>
  <c r="M237"/>
  <c r="K237"/>
  <c r="J237"/>
  <c r="I237"/>
  <c r="BG237" s="1"/>
  <c r="C237"/>
  <c r="B237"/>
  <c r="A237"/>
  <c r="BC236"/>
  <c r="BB236"/>
  <c r="BA236"/>
  <c r="AX236"/>
  <c r="AW236"/>
  <c r="AT236"/>
  <c r="AS236"/>
  <c r="AY236" s="1"/>
  <c r="AP236"/>
  <c r="AO236"/>
  <c r="AQ236" s="1"/>
  <c r="AM236"/>
  <c r="AL236"/>
  <c r="AK236"/>
  <c r="AH236"/>
  <c r="AG236"/>
  <c r="AI236" s="1"/>
  <c r="AD236"/>
  <c r="AC236"/>
  <c r="AE236" s="1"/>
  <c r="Z236"/>
  <c r="Y236"/>
  <c r="AA236" s="1"/>
  <c r="W236"/>
  <c r="V236"/>
  <c r="U236"/>
  <c r="R236"/>
  <c r="Q236"/>
  <c r="S236" s="1"/>
  <c r="N236"/>
  <c r="M236"/>
  <c r="O236" s="1"/>
  <c r="J236"/>
  <c r="I236"/>
  <c r="BE236" s="1"/>
  <c r="C236"/>
  <c r="B236"/>
  <c r="A236"/>
  <c r="BB235"/>
  <c r="BA235"/>
  <c r="BC235" s="1"/>
  <c r="AX235"/>
  <c r="AW235"/>
  <c r="AY235" s="1"/>
  <c r="AU235"/>
  <c r="AT235"/>
  <c r="AS235"/>
  <c r="AP235"/>
  <c r="AO235"/>
  <c r="AQ235" s="1"/>
  <c r="AL235"/>
  <c r="AK235"/>
  <c r="AM235" s="1"/>
  <c r="AH235"/>
  <c r="AG235"/>
  <c r="AI235" s="1"/>
  <c r="AE235"/>
  <c r="AD235"/>
  <c r="AC235"/>
  <c r="Z235"/>
  <c r="Y235"/>
  <c r="AA235" s="1"/>
  <c r="V235"/>
  <c r="U235"/>
  <c r="W235" s="1"/>
  <c r="R235"/>
  <c r="Q235"/>
  <c r="S235" s="1"/>
  <c r="O235"/>
  <c r="N235"/>
  <c r="M235"/>
  <c r="J235"/>
  <c r="I235"/>
  <c r="BG235" s="1"/>
  <c r="C235"/>
  <c r="B235"/>
  <c r="A235"/>
  <c r="BC234"/>
  <c r="BB234"/>
  <c r="BA234"/>
  <c r="AX234"/>
  <c r="AW234"/>
  <c r="AY234" s="1"/>
  <c r="AT234"/>
  <c r="AS234"/>
  <c r="AU234" s="1"/>
  <c r="AP234"/>
  <c r="AO234"/>
  <c r="AQ234" s="1"/>
  <c r="AM234"/>
  <c r="AL234"/>
  <c r="AK234"/>
  <c r="AH234"/>
  <c r="AG234"/>
  <c r="AI234" s="1"/>
  <c r="AD234"/>
  <c r="AC234"/>
  <c r="AE234" s="1"/>
  <c r="Z234"/>
  <c r="Y234"/>
  <c r="AA234" s="1"/>
  <c r="W234"/>
  <c r="V234"/>
  <c r="U234"/>
  <c r="R234"/>
  <c r="Q234"/>
  <c r="S234" s="1"/>
  <c r="N234"/>
  <c r="M234"/>
  <c r="O234" s="1"/>
  <c r="J234"/>
  <c r="I234"/>
  <c r="BE234" s="1"/>
  <c r="C234"/>
  <c r="B234"/>
  <c r="A234"/>
  <c r="BB233"/>
  <c r="BA233"/>
  <c r="BC233" s="1"/>
  <c r="AX233"/>
  <c r="AW233"/>
  <c r="AY233" s="1"/>
  <c r="AU233"/>
  <c r="AT233"/>
  <c r="AS233"/>
  <c r="AP233"/>
  <c r="AO233"/>
  <c r="AQ233" s="1"/>
  <c r="AL233"/>
  <c r="AK233"/>
  <c r="AM233" s="1"/>
  <c r="AH233"/>
  <c r="AG233"/>
  <c r="AI233" s="1"/>
  <c r="AE233"/>
  <c r="AD233"/>
  <c r="AC233"/>
  <c r="Z233"/>
  <c r="Y233"/>
  <c r="AA233" s="1"/>
  <c r="V233"/>
  <c r="U233"/>
  <c r="W233" s="1"/>
  <c r="R233"/>
  <c r="Q233"/>
  <c r="S233" s="1"/>
  <c r="O233"/>
  <c r="N233"/>
  <c r="M233"/>
  <c r="J233"/>
  <c r="I233"/>
  <c r="BG233" s="1"/>
  <c r="C233"/>
  <c r="B233"/>
  <c r="A233"/>
  <c r="BC232"/>
  <c r="BB232"/>
  <c r="BA232"/>
  <c r="AX232"/>
  <c r="AW232"/>
  <c r="AY232" s="1"/>
  <c r="AT232"/>
  <c r="AS232"/>
  <c r="AU232" s="1"/>
  <c r="AP232"/>
  <c r="AO232"/>
  <c r="AQ232" s="1"/>
  <c r="AM232"/>
  <c r="AL232"/>
  <c r="AK232"/>
  <c r="AH232"/>
  <c r="AG232"/>
  <c r="AI232" s="1"/>
  <c r="AD232"/>
  <c r="AC232"/>
  <c r="AE232" s="1"/>
  <c r="Z232"/>
  <c r="Y232"/>
  <c r="AA232" s="1"/>
  <c r="W232"/>
  <c r="V232"/>
  <c r="U232"/>
  <c r="R232"/>
  <c r="Q232"/>
  <c r="S232" s="1"/>
  <c r="N232"/>
  <c r="M232"/>
  <c r="O232" s="1"/>
  <c r="J232"/>
  <c r="I232"/>
  <c r="BE232" s="1"/>
  <c r="C232"/>
  <c r="B232"/>
  <c r="A232"/>
  <c r="BB231"/>
  <c r="BA231"/>
  <c r="BC231" s="1"/>
  <c r="AX231"/>
  <c r="AW231"/>
  <c r="AY231" s="1"/>
  <c r="AU231"/>
  <c r="AT231"/>
  <c r="AS231"/>
  <c r="AP231"/>
  <c r="AO231"/>
  <c r="AQ231" s="1"/>
  <c r="AL231"/>
  <c r="AK231"/>
  <c r="AM231" s="1"/>
  <c r="AH231"/>
  <c r="AG231"/>
  <c r="AI231" s="1"/>
  <c r="AE231"/>
  <c r="AD231"/>
  <c r="AC231"/>
  <c r="Z231"/>
  <c r="Y231"/>
  <c r="AA231" s="1"/>
  <c r="V231"/>
  <c r="U231"/>
  <c r="W231" s="1"/>
  <c r="R231"/>
  <c r="Q231"/>
  <c r="S231" s="1"/>
  <c r="O231"/>
  <c r="N231"/>
  <c r="M231"/>
  <c r="J231"/>
  <c r="I231"/>
  <c r="BG231" s="1"/>
  <c r="C231"/>
  <c r="B231"/>
  <c r="A231"/>
  <c r="BC230"/>
  <c r="BB230"/>
  <c r="BA230"/>
  <c r="AX230"/>
  <c r="AW230"/>
  <c r="AY230" s="1"/>
  <c r="AT230"/>
  <c r="AS230"/>
  <c r="AU230" s="1"/>
  <c r="AP230"/>
  <c r="AO230"/>
  <c r="AQ230" s="1"/>
  <c r="AM230"/>
  <c r="AL230"/>
  <c r="AK230"/>
  <c r="AH230"/>
  <c r="AG230"/>
  <c r="AI230" s="1"/>
  <c r="AD230"/>
  <c r="AC230"/>
  <c r="AE230" s="1"/>
  <c r="Z230"/>
  <c r="Y230"/>
  <c r="AA230" s="1"/>
  <c r="W230"/>
  <c r="V230"/>
  <c r="U230"/>
  <c r="R230"/>
  <c r="Q230"/>
  <c r="S230" s="1"/>
  <c r="N230"/>
  <c r="M230"/>
  <c r="O230" s="1"/>
  <c r="J230"/>
  <c r="I230"/>
  <c r="BE230" s="1"/>
  <c r="C230"/>
  <c r="B230"/>
  <c r="A230"/>
  <c r="BB229"/>
  <c r="BA229"/>
  <c r="BC229" s="1"/>
  <c r="AX229"/>
  <c r="AW229"/>
  <c r="AY229" s="1"/>
  <c r="AU229"/>
  <c r="AT229"/>
  <c r="AS229"/>
  <c r="AP229"/>
  <c r="AO229"/>
  <c r="AQ229" s="1"/>
  <c r="AL229"/>
  <c r="AK229"/>
  <c r="AM229" s="1"/>
  <c r="AH229"/>
  <c r="AG229"/>
  <c r="AI229" s="1"/>
  <c r="AE229"/>
  <c r="AD229"/>
  <c r="AC229"/>
  <c r="Z229"/>
  <c r="Y229"/>
  <c r="AA229" s="1"/>
  <c r="V229"/>
  <c r="U229"/>
  <c r="W229" s="1"/>
  <c r="R229"/>
  <c r="Q229"/>
  <c r="S229" s="1"/>
  <c r="O229"/>
  <c r="N229"/>
  <c r="M229"/>
  <c r="J229"/>
  <c r="I229"/>
  <c r="BG229" s="1"/>
  <c r="C229"/>
  <c r="B229"/>
  <c r="A229"/>
  <c r="BC228"/>
  <c r="BB228"/>
  <c r="BA228"/>
  <c r="AX228"/>
  <c r="AW228"/>
  <c r="AY228" s="1"/>
  <c r="AT228"/>
  <c r="AS228"/>
  <c r="AU228" s="1"/>
  <c r="AP228"/>
  <c r="AO228"/>
  <c r="AQ228" s="1"/>
  <c r="AM228"/>
  <c r="AL228"/>
  <c r="AK228"/>
  <c r="AH228"/>
  <c r="AG228"/>
  <c r="AI228" s="1"/>
  <c r="AD228"/>
  <c r="AC228"/>
  <c r="AE228" s="1"/>
  <c r="Z228"/>
  <c r="Y228"/>
  <c r="AA228" s="1"/>
  <c r="W228"/>
  <c r="V228"/>
  <c r="U228"/>
  <c r="R228"/>
  <c r="Q228"/>
  <c r="S228" s="1"/>
  <c r="N228"/>
  <c r="M228"/>
  <c r="O228" s="1"/>
  <c r="J228"/>
  <c r="I228"/>
  <c r="BE228" s="1"/>
  <c r="C228"/>
  <c r="B228"/>
  <c r="A228"/>
  <c r="BB227"/>
  <c r="BA227"/>
  <c r="BC227" s="1"/>
  <c r="AX227"/>
  <c r="AW227"/>
  <c r="AY227" s="1"/>
  <c r="AU227"/>
  <c r="AT227"/>
  <c r="AS227"/>
  <c r="AP227"/>
  <c r="AO227"/>
  <c r="AQ227" s="1"/>
  <c r="AL227"/>
  <c r="AK227"/>
  <c r="AM227" s="1"/>
  <c r="AH227"/>
  <c r="AG227"/>
  <c r="AI227" s="1"/>
  <c r="AE227"/>
  <c r="AD227"/>
  <c r="AC227"/>
  <c r="Z227"/>
  <c r="Y227"/>
  <c r="AA227" s="1"/>
  <c r="V227"/>
  <c r="U227"/>
  <c r="W227" s="1"/>
  <c r="R227"/>
  <c r="Q227"/>
  <c r="S227" s="1"/>
  <c r="O227"/>
  <c r="N227"/>
  <c r="M227"/>
  <c r="J227"/>
  <c r="I227"/>
  <c r="BG227" s="1"/>
  <c r="C227"/>
  <c r="B227"/>
  <c r="A227"/>
  <c r="BC226"/>
  <c r="BB226"/>
  <c r="BA226"/>
  <c r="AX226"/>
  <c r="AW226"/>
  <c r="AY226" s="1"/>
  <c r="AT226"/>
  <c r="AS226"/>
  <c r="AU226" s="1"/>
  <c r="AP226"/>
  <c r="AO226"/>
  <c r="AM226"/>
  <c r="AL226"/>
  <c r="AK226"/>
  <c r="AQ226" s="1"/>
  <c r="AH226"/>
  <c r="AG226"/>
  <c r="AI226" s="1"/>
  <c r="AD226"/>
  <c r="AC226"/>
  <c r="AE226" s="1"/>
  <c r="Z226"/>
  <c r="Y226"/>
  <c r="W226"/>
  <c r="V226"/>
  <c r="U226"/>
  <c r="AA226" s="1"/>
  <c r="R226"/>
  <c r="Q226"/>
  <c r="S226" s="1"/>
  <c r="N226"/>
  <c r="M226"/>
  <c r="O226" s="1"/>
  <c r="J226"/>
  <c r="I226"/>
  <c r="BE226" s="1"/>
  <c r="C226"/>
  <c r="B226"/>
  <c r="A226"/>
  <c r="BB225"/>
  <c r="BA225"/>
  <c r="BC225" s="1"/>
  <c r="AX225"/>
  <c r="AW225"/>
  <c r="AY225" s="1"/>
  <c r="AU225"/>
  <c r="AT225"/>
  <c r="AS225"/>
  <c r="AP225"/>
  <c r="AO225"/>
  <c r="AQ225" s="1"/>
  <c r="AL225"/>
  <c r="AK225"/>
  <c r="AM225" s="1"/>
  <c r="AH225"/>
  <c r="AG225"/>
  <c r="AI225" s="1"/>
  <c r="AE225"/>
  <c r="AD225"/>
  <c r="AC225"/>
  <c r="Z225"/>
  <c r="Y225"/>
  <c r="AA225" s="1"/>
  <c r="V225"/>
  <c r="U225"/>
  <c r="W225" s="1"/>
  <c r="R225"/>
  <c r="Q225"/>
  <c r="S225" s="1"/>
  <c r="O225"/>
  <c r="N225"/>
  <c r="M225"/>
  <c r="J225"/>
  <c r="I225"/>
  <c r="BG225" s="1"/>
  <c r="C225"/>
  <c r="B225"/>
  <c r="A225"/>
  <c r="BC224"/>
  <c r="BB224"/>
  <c r="BA224"/>
  <c r="AX224"/>
  <c r="AW224"/>
  <c r="AY224" s="1"/>
  <c r="AT224"/>
  <c r="AS224"/>
  <c r="AU224" s="1"/>
  <c r="AP224"/>
  <c r="AO224"/>
  <c r="AQ224" s="1"/>
  <c r="AM224"/>
  <c r="AL224"/>
  <c r="AK224"/>
  <c r="AH224"/>
  <c r="AG224"/>
  <c r="AI224" s="1"/>
  <c r="AD224"/>
  <c r="AC224"/>
  <c r="AE224" s="1"/>
  <c r="AA224"/>
  <c r="Z224"/>
  <c r="Y224"/>
  <c r="V224"/>
  <c r="U224"/>
  <c r="R224"/>
  <c r="Q224"/>
  <c r="W224" s="1"/>
  <c r="N224"/>
  <c r="M224"/>
  <c r="O224" s="1"/>
  <c r="K224"/>
  <c r="J224"/>
  <c r="I224"/>
  <c r="BE224" s="1"/>
  <c r="C224"/>
  <c r="B224"/>
  <c r="A224"/>
  <c r="BB223"/>
  <c r="BA223"/>
  <c r="BC223" s="1"/>
  <c r="AY223"/>
  <c r="AX223"/>
  <c r="AW223"/>
  <c r="AT223"/>
  <c r="AS223"/>
  <c r="AP223"/>
  <c r="AO223"/>
  <c r="AU223" s="1"/>
  <c r="AL223"/>
  <c r="AK223"/>
  <c r="AM223" s="1"/>
  <c r="AI223"/>
  <c r="AH223"/>
  <c r="AG223"/>
  <c r="AD223"/>
  <c r="AC223"/>
  <c r="Z223"/>
  <c r="Y223"/>
  <c r="AE223" s="1"/>
  <c r="V223"/>
  <c r="U223"/>
  <c r="W223" s="1"/>
  <c r="S223"/>
  <c r="R223"/>
  <c r="Q223"/>
  <c r="N223"/>
  <c r="M223"/>
  <c r="J223"/>
  <c r="I223"/>
  <c r="O223" s="1"/>
  <c r="C223"/>
  <c r="B223"/>
  <c r="A223"/>
  <c r="BB222"/>
  <c r="BA222"/>
  <c r="AX222"/>
  <c r="AW222"/>
  <c r="BC222" s="1"/>
  <c r="AT222"/>
  <c r="AS222"/>
  <c r="AU222" s="1"/>
  <c r="AQ222"/>
  <c r="AP222"/>
  <c r="AO222"/>
  <c r="AL222"/>
  <c r="AK222"/>
  <c r="AH222"/>
  <c r="AG222"/>
  <c r="AM222" s="1"/>
  <c r="AD222"/>
  <c r="AC222"/>
  <c r="AE222" s="1"/>
  <c r="AA222"/>
  <c r="Z222"/>
  <c r="Y222"/>
  <c r="V222"/>
  <c r="U222"/>
  <c r="R222"/>
  <c r="Q222"/>
  <c r="W222" s="1"/>
  <c r="N222"/>
  <c r="M222"/>
  <c r="O222" s="1"/>
  <c r="K222"/>
  <c r="J222"/>
  <c r="I222"/>
  <c r="BE222" s="1"/>
  <c r="C222"/>
  <c r="B222"/>
  <c r="A222"/>
  <c r="BB221"/>
  <c r="BA221"/>
  <c r="BC221" s="1"/>
  <c r="AY221"/>
  <c r="AX221"/>
  <c r="AW221"/>
  <c r="AT221"/>
  <c r="AS221"/>
  <c r="AP221"/>
  <c r="AO221"/>
  <c r="AU221" s="1"/>
  <c r="AL221"/>
  <c r="AK221"/>
  <c r="AM221" s="1"/>
  <c r="AI221"/>
  <c r="AH221"/>
  <c r="AG221"/>
  <c r="AD221"/>
  <c r="AC221"/>
  <c r="Z221"/>
  <c r="Y221"/>
  <c r="AE221" s="1"/>
  <c r="V221"/>
  <c r="U221"/>
  <c r="W221" s="1"/>
  <c r="S221"/>
  <c r="R221"/>
  <c r="Q221"/>
  <c r="N221"/>
  <c r="M221"/>
  <c r="J221"/>
  <c r="I221"/>
  <c r="O221" s="1"/>
  <c r="C221"/>
  <c r="B221"/>
  <c r="A221"/>
  <c r="BB220"/>
  <c r="BA220"/>
  <c r="AX220"/>
  <c r="AW220"/>
  <c r="BC220" s="1"/>
  <c r="AT220"/>
  <c r="AS220"/>
  <c r="AU220" s="1"/>
  <c r="AQ220"/>
  <c r="AP220"/>
  <c r="AO220"/>
  <c r="AL220"/>
  <c r="AK220"/>
  <c r="AH220"/>
  <c r="AG220"/>
  <c r="AM220" s="1"/>
  <c r="AD220"/>
  <c r="AC220"/>
  <c r="AE220" s="1"/>
  <c r="AA220"/>
  <c r="Z220"/>
  <c r="Y220"/>
  <c r="V220"/>
  <c r="U220"/>
  <c r="R220"/>
  <c r="Q220"/>
  <c r="W220" s="1"/>
  <c r="N220"/>
  <c r="M220"/>
  <c r="O220" s="1"/>
  <c r="K220"/>
  <c r="J220"/>
  <c r="I220"/>
  <c r="BE220" s="1"/>
  <c r="C220"/>
  <c r="B220"/>
  <c r="A220"/>
  <c r="BB219"/>
  <c r="BA219"/>
  <c r="BC219" s="1"/>
  <c r="AY219"/>
  <c r="AX219"/>
  <c r="AW219"/>
  <c r="AT219"/>
  <c r="AS219"/>
  <c r="AP219"/>
  <c r="AO219"/>
  <c r="AU219" s="1"/>
  <c r="AL219"/>
  <c r="AK219"/>
  <c r="AM219" s="1"/>
  <c r="AI219"/>
  <c r="AH219"/>
  <c r="AG219"/>
  <c r="AD219"/>
  <c r="AC219"/>
  <c r="Z219"/>
  <c r="Y219"/>
  <c r="AE219" s="1"/>
  <c r="V219"/>
  <c r="U219"/>
  <c r="W219" s="1"/>
  <c r="S219"/>
  <c r="R219"/>
  <c r="Q219"/>
  <c r="N219"/>
  <c r="M219"/>
  <c r="J219"/>
  <c r="I219"/>
  <c r="O219" s="1"/>
  <c r="C219"/>
  <c r="B219"/>
  <c r="A219"/>
  <c r="BB218"/>
  <c r="BA218"/>
  <c r="AX218"/>
  <c r="AW218"/>
  <c r="BC218" s="1"/>
  <c r="AT218"/>
  <c r="AS218"/>
  <c r="AU218" s="1"/>
  <c r="AQ218"/>
  <c r="AP218"/>
  <c r="AO218"/>
  <c r="AL218"/>
  <c r="AK218"/>
  <c r="AH218"/>
  <c r="AG218"/>
  <c r="AM218" s="1"/>
  <c r="AD218"/>
  <c r="AC218"/>
  <c r="AE218" s="1"/>
  <c r="AA218"/>
  <c r="Z218"/>
  <c r="Y218"/>
  <c r="V218"/>
  <c r="U218"/>
  <c r="R218"/>
  <c r="Q218"/>
  <c r="W218" s="1"/>
  <c r="N218"/>
  <c r="M218"/>
  <c r="O218" s="1"/>
  <c r="K218"/>
  <c r="J218"/>
  <c r="I218"/>
  <c r="BE218" s="1"/>
  <c r="C218"/>
  <c r="B218"/>
  <c r="A218"/>
  <c r="BB217"/>
  <c r="BA217"/>
  <c r="BC217" s="1"/>
  <c r="AY217"/>
  <c r="AX217"/>
  <c r="AW217"/>
  <c r="AT217"/>
  <c r="AS217"/>
  <c r="AP217"/>
  <c r="AO217"/>
  <c r="AU217" s="1"/>
  <c r="AL217"/>
  <c r="AK217"/>
  <c r="AM217" s="1"/>
  <c r="AI217"/>
  <c r="AH217"/>
  <c r="AG217"/>
  <c r="AD217"/>
  <c r="AC217"/>
  <c r="Z217"/>
  <c r="Y217"/>
  <c r="AE217" s="1"/>
  <c r="V217"/>
  <c r="U217"/>
  <c r="W217" s="1"/>
  <c r="S217"/>
  <c r="R217"/>
  <c r="Q217"/>
  <c r="N217"/>
  <c r="M217"/>
  <c r="J217"/>
  <c r="I217"/>
  <c r="O217" s="1"/>
  <c r="C217"/>
  <c r="B217"/>
  <c r="A217"/>
  <c r="BJ216"/>
  <c r="C216"/>
  <c r="B216"/>
  <c r="A216"/>
  <c r="BJ215"/>
  <c r="BB215"/>
  <c r="AX215"/>
  <c r="AT215"/>
  <c r="AP215"/>
  <c r="AL215"/>
  <c r="AH215"/>
  <c r="AD215"/>
  <c r="Z215"/>
  <c r="V215"/>
  <c r="R215"/>
  <c r="N215"/>
  <c r="J215"/>
  <c r="C215"/>
  <c r="B215"/>
  <c r="A215"/>
  <c r="BB214"/>
  <c r="BA214"/>
  <c r="BC214" s="1"/>
  <c r="AY214"/>
  <c r="AX214"/>
  <c r="AW214"/>
  <c r="AT214"/>
  <c r="AS214"/>
  <c r="AU214" s="1"/>
  <c r="AP214"/>
  <c r="AO214"/>
  <c r="AQ214" s="1"/>
  <c r="AL214"/>
  <c r="AK214"/>
  <c r="AM214" s="1"/>
  <c r="AI214"/>
  <c r="AH214"/>
  <c r="AG214"/>
  <c r="AD214"/>
  <c r="AC214"/>
  <c r="AE214" s="1"/>
  <c r="Z214"/>
  <c r="Y214"/>
  <c r="AA214" s="1"/>
  <c r="V214"/>
  <c r="U214"/>
  <c r="W214" s="1"/>
  <c r="S214"/>
  <c r="R214"/>
  <c r="Q214"/>
  <c r="N214"/>
  <c r="M214"/>
  <c r="O214" s="1"/>
  <c r="J214"/>
  <c r="I214"/>
  <c r="BG214" s="1"/>
  <c r="C214"/>
  <c r="B214"/>
  <c r="A214"/>
  <c r="BB213"/>
  <c r="BA213"/>
  <c r="BC213" s="1"/>
  <c r="AX213"/>
  <c r="AW213"/>
  <c r="AY213" s="1"/>
  <c r="AT213"/>
  <c r="AS213"/>
  <c r="AQ213"/>
  <c r="AP213"/>
  <c r="AO213"/>
  <c r="AU213" s="1"/>
  <c r="AL213"/>
  <c r="AK213"/>
  <c r="AM213" s="1"/>
  <c r="AH213"/>
  <c r="AG213"/>
  <c r="AI213" s="1"/>
  <c r="AD213"/>
  <c r="AC213"/>
  <c r="AA213"/>
  <c r="Z213"/>
  <c r="Y213"/>
  <c r="AE213" s="1"/>
  <c r="V213"/>
  <c r="U213"/>
  <c r="W213" s="1"/>
  <c r="R213"/>
  <c r="Q213"/>
  <c r="S213" s="1"/>
  <c r="N213"/>
  <c r="M213"/>
  <c r="K213"/>
  <c r="J213"/>
  <c r="I213"/>
  <c r="BE213" s="1"/>
  <c r="C213"/>
  <c r="B213"/>
  <c r="A213"/>
  <c r="BB212"/>
  <c r="BA212"/>
  <c r="BC212" s="1"/>
  <c r="AY212"/>
  <c r="AX212"/>
  <c r="AW212"/>
  <c r="AT212"/>
  <c r="AS212"/>
  <c r="AU212" s="1"/>
  <c r="AP212"/>
  <c r="AO212"/>
  <c r="AQ212" s="1"/>
  <c r="AL212"/>
  <c r="AK212"/>
  <c r="AM212" s="1"/>
  <c r="AI212"/>
  <c r="AH212"/>
  <c r="AG212"/>
  <c r="AD212"/>
  <c r="AC212"/>
  <c r="AE212" s="1"/>
  <c r="Z212"/>
  <c r="Y212"/>
  <c r="AA212" s="1"/>
  <c r="V212"/>
  <c r="U212"/>
  <c r="W212" s="1"/>
  <c r="S212"/>
  <c r="R212"/>
  <c r="Q212"/>
  <c r="N212"/>
  <c r="M212"/>
  <c r="O212" s="1"/>
  <c r="J212"/>
  <c r="I212"/>
  <c r="BG212" s="1"/>
  <c r="C212"/>
  <c r="B212"/>
  <c r="A212"/>
  <c r="BB211"/>
  <c r="BA211"/>
  <c r="BC211" s="1"/>
  <c r="AX211"/>
  <c r="AW211"/>
  <c r="AY211" s="1"/>
  <c r="AU211"/>
  <c r="AT211"/>
  <c r="AS211"/>
  <c r="AQ211"/>
  <c r="AP211"/>
  <c r="AO211"/>
  <c r="AL211"/>
  <c r="AK211"/>
  <c r="AM211" s="1"/>
  <c r="AH211"/>
  <c r="AG211"/>
  <c r="AI211" s="1"/>
  <c r="AE211"/>
  <c r="AD211"/>
  <c r="AC211"/>
  <c r="AA211"/>
  <c r="Z211"/>
  <c r="Y211"/>
  <c r="V211"/>
  <c r="U211"/>
  <c r="W211" s="1"/>
  <c r="R211"/>
  <c r="Q211"/>
  <c r="S211" s="1"/>
  <c r="O211"/>
  <c r="N211"/>
  <c r="M211"/>
  <c r="K211"/>
  <c r="J211"/>
  <c r="I211"/>
  <c r="BE211" s="1"/>
  <c r="C211"/>
  <c r="B211"/>
  <c r="A211"/>
  <c r="BC210"/>
  <c r="BB210"/>
  <c r="BA210"/>
  <c r="AY210"/>
  <c r="AX210"/>
  <c r="AW210"/>
  <c r="AT210"/>
  <c r="AS210"/>
  <c r="AU210" s="1"/>
  <c r="AP210"/>
  <c r="AO210"/>
  <c r="AQ210" s="1"/>
  <c r="AM210"/>
  <c r="AL210"/>
  <c r="AK210"/>
  <c r="AI210"/>
  <c r="AH210"/>
  <c r="AG210"/>
  <c r="AD210"/>
  <c r="AC210"/>
  <c r="AE210" s="1"/>
  <c r="Z210"/>
  <c r="Y210"/>
  <c r="AA210" s="1"/>
  <c r="W210"/>
  <c r="V210"/>
  <c r="U210"/>
  <c r="S210"/>
  <c r="R210"/>
  <c r="Q210"/>
  <c r="N210"/>
  <c r="M210"/>
  <c r="O210" s="1"/>
  <c r="J210"/>
  <c r="I210"/>
  <c r="BG210" s="1"/>
  <c r="C210"/>
  <c r="B210"/>
  <c r="A210"/>
  <c r="BB209"/>
  <c r="BA209"/>
  <c r="BC209" s="1"/>
  <c r="AX209"/>
  <c r="AW209"/>
  <c r="AY209" s="1"/>
  <c r="AU209"/>
  <c r="AT209"/>
  <c r="AS209"/>
  <c r="AQ209"/>
  <c r="AP209"/>
  <c r="AO209"/>
  <c r="AL209"/>
  <c r="AK209"/>
  <c r="AM209" s="1"/>
  <c r="AH209"/>
  <c r="AG209"/>
  <c r="AI209" s="1"/>
  <c r="AE209"/>
  <c r="AD209"/>
  <c r="AC209"/>
  <c r="AA209"/>
  <c r="Z209"/>
  <c r="Y209"/>
  <c r="V209"/>
  <c r="U209"/>
  <c r="W209" s="1"/>
  <c r="R209"/>
  <c r="Q209"/>
  <c r="S209" s="1"/>
  <c r="O209"/>
  <c r="N209"/>
  <c r="M209"/>
  <c r="K209"/>
  <c r="J209"/>
  <c r="I209"/>
  <c r="BE209" s="1"/>
  <c r="C209"/>
  <c r="B209"/>
  <c r="A209"/>
  <c r="BB208"/>
  <c r="BA208"/>
  <c r="AY208"/>
  <c r="AX208"/>
  <c r="AW208"/>
  <c r="BC208" s="1"/>
  <c r="AT208"/>
  <c r="AS208"/>
  <c r="AU208" s="1"/>
  <c r="AP208"/>
  <c r="AO208"/>
  <c r="AQ208" s="1"/>
  <c r="AL208"/>
  <c r="AK208"/>
  <c r="AI208"/>
  <c r="AH208"/>
  <c r="AG208"/>
  <c r="AM208" s="1"/>
  <c r="AD208"/>
  <c r="AC208"/>
  <c r="AE208" s="1"/>
  <c r="Z208"/>
  <c r="Y208"/>
  <c r="AA208" s="1"/>
  <c r="V208"/>
  <c r="U208"/>
  <c r="R208"/>
  <c r="Q208"/>
  <c r="W208" s="1"/>
  <c r="N208"/>
  <c r="M208"/>
  <c r="O208" s="1"/>
  <c r="J208"/>
  <c r="I208"/>
  <c r="BG208" s="1"/>
  <c r="C208"/>
  <c r="B208"/>
  <c r="A208"/>
  <c r="BB207"/>
  <c r="BA207"/>
  <c r="BC207" s="1"/>
  <c r="AX207"/>
  <c r="AW207"/>
  <c r="AY207" s="1"/>
  <c r="AU207"/>
  <c r="AT207"/>
  <c r="AS207"/>
  <c r="AQ207"/>
  <c r="AP207"/>
  <c r="AO207"/>
  <c r="AL207"/>
  <c r="AK207"/>
  <c r="AM207" s="1"/>
  <c r="AH207"/>
  <c r="AG207"/>
  <c r="AI207" s="1"/>
  <c r="AE207"/>
  <c r="AD207"/>
  <c r="AC207"/>
  <c r="AA207"/>
  <c r="Z207"/>
  <c r="Y207"/>
  <c r="V207"/>
  <c r="U207"/>
  <c r="W207" s="1"/>
  <c r="R207"/>
  <c r="Q207"/>
  <c r="S207" s="1"/>
  <c r="O207"/>
  <c r="N207"/>
  <c r="M207"/>
  <c r="K207"/>
  <c r="J207"/>
  <c r="I207"/>
  <c r="BE207" s="1"/>
  <c r="C207"/>
  <c r="B207"/>
  <c r="A207"/>
  <c r="BC206"/>
  <c r="BB206"/>
  <c r="BA206"/>
  <c r="AY206"/>
  <c r="AX206"/>
  <c r="AW206"/>
  <c r="AT206"/>
  <c r="AS206"/>
  <c r="AU206" s="1"/>
  <c r="AP206"/>
  <c r="AO206"/>
  <c r="AQ206" s="1"/>
  <c r="AM206"/>
  <c r="AL206"/>
  <c r="AK206"/>
  <c r="AI206"/>
  <c r="AH206"/>
  <c r="AG206"/>
  <c r="AD206"/>
  <c r="AC206"/>
  <c r="AE206" s="1"/>
  <c r="Z206"/>
  <c r="Y206"/>
  <c r="AA206" s="1"/>
  <c r="W206"/>
  <c r="V206"/>
  <c r="U206"/>
  <c r="S206"/>
  <c r="R206"/>
  <c r="Q206"/>
  <c r="N206"/>
  <c r="M206"/>
  <c r="O206" s="1"/>
  <c r="J206"/>
  <c r="I206"/>
  <c r="BG206" s="1"/>
  <c r="C206"/>
  <c r="B206"/>
  <c r="A206"/>
  <c r="BB205"/>
  <c r="BA205"/>
  <c r="BC205" s="1"/>
  <c r="AX205"/>
  <c r="AW205"/>
  <c r="AY205" s="1"/>
  <c r="AU205"/>
  <c r="AT205"/>
  <c r="AS205"/>
  <c r="AQ205"/>
  <c r="AP205"/>
  <c r="AO205"/>
  <c r="AL205"/>
  <c r="AK205"/>
  <c r="AM205" s="1"/>
  <c r="AH205"/>
  <c r="AG205"/>
  <c r="AI205" s="1"/>
  <c r="AE205"/>
  <c r="AD205"/>
  <c r="AC205"/>
  <c r="AA205"/>
  <c r="Z205"/>
  <c r="Y205"/>
  <c r="V205"/>
  <c r="U205"/>
  <c r="W205" s="1"/>
  <c r="R205"/>
  <c r="Q205"/>
  <c r="S205" s="1"/>
  <c r="O205"/>
  <c r="N205"/>
  <c r="M205"/>
  <c r="K205"/>
  <c r="J205"/>
  <c r="I205"/>
  <c r="BE205" s="1"/>
  <c r="C205"/>
  <c r="B205"/>
  <c r="A205"/>
  <c r="BC204"/>
  <c r="BB204"/>
  <c r="BA204"/>
  <c r="AY204"/>
  <c r="AX204"/>
  <c r="AW204"/>
  <c r="AT204"/>
  <c r="AS204"/>
  <c r="AU204" s="1"/>
  <c r="AP204"/>
  <c r="AO204"/>
  <c r="AQ204" s="1"/>
  <c r="AM204"/>
  <c r="AL204"/>
  <c r="AK204"/>
  <c r="AI204"/>
  <c r="AH204"/>
  <c r="AG204"/>
  <c r="AD204"/>
  <c r="AC204"/>
  <c r="AE204" s="1"/>
  <c r="Z204"/>
  <c r="Y204"/>
  <c r="AA204" s="1"/>
  <c r="W204"/>
  <c r="V204"/>
  <c r="U204"/>
  <c r="S204"/>
  <c r="R204"/>
  <c r="Q204"/>
  <c r="N204"/>
  <c r="M204"/>
  <c r="O204" s="1"/>
  <c r="J204"/>
  <c r="I204"/>
  <c r="BG204" s="1"/>
  <c r="C204"/>
  <c r="B204"/>
  <c r="A204"/>
  <c r="BB203"/>
  <c r="BA203"/>
  <c r="AX203"/>
  <c r="AW203"/>
  <c r="AY203" s="1"/>
  <c r="AU203"/>
  <c r="AT203"/>
  <c r="AS203"/>
  <c r="AQ203"/>
  <c r="AP203"/>
  <c r="AO203"/>
  <c r="AL203"/>
  <c r="AK203"/>
  <c r="AM203" s="1"/>
  <c r="AH203"/>
  <c r="AG203"/>
  <c r="AI203" s="1"/>
  <c r="AE203"/>
  <c r="AD203"/>
  <c r="AC203"/>
  <c r="Z203"/>
  <c r="Y203"/>
  <c r="V203"/>
  <c r="U203"/>
  <c r="R203"/>
  <c r="Q203"/>
  <c r="S203" s="1"/>
  <c r="O203"/>
  <c r="N203"/>
  <c r="M203"/>
  <c r="K203"/>
  <c r="J203"/>
  <c r="I203"/>
  <c r="C203"/>
  <c r="B203"/>
  <c r="A203"/>
  <c r="BC202"/>
  <c r="BB202"/>
  <c r="BA202"/>
  <c r="AX202"/>
  <c r="AW202"/>
  <c r="AT202"/>
  <c r="AS202"/>
  <c r="AU202" s="1"/>
  <c r="AP202"/>
  <c r="AO202"/>
  <c r="AQ202" s="1"/>
  <c r="AM202"/>
  <c r="AL202"/>
  <c r="AK202"/>
  <c r="AH202"/>
  <c r="AG202"/>
  <c r="AD202"/>
  <c r="AC202"/>
  <c r="Z202"/>
  <c r="Y202"/>
  <c r="AA202" s="1"/>
  <c r="W202"/>
  <c r="V202"/>
  <c r="U202"/>
  <c r="R202"/>
  <c r="Q202"/>
  <c r="N202"/>
  <c r="M202"/>
  <c r="O202" s="1"/>
  <c r="J202"/>
  <c r="I202"/>
  <c r="C202"/>
  <c r="B202"/>
  <c r="A202"/>
  <c r="BG201"/>
  <c r="BB201"/>
  <c r="BA201"/>
  <c r="AX201"/>
  <c r="AW201"/>
  <c r="AY201" s="1"/>
  <c r="AU201"/>
  <c r="AT201"/>
  <c r="AS201"/>
  <c r="AP201"/>
  <c r="AO201"/>
  <c r="AL201"/>
  <c r="AK201"/>
  <c r="AM201" s="1"/>
  <c r="AH201"/>
  <c r="AG201"/>
  <c r="AI201" s="1"/>
  <c r="AE201"/>
  <c r="AD201"/>
  <c r="AC201"/>
  <c r="Z201"/>
  <c r="Y201"/>
  <c r="V201"/>
  <c r="U201"/>
  <c r="R201"/>
  <c r="Q201"/>
  <c r="S201" s="1"/>
  <c r="O201"/>
  <c r="N201"/>
  <c r="M201"/>
  <c r="K201"/>
  <c r="J201"/>
  <c r="I201"/>
  <c r="C201"/>
  <c r="B201"/>
  <c r="A201"/>
  <c r="BC200"/>
  <c r="BB200"/>
  <c r="BA200"/>
  <c r="AX200"/>
  <c r="AW200"/>
  <c r="AT200"/>
  <c r="AS200"/>
  <c r="AU200" s="1"/>
  <c r="AP200"/>
  <c r="AO200"/>
  <c r="AQ200" s="1"/>
  <c r="AM200"/>
  <c r="AL200"/>
  <c r="AK200"/>
  <c r="AH200"/>
  <c r="AG200"/>
  <c r="AD200"/>
  <c r="AC200"/>
  <c r="Z200"/>
  <c r="Y200"/>
  <c r="AA200" s="1"/>
  <c r="W200"/>
  <c r="V200"/>
  <c r="U200"/>
  <c r="R200"/>
  <c r="Q200"/>
  <c r="N200"/>
  <c r="M200"/>
  <c r="O200" s="1"/>
  <c r="J200"/>
  <c r="I200"/>
  <c r="C200"/>
  <c r="B200"/>
  <c r="A200"/>
  <c r="BB199"/>
  <c r="BA199"/>
  <c r="BC199" s="1"/>
  <c r="AX199"/>
  <c r="AW199"/>
  <c r="AY199" s="1"/>
  <c r="AU199"/>
  <c r="AT199"/>
  <c r="AS199"/>
  <c r="AP199"/>
  <c r="AO199"/>
  <c r="AL199"/>
  <c r="AK199"/>
  <c r="AH199"/>
  <c r="AG199"/>
  <c r="AI199" s="1"/>
  <c r="AE199"/>
  <c r="AD199"/>
  <c r="AC199"/>
  <c r="Z199"/>
  <c r="Y199"/>
  <c r="V199"/>
  <c r="U199"/>
  <c r="W199" s="1"/>
  <c r="R199"/>
  <c r="Q199"/>
  <c r="S199" s="1"/>
  <c r="O199"/>
  <c r="N199"/>
  <c r="M199"/>
  <c r="K199"/>
  <c r="J199"/>
  <c r="I199"/>
  <c r="BE199" s="1"/>
  <c r="C199"/>
  <c r="B199"/>
  <c r="A199"/>
  <c r="BB198"/>
  <c r="BA198"/>
  <c r="AX198"/>
  <c r="AW198"/>
  <c r="AY198" s="1"/>
  <c r="AT198"/>
  <c r="AS198"/>
  <c r="AU198" s="1"/>
  <c r="AP198"/>
  <c r="AO198"/>
  <c r="AQ198" s="1"/>
  <c r="AM198"/>
  <c r="AL198"/>
  <c r="AK198"/>
  <c r="AH198"/>
  <c r="AG198"/>
  <c r="AD198"/>
  <c r="AC198"/>
  <c r="Z198"/>
  <c r="Y198"/>
  <c r="AA198" s="1"/>
  <c r="V198"/>
  <c r="U198"/>
  <c r="R198"/>
  <c r="Q198"/>
  <c r="W198" s="1"/>
  <c r="N198"/>
  <c r="M198"/>
  <c r="O198" s="1"/>
  <c r="K198"/>
  <c r="J198"/>
  <c r="I198"/>
  <c r="C198"/>
  <c r="B198"/>
  <c r="A198"/>
  <c r="BB197"/>
  <c r="BA197"/>
  <c r="BC197" s="1"/>
  <c r="AX197"/>
  <c r="AW197"/>
  <c r="AU197"/>
  <c r="AT197"/>
  <c r="AS197"/>
  <c r="AY197" s="1"/>
  <c r="AP197"/>
  <c r="AO197"/>
  <c r="AQ197" s="1"/>
  <c r="AL197"/>
  <c r="AK197"/>
  <c r="AM197" s="1"/>
  <c r="AH197"/>
  <c r="AG197"/>
  <c r="AE197"/>
  <c r="AD197"/>
  <c r="AC197"/>
  <c r="AI197" s="1"/>
  <c r="Z197"/>
  <c r="Y197"/>
  <c r="AA197" s="1"/>
  <c r="V197"/>
  <c r="U197"/>
  <c r="W197" s="1"/>
  <c r="R197"/>
  <c r="Q197"/>
  <c r="O197"/>
  <c r="N197"/>
  <c r="M197"/>
  <c r="S197" s="1"/>
  <c r="J197"/>
  <c r="I197"/>
  <c r="BE197" s="1"/>
  <c r="C197"/>
  <c r="B197"/>
  <c r="A197"/>
  <c r="BC196"/>
  <c r="BB196"/>
  <c r="BA196"/>
  <c r="AX196"/>
  <c r="AW196"/>
  <c r="AY196" s="1"/>
  <c r="AT196"/>
  <c r="AS196"/>
  <c r="AU196" s="1"/>
  <c r="AP196"/>
  <c r="AO196"/>
  <c r="AM196"/>
  <c r="AL196"/>
  <c r="AK196"/>
  <c r="AQ196" s="1"/>
  <c r="AH196"/>
  <c r="AG196"/>
  <c r="AI196" s="1"/>
  <c r="AD196"/>
  <c r="AC196"/>
  <c r="AE196" s="1"/>
  <c r="Z196"/>
  <c r="Y196"/>
  <c r="W196"/>
  <c r="V196"/>
  <c r="U196"/>
  <c r="AA196" s="1"/>
  <c r="R196"/>
  <c r="Q196"/>
  <c r="S196" s="1"/>
  <c r="N196"/>
  <c r="M196"/>
  <c r="O196" s="1"/>
  <c r="K196"/>
  <c r="J196"/>
  <c r="I196"/>
  <c r="BE196" s="1"/>
  <c r="C196"/>
  <c r="B196"/>
  <c r="A196"/>
  <c r="BB195"/>
  <c r="BA195"/>
  <c r="BC195" s="1"/>
  <c r="AX195"/>
  <c r="AW195"/>
  <c r="AU195"/>
  <c r="AT195"/>
  <c r="AS195"/>
  <c r="AY195" s="1"/>
  <c r="AP195"/>
  <c r="AO195"/>
  <c r="AQ195" s="1"/>
  <c r="AL195"/>
  <c r="AK195"/>
  <c r="AM195" s="1"/>
  <c r="AH195"/>
  <c r="AG195"/>
  <c r="AE195"/>
  <c r="AD195"/>
  <c r="AC195"/>
  <c r="AI195" s="1"/>
  <c r="Z195"/>
  <c r="Y195"/>
  <c r="AA195" s="1"/>
  <c r="V195"/>
  <c r="U195"/>
  <c r="W195" s="1"/>
  <c r="R195"/>
  <c r="Q195"/>
  <c r="O195"/>
  <c r="N195"/>
  <c r="M195"/>
  <c r="S195" s="1"/>
  <c r="J195"/>
  <c r="I195"/>
  <c r="BE195" s="1"/>
  <c r="C195"/>
  <c r="B195"/>
  <c r="A195"/>
  <c r="BC194"/>
  <c r="BB194"/>
  <c r="BA194"/>
  <c r="AX194"/>
  <c r="AW194"/>
  <c r="AY194" s="1"/>
  <c r="AT194"/>
  <c r="AS194"/>
  <c r="AU194" s="1"/>
  <c r="AP194"/>
  <c r="AO194"/>
  <c r="AM194"/>
  <c r="AL194"/>
  <c r="AK194"/>
  <c r="AQ194" s="1"/>
  <c r="AH194"/>
  <c r="AG194"/>
  <c r="AI194" s="1"/>
  <c r="AD194"/>
  <c r="AC194"/>
  <c r="AE194" s="1"/>
  <c r="Z194"/>
  <c r="Y194"/>
  <c r="W194"/>
  <c r="V194"/>
  <c r="U194"/>
  <c r="AA194" s="1"/>
  <c r="R194"/>
  <c r="Q194"/>
  <c r="S194" s="1"/>
  <c r="N194"/>
  <c r="M194"/>
  <c r="O194" s="1"/>
  <c r="K194"/>
  <c r="J194"/>
  <c r="I194"/>
  <c r="BG194" s="1"/>
  <c r="C194"/>
  <c r="B194"/>
  <c r="A194"/>
  <c r="BB193"/>
  <c r="BA193"/>
  <c r="BC193" s="1"/>
  <c r="AX193"/>
  <c r="AW193"/>
  <c r="AU193"/>
  <c r="AT193"/>
  <c r="AS193"/>
  <c r="AY193" s="1"/>
  <c r="AP193"/>
  <c r="AO193"/>
  <c r="AQ193" s="1"/>
  <c r="AL193"/>
  <c r="AK193"/>
  <c r="AM193" s="1"/>
  <c r="AH193"/>
  <c r="AG193"/>
  <c r="AE193"/>
  <c r="AD193"/>
  <c r="AC193"/>
  <c r="AI193" s="1"/>
  <c r="Z193"/>
  <c r="Y193"/>
  <c r="AA193" s="1"/>
  <c r="V193"/>
  <c r="U193"/>
  <c r="W193" s="1"/>
  <c r="R193"/>
  <c r="Q193"/>
  <c r="O193"/>
  <c r="N193"/>
  <c r="M193"/>
  <c r="S193" s="1"/>
  <c r="J193"/>
  <c r="I193"/>
  <c r="BE193" s="1"/>
  <c r="C193"/>
  <c r="B193"/>
  <c r="A193"/>
  <c r="BJ192"/>
  <c r="C192"/>
  <c r="B192"/>
  <c r="A192"/>
  <c r="BJ191"/>
  <c r="BB191"/>
  <c r="AX191"/>
  <c r="AT191"/>
  <c r="AP191"/>
  <c r="AL191"/>
  <c r="AH191"/>
  <c r="AD191"/>
  <c r="Z191"/>
  <c r="V191"/>
  <c r="R191"/>
  <c r="N191"/>
  <c r="J191"/>
  <c r="C191"/>
  <c r="B191"/>
  <c r="A191"/>
  <c r="BB190"/>
  <c r="BA190"/>
  <c r="BC190" s="1"/>
  <c r="AX190"/>
  <c r="AW190"/>
  <c r="AY190" s="1"/>
  <c r="AU190"/>
  <c r="AT190"/>
  <c r="AS190"/>
  <c r="AP190"/>
  <c r="AO190"/>
  <c r="AL190"/>
  <c r="AK190"/>
  <c r="AM190" s="1"/>
  <c r="AH190"/>
  <c r="AG190"/>
  <c r="AI190" s="1"/>
  <c r="AE190"/>
  <c r="AD190"/>
  <c r="AC190"/>
  <c r="Z190"/>
  <c r="Y190"/>
  <c r="V190"/>
  <c r="U190"/>
  <c r="W190" s="1"/>
  <c r="R190"/>
  <c r="Q190"/>
  <c r="S190" s="1"/>
  <c r="N190"/>
  <c r="M190"/>
  <c r="O190" s="1"/>
  <c r="K190"/>
  <c r="J190"/>
  <c r="I190"/>
  <c r="BE190" s="1"/>
  <c r="C190"/>
  <c r="B190"/>
  <c r="A190"/>
  <c r="BB189"/>
  <c r="BA189"/>
  <c r="BC189" s="1"/>
  <c r="AY189"/>
  <c r="AX189"/>
  <c r="AW189"/>
  <c r="AT189"/>
  <c r="AS189"/>
  <c r="AP189"/>
  <c r="AO189"/>
  <c r="AU189" s="1"/>
  <c r="AL189"/>
  <c r="AK189"/>
  <c r="AM189" s="1"/>
  <c r="AI189"/>
  <c r="AH189"/>
  <c r="AG189"/>
  <c r="AD189"/>
  <c r="AC189"/>
  <c r="Z189"/>
  <c r="Y189"/>
  <c r="AE189" s="1"/>
  <c r="V189"/>
  <c r="U189"/>
  <c r="W189" s="1"/>
  <c r="R189"/>
  <c r="Q189"/>
  <c r="S189" s="1"/>
  <c r="N189"/>
  <c r="M189"/>
  <c r="O189" s="1"/>
  <c r="K189"/>
  <c r="J189"/>
  <c r="I189"/>
  <c r="BG189" s="1"/>
  <c r="C189"/>
  <c r="B189"/>
  <c r="A189"/>
  <c r="BB188"/>
  <c r="BA188"/>
  <c r="BC188" s="1"/>
  <c r="AY188"/>
  <c r="AX188"/>
  <c r="AW188"/>
  <c r="AT188"/>
  <c r="AS188"/>
  <c r="AP188"/>
  <c r="AO188"/>
  <c r="AU188" s="1"/>
  <c r="AL188"/>
  <c r="AK188"/>
  <c r="AM188" s="1"/>
  <c r="AI188"/>
  <c r="AH188"/>
  <c r="AG188"/>
  <c r="AD188"/>
  <c r="AC188"/>
  <c r="Z188"/>
  <c r="Y188"/>
  <c r="AE188" s="1"/>
  <c r="V188"/>
  <c r="U188"/>
  <c r="W188" s="1"/>
  <c r="S188"/>
  <c r="R188"/>
  <c r="Q188"/>
  <c r="N188"/>
  <c r="M188"/>
  <c r="J188"/>
  <c r="I188"/>
  <c r="BE188" s="1"/>
  <c r="C188"/>
  <c r="B188"/>
  <c r="A188"/>
  <c r="BB187"/>
  <c r="BA187"/>
  <c r="AX187"/>
  <c r="AW187"/>
  <c r="BC187" s="1"/>
  <c r="AT187"/>
  <c r="AS187"/>
  <c r="AU187" s="1"/>
  <c r="AQ187"/>
  <c r="AP187"/>
  <c r="AO187"/>
  <c r="AL187"/>
  <c r="AK187"/>
  <c r="AH187"/>
  <c r="AG187"/>
  <c r="AM187" s="1"/>
  <c r="AD187"/>
  <c r="AC187"/>
  <c r="AE187" s="1"/>
  <c r="AA187"/>
  <c r="Z187"/>
  <c r="Y187"/>
  <c r="V187"/>
  <c r="U187"/>
  <c r="R187"/>
  <c r="Q187"/>
  <c r="BG187" s="1"/>
  <c r="N187"/>
  <c r="M187"/>
  <c r="O187" s="1"/>
  <c r="K187"/>
  <c r="J187"/>
  <c r="I187"/>
  <c r="BE187" s="1"/>
  <c r="C187"/>
  <c r="B187"/>
  <c r="A187"/>
  <c r="BB186"/>
  <c r="BA186"/>
  <c r="BC186" s="1"/>
  <c r="AY186"/>
  <c r="AX186"/>
  <c r="AW186"/>
  <c r="AT186"/>
  <c r="AS186"/>
  <c r="AP186"/>
  <c r="AO186"/>
  <c r="AU186" s="1"/>
  <c r="AL186"/>
  <c r="AK186"/>
  <c r="AM186" s="1"/>
  <c r="AI186"/>
  <c r="AH186"/>
  <c r="AG186"/>
  <c r="AD186"/>
  <c r="AC186"/>
  <c r="Z186"/>
  <c r="Y186"/>
  <c r="AE186" s="1"/>
  <c r="V186"/>
  <c r="U186"/>
  <c r="W186" s="1"/>
  <c r="S186"/>
  <c r="R186"/>
  <c r="Q186"/>
  <c r="N186"/>
  <c r="M186"/>
  <c r="J186"/>
  <c r="I186"/>
  <c r="BE186" s="1"/>
  <c r="C186"/>
  <c r="B186"/>
  <c r="A186"/>
  <c r="BB185"/>
  <c r="BA185"/>
  <c r="AX185"/>
  <c r="AW185"/>
  <c r="BC185" s="1"/>
  <c r="AT185"/>
  <c r="AS185"/>
  <c r="AU185" s="1"/>
  <c r="AQ185"/>
  <c r="AP185"/>
  <c r="AO185"/>
  <c r="AL185"/>
  <c r="AK185"/>
  <c r="AH185"/>
  <c r="AG185"/>
  <c r="AM185" s="1"/>
  <c r="AD185"/>
  <c r="AC185"/>
  <c r="AE185" s="1"/>
  <c r="AA185"/>
  <c r="Z185"/>
  <c r="Y185"/>
  <c r="V185"/>
  <c r="U185"/>
  <c r="R185"/>
  <c r="Q185"/>
  <c r="BG185" s="1"/>
  <c r="N185"/>
  <c r="M185"/>
  <c r="O185" s="1"/>
  <c r="K185"/>
  <c r="J185"/>
  <c r="I185"/>
  <c r="BE185" s="1"/>
  <c r="C185"/>
  <c r="B185"/>
  <c r="A185"/>
  <c r="BB184"/>
  <c r="BA184"/>
  <c r="BC184" s="1"/>
  <c r="AY184"/>
  <c r="AX184"/>
  <c r="AW184"/>
  <c r="AT184"/>
  <c r="AS184"/>
  <c r="AP184"/>
  <c r="AO184"/>
  <c r="AU184" s="1"/>
  <c r="AL184"/>
  <c r="AK184"/>
  <c r="AM184" s="1"/>
  <c r="AI184"/>
  <c r="AH184"/>
  <c r="AG184"/>
  <c r="AD184"/>
  <c r="AC184"/>
  <c r="Z184"/>
  <c r="Y184"/>
  <c r="AE184" s="1"/>
  <c r="V184"/>
  <c r="U184"/>
  <c r="W184" s="1"/>
  <c r="S184"/>
  <c r="R184"/>
  <c r="Q184"/>
  <c r="N184"/>
  <c r="M184"/>
  <c r="J184"/>
  <c r="I184"/>
  <c r="BE184" s="1"/>
  <c r="C184"/>
  <c r="B184"/>
  <c r="A184"/>
  <c r="BB183"/>
  <c r="BA183"/>
  <c r="AX183"/>
  <c r="AW183"/>
  <c r="BC183" s="1"/>
  <c r="AT183"/>
  <c r="AS183"/>
  <c r="AU183" s="1"/>
  <c r="AQ183"/>
  <c r="AP183"/>
  <c r="AO183"/>
  <c r="AL183"/>
  <c r="AK183"/>
  <c r="AH183"/>
  <c r="AG183"/>
  <c r="AM183" s="1"/>
  <c r="AD183"/>
  <c r="AC183"/>
  <c r="AE183" s="1"/>
  <c r="AA183"/>
  <c r="Z183"/>
  <c r="Y183"/>
  <c r="V183"/>
  <c r="U183"/>
  <c r="R183"/>
  <c r="Q183"/>
  <c r="BG183" s="1"/>
  <c r="N183"/>
  <c r="M183"/>
  <c r="O183" s="1"/>
  <c r="K183"/>
  <c r="J183"/>
  <c r="I183"/>
  <c r="BE183" s="1"/>
  <c r="C183"/>
  <c r="B183"/>
  <c r="A183"/>
  <c r="BB182"/>
  <c r="BA182"/>
  <c r="BC182" s="1"/>
  <c r="AY182"/>
  <c r="AX182"/>
  <c r="AW182"/>
  <c r="AT182"/>
  <c r="AS182"/>
  <c r="AP182"/>
  <c r="AO182"/>
  <c r="AU182" s="1"/>
  <c r="AL182"/>
  <c r="AK182"/>
  <c r="AM182" s="1"/>
  <c r="AI182"/>
  <c r="AH182"/>
  <c r="AG182"/>
  <c r="AD182"/>
  <c r="AC182"/>
  <c r="Z182"/>
  <c r="Y182"/>
  <c r="AE182" s="1"/>
  <c r="V182"/>
  <c r="U182"/>
  <c r="W182" s="1"/>
  <c r="S182"/>
  <c r="R182"/>
  <c r="Q182"/>
  <c r="N182"/>
  <c r="M182"/>
  <c r="J182"/>
  <c r="I182"/>
  <c r="BE182" s="1"/>
  <c r="C182"/>
  <c r="B182"/>
  <c r="A182"/>
  <c r="BB181"/>
  <c r="BA181"/>
  <c r="BC181" s="1"/>
  <c r="AX181"/>
  <c r="AW181"/>
  <c r="AY181" s="1"/>
  <c r="AT181"/>
  <c r="AS181"/>
  <c r="AU181" s="1"/>
  <c r="AQ181"/>
  <c r="AP181"/>
  <c r="AO181"/>
  <c r="AL181"/>
  <c r="AK181"/>
  <c r="AM181" s="1"/>
  <c r="AH181"/>
  <c r="AG181"/>
  <c r="AI181" s="1"/>
  <c r="AD181"/>
  <c r="AC181"/>
  <c r="AE181" s="1"/>
  <c r="AA181"/>
  <c r="Z181"/>
  <c r="Y181"/>
  <c r="V181"/>
  <c r="U181"/>
  <c r="W181" s="1"/>
  <c r="R181"/>
  <c r="Q181"/>
  <c r="BG181" s="1"/>
  <c r="N181"/>
  <c r="M181"/>
  <c r="O181" s="1"/>
  <c r="K181"/>
  <c r="J181"/>
  <c r="I181"/>
  <c r="BE181" s="1"/>
  <c r="C181"/>
  <c r="B181"/>
  <c r="A181"/>
  <c r="BB180"/>
  <c r="BA180"/>
  <c r="BC180" s="1"/>
  <c r="AY180"/>
  <c r="AX180"/>
  <c r="AW180"/>
  <c r="AT180"/>
  <c r="AS180"/>
  <c r="AU180" s="1"/>
  <c r="AP180"/>
  <c r="AO180"/>
  <c r="AQ180" s="1"/>
  <c r="AL180"/>
  <c r="AK180"/>
  <c r="AM180" s="1"/>
  <c r="AI180"/>
  <c r="AH180"/>
  <c r="AG180"/>
  <c r="AD180"/>
  <c r="AC180"/>
  <c r="AE180" s="1"/>
  <c r="Z180"/>
  <c r="Y180"/>
  <c r="AA180" s="1"/>
  <c r="V180"/>
  <c r="U180"/>
  <c r="W180" s="1"/>
  <c r="S180"/>
  <c r="R180"/>
  <c r="Q180"/>
  <c r="N180"/>
  <c r="M180"/>
  <c r="O180" s="1"/>
  <c r="J180"/>
  <c r="I180"/>
  <c r="BE180" s="1"/>
  <c r="C180"/>
  <c r="B180"/>
  <c r="A180"/>
  <c r="BB179"/>
  <c r="BA179"/>
  <c r="BC179" s="1"/>
  <c r="AX179"/>
  <c r="AW179"/>
  <c r="AY179" s="1"/>
  <c r="AT179"/>
  <c r="AS179"/>
  <c r="AU179" s="1"/>
  <c r="AQ179"/>
  <c r="AP179"/>
  <c r="AO179"/>
  <c r="AL179"/>
  <c r="AK179"/>
  <c r="AM179" s="1"/>
  <c r="AH179"/>
  <c r="AG179"/>
  <c r="AI179" s="1"/>
  <c r="AD179"/>
  <c r="AC179"/>
  <c r="AE179" s="1"/>
  <c r="AA179"/>
  <c r="Z179"/>
  <c r="Y179"/>
  <c r="V179"/>
  <c r="U179"/>
  <c r="W179" s="1"/>
  <c r="R179"/>
  <c r="Q179"/>
  <c r="BG179" s="1"/>
  <c r="N179"/>
  <c r="M179"/>
  <c r="O179" s="1"/>
  <c r="K179"/>
  <c r="J179"/>
  <c r="I179"/>
  <c r="BE179" s="1"/>
  <c r="C179"/>
  <c r="B179"/>
  <c r="A179"/>
  <c r="BB178"/>
  <c r="BA178"/>
  <c r="BC178" s="1"/>
  <c r="AY178"/>
  <c r="AX178"/>
  <c r="AW178"/>
  <c r="AT178"/>
  <c r="AS178"/>
  <c r="AU178" s="1"/>
  <c r="AP178"/>
  <c r="AO178"/>
  <c r="AQ178" s="1"/>
  <c r="AL178"/>
  <c r="AK178"/>
  <c r="AM178" s="1"/>
  <c r="AI178"/>
  <c r="AH178"/>
  <c r="AG178"/>
  <c r="AD178"/>
  <c r="AC178"/>
  <c r="AE178" s="1"/>
  <c r="Z178"/>
  <c r="Y178"/>
  <c r="AA178" s="1"/>
  <c r="V178"/>
  <c r="U178"/>
  <c r="W178" s="1"/>
  <c r="S178"/>
  <c r="R178"/>
  <c r="Q178"/>
  <c r="N178"/>
  <c r="M178"/>
  <c r="O178" s="1"/>
  <c r="J178"/>
  <c r="I178"/>
  <c r="BE178" s="1"/>
  <c r="C178"/>
  <c r="B178"/>
  <c r="A178"/>
  <c r="BB177"/>
  <c r="BA177"/>
  <c r="BC177" s="1"/>
  <c r="AX177"/>
  <c r="AW177"/>
  <c r="AY177" s="1"/>
  <c r="AT177"/>
  <c r="AS177"/>
  <c r="AU177" s="1"/>
  <c r="AQ177"/>
  <c r="AP177"/>
  <c r="AO177"/>
  <c r="AL177"/>
  <c r="AK177"/>
  <c r="AM177" s="1"/>
  <c r="AH177"/>
  <c r="AG177"/>
  <c r="AI177" s="1"/>
  <c r="AD177"/>
  <c r="AC177"/>
  <c r="AE177" s="1"/>
  <c r="AA177"/>
  <c r="Z177"/>
  <c r="Y177"/>
  <c r="V177"/>
  <c r="U177"/>
  <c r="W177" s="1"/>
  <c r="R177"/>
  <c r="Q177"/>
  <c r="BG177" s="1"/>
  <c r="N177"/>
  <c r="M177"/>
  <c r="O177" s="1"/>
  <c r="K177"/>
  <c r="J177"/>
  <c r="I177"/>
  <c r="BE177" s="1"/>
  <c r="C177"/>
  <c r="B177"/>
  <c r="A177"/>
  <c r="BB176"/>
  <c r="BA176"/>
  <c r="BC176" s="1"/>
  <c r="AY176"/>
  <c r="AX176"/>
  <c r="AW176"/>
  <c r="AT176"/>
  <c r="AS176"/>
  <c r="AU176" s="1"/>
  <c r="AP176"/>
  <c r="AO176"/>
  <c r="AQ176" s="1"/>
  <c r="AL176"/>
  <c r="AK176"/>
  <c r="AM176" s="1"/>
  <c r="AI176"/>
  <c r="AH176"/>
  <c r="AG176"/>
  <c r="AD176"/>
  <c r="AC176"/>
  <c r="AE176" s="1"/>
  <c r="Z176"/>
  <c r="Y176"/>
  <c r="AA176" s="1"/>
  <c r="V176"/>
  <c r="U176"/>
  <c r="W176" s="1"/>
  <c r="S176"/>
  <c r="R176"/>
  <c r="Q176"/>
  <c r="N176"/>
  <c r="M176"/>
  <c r="J176"/>
  <c r="I176"/>
  <c r="BE176" s="1"/>
  <c r="C176"/>
  <c r="B176"/>
  <c r="A176"/>
  <c r="BC175"/>
  <c r="BB175"/>
  <c r="BA175"/>
  <c r="AX175"/>
  <c r="AW175"/>
  <c r="AY175" s="1"/>
  <c r="AT175"/>
  <c r="AS175"/>
  <c r="AU175" s="1"/>
  <c r="AQ175"/>
  <c r="AP175"/>
  <c r="AO175"/>
  <c r="AM175"/>
  <c r="AL175"/>
  <c r="AK175"/>
  <c r="AH175"/>
  <c r="AG175"/>
  <c r="AI175" s="1"/>
  <c r="AD175"/>
  <c r="AC175"/>
  <c r="AE175" s="1"/>
  <c r="AA175"/>
  <c r="Z175"/>
  <c r="Y175"/>
  <c r="W175"/>
  <c r="V175"/>
  <c r="U175"/>
  <c r="R175"/>
  <c r="Q175"/>
  <c r="S175" s="1"/>
  <c r="N175"/>
  <c r="M175"/>
  <c r="O175" s="1"/>
  <c r="K175"/>
  <c r="J175"/>
  <c r="I175"/>
  <c r="BE175" s="1"/>
  <c r="C175"/>
  <c r="B175"/>
  <c r="A175"/>
  <c r="BB174"/>
  <c r="BA174"/>
  <c r="BC174" s="1"/>
  <c r="AX174"/>
  <c r="AW174"/>
  <c r="AU174"/>
  <c r="AT174"/>
  <c r="AS174"/>
  <c r="AY174" s="1"/>
  <c r="AP174"/>
  <c r="AO174"/>
  <c r="AQ174" s="1"/>
  <c r="AL174"/>
  <c r="AK174"/>
  <c r="AM174" s="1"/>
  <c r="AH174"/>
  <c r="AG174"/>
  <c r="AE174"/>
  <c r="AD174"/>
  <c r="AC174"/>
  <c r="AI174" s="1"/>
  <c r="Z174"/>
  <c r="Y174"/>
  <c r="AA174" s="1"/>
  <c r="V174"/>
  <c r="U174"/>
  <c r="W174" s="1"/>
  <c r="R174"/>
  <c r="Q174"/>
  <c r="O174"/>
  <c r="N174"/>
  <c r="M174"/>
  <c r="S174" s="1"/>
  <c r="J174"/>
  <c r="I174"/>
  <c r="BE174" s="1"/>
  <c r="C174"/>
  <c r="B174"/>
  <c r="A174"/>
  <c r="BC173"/>
  <c r="BB173"/>
  <c r="BA173"/>
  <c r="AX173"/>
  <c r="AW173"/>
  <c r="AY173" s="1"/>
  <c r="AT173"/>
  <c r="AS173"/>
  <c r="AU173" s="1"/>
  <c r="AP173"/>
  <c r="AO173"/>
  <c r="AM173"/>
  <c r="AL173"/>
  <c r="AK173"/>
  <c r="AQ173" s="1"/>
  <c r="AH173"/>
  <c r="AG173"/>
  <c r="AI173" s="1"/>
  <c r="AD173"/>
  <c r="AC173"/>
  <c r="AE173" s="1"/>
  <c r="Z173"/>
  <c r="Y173"/>
  <c r="W173"/>
  <c r="V173"/>
  <c r="U173"/>
  <c r="AA173" s="1"/>
  <c r="R173"/>
  <c r="Q173"/>
  <c r="S173" s="1"/>
  <c r="N173"/>
  <c r="M173"/>
  <c r="O173" s="1"/>
  <c r="K173"/>
  <c r="J173"/>
  <c r="I173"/>
  <c r="BG173" s="1"/>
  <c r="C173"/>
  <c r="B173"/>
  <c r="A173"/>
  <c r="BB172"/>
  <c r="BA172"/>
  <c r="BC172" s="1"/>
  <c r="AX172"/>
  <c r="AW172"/>
  <c r="AU172"/>
  <c r="AT172"/>
  <c r="AS172"/>
  <c r="AY172" s="1"/>
  <c r="AP172"/>
  <c r="AO172"/>
  <c r="AQ172" s="1"/>
  <c r="AL172"/>
  <c r="AK172"/>
  <c r="AM172" s="1"/>
  <c r="AH172"/>
  <c r="AG172"/>
  <c r="AE172"/>
  <c r="AD172"/>
  <c r="AC172"/>
  <c r="AI172" s="1"/>
  <c r="Z172"/>
  <c r="Y172"/>
  <c r="AA172" s="1"/>
  <c r="V172"/>
  <c r="U172"/>
  <c r="W172" s="1"/>
  <c r="R172"/>
  <c r="Q172"/>
  <c r="O172"/>
  <c r="N172"/>
  <c r="M172"/>
  <c r="S172" s="1"/>
  <c r="J172"/>
  <c r="I172"/>
  <c r="BE172" s="1"/>
  <c r="C172"/>
  <c r="B172"/>
  <c r="A172"/>
  <c r="BC171"/>
  <c r="BB171"/>
  <c r="BA171"/>
  <c r="AX171"/>
  <c r="AW171"/>
  <c r="AY171" s="1"/>
  <c r="AT171"/>
  <c r="AS171"/>
  <c r="AU171" s="1"/>
  <c r="AP171"/>
  <c r="AO171"/>
  <c r="AM171"/>
  <c r="AL171"/>
  <c r="AK171"/>
  <c r="AQ171" s="1"/>
  <c r="AH171"/>
  <c r="AG171"/>
  <c r="AI171" s="1"/>
  <c r="AD171"/>
  <c r="AC171"/>
  <c r="AE171" s="1"/>
  <c r="Z171"/>
  <c r="Y171"/>
  <c r="W171"/>
  <c r="V171"/>
  <c r="U171"/>
  <c r="AA171" s="1"/>
  <c r="R171"/>
  <c r="Q171"/>
  <c r="S171" s="1"/>
  <c r="N171"/>
  <c r="M171"/>
  <c r="O171" s="1"/>
  <c r="K171"/>
  <c r="J171"/>
  <c r="I171"/>
  <c r="BG171" s="1"/>
  <c r="C171"/>
  <c r="B171"/>
  <c r="A171"/>
  <c r="BB170"/>
  <c r="BA170"/>
  <c r="BC170" s="1"/>
  <c r="AX170"/>
  <c r="AW170"/>
  <c r="AU170"/>
  <c r="AT170"/>
  <c r="AS170"/>
  <c r="AY170" s="1"/>
  <c r="AP170"/>
  <c r="AO170"/>
  <c r="AQ170" s="1"/>
  <c r="AL170"/>
  <c r="AK170"/>
  <c r="AM170" s="1"/>
  <c r="AH170"/>
  <c r="AG170"/>
  <c r="AE170"/>
  <c r="AD170"/>
  <c r="AC170"/>
  <c r="AI170" s="1"/>
  <c r="Z170"/>
  <c r="Y170"/>
  <c r="AA170" s="1"/>
  <c r="V170"/>
  <c r="U170"/>
  <c r="W170" s="1"/>
  <c r="R170"/>
  <c r="Q170"/>
  <c r="S170" s="1"/>
  <c r="O170"/>
  <c r="N170"/>
  <c r="M170"/>
  <c r="J170"/>
  <c r="I170"/>
  <c r="BE170" s="1"/>
  <c r="C170"/>
  <c r="B170"/>
  <c r="A170"/>
  <c r="BC169"/>
  <c r="BB169"/>
  <c r="BA169"/>
  <c r="AX169"/>
  <c r="AW169"/>
  <c r="AY169" s="1"/>
  <c r="AT169"/>
  <c r="AS169"/>
  <c r="AU169" s="1"/>
  <c r="AP169"/>
  <c r="AO169"/>
  <c r="AQ169" s="1"/>
  <c r="AM169"/>
  <c r="AL169"/>
  <c r="AK169"/>
  <c r="AH169"/>
  <c r="AG169"/>
  <c r="AI169" s="1"/>
  <c r="AD169"/>
  <c r="AC169"/>
  <c r="AE169" s="1"/>
  <c r="Z169"/>
  <c r="Y169"/>
  <c r="AA169" s="1"/>
  <c r="W169"/>
  <c r="V169"/>
  <c r="U169"/>
  <c r="R169"/>
  <c r="Q169"/>
  <c r="S169" s="1"/>
  <c r="N169"/>
  <c r="M169"/>
  <c r="O169" s="1"/>
  <c r="J169"/>
  <c r="I169"/>
  <c r="BG169" s="1"/>
  <c r="C169"/>
  <c r="B169"/>
  <c r="A169"/>
  <c r="BJ168"/>
  <c r="C168"/>
  <c r="B168"/>
  <c r="A168"/>
  <c r="BJ167"/>
  <c r="BB167"/>
  <c r="AX167"/>
  <c r="AT167"/>
  <c r="AP167"/>
  <c r="AL167"/>
  <c r="AH167"/>
  <c r="AD167"/>
  <c r="Z167"/>
  <c r="V167"/>
  <c r="R167"/>
  <c r="N167"/>
  <c r="J167"/>
  <c r="C167"/>
  <c r="B167"/>
  <c r="A167"/>
  <c r="BC166"/>
  <c r="BB166"/>
  <c r="BA166"/>
  <c r="AX166"/>
  <c r="AW166"/>
  <c r="AY166" s="1"/>
  <c r="AT166"/>
  <c r="AS166"/>
  <c r="AU166" s="1"/>
  <c r="AP166"/>
  <c r="AO166"/>
  <c r="AQ166" s="1"/>
  <c r="AM166"/>
  <c r="AL166"/>
  <c r="AK166"/>
  <c r="AH166"/>
  <c r="AG166"/>
  <c r="AI166" s="1"/>
  <c r="AD166"/>
  <c r="AC166"/>
  <c r="AE166" s="1"/>
  <c r="Z166"/>
  <c r="Y166"/>
  <c r="AA166" s="1"/>
  <c r="W166"/>
  <c r="V166"/>
  <c r="U166"/>
  <c r="R166"/>
  <c r="Q166"/>
  <c r="S166" s="1"/>
  <c r="N166"/>
  <c r="M166"/>
  <c r="O166" s="1"/>
  <c r="J166"/>
  <c r="I166"/>
  <c r="BG166" s="1"/>
  <c r="C166"/>
  <c r="B166"/>
  <c r="A166"/>
  <c r="BB165"/>
  <c r="BA165"/>
  <c r="BC165" s="1"/>
  <c r="AX165"/>
  <c r="AW165"/>
  <c r="AY165" s="1"/>
  <c r="AU165"/>
  <c r="AT165"/>
  <c r="AS165"/>
  <c r="AP165"/>
  <c r="AO165"/>
  <c r="AQ165" s="1"/>
  <c r="AL165"/>
  <c r="AK165"/>
  <c r="AM165" s="1"/>
  <c r="AH165"/>
  <c r="AG165"/>
  <c r="AI165" s="1"/>
  <c r="AE165"/>
  <c r="AD165"/>
  <c r="AC165"/>
  <c r="Z165"/>
  <c r="Y165"/>
  <c r="AA165" s="1"/>
  <c r="V165"/>
  <c r="U165"/>
  <c r="W165" s="1"/>
  <c r="R165"/>
  <c r="Q165"/>
  <c r="S165" s="1"/>
  <c r="O165"/>
  <c r="N165"/>
  <c r="M165"/>
  <c r="J165"/>
  <c r="I165"/>
  <c r="BE165" s="1"/>
  <c r="C165"/>
  <c r="B165"/>
  <c r="A165"/>
  <c r="BC164"/>
  <c r="BB164"/>
  <c r="BA164"/>
  <c r="AX164"/>
  <c r="AW164"/>
  <c r="AY164" s="1"/>
  <c r="AT164"/>
  <c r="AS164"/>
  <c r="AU164" s="1"/>
  <c r="AP164"/>
  <c r="AO164"/>
  <c r="AQ164" s="1"/>
  <c r="AM164"/>
  <c r="AL164"/>
  <c r="AK164"/>
  <c r="AH164"/>
  <c r="AG164"/>
  <c r="AI164" s="1"/>
  <c r="AD164"/>
  <c r="AC164"/>
  <c r="AE164" s="1"/>
  <c r="Z164"/>
  <c r="Y164"/>
  <c r="AA164" s="1"/>
  <c r="W164"/>
  <c r="V164"/>
  <c r="U164"/>
  <c r="R164"/>
  <c r="Q164"/>
  <c r="S164" s="1"/>
  <c r="N164"/>
  <c r="M164"/>
  <c r="O164" s="1"/>
  <c r="J164"/>
  <c r="I164"/>
  <c r="BG164" s="1"/>
  <c r="C164"/>
  <c r="B164"/>
  <c r="A164"/>
  <c r="BB163"/>
  <c r="BA163"/>
  <c r="BC163" s="1"/>
  <c r="AX163"/>
  <c r="AW163"/>
  <c r="AY163" s="1"/>
  <c r="AU163"/>
  <c r="AT163"/>
  <c r="AS163"/>
  <c r="AP163"/>
  <c r="AO163"/>
  <c r="AQ163" s="1"/>
  <c r="AL163"/>
  <c r="AK163"/>
  <c r="AM163" s="1"/>
  <c r="AH163"/>
  <c r="AG163"/>
  <c r="AI163" s="1"/>
  <c r="AE163"/>
  <c r="AD163"/>
  <c r="AC163"/>
  <c r="Z163"/>
  <c r="Y163"/>
  <c r="AA163" s="1"/>
  <c r="V163"/>
  <c r="U163"/>
  <c r="W163" s="1"/>
  <c r="R163"/>
  <c r="Q163"/>
  <c r="S163" s="1"/>
  <c r="O163"/>
  <c r="N163"/>
  <c r="M163"/>
  <c r="J163"/>
  <c r="I163"/>
  <c r="BE163" s="1"/>
  <c r="C163"/>
  <c r="B163"/>
  <c r="A163"/>
  <c r="BC162"/>
  <c r="BB162"/>
  <c r="BA162"/>
  <c r="AX162"/>
  <c r="AW162"/>
  <c r="AY162" s="1"/>
  <c r="AT162"/>
  <c r="AS162"/>
  <c r="AU162" s="1"/>
  <c r="AP162"/>
  <c r="AO162"/>
  <c r="AQ162" s="1"/>
  <c r="AM162"/>
  <c r="AL162"/>
  <c r="AK162"/>
  <c r="AH162"/>
  <c r="AG162"/>
  <c r="AI162" s="1"/>
  <c r="AD162"/>
  <c r="AC162"/>
  <c r="AE162" s="1"/>
  <c r="Z162"/>
  <c r="Y162"/>
  <c r="AA162" s="1"/>
  <c r="W162"/>
  <c r="V162"/>
  <c r="U162"/>
  <c r="R162"/>
  <c r="Q162"/>
  <c r="S162" s="1"/>
  <c r="N162"/>
  <c r="M162"/>
  <c r="O162" s="1"/>
  <c r="J162"/>
  <c r="I162"/>
  <c r="BG162" s="1"/>
  <c r="C162"/>
  <c r="B162"/>
  <c r="A162"/>
  <c r="BB161"/>
  <c r="BA161"/>
  <c r="BC161" s="1"/>
  <c r="AX161"/>
  <c r="AW161"/>
  <c r="AY161" s="1"/>
  <c r="AU161"/>
  <c r="AT161"/>
  <c r="AS161"/>
  <c r="AP161"/>
  <c r="AO161"/>
  <c r="AQ161" s="1"/>
  <c r="AL161"/>
  <c r="AK161"/>
  <c r="AM161" s="1"/>
  <c r="AH161"/>
  <c r="AG161"/>
  <c r="AI161" s="1"/>
  <c r="AE161"/>
  <c r="AD161"/>
  <c r="AC161"/>
  <c r="Z161"/>
  <c r="Y161"/>
  <c r="AA161" s="1"/>
  <c r="V161"/>
  <c r="U161"/>
  <c r="W161" s="1"/>
  <c r="R161"/>
  <c r="Q161"/>
  <c r="S161" s="1"/>
  <c r="O161"/>
  <c r="N161"/>
  <c r="M161"/>
  <c r="J161"/>
  <c r="I161"/>
  <c r="BE161" s="1"/>
  <c r="C161"/>
  <c r="B161"/>
  <c r="A161"/>
  <c r="BB160"/>
  <c r="BA160"/>
  <c r="AX160"/>
  <c r="AW160"/>
  <c r="BC160" s="1"/>
  <c r="AT160"/>
  <c r="AS160"/>
  <c r="AU160" s="1"/>
  <c r="AP160"/>
  <c r="AO160"/>
  <c r="AQ160" s="1"/>
  <c r="AL160"/>
  <c r="AK160"/>
  <c r="AH160"/>
  <c r="AG160"/>
  <c r="AM160" s="1"/>
  <c r="AD160"/>
  <c r="AC160"/>
  <c r="AE160" s="1"/>
  <c r="AA160"/>
  <c r="Z160"/>
  <c r="Y160"/>
  <c r="V160"/>
  <c r="U160"/>
  <c r="R160"/>
  <c r="Q160"/>
  <c r="W160" s="1"/>
  <c r="N160"/>
  <c r="M160"/>
  <c r="O160" s="1"/>
  <c r="K160"/>
  <c r="J160"/>
  <c r="I160"/>
  <c r="BG160" s="1"/>
  <c r="C160"/>
  <c r="B160"/>
  <c r="A160"/>
  <c r="BB159"/>
  <c r="BA159"/>
  <c r="BC159" s="1"/>
  <c r="AY159"/>
  <c r="AX159"/>
  <c r="AW159"/>
  <c r="AT159"/>
  <c r="AS159"/>
  <c r="AP159"/>
  <c r="AO159"/>
  <c r="AU159" s="1"/>
  <c r="AL159"/>
  <c r="AK159"/>
  <c r="AM159" s="1"/>
  <c r="AI159"/>
  <c r="AH159"/>
  <c r="AG159"/>
  <c r="AD159"/>
  <c r="AC159"/>
  <c r="Z159"/>
  <c r="Y159"/>
  <c r="AE159" s="1"/>
  <c r="V159"/>
  <c r="U159"/>
  <c r="W159" s="1"/>
  <c r="R159"/>
  <c r="Q159"/>
  <c r="N159"/>
  <c r="M159"/>
  <c r="S159" s="1"/>
  <c r="J159"/>
  <c r="I159"/>
  <c r="BE159" s="1"/>
  <c r="C159"/>
  <c r="B159"/>
  <c r="A159"/>
  <c r="BB158"/>
  <c r="BA158"/>
  <c r="BC158" s="1"/>
  <c r="AX158"/>
  <c r="AW158"/>
  <c r="AY158" s="1"/>
  <c r="AU158"/>
  <c r="AT158"/>
  <c r="AS158"/>
  <c r="AP158"/>
  <c r="AO158"/>
  <c r="AL158"/>
  <c r="AK158"/>
  <c r="AQ158" s="1"/>
  <c r="AH158"/>
  <c r="AG158"/>
  <c r="AI158" s="1"/>
  <c r="AE158"/>
  <c r="AD158"/>
  <c r="AC158"/>
  <c r="Z158"/>
  <c r="Y158"/>
  <c r="V158"/>
  <c r="U158"/>
  <c r="AA158" s="1"/>
  <c r="R158"/>
  <c r="Q158"/>
  <c r="S158" s="1"/>
  <c r="O158"/>
  <c r="N158"/>
  <c r="M158"/>
  <c r="K158"/>
  <c r="J158"/>
  <c r="I158"/>
  <c r="BG158" s="1"/>
  <c r="C158"/>
  <c r="B158"/>
  <c r="A158"/>
  <c r="BC157"/>
  <c r="BB157"/>
  <c r="BA157"/>
  <c r="AX157"/>
  <c r="AW157"/>
  <c r="AT157"/>
  <c r="AS157"/>
  <c r="AY157" s="1"/>
  <c r="AP157"/>
  <c r="AO157"/>
  <c r="AQ157" s="1"/>
  <c r="AM157"/>
  <c r="AL157"/>
  <c r="AK157"/>
  <c r="AH157"/>
  <c r="AG157"/>
  <c r="AD157"/>
  <c r="AC157"/>
  <c r="AI157" s="1"/>
  <c r="Z157"/>
  <c r="Y157"/>
  <c r="AA157" s="1"/>
  <c r="W157"/>
  <c r="V157"/>
  <c r="U157"/>
  <c r="R157"/>
  <c r="Q157"/>
  <c r="N157"/>
  <c r="M157"/>
  <c r="S157" s="1"/>
  <c r="J157"/>
  <c r="I157"/>
  <c r="BE157" s="1"/>
  <c r="C157"/>
  <c r="B157"/>
  <c r="A157"/>
  <c r="BB156"/>
  <c r="BA156"/>
  <c r="BC156" s="1"/>
  <c r="AX156"/>
  <c r="AW156"/>
  <c r="AY156" s="1"/>
  <c r="AU156"/>
  <c r="AT156"/>
  <c r="AS156"/>
  <c r="AP156"/>
  <c r="AO156"/>
  <c r="AL156"/>
  <c r="AK156"/>
  <c r="AQ156" s="1"/>
  <c r="AH156"/>
  <c r="AG156"/>
  <c r="AI156" s="1"/>
  <c r="AE156"/>
  <c r="AD156"/>
  <c r="AC156"/>
  <c r="Z156"/>
  <c r="Y156"/>
  <c r="V156"/>
  <c r="U156"/>
  <c r="AA156" s="1"/>
  <c r="R156"/>
  <c r="Q156"/>
  <c r="S156" s="1"/>
  <c r="O156"/>
  <c r="N156"/>
  <c r="M156"/>
  <c r="K156"/>
  <c r="J156"/>
  <c r="I156"/>
  <c r="BG156" s="1"/>
  <c r="C156"/>
  <c r="B156"/>
  <c r="A156"/>
  <c r="BC155"/>
  <c r="BB155"/>
  <c r="BA155"/>
  <c r="AX155"/>
  <c r="AW155"/>
  <c r="AT155"/>
  <c r="AS155"/>
  <c r="AY155" s="1"/>
  <c r="AP155"/>
  <c r="AO155"/>
  <c r="AQ155" s="1"/>
  <c r="AM155"/>
  <c r="AL155"/>
  <c r="AK155"/>
  <c r="AH155"/>
  <c r="AG155"/>
  <c r="AD155"/>
  <c r="AC155"/>
  <c r="AI155" s="1"/>
  <c r="Z155"/>
  <c r="Y155"/>
  <c r="AA155" s="1"/>
  <c r="W155"/>
  <c r="V155"/>
  <c r="U155"/>
  <c r="R155"/>
  <c r="Q155"/>
  <c r="N155"/>
  <c r="M155"/>
  <c r="S155" s="1"/>
  <c r="J155"/>
  <c r="I155"/>
  <c r="BE155" s="1"/>
  <c r="C155"/>
  <c r="B155"/>
  <c r="A155"/>
  <c r="BB154"/>
  <c r="BA154"/>
  <c r="BC154" s="1"/>
  <c r="AX154"/>
  <c r="AW154"/>
  <c r="AY154" s="1"/>
  <c r="AU154"/>
  <c r="AT154"/>
  <c r="AS154"/>
  <c r="AP154"/>
  <c r="AO154"/>
  <c r="AL154"/>
  <c r="AK154"/>
  <c r="AQ154" s="1"/>
  <c r="AH154"/>
  <c r="AG154"/>
  <c r="AI154" s="1"/>
  <c r="AE154"/>
  <c r="AD154"/>
  <c r="AC154"/>
  <c r="Z154"/>
  <c r="Y154"/>
  <c r="V154"/>
  <c r="U154"/>
  <c r="AA154" s="1"/>
  <c r="R154"/>
  <c r="Q154"/>
  <c r="S154" s="1"/>
  <c r="O154"/>
  <c r="N154"/>
  <c r="M154"/>
  <c r="K154"/>
  <c r="J154"/>
  <c r="I154"/>
  <c r="BG154" s="1"/>
  <c r="C154"/>
  <c r="B154"/>
  <c r="A154"/>
  <c r="BJ153"/>
  <c r="C153"/>
  <c r="B153"/>
  <c r="A153"/>
  <c r="BJ152"/>
  <c r="BB152"/>
  <c r="AX152"/>
  <c r="AT152"/>
  <c r="AP152"/>
  <c r="AL152"/>
  <c r="AH152"/>
  <c r="AD152"/>
  <c r="Z152"/>
  <c r="V152"/>
  <c r="R152"/>
  <c r="N152"/>
  <c r="J152"/>
  <c r="C152"/>
  <c r="B152"/>
  <c r="A152"/>
  <c r="BB151"/>
  <c r="BA151"/>
  <c r="BC151" s="1"/>
  <c r="AX151"/>
  <c r="AW151"/>
  <c r="AY151" s="1"/>
  <c r="AU151"/>
  <c r="AT151"/>
  <c r="AS151"/>
  <c r="AP151"/>
  <c r="AO151"/>
  <c r="AL151"/>
  <c r="AK151"/>
  <c r="AQ151" s="1"/>
  <c r="AH151"/>
  <c r="AG151"/>
  <c r="AI151" s="1"/>
  <c r="AE151"/>
  <c r="AD151"/>
  <c r="AC151"/>
  <c r="Z151"/>
  <c r="Y151"/>
  <c r="V151"/>
  <c r="U151"/>
  <c r="AA151" s="1"/>
  <c r="R151"/>
  <c r="Q151"/>
  <c r="S151" s="1"/>
  <c r="O151"/>
  <c r="N151"/>
  <c r="M151"/>
  <c r="K151"/>
  <c r="J151"/>
  <c r="I151"/>
  <c r="BG151" s="1"/>
  <c r="C151"/>
  <c r="B151"/>
  <c r="A151"/>
  <c r="BC150"/>
  <c r="BB150"/>
  <c r="BA150"/>
  <c r="AX150"/>
  <c r="AW150"/>
  <c r="AT150"/>
  <c r="AS150"/>
  <c r="AY150" s="1"/>
  <c r="AP150"/>
  <c r="AO150"/>
  <c r="AQ150" s="1"/>
  <c r="AM150"/>
  <c r="AL150"/>
  <c r="AK150"/>
  <c r="AH150"/>
  <c r="AG150"/>
  <c r="AD150"/>
  <c r="AC150"/>
  <c r="AI150" s="1"/>
  <c r="Z150"/>
  <c r="Y150"/>
  <c r="AA150" s="1"/>
  <c r="W150"/>
  <c r="V150"/>
  <c r="U150"/>
  <c r="R150"/>
  <c r="Q150"/>
  <c r="N150"/>
  <c r="M150"/>
  <c r="S150" s="1"/>
  <c r="J150"/>
  <c r="I150"/>
  <c r="BE150" s="1"/>
  <c r="C150"/>
  <c r="B150"/>
  <c r="A150"/>
  <c r="BB149"/>
  <c r="BA149"/>
  <c r="BC149" s="1"/>
  <c r="AX149"/>
  <c r="AW149"/>
  <c r="AY149" s="1"/>
  <c r="AU149"/>
  <c r="AT149"/>
  <c r="AS149"/>
  <c r="AP149"/>
  <c r="AO149"/>
  <c r="AL149"/>
  <c r="AK149"/>
  <c r="AQ149" s="1"/>
  <c r="AH149"/>
  <c r="AG149"/>
  <c r="AI149" s="1"/>
  <c r="AE149"/>
  <c r="AD149"/>
  <c r="AC149"/>
  <c r="Z149"/>
  <c r="Y149"/>
  <c r="V149"/>
  <c r="U149"/>
  <c r="AA149" s="1"/>
  <c r="R149"/>
  <c r="Q149"/>
  <c r="S149" s="1"/>
  <c r="O149"/>
  <c r="N149"/>
  <c r="M149"/>
  <c r="K149"/>
  <c r="J149"/>
  <c r="I149"/>
  <c r="BG149" s="1"/>
  <c r="C149"/>
  <c r="B149"/>
  <c r="A149"/>
  <c r="BC148"/>
  <c r="BB148"/>
  <c r="BA148"/>
  <c r="AX148"/>
  <c r="AW148"/>
  <c r="AT148"/>
  <c r="AS148"/>
  <c r="AY148" s="1"/>
  <c r="AP148"/>
  <c r="AO148"/>
  <c r="AQ148" s="1"/>
  <c r="AM148"/>
  <c r="AL148"/>
  <c r="AK148"/>
  <c r="AH148"/>
  <c r="AG148"/>
  <c r="AD148"/>
  <c r="AC148"/>
  <c r="AI148" s="1"/>
  <c r="Z148"/>
  <c r="Y148"/>
  <c r="AA148" s="1"/>
  <c r="W148"/>
  <c r="V148"/>
  <c r="U148"/>
  <c r="R148"/>
  <c r="Q148"/>
  <c r="N148"/>
  <c r="M148"/>
  <c r="S148" s="1"/>
  <c r="J148"/>
  <c r="I148"/>
  <c r="BE148" s="1"/>
  <c r="C148"/>
  <c r="B148"/>
  <c r="A148"/>
  <c r="BB147"/>
  <c r="BA147"/>
  <c r="BC147" s="1"/>
  <c r="AX147"/>
  <c r="AW147"/>
  <c r="AY147" s="1"/>
  <c r="AU147"/>
  <c r="AT147"/>
  <c r="AS147"/>
  <c r="AP147"/>
  <c r="AO147"/>
  <c r="AL147"/>
  <c r="AK147"/>
  <c r="AQ147" s="1"/>
  <c r="AH147"/>
  <c r="AG147"/>
  <c r="AI147" s="1"/>
  <c r="AE147"/>
  <c r="AD147"/>
  <c r="AC147"/>
  <c r="Z147"/>
  <c r="Y147"/>
  <c r="V147"/>
  <c r="U147"/>
  <c r="AA147" s="1"/>
  <c r="R147"/>
  <c r="Q147"/>
  <c r="S147" s="1"/>
  <c r="O147"/>
  <c r="N147"/>
  <c r="M147"/>
  <c r="J147"/>
  <c r="I147"/>
  <c r="BG147" s="1"/>
  <c r="C147"/>
  <c r="B147"/>
  <c r="A147"/>
  <c r="BC146"/>
  <c r="BB146"/>
  <c r="BA146"/>
  <c r="AX146"/>
  <c r="AW146"/>
  <c r="AY146" s="1"/>
  <c r="AT146"/>
  <c r="AS146"/>
  <c r="AU146" s="1"/>
  <c r="AP146"/>
  <c r="AO146"/>
  <c r="AQ146" s="1"/>
  <c r="AM146"/>
  <c r="AL146"/>
  <c r="AK146"/>
  <c r="AH146"/>
  <c r="AG146"/>
  <c r="AD146"/>
  <c r="AC146"/>
  <c r="AI146" s="1"/>
  <c r="Z146"/>
  <c r="Y146"/>
  <c r="AA146" s="1"/>
  <c r="W146"/>
  <c r="V146"/>
  <c r="U146"/>
  <c r="R146"/>
  <c r="Q146"/>
  <c r="N146"/>
  <c r="M146"/>
  <c r="S146" s="1"/>
  <c r="J146"/>
  <c r="I146"/>
  <c r="BE146" s="1"/>
  <c r="C146"/>
  <c r="B146"/>
  <c r="A146"/>
  <c r="BB145"/>
  <c r="BA145"/>
  <c r="BC145" s="1"/>
  <c r="AX145"/>
  <c r="AW145"/>
  <c r="AY145" s="1"/>
  <c r="AU145"/>
  <c r="AT145"/>
  <c r="AS145"/>
  <c r="AP145"/>
  <c r="AO145"/>
  <c r="AQ145" s="1"/>
  <c r="AL145"/>
  <c r="AK145"/>
  <c r="AM145" s="1"/>
  <c r="AH145"/>
  <c r="AG145"/>
  <c r="AI145" s="1"/>
  <c r="AE145"/>
  <c r="AD145"/>
  <c r="AC145"/>
  <c r="Z145"/>
  <c r="Y145"/>
  <c r="AA145" s="1"/>
  <c r="V145"/>
  <c r="U145"/>
  <c r="W145" s="1"/>
  <c r="R145"/>
  <c r="Q145"/>
  <c r="S145" s="1"/>
  <c r="O145"/>
  <c r="N145"/>
  <c r="M145"/>
  <c r="J145"/>
  <c r="I145"/>
  <c r="BG145" s="1"/>
  <c r="C145"/>
  <c r="B145"/>
  <c r="A145"/>
  <c r="BC144"/>
  <c r="BB144"/>
  <c r="BA144"/>
  <c r="AX144"/>
  <c r="AW144"/>
  <c r="AY144" s="1"/>
  <c r="AT144"/>
  <c r="AS144"/>
  <c r="AU144" s="1"/>
  <c r="AP144"/>
  <c r="AO144"/>
  <c r="AQ144" s="1"/>
  <c r="AL144"/>
  <c r="AK144"/>
  <c r="AM144" s="1"/>
  <c r="AH144"/>
  <c r="AG144"/>
  <c r="AD144"/>
  <c r="AC144"/>
  <c r="AI144" s="1"/>
  <c r="Z144"/>
  <c r="Y144"/>
  <c r="AA144" s="1"/>
  <c r="V144"/>
  <c r="U144"/>
  <c r="W144" s="1"/>
  <c r="R144"/>
  <c r="Q144"/>
  <c r="N144"/>
  <c r="M144"/>
  <c r="S144" s="1"/>
  <c r="J144"/>
  <c r="I144"/>
  <c r="BE144" s="1"/>
  <c r="C144"/>
  <c r="B144"/>
  <c r="A144"/>
  <c r="BC143"/>
  <c r="BB143"/>
  <c r="BA143"/>
  <c r="AX143"/>
  <c r="AW143"/>
  <c r="AY143" s="1"/>
  <c r="AT143"/>
  <c r="AS143"/>
  <c r="AU143" s="1"/>
  <c r="AP143"/>
  <c r="AO143"/>
  <c r="AM143"/>
  <c r="AL143"/>
  <c r="AK143"/>
  <c r="AQ143" s="1"/>
  <c r="AH143"/>
  <c r="AG143"/>
  <c r="AI143" s="1"/>
  <c r="AD143"/>
  <c r="AC143"/>
  <c r="AE143" s="1"/>
  <c r="Z143"/>
  <c r="Y143"/>
  <c r="W143"/>
  <c r="V143"/>
  <c r="U143"/>
  <c r="AA143" s="1"/>
  <c r="R143"/>
  <c r="Q143"/>
  <c r="S143" s="1"/>
  <c r="N143"/>
  <c r="M143"/>
  <c r="O143" s="1"/>
  <c r="K143"/>
  <c r="J143"/>
  <c r="I143"/>
  <c r="BG143" s="1"/>
  <c r="C143"/>
  <c r="B143"/>
  <c r="A143"/>
  <c r="BB142"/>
  <c r="BA142"/>
  <c r="BC142" s="1"/>
  <c r="AX142"/>
  <c r="AW142"/>
  <c r="AU142"/>
  <c r="AT142"/>
  <c r="AS142"/>
  <c r="AY142" s="1"/>
  <c r="AP142"/>
  <c r="AO142"/>
  <c r="AQ142" s="1"/>
  <c r="AL142"/>
  <c r="AK142"/>
  <c r="AM142" s="1"/>
  <c r="AH142"/>
  <c r="AG142"/>
  <c r="AE142"/>
  <c r="AD142"/>
  <c r="AC142"/>
  <c r="AI142" s="1"/>
  <c r="Z142"/>
  <c r="Y142"/>
  <c r="AA142" s="1"/>
  <c r="V142"/>
  <c r="U142"/>
  <c r="W142" s="1"/>
  <c r="R142"/>
  <c r="Q142"/>
  <c r="O142"/>
  <c r="N142"/>
  <c r="M142"/>
  <c r="S142" s="1"/>
  <c r="J142"/>
  <c r="I142"/>
  <c r="BE142" s="1"/>
  <c r="C142"/>
  <c r="B142"/>
  <c r="A142"/>
  <c r="BC141"/>
  <c r="BB141"/>
  <c r="BA141"/>
  <c r="AX141"/>
  <c r="AW141"/>
  <c r="AY141" s="1"/>
  <c r="AT141"/>
  <c r="AS141"/>
  <c r="AU141" s="1"/>
  <c r="AP141"/>
  <c r="AO141"/>
  <c r="AM141"/>
  <c r="AL141"/>
  <c r="AK141"/>
  <c r="AQ141" s="1"/>
  <c r="AH141"/>
  <c r="AG141"/>
  <c r="AI141" s="1"/>
  <c r="AD141"/>
  <c r="AC141"/>
  <c r="AE141" s="1"/>
  <c r="Z141"/>
  <c r="Y141"/>
  <c r="W141"/>
  <c r="V141"/>
  <c r="U141"/>
  <c r="AA141" s="1"/>
  <c r="R141"/>
  <c r="Q141"/>
  <c r="S141" s="1"/>
  <c r="N141"/>
  <c r="M141"/>
  <c r="O141" s="1"/>
  <c r="K141"/>
  <c r="J141"/>
  <c r="I141"/>
  <c r="BG141" s="1"/>
  <c r="C141"/>
  <c r="B141"/>
  <c r="A141"/>
  <c r="BB140"/>
  <c r="BA140"/>
  <c r="BC140" s="1"/>
  <c r="AX140"/>
  <c r="AW140"/>
  <c r="AU140"/>
  <c r="AT140"/>
  <c r="AS140"/>
  <c r="AY140" s="1"/>
  <c r="AP140"/>
  <c r="AO140"/>
  <c r="AQ140" s="1"/>
  <c r="AL140"/>
  <c r="AK140"/>
  <c r="AM140" s="1"/>
  <c r="AI140"/>
  <c r="AH140"/>
  <c r="AG140"/>
  <c r="AE140"/>
  <c r="AD140"/>
  <c r="AC140"/>
  <c r="Z140"/>
  <c r="Y140"/>
  <c r="AA140" s="1"/>
  <c r="V140"/>
  <c r="U140"/>
  <c r="W140" s="1"/>
  <c r="S140"/>
  <c r="R140"/>
  <c r="Q140"/>
  <c r="O140"/>
  <c r="N140"/>
  <c r="M140"/>
  <c r="J140"/>
  <c r="I140"/>
  <c r="BE140" s="1"/>
  <c r="C140"/>
  <c r="B140"/>
  <c r="A140"/>
  <c r="BC139"/>
  <c r="BB139"/>
  <c r="BA139"/>
  <c r="AX139"/>
  <c r="AW139"/>
  <c r="AY139" s="1"/>
  <c r="AT139"/>
  <c r="AS139"/>
  <c r="AU139" s="1"/>
  <c r="AQ139"/>
  <c r="AP139"/>
  <c r="AO139"/>
  <c r="AM139"/>
  <c r="AL139"/>
  <c r="AK139"/>
  <c r="AH139"/>
  <c r="AG139"/>
  <c r="AI139" s="1"/>
  <c r="AD139"/>
  <c r="AC139"/>
  <c r="AE139" s="1"/>
  <c r="AA139"/>
  <c r="Z139"/>
  <c r="Y139"/>
  <c r="W139"/>
  <c r="V139"/>
  <c r="U139"/>
  <c r="R139"/>
  <c r="Q139"/>
  <c r="S139" s="1"/>
  <c r="N139"/>
  <c r="M139"/>
  <c r="O139" s="1"/>
  <c r="K139"/>
  <c r="J139"/>
  <c r="I139"/>
  <c r="BG139" s="1"/>
  <c r="C139"/>
  <c r="B139"/>
  <c r="A139"/>
  <c r="BJ138"/>
  <c r="C138"/>
  <c r="B138"/>
  <c r="A138"/>
  <c r="BJ137"/>
  <c r="BB137"/>
  <c r="AX137"/>
  <c r="AT137"/>
  <c r="AP137"/>
  <c r="AL137"/>
  <c r="AH137"/>
  <c r="AD137"/>
  <c r="Z137"/>
  <c r="V137"/>
  <c r="R137"/>
  <c r="N137"/>
  <c r="J137"/>
  <c r="C137"/>
  <c r="B137"/>
  <c r="A137"/>
  <c r="BC136"/>
  <c r="BB136"/>
  <c r="BA136"/>
  <c r="AX136"/>
  <c r="AW136"/>
  <c r="AY136" s="1"/>
  <c r="AT136"/>
  <c r="AS136"/>
  <c r="AU136" s="1"/>
  <c r="AQ136"/>
  <c r="AP136"/>
  <c r="AO136"/>
  <c r="AM136"/>
  <c r="AL136"/>
  <c r="AK136"/>
  <c r="AH136"/>
  <c r="AG136"/>
  <c r="AI136" s="1"/>
  <c r="AD136"/>
  <c r="AC136"/>
  <c r="AE136" s="1"/>
  <c r="AA136"/>
  <c r="Z136"/>
  <c r="Y136"/>
  <c r="W136"/>
  <c r="V136"/>
  <c r="U136"/>
  <c r="R136"/>
  <c r="Q136"/>
  <c r="S136" s="1"/>
  <c r="N136"/>
  <c r="M136"/>
  <c r="O136" s="1"/>
  <c r="K136"/>
  <c r="J136"/>
  <c r="I136"/>
  <c r="BG136" s="1"/>
  <c r="C136"/>
  <c r="B136"/>
  <c r="A136"/>
  <c r="BB135"/>
  <c r="BA135"/>
  <c r="BC135" s="1"/>
  <c r="AY135"/>
  <c r="AX135"/>
  <c r="AW135"/>
  <c r="AU135"/>
  <c r="AT135"/>
  <c r="AS135"/>
  <c r="AP135"/>
  <c r="AO135"/>
  <c r="AQ135" s="1"/>
  <c r="AL135"/>
  <c r="AK135"/>
  <c r="AM135" s="1"/>
  <c r="AI135"/>
  <c r="AH135"/>
  <c r="AG135"/>
  <c r="AE135"/>
  <c r="AD135"/>
  <c r="AC135"/>
  <c r="Z135"/>
  <c r="Y135"/>
  <c r="AA135" s="1"/>
  <c r="V135"/>
  <c r="U135"/>
  <c r="W135" s="1"/>
  <c r="S135"/>
  <c r="R135"/>
  <c r="Q135"/>
  <c r="O135"/>
  <c r="N135"/>
  <c r="M135"/>
  <c r="J135"/>
  <c r="I135"/>
  <c r="BE135" s="1"/>
  <c r="C135"/>
  <c r="B135"/>
  <c r="A135"/>
  <c r="BC134"/>
  <c r="BB134"/>
  <c r="BA134"/>
  <c r="AX134"/>
  <c r="AW134"/>
  <c r="AY134" s="1"/>
  <c r="AT134"/>
  <c r="AS134"/>
  <c r="AU134" s="1"/>
  <c r="AQ134"/>
  <c r="AP134"/>
  <c r="AO134"/>
  <c r="AM134"/>
  <c r="AL134"/>
  <c r="AK134"/>
  <c r="AH134"/>
  <c r="AG134"/>
  <c r="AI134" s="1"/>
  <c r="AD134"/>
  <c r="AC134"/>
  <c r="AE134" s="1"/>
  <c r="AA134"/>
  <c r="Z134"/>
  <c r="Y134"/>
  <c r="W134"/>
  <c r="V134"/>
  <c r="U134"/>
  <c r="R134"/>
  <c r="Q134"/>
  <c r="S134" s="1"/>
  <c r="N134"/>
  <c r="M134"/>
  <c r="O134" s="1"/>
  <c r="K134"/>
  <c r="J134"/>
  <c r="I134"/>
  <c r="BG134" s="1"/>
  <c r="C134"/>
  <c r="B134"/>
  <c r="A134"/>
  <c r="BB133"/>
  <c r="BA133"/>
  <c r="BC133" s="1"/>
  <c r="AY133"/>
  <c r="AX133"/>
  <c r="AW133"/>
  <c r="AU133"/>
  <c r="AT133"/>
  <c r="AS133"/>
  <c r="AP133"/>
  <c r="AO133"/>
  <c r="AQ133" s="1"/>
  <c r="AL133"/>
  <c r="AK133"/>
  <c r="AM133" s="1"/>
  <c r="AI133"/>
  <c r="AH133"/>
  <c r="AG133"/>
  <c r="AE133"/>
  <c r="AD133"/>
  <c r="AC133"/>
  <c r="Z133"/>
  <c r="Y133"/>
  <c r="AA133" s="1"/>
  <c r="V133"/>
  <c r="U133"/>
  <c r="W133" s="1"/>
  <c r="S133"/>
  <c r="R133"/>
  <c r="Q133"/>
  <c r="O133"/>
  <c r="N133"/>
  <c r="M133"/>
  <c r="J133"/>
  <c r="I133"/>
  <c r="BE133" s="1"/>
  <c r="C133"/>
  <c r="B133"/>
  <c r="A133"/>
  <c r="BC132"/>
  <c r="BB132"/>
  <c r="BA132"/>
  <c r="AX132"/>
  <c r="AW132"/>
  <c r="AY132" s="1"/>
  <c r="AT132"/>
  <c r="AS132"/>
  <c r="AU132" s="1"/>
  <c r="AQ132"/>
  <c r="AP132"/>
  <c r="AO132"/>
  <c r="AM132"/>
  <c r="AL132"/>
  <c r="AK132"/>
  <c r="AH132"/>
  <c r="AG132"/>
  <c r="AI132" s="1"/>
  <c r="AD132"/>
  <c r="AC132"/>
  <c r="AE132" s="1"/>
  <c r="AA132"/>
  <c r="Z132"/>
  <c r="Y132"/>
  <c r="W132"/>
  <c r="V132"/>
  <c r="U132"/>
  <c r="R132"/>
  <c r="Q132"/>
  <c r="S132" s="1"/>
  <c r="N132"/>
  <c r="M132"/>
  <c r="O132" s="1"/>
  <c r="K132"/>
  <c r="J132"/>
  <c r="I132"/>
  <c r="BG132" s="1"/>
  <c r="C132"/>
  <c r="B132"/>
  <c r="A132"/>
  <c r="BB131"/>
  <c r="BA131"/>
  <c r="BC131" s="1"/>
  <c r="AY131"/>
  <c r="AX131"/>
  <c r="AW131"/>
  <c r="AU131"/>
  <c r="AT131"/>
  <c r="AS131"/>
  <c r="AP131"/>
  <c r="AO131"/>
  <c r="AQ131" s="1"/>
  <c r="AL131"/>
  <c r="AK131"/>
  <c r="AM131" s="1"/>
  <c r="AI131"/>
  <c r="AH131"/>
  <c r="AG131"/>
  <c r="AE131"/>
  <c r="AD131"/>
  <c r="AC131"/>
  <c r="Z131"/>
  <c r="Y131"/>
  <c r="AA131" s="1"/>
  <c r="V131"/>
  <c r="U131"/>
  <c r="W131" s="1"/>
  <c r="S131"/>
  <c r="R131"/>
  <c r="Q131"/>
  <c r="O131"/>
  <c r="N131"/>
  <c r="M131"/>
  <c r="J131"/>
  <c r="I131"/>
  <c r="BE131" s="1"/>
  <c r="C131"/>
  <c r="B131"/>
  <c r="A131"/>
  <c r="BB130"/>
  <c r="BA130"/>
  <c r="AX130"/>
  <c r="AW130"/>
  <c r="BC130" s="1"/>
  <c r="AT130"/>
  <c r="AS130"/>
  <c r="AU130" s="1"/>
  <c r="AQ130"/>
  <c r="AP130"/>
  <c r="AO130"/>
  <c r="AL130"/>
  <c r="AK130"/>
  <c r="AH130"/>
  <c r="AG130"/>
  <c r="AM130" s="1"/>
  <c r="AD130"/>
  <c r="AC130"/>
  <c r="AE130" s="1"/>
  <c r="AA130"/>
  <c r="Z130"/>
  <c r="Y130"/>
  <c r="V130"/>
  <c r="U130"/>
  <c r="R130"/>
  <c r="Q130"/>
  <c r="W130" s="1"/>
  <c r="N130"/>
  <c r="M130"/>
  <c r="O130" s="1"/>
  <c r="K130"/>
  <c r="J130"/>
  <c r="I130"/>
  <c r="BG130" s="1"/>
  <c r="C130"/>
  <c r="B130"/>
  <c r="A130"/>
  <c r="BB129"/>
  <c r="BA129"/>
  <c r="BC129" s="1"/>
  <c r="AY129"/>
  <c r="AX129"/>
  <c r="AW129"/>
  <c r="AT129"/>
  <c r="AS129"/>
  <c r="AP129"/>
  <c r="AO129"/>
  <c r="AU129" s="1"/>
  <c r="AL129"/>
  <c r="AK129"/>
  <c r="AM129" s="1"/>
  <c r="AI129"/>
  <c r="AH129"/>
  <c r="AG129"/>
  <c r="AD129"/>
  <c r="AC129"/>
  <c r="Z129"/>
  <c r="Y129"/>
  <c r="AE129" s="1"/>
  <c r="V129"/>
  <c r="U129"/>
  <c r="W129" s="1"/>
  <c r="S129"/>
  <c r="R129"/>
  <c r="Q129"/>
  <c r="N129"/>
  <c r="M129"/>
  <c r="J129"/>
  <c r="I129"/>
  <c r="BE129" s="1"/>
  <c r="C129"/>
  <c r="B129"/>
  <c r="A129"/>
  <c r="BB128"/>
  <c r="BA128"/>
  <c r="AX128"/>
  <c r="AW128"/>
  <c r="BC128" s="1"/>
  <c r="AT128"/>
  <c r="AS128"/>
  <c r="AU128" s="1"/>
  <c r="AQ128"/>
  <c r="AP128"/>
  <c r="AO128"/>
  <c r="AL128"/>
  <c r="AK128"/>
  <c r="AM128" s="1"/>
  <c r="AH128"/>
  <c r="AG128"/>
  <c r="AI128" s="1"/>
  <c r="AD128"/>
  <c r="AC128"/>
  <c r="AE128" s="1"/>
  <c r="Z128"/>
  <c r="Y128"/>
  <c r="AA128" s="1"/>
  <c r="V128"/>
  <c r="U128"/>
  <c r="W128" s="1"/>
  <c r="R128"/>
  <c r="Q128"/>
  <c r="S128" s="1"/>
  <c r="N128"/>
  <c r="M128"/>
  <c r="O128" s="1"/>
  <c r="J128"/>
  <c r="I128"/>
  <c r="BG128" s="1"/>
  <c r="C128"/>
  <c r="B128"/>
  <c r="A128"/>
  <c r="BC127"/>
  <c r="BB127"/>
  <c r="BA127"/>
  <c r="AX127"/>
  <c r="AW127"/>
  <c r="AY127" s="1"/>
  <c r="AT127"/>
  <c r="AS127"/>
  <c r="AU127" s="1"/>
  <c r="AP127"/>
  <c r="AO127"/>
  <c r="AM127"/>
  <c r="AL127"/>
  <c r="AK127"/>
  <c r="AQ127" s="1"/>
  <c r="AH127"/>
  <c r="AG127"/>
  <c r="AI127" s="1"/>
  <c r="AD127"/>
  <c r="AC127"/>
  <c r="AE127" s="1"/>
  <c r="Z127"/>
  <c r="Y127"/>
  <c r="W127"/>
  <c r="V127"/>
  <c r="U127"/>
  <c r="AA127" s="1"/>
  <c r="R127"/>
  <c r="Q127"/>
  <c r="S127" s="1"/>
  <c r="N127"/>
  <c r="M127"/>
  <c r="O127" s="1"/>
  <c r="K127"/>
  <c r="J127"/>
  <c r="I127"/>
  <c r="BE127" s="1"/>
  <c r="C127"/>
  <c r="B127"/>
  <c r="A127"/>
  <c r="BB126"/>
  <c r="BA126"/>
  <c r="BC126" s="1"/>
  <c r="AX126"/>
  <c r="AW126"/>
  <c r="AU126"/>
  <c r="AT126"/>
  <c r="AS126"/>
  <c r="AY126" s="1"/>
  <c r="AP126"/>
  <c r="AO126"/>
  <c r="AQ126" s="1"/>
  <c r="AL126"/>
  <c r="AK126"/>
  <c r="AM126" s="1"/>
  <c r="AH126"/>
  <c r="AG126"/>
  <c r="AE126"/>
  <c r="AD126"/>
  <c r="AC126"/>
  <c r="AI126" s="1"/>
  <c r="Z126"/>
  <c r="Y126"/>
  <c r="AA126" s="1"/>
  <c r="V126"/>
  <c r="U126"/>
  <c r="W126" s="1"/>
  <c r="R126"/>
  <c r="Q126"/>
  <c r="O126"/>
  <c r="N126"/>
  <c r="M126"/>
  <c r="S126" s="1"/>
  <c r="J126"/>
  <c r="I126"/>
  <c r="BG126" s="1"/>
  <c r="C126"/>
  <c r="B126"/>
  <c r="A126"/>
  <c r="BC125"/>
  <c r="BB125"/>
  <c r="BA125"/>
  <c r="AX125"/>
  <c r="AW125"/>
  <c r="AT125"/>
  <c r="AS125"/>
  <c r="AY125" s="1"/>
  <c r="AP125"/>
  <c r="AO125"/>
  <c r="AQ125" s="1"/>
  <c r="AM125"/>
  <c r="AL125"/>
  <c r="AK125"/>
  <c r="AH125"/>
  <c r="AG125"/>
  <c r="AD125"/>
  <c r="AC125"/>
  <c r="AI125" s="1"/>
  <c r="Z125"/>
  <c r="Y125"/>
  <c r="AA125" s="1"/>
  <c r="W125"/>
  <c r="V125"/>
  <c r="U125"/>
  <c r="R125"/>
  <c r="Q125"/>
  <c r="N125"/>
  <c r="M125"/>
  <c r="S125" s="1"/>
  <c r="J125"/>
  <c r="I125"/>
  <c r="BE125" s="1"/>
  <c r="C125"/>
  <c r="B125"/>
  <c r="A125"/>
  <c r="BB124"/>
  <c r="BA124"/>
  <c r="BC124" s="1"/>
  <c r="AX124"/>
  <c r="AW124"/>
  <c r="AY124" s="1"/>
  <c r="AU124"/>
  <c r="AT124"/>
  <c r="AS124"/>
  <c r="AP124"/>
  <c r="AO124"/>
  <c r="AL124"/>
  <c r="AK124"/>
  <c r="AQ124" s="1"/>
  <c r="AH124"/>
  <c r="AG124"/>
  <c r="AI124" s="1"/>
  <c r="AE124"/>
  <c r="AD124"/>
  <c r="AC124"/>
  <c r="Z124"/>
  <c r="Y124"/>
  <c r="V124"/>
  <c r="U124"/>
  <c r="AA124" s="1"/>
  <c r="R124"/>
  <c r="Q124"/>
  <c r="S124" s="1"/>
  <c r="O124"/>
  <c r="N124"/>
  <c r="M124"/>
  <c r="K124"/>
  <c r="J124"/>
  <c r="I124"/>
  <c r="BG124" s="1"/>
  <c r="C124"/>
  <c r="B124"/>
  <c r="A124"/>
  <c r="BC123"/>
  <c r="BB123"/>
  <c r="BA123"/>
  <c r="AX123"/>
  <c r="AW123"/>
  <c r="AT123"/>
  <c r="AS123"/>
  <c r="AY123" s="1"/>
  <c r="AP123"/>
  <c r="AO123"/>
  <c r="AQ123" s="1"/>
  <c r="AM123"/>
  <c r="AL123"/>
  <c r="AK123"/>
  <c r="AH123"/>
  <c r="AG123"/>
  <c r="AD123"/>
  <c r="AC123"/>
  <c r="AI123" s="1"/>
  <c r="Z123"/>
  <c r="Y123"/>
  <c r="AA123" s="1"/>
  <c r="W123"/>
  <c r="V123"/>
  <c r="U123"/>
  <c r="R123"/>
  <c r="Q123"/>
  <c r="N123"/>
  <c r="M123"/>
  <c r="S123" s="1"/>
  <c r="J123"/>
  <c r="I123"/>
  <c r="BE123" s="1"/>
  <c r="C123"/>
  <c r="B123"/>
  <c r="A123"/>
  <c r="BB122"/>
  <c r="BA122"/>
  <c r="BC122" s="1"/>
  <c r="AX122"/>
  <c r="AW122"/>
  <c r="AY122" s="1"/>
  <c r="AU122"/>
  <c r="AT122"/>
  <c r="AS122"/>
  <c r="AP122"/>
  <c r="AO122"/>
  <c r="AL122"/>
  <c r="AK122"/>
  <c r="AQ122" s="1"/>
  <c r="AH122"/>
  <c r="AG122"/>
  <c r="AI122" s="1"/>
  <c r="AE122"/>
  <c r="AD122"/>
  <c r="AC122"/>
  <c r="Z122"/>
  <c r="Y122"/>
  <c r="V122"/>
  <c r="U122"/>
  <c r="AA122" s="1"/>
  <c r="R122"/>
  <c r="Q122"/>
  <c r="S122" s="1"/>
  <c r="O122"/>
  <c r="N122"/>
  <c r="M122"/>
  <c r="J122"/>
  <c r="I122"/>
  <c r="BG122" s="1"/>
  <c r="C122"/>
  <c r="B122"/>
  <c r="A122"/>
  <c r="BC121"/>
  <c r="BB121"/>
  <c r="BA121"/>
  <c r="AX121"/>
  <c r="AW121"/>
  <c r="AY121" s="1"/>
  <c r="AT121"/>
  <c r="AS121"/>
  <c r="AU121" s="1"/>
  <c r="AP121"/>
  <c r="AO121"/>
  <c r="AQ121" s="1"/>
  <c r="AM121"/>
  <c r="AL121"/>
  <c r="AK121"/>
  <c r="AH121"/>
  <c r="AG121"/>
  <c r="AI121" s="1"/>
  <c r="AD121"/>
  <c r="AC121"/>
  <c r="AE121" s="1"/>
  <c r="Z121"/>
  <c r="Y121"/>
  <c r="AA121" s="1"/>
  <c r="W121"/>
  <c r="V121"/>
  <c r="U121"/>
  <c r="R121"/>
  <c r="Q121"/>
  <c r="S121" s="1"/>
  <c r="N121"/>
  <c r="M121"/>
  <c r="O121" s="1"/>
  <c r="J121"/>
  <c r="I121"/>
  <c r="BE121" s="1"/>
  <c r="C121"/>
  <c r="B121"/>
  <c r="A121"/>
  <c r="BB120"/>
  <c r="BA120"/>
  <c r="BC120" s="1"/>
  <c r="AX120"/>
  <c r="AW120"/>
  <c r="AY120" s="1"/>
  <c r="AU120"/>
  <c r="AT120"/>
  <c r="AS120"/>
  <c r="AP120"/>
  <c r="AO120"/>
  <c r="AQ120" s="1"/>
  <c r="AL120"/>
  <c r="AK120"/>
  <c r="AM120" s="1"/>
  <c r="AH120"/>
  <c r="AG120"/>
  <c r="AI120" s="1"/>
  <c r="AE120"/>
  <c r="AD120"/>
  <c r="AC120"/>
  <c r="Z120"/>
  <c r="Y120"/>
  <c r="AA120" s="1"/>
  <c r="V120"/>
  <c r="U120"/>
  <c r="W120" s="1"/>
  <c r="R120"/>
  <c r="Q120"/>
  <c r="S120" s="1"/>
  <c r="O120"/>
  <c r="N120"/>
  <c r="M120"/>
  <c r="J120"/>
  <c r="I120"/>
  <c r="BG120" s="1"/>
  <c r="C120"/>
  <c r="B120"/>
  <c r="A120"/>
  <c r="BC119"/>
  <c r="BB119"/>
  <c r="BA119"/>
  <c r="AX119"/>
  <c r="AW119"/>
  <c r="AY119" s="1"/>
  <c r="AT119"/>
  <c r="AS119"/>
  <c r="AU119" s="1"/>
  <c r="AP119"/>
  <c r="AO119"/>
  <c r="AQ119" s="1"/>
  <c r="AM119"/>
  <c r="AL119"/>
  <c r="AK119"/>
  <c r="AH119"/>
  <c r="AG119"/>
  <c r="AD119"/>
  <c r="AC119"/>
  <c r="AI119" s="1"/>
  <c r="Z119"/>
  <c r="Y119"/>
  <c r="AA119" s="1"/>
  <c r="W119"/>
  <c r="V119"/>
  <c r="U119"/>
  <c r="R119"/>
  <c r="Q119"/>
  <c r="S119" s="1"/>
  <c r="N119"/>
  <c r="M119"/>
  <c r="O119" s="1"/>
  <c r="J119"/>
  <c r="I119"/>
  <c r="BE119" s="1"/>
  <c r="C119"/>
  <c r="B119"/>
  <c r="A119"/>
  <c r="BB118"/>
  <c r="BA118"/>
  <c r="BC118" s="1"/>
  <c r="AX118"/>
  <c r="AW118"/>
  <c r="AY118" s="1"/>
  <c r="AT118"/>
  <c r="AS118"/>
  <c r="AP118"/>
  <c r="AO118"/>
  <c r="AU118" s="1"/>
  <c r="AL118"/>
  <c r="AK118"/>
  <c r="AM118" s="1"/>
  <c r="AH118"/>
  <c r="AG118"/>
  <c r="AI118" s="1"/>
  <c r="AD118"/>
  <c r="AC118"/>
  <c r="Z118"/>
  <c r="Y118"/>
  <c r="AE118" s="1"/>
  <c r="V118"/>
  <c r="U118"/>
  <c r="W118" s="1"/>
  <c r="R118"/>
  <c r="Q118"/>
  <c r="S118" s="1"/>
  <c r="N118"/>
  <c r="M118"/>
  <c r="J118"/>
  <c r="I118"/>
  <c r="O118" s="1"/>
  <c r="C118"/>
  <c r="B118"/>
  <c r="A118"/>
  <c r="BB117"/>
  <c r="BA117"/>
  <c r="BC117" s="1"/>
  <c r="AX117"/>
  <c r="AW117"/>
  <c r="AY117" s="1"/>
  <c r="AT117"/>
  <c r="AS117"/>
  <c r="AU117" s="1"/>
  <c r="AP117"/>
  <c r="AO117"/>
  <c r="AQ117" s="1"/>
  <c r="AL117"/>
  <c r="AK117"/>
  <c r="AM117" s="1"/>
  <c r="AH117"/>
  <c r="AG117"/>
  <c r="AI117" s="1"/>
  <c r="AD117"/>
  <c r="AC117"/>
  <c r="AE117" s="1"/>
  <c r="Z117"/>
  <c r="Y117"/>
  <c r="AA117" s="1"/>
  <c r="V117"/>
  <c r="U117"/>
  <c r="W117" s="1"/>
  <c r="R117"/>
  <c r="Q117"/>
  <c r="S117" s="1"/>
  <c r="N117"/>
  <c r="M117"/>
  <c r="O117" s="1"/>
  <c r="J117"/>
  <c r="I117"/>
  <c r="BE117" s="1"/>
  <c r="C117"/>
  <c r="B117"/>
  <c r="A117"/>
  <c r="BB116"/>
  <c r="BA116"/>
  <c r="BC116" s="1"/>
  <c r="AX116"/>
  <c r="AW116"/>
  <c r="AY116" s="1"/>
  <c r="AT116"/>
  <c r="AS116"/>
  <c r="AP116"/>
  <c r="AO116"/>
  <c r="AU116" s="1"/>
  <c r="AL116"/>
  <c r="AK116"/>
  <c r="AM116" s="1"/>
  <c r="AH116"/>
  <c r="AG116"/>
  <c r="AI116" s="1"/>
  <c r="AD116"/>
  <c r="AC116"/>
  <c r="Z116"/>
  <c r="Y116"/>
  <c r="AE116" s="1"/>
  <c r="V116"/>
  <c r="U116"/>
  <c r="W116" s="1"/>
  <c r="R116"/>
  <c r="Q116"/>
  <c r="S116" s="1"/>
  <c r="N116"/>
  <c r="M116"/>
  <c r="J116"/>
  <c r="I116"/>
  <c r="O116" s="1"/>
  <c r="C116"/>
  <c r="B116"/>
  <c r="A116"/>
  <c r="BB115"/>
  <c r="BA115"/>
  <c r="BC115" s="1"/>
  <c r="AX115"/>
  <c r="AW115"/>
  <c r="AY115" s="1"/>
  <c r="AT115"/>
  <c r="AS115"/>
  <c r="AU115" s="1"/>
  <c r="AP115"/>
  <c r="AO115"/>
  <c r="AQ115" s="1"/>
  <c r="AL115"/>
  <c r="AK115"/>
  <c r="AM115" s="1"/>
  <c r="AH115"/>
  <c r="AG115"/>
  <c r="AI115" s="1"/>
  <c r="AD115"/>
  <c r="AC115"/>
  <c r="AE115" s="1"/>
  <c r="Z115"/>
  <c r="Y115"/>
  <c r="AA115" s="1"/>
  <c r="V115"/>
  <c r="U115"/>
  <c r="W115" s="1"/>
  <c r="R115"/>
  <c r="Q115"/>
  <c r="S115" s="1"/>
  <c r="N115"/>
  <c r="M115"/>
  <c r="O115" s="1"/>
  <c r="J115"/>
  <c r="I115"/>
  <c r="BE115" s="1"/>
  <c r="C115"/>
  <c r="B115"/>
  <c r="A115"/>
  <c r="BB114"/>
  <c r="BA114"/>
  <c r="BC114" s="1"/>
  <c r="AX114"/>
  <c r="AW114"/>
  <c r="AY114" s="1"/>
  <c r="AT114"/>
  <c r="AS114"/>
  <c r="AP114"/>
  <c r="AO114"/>
  <c r="AU114" s="1"/>
  <c r="AL114"/>
  <c r="AK114"/>
  <c r="AM114" s="1"/>
  <c r="AH114"/>
  <c r="AG114"/>
  <c r="AI114" s="1"/>
  <c r="AD114"/>
  <c r="AC114"/>
  <c r="Z114"/>
  <c r="Y114"/>
  <c r="AE114" s="1"/>
  <c r="V114"/>
  <c r="U114"/>
  <c r="W114" s="1"/>
  <c r="R114"/>
  <c r="Q114"/>
  <c r="S114" s="1"/>
  <c r="N114"/>
  <c r="M114"/>
  <c r="O114" s="1"/>
  <c r="J114"/>
  <c r="I114"/>
  <c r="BG114" s="1"/>
  <c r="C114"/>
  <c r="B114"/>
  <c r="A114"/>
  <c r="BB113"/>
  <c r="BA113"/>
  <c r="BC113" s="1"/>
  <c r="AX113"/>
  <c r="AW113"/>
  <c r="AY113" s="1"/>
  <c r="AT113"/>
  <c r="AS113"/>
  <c r="AU113" s="1"/>
  <c r="AP113"/>
  <c r="AO113"/>
  <c r="AQ113" s="1"/>
  <c r="AL113"/>
  <c r="AK113"/>
  <c r="AM113" s="1"/>
  <c r="AH113"/>
  <c r="AG113"/>
  <c r="AI113" s="1"/>
  <c r="AD113"/>
  <c r="AC113"/>
  <c r="AE113" s="1"/>
  <c r="Z113"/>
  <c r="Y113"/>
  <c r="AA113" s="1"/>
  <c r="V113"/>
  <c r="U113"/>
  <c r="W113" s="1"/>
  <c r="R113"/>
  <c r="Q113"/>
  <c r="S113" s="1"/>
  <c r="N113"/>
  <c r="M113"/>
  <c r="O113" s="1"/>
  <c r="J113"/>
  <c r="I113"/>
  <c r="BE113" s="1"/>
  <c r="C113"/>
  <c r="B113"/>
  <c r="A113"/>
  <c r="BB112"/>
  <c r="BA112"/>
  <c r="BC112" s="1"/>
  <c r="AX112"/>
  <c r="AW112"/>
  <c r="AY112" s="1"/>
  <c r="AT112"/>
  <c r="AS112"/>
  <c r="AU112" s="1"/>
  <c r="AP112"/>
  <c r="AO112"/>
  <c r="AQ112" s="1"/>
  <c r="AL112"/>
  <c r="AK112"/>
  <c r="AM112" s="1"/>
  <c r="AH112"/>
  <c r="AG112"/>
  <c r="AI112" s="1"/>
  <c r="AD112"/>
  <c r="AC112"/>
  <c r="AE112" s="1"/>
  <c r="Z112"/>
  <c r="Y112"/>
  <c r="AA112" s="1"/>
  <c r="V112"/>
  <c r="U112"/>
  <c r="R112"/>
  <c r="Q112"/>
  <c r="W112" s="1"/>
  <c r="N112"/>
  <c r="M112"/>
  <c r="O112" s="1"/>
  <c r="K112"/>
  <c r="J112"/>
  <c r="I112"/>
  <c r="BG112" s="1"/>
  <c r="C112"/>
  <c r="B112"/>
  <c r="A112"/>
  <c r="BB111"/>
  <c r="BA111"/>
  <c r="BC111" s="1"/>
  <c r="AY111"/>
  <c r="AX111"/>
  <c r="AW111"/>
  <c r="AT111"/>
  <c r="AS111"/>
  <c r="AP111"/>
  <c r="AO111"/>
  <c r="AU111" s="1"/>
  <c r="AL111"/>
  <c r="AK111"/>
  <c r="AM111" s="1"/>
  <c r="AI111"/>
  <c r="AH111"/>
  <c r="AG111"/>
  <c r="AD111"/>
  <c r="AC111"/>
  <c r="Z111"/>
  <c r="Y111"/>
  <c r="AE111" s="1"/>
  <c r="V111"/>
  <c r="U111"/>
  <c r="W111" s="1"/>
  <c r="S111"/>
  <c r="R111"/>
  <c r="Q111"/>
  <c r="N111"/>
  <c r="M111"/>
  <c r="J111"/>
  <c r="I111"/>
  <c r="BE111" s="1"/>
  <c r="C111"/>
  <c r="B111"/>
  <c r="A111"/>
  <c r="BJ110"/>
  <c r="C110"/>
  <c r="B110"/>
  <c r="A110"/>
  <c r="BJ109"/>
  <c r="C109"/>
  <c r="B109"/>
  <c r="A109"/>
  <c r="BJ108"/>
  <c r="BB108"/>
  <c r="AX108"/>
  <c r="AT108"/>
  <c r="AP108"/>
  <c r="AL108"/>
  <c r="AH108"/>
  <c r="AD108"/>
  <c r="Z108"/>
  <c r="V108"/>
  <c r="R108"/>
  <c r="N108"/>
  <c r="J108"/>
  <c r="C108"/>
  <c r="B108"/>
  <c r="A108"/>
  <c r="BJ107"/>
  <c r="BB107"/>
  <c r="AX107"/>
  <c r="AT107"/>
  <c r="AP107"/>
  <c r="AL107"/>
  <c r="AH107"/>
  <c r="AD107"/>
  <c r="Z107"/>
  <c r="V107"/>
  <c r="R107"/>
  <c r="N107"/>
  <c r="J107"/>
  <c r="C107"/>
  <c r="B107"/>
  <c r="A107"/>
  <c r="BB106"/>
  <c r="BA106"/>
  <c r="AX106"/>
  <c r="AW106"/>
  <c r="BC106" s="1"/>
  <c r="AT106"/>
  <c r="AS106"/>
  <c r="AU106" s="1"/>
  <c r="AQ106"/>
  <c r="AP106"/>
  <c r="AO106"/>
  <c r="AL106"/>
  <c r="AK106"/>
  <c r="AH106"/>
  <c r="AG106"/>
  <c r="AM106" s="1"/>
  <c r="AD106"/>
  <c r="AC106"/>
  <c r="AE106" s="1"/>
  <c r="AA106"/>
  <c r="Z106"/>
  <c r="Y106"/>
  <c r="V106"/>
  <c r="U106"/>
  <c r="R106"/>
  <c r="Q106"/>
  <c r="BG106" s="1"/>
  <c r="N106"/>
  <c r="M106"/>
  <c r="O106" s="1"/>
  <c r="K106"/>
  <c r="J106"/>
  <c r="I106"/>
  <c r="BE106" s="1"/>
  <c r="C106"/>
  <c r="B106"/>
  <c r="A106"/>
  <c r="BB105"/>
  <c r="BA105"/>
  <c r="BC105" s="1"/>
  <c r="AY105"/>
  <c r="AX105"/>
  <c r="AW105"/>
  <c r="AT105"/>
  <c r="AS105"/>
  <c r="AU105" s="1"/>
  <c r="AP105"/>
  <c r="AO105"/>
  <c r="AQ105" s="1"/>
  <c r="AL105"/>
  <c r="AK105"/>
  <c r="AM105" s="1"/>
  <c r="AI105"/>
  <c r="AH105"/>
  <c r="AG105"/>
  <c r="AD105"/>
  <c r="AC105"/>
  <c r="AE105" s="1"/>
  <c r="Z105"/>
  <c r="Y105"/>
  <c r="AA105" s="1"/>
  <c r="V105"/>
  <c r="U105"/>
  <c r="W105" s="1"/>
  <c r="S105"/>
  <c r="R105"/>
  <c r="Q105"/>
  <c r="N105"/>
  <c r="M105"/>
  <c r="O105" s="1"/>
  <c r="J105"/>
  <c r="I105"/>
  <c r="BE105" s="1"/>
  <c r="C105"/>
  <c r="B105"/>
  <c r="A105"/>
  <c r="BB104"/>
  <c r="BA104"/>
  <c r="BC104" s="1"/>
  <c r="AX104"/>
  <c r="AW104"/>
  <c r="AY104" s="1"/>
  <c r="AT104"/>
  <c r="AS104"/>
  <c r="AU104" s="1"/>
  <c r="AQ104"/>
  <c r="AP104"/>
  <c r="AO104"/>
  <c r="AL104"/>
  <c r="AK104"/>
  <c r="AM104" s="1"/>
  <c r="AH104"/>
  <c r="AG104"/>
  <c r="AI104" s="1"/>
  <c r="AD104"/>
  <c r="AC104"/>
  <c r="AE104" s="1"/>
  <c r="AA104"/>
  <c r="Z104"/>
  <c r="Y104"/>
  <c r="V104"/>
  <c r="U104"/>
  <c r="W104" s="1"/>
  <c r="R104"/>
  <c r="Q104"/>
  <c r="BG104" s="1"/>
  <c r="N104"/>
  <c r="M104"/>
  <c r="O104" s="1"/>
  <c r="K104"/>
  <c r="J104"/>
  <c r="I104"/>
  <c r="BE104" s="1"/>
  <c r="C104"/>
  <c r="B104"/>
  <c r="A104"/>
  <c r="BB103"/>
  <c r="BA103"/>
  <c r="BC103" s="1"/>
  <c r="AY103"/>
  <c r="AX103"/>
  <c r="AW103"/>
  <c r="AT103"/>
  <c r="AS103"/>
  <c r="AU103" s="1"/>
  <c r="AP103"/>
  <c r="AO103"/>
  <c r="AQ103" s="1"/>
  <c r="AL103"/>
  <c r="AK103"/>
  <c r="AM103" s="1"/>
  <c r="AI103"/>
  <c r="AH103"/>
  <c r="AG103"/>
  <c r="AD103"/>
  <c r="AC103"/>
  <c r="AE103" s="1"/>
  <c r="Z103"/>
  <c r="Y103"/>
  <c r="AA103" s="1"/>
  <c r="V103"/>
  <c r="U103"/>
  <c r="W103" s="1"/>
  <c r="S103"/>
  <c r="R103"/>
  <c r="Q103"/>
  <c r="N103"/>
  <c r="M103"/>
  <c r="O103" s="1"/>
  <c r="J103"/>
  <c r="I103"/>
  <c r="BE103" s="1"/>
  <c r="C103"/>
  <c r="B103"/>
  <c r="A103"/>
  <c r="BB102"/>
  <c r="BA102"/>
  <c r="BC102" s="1"/>
  <c r="AX102"/>
  <c r="AW102"/>
  <c r="AY102" s="1"/>
  <c r="AT102"/>
  <c r="AS102"/>
  <c r="AU102" s="1"/>
  <c r="AQ102"/>
  <c r="AP102"/>
  <c r="AO102"/>
  <c r="AL102"/>
  <c r="AK102"/>
  <c r="AM102" s="1"/>
  <c r="AH102"/>
  <c r="AG102"/>
  <c r="AI102" s="1"/>
  <c r="AD102"/>
  <c r="AC102"/>
  <c r="AE102" s="1"/>
  <c r="AA102"/>
  <c r="Z102"/>
  <c r="Y102"/>
  <c r="V102"/>
  <c r="U102"/>
  <c r="W102" s="1"/>
  <c r="R102"/>
  <c r="Q102"/>
  <c r="BG102" s="1"/>
  <c r="N102"/>
  <c r="M102"/>
  <c r="O102" s="1"/>
  <c r="K102"/>
  <c r="J102"/>
  <c r="I102"/>
  <c r="BE102" s="1"/>
  <c r="C102"/>
  <c r="B102"/>
  <c r="A102"/>
  <c r="BB101"/>
  <c r="BA101"/>
  <c r="BC101" s="1"/>
  <c r="AY101"/>
  <c r="AX101"/>
  <c r="AW101"/>
  <c r="AT101"/>
  <c r="AS101"/>
  <c r="AU101" s="1"/>
  <c r="AP101"/>
  <c r="AO101"/>
  <c r="AQ101" s="1"/>
  <c r="AL101"/>
  <c r="AK101"/>
  <c r="AM101" s="1"/>
  <c r="AI101"/>
  <c r="AH101"/>
  <c r="AG101"/>
  <c r="AD101"/>
  <c r="AC101"/>
  <c r="AE101" s="1"/>
  <c r="Z101"/>
  <c r="Y101"/>
  <c r="AA101" s="1"/>
  <c r="V101"/>
  <c r="U101"/>
  <c r="W101" s="1"/>
  <c r="S101"/>
  <c r="R101"/>
  <c r="Q101"/>
  <c r="N101"/>
  <c r="M101"/>
  <c r="O101" s="1"/>
  <c r="J101"/>
  <c r="I101"/>
  <c r="BE101" s="1"/>
  <c r="C101"/>
  <c r="B101"/>
  <c r="A101"/>
  <c r="BB100"/>
  <c r="BA100"/>
  <c r="BC100" s="1"/>
  <c r="AX100"/>
  <c r="AW100"/>
  <c r="AY100" s="1"/>
  <c r="AT100"/>
  <c r="AS100"/>
  <c r="AU100" s="1"/>
  <c r="AQ100"/>
  <c r="AP100"/>
  <c r="AO100"/>
  <c r="AL100"/>
  <c r="AK100"/>
  <c r="AM100" s="1"/>
  <c r="AH100"/>
  <c r="AG100"/>
  <c r="AI100" s="1"/>
  <c r="AD100"/>
  <c r="AC100"/>
  <c r="AE100" s="1"/>
  <c r="AA100"/>
  <c r="Z100"/>
  <c r="Y100"/>
  <c r="V100"/>
  <c r="U100"/>
  <c r="W100" s="1"/>
  <c r="R100"/>
  <c r="Q100"/>
  <c r="BG100" s="1"/>
  <c r="N100"/>
  <c r="M100"/>
  <c r="O100" s="1"/>
  <c r="K100"/>
  <c r="J100"/>
  <c r="I100"/>
  <c r="BE100" s="1"/>
  <c r="C100"/>
  <c r="B100"/>
  <c r="A100"/>
  <c r="BB99"/>
  <c r="BA99"/>
  <c r="BC99" s="1"/>
  <c r="AY99"/>
  <c r="AX99"/>
  <c r="AW99"/>
  <c r="AT99"/>
  <c r="AS99"/>
  <c r="AU99" s="1"/>
  <c r="AP99"/>
  <c r="AO99"/>
  <c r="AQ99" s="1"/>
  <c r="AL99"/>
  <c r="AK99"/>
  <c r="AM99" s="1"/>
  <c r="AI99"/>
  <c r="AH99"/>
  <c r="AG99"/>
  <c r="AD99"/>
  <c r="AC99"/>
  <c r="AE99" s="1"/>
  <c r="Z99"/>
  <c r="Y99"/>
  <c r="AA99" s="1"/>
  <c r="V99"/>
  <c r="U99"/>
  <c r="W99" s="1"/>
  <c r="S99"/>
  <c r="R99"/>
  <c r="Q99"/>
  <c r="N99"/>
  <c r="M99"/>
  <c r="O99" s="1"/>
  <c r="J99"/>
  <c r="I99"/>
  <c r="BE99" s="1"/>
  <c r="C99"/>
  <c r="B99"/>
  <c r="A99"/>
  <c r="BB98"/>
  <c r="BA98"/>
  <c r="BC98" s="1"/>
  <c r="AX98"/>
  <c r="AW98"/>
  <c r="AY98" s="1"/>
  <c r="AT98"/>
  <c r="AS98"/>
  <c r="AU98" s="1"/>
  <c r="AQ98"/>
  <c r="AP98"/>
  <c r="AO98"/>
  <c r="AL98"/>
  <c r="AK98"/>
  <c r="AM98" s="1"/>
  <c r="AH98"/>
  <c r="AG98"/>
  <c r="AI98" s="1"/>
  <c r="AD98"/>
  <c r="AC98"/>
  <c r="AE98" s="1"/>
  <c r="AA98"/>
  <c r="Z98"/>
  <c r="Y98"/>
  <c r="V98"/>
  <c r="U98"/>
  <c r="W98" s="1"/>
  <c r="R98"/>
  <c r="Q98"/>
  <c r="BG98" s="1"/>
  <c r="N98"/>
  <c r="M98"/>
  <c r="O98" s="1"/>
  <c r="K98"/>
  <c r="J98"/>
  <c r="I98"/>
  <c r="BE98" s="1"/>
  <c r="C98"/>
  <c r="B98"/>
  <c r="A98"/>
  <c r="BB97"/>
  <c r="BA97"/>
  <c r="BC97" s="1"/>
  <c r="AY97"/>
  <c r="AX97"/>
  <c r="AW97"/>
  <c r="AT97"/>
  <c r="AS97"/>
  <c r="AU97" s="1"/>
  <c r="AP97"/>
  <c r="AO97"/>
  <c r="AQ97" s="1"/>
  <c r="AL97"/>
  <c r="AK97"/>
  <c r="AM97" s="1"/>
  <c r="AI97"/>
  <c r="AH97"/>
  <c r="AG97"/>
  <c r="AD97"/>
  <c r="AC97"/>
  <c r="AE97" s="1"/>
  <c r="Z97"/>
  <c r="Y97"/>
  <c r="AA97" s="1"/>
  <c r="V97"/>
  <c r="U97"/>
  <c r="W97" s="1"/>
  <c r="S97"/>
  <c r="R97"/>
  <c r="Q97"/>
  <c r="N97"/>
  <c r="M97"/>
  <c r="O97" s="1"/>
  <c r="J97"/>
  <c r="I97"/>
  <c r="BE97" s="1"/>
  <c r="C97"/>
  <c r="B97"/>
  <c r="A97"/>
  <c r="BB96"/>
  <c r="BA96"/>
  <c r="BC96" s="1"/>
  <c r="AX96"/>
  <c r="AW96"/>
  <c r="AY96" s="1"/>
  <c r="AT96"/>
  <c r="AS96"/>
  <c r="AU96" s="1"/>
  <c r="AP96"/>
  <c r="AO96"/>
  <c r="AQ96" s="1"/>
  <c r="AL96"/>
  <c r="AK96"/>
  <c r="AH96"/>
  <c r="AG96"/>
  <c r="AM96" s="1"/>
  <c r="AD96"/>
  <c r="AC96"/>
  <c r="AE96" s="1"/>
  <c r="Z96"/>
  <c r="Y96"/>
  <c r="AA96" s="1"/>
  <c r="V96"/>
  <c r="U96"/>
  <c r="W96" s="1"/>
  <c r="R96"/>
  <c r="Q96"/>
  <c r="S96" s="1"/>
  <c r="N96"/>
  <c r="M96"/>
  <c r="O96" s="1"/>
  <c r="J96"/>
  <c r="I96"/>
  <c r="BG96" s="1"/>
  <c r="C96"/>
  <c r="B96"/>
  <c r="A96"/>
  <c r="BB95"/>
  <c r="BA95"/>
  <c r="BC95" s="1"/>
  <c r="AY95"/>
  <c r="AX95"/>
  <c r="AW95"/>
  <c r="AU95"/>
  <c r="AT95"/>
  <c r="AS95"/>
  <c r="AP95"/>
  <c r="AO95"/>
  <c r="AQ95" s="1"/>
  <c r="AL95"/>
  <c r="AK95"/>
  <c r="AM95" s="1"/>
  <c r="AI95"/>
  <c r="AH95"/>
  <c r="AG95"/>
  <c r="AE95"/>
  <c r="AD95"/>
  <c r="AC95"/>
  <c r="Z95"/>
  <c r="Y95"/>
  <c r="AA95" s="1"/>
  <c r="V95"/>
  <c r="U95"/>
  <c r="W95" s="1"/>
  <c r="S95"/>
  <c r="R95"/>
  <c r="Q95"/>
  <c r="O95"/>
  <c r="N95"/>
  <c r="M95"/>
  <c r="J95"/>
  <c r="I95"/>
  <c r="BE95" s="1"/>
  <c r="C95"/>
  <c r="B95"/>
  <c r="A95"/>
  <c r="BC94"/>
  <c r="BB94"/>
  <c r="BA94"/>
  <c r="AX94"/>
  <c r="AW94"/>
  <c r="AY94" s="1"/>
  <c r="AT94"/>
  <c r="AS94"/>
  <c r="AU94" s="1"/>
  <c r="AQ94"/>
  <c r="AP94"/>
  <c r="AO94"/>
  <c r="AM94"/>
  <c r="AL94"/>
  <c r="AK94"/>
  <c r="AH94"/>
  <c r="AG94"/>
  <c r="AI94" s="1"/>
  <c r="AD94"/>
  <c r="AC94"/>
  <c r="AE94" s="1"/>
  <c r="AA94"/>
  <c r="Z94"/>
  <c r="Y94"/>
  <c r="W94"/>
  <c r="V94"/>
  <c r="U94"/>
  <c r="R94"/>
  <c r="Q94"/>
  <c r="S94" s="1"/>
  <c r="N94"/>
  <c r="M94"/>
  <c r="O94" s="1"/>
  <c r="K94"/>
  <c r="J94"/>
  <c r="I94"/>
  <c r="BE94" s="1"/>
  <c r="C94"/>
  <c r="B94"/>
  <c r="A94"/>
  <c r="BB93"/>
  <c r="BA93"/>
  <c r="BC93" s="1"/>
  <c r="AY93"/>
  <c r="AX93"/>
  <c r="AW93"/>
  <c r="AU93"/>
  <c r="AT93"/>
  <c r="AS93"/>
  <c r="AP93"/>
  <c r="AO93"/>
  <c r="AQ93" s="1"/>
  <c r="AL93"/>
  <c r="AK93"/>
  <c r="AM93" s="1"/>
  <c r="AI93"/>
  <c r="AH93"/>
  <c r="AG93"/>
  <c r="AE93"/>
  <c r="AD93"/>
  <c r="AC93"/>
  <c r="Z93"/>
  <c r="Y93"/>
  <c r="AA93" s="1"/>
  <c r="V93"/>
  <c r="U93"/>
  <c r="W93" s="1"/>
  <c r="S93"/>
  <c r="R93"/>
  <c r="Q93"/>
  <c r="O93"/>
  <c r="N93"/>
  <c r="M93"/>
  <c r="J93"/>
  <c r="I93"/>
  <c r="BE93" s="1"/>
  <c r="C93"/>
  <c r="B93"/>
  <c r="A93"/>
  <c r="BC92"/>
  <c r="BB92"/>
  <c r="BA92"/>
  <c r="AX92"/>
  <c r="AW92"/>
  <c r="AY92" s="1"/>
  <c r="AT92"/>
  <c r="AS92"/>
  <c r="AU92" s="1"/>
  <c r="AQ92"/>
  <c r="AP92"/>
  <c r="AO92"/>
  <c r="AM92"/>
  <c r="AL92"/>
  <c r="AK92"/>
  <c r="AH92"/>
  <c r="AG92"/>
  <c r="AI92" s="1"/>
  <c r="AD92"/>
  <c r="AC92"/>
  <c r="AE92" s="1"/>
  <c r="AA92"/>
  <c r="Z92"/>
  <c r="Y92"/>
  <c r="W92"/>
  <c r="V92"/>
  <c r="U92"/>
  <c r="R92"/>
  <c r="Q92"/>
  <c r="S92" s="1"/>
  <c r="N92"/>
  <c r="M92"/>
  <c r="O92" s="1"/>
  <c r="K92"/>
  <c r="J92"/>
  <c r="I92"/>
  <c r="BE92" s="1"/>
  <c r="C92"/>
  <c r="B92"/>
  <c r="A92"/>
  <c r="BB91"/>
  <c r="BA91"/>
  <c r="BC91" s="1"/>
  <c r="AY91"/>
  <c r="AX91"/>
  <c r="AW91"/>
  <c r="AU91"/>
  <c r="AT91"/>
  <c r="AS91"/>
  <c r="AP91"/>
  <c r="AO91"/>
  <c r="AQ91" s="1"/>
  <c r="AL91"/>
  <c r="AK91"/>
  <c r="AM91" s="1"/>
  <c r="AI91"/>
  <c r="AH91"/>
  <c r="AG91"/>
  <c r="AE91"/>
  <c r="AD91"/>
  <c r="AC91"/>
  <c r="Z91"/>
  <c r="Y91"/>
  <c r="AA91" s="1"/>
  <c r="V91"/>
  <c r="U91"/>
  <c r="W91" s="1"/>
  <c r="S91"/>
  <c r="R91"/>
  <c r="Q91"/>
  <c r="O91"/>
  <c r="N91"/>
  <c r="M91"/>
  <c r="J91"/>
  <c r="I91"/>
  <c r="BE91" s="1"/>
  <c r="C91"/>
  <c r="B91"/>
  <c r="A91"/>
  <c r="BC90"/>
  <c r="BB90"/>
  <c r="BA90"/>
  <c r="AX90"/>
  <c r="AW90"/>
  <c r="AY90" s="1"/>
  <c r="AT90"/>
  <c r="AS90"/>
  <c r="AU90" s="1"/>
  <c r="AQ90"/>
  <c r="AP90"/>
  <c r="AO90"/>
  <c r="AM90"/>
  <c r="AL90"/>
  <c r="AK90"/>
  <c r="AH90"/>
  <c r="AG90"/>
  <c r="AI90" s="1"/>
  <c r="AD90"/>
  <c r="AC90"/>
  <c r="AE90" s="1"/>
  <c r="AA90"/>
  <c r="Z90"/>
  <c r="Y90"/>
  <c r="W90"/>
  <c r="V90"/>
  <c r="U90"/>
  <c r="R90"/>
  <c r="Q90"/>
  <c r="S90" s="1"/>
  <c r="N90"/>
  <c r="M90"/>
  <c r="O90" s="1"/>
  <c r="K90"/>
  <c r="J90"/>
  <c r="I90"/>
  <c r="BE90" s="1"/>
  <c r="C90"/>
  <c r="B90"/>
  <c r="A90"/>
  <c r="BB89"/>
  <c r="BA89"/>
  <c r="BC89" s="1"/>
  <c r="AY89"/>
  <c r="AX89"/>
  <c r="AW89"/>
  <c r="AU89"/>
  <c r="AT89"/>
  <c r="AS89"/>
  <c r="AP89"/>
  <c r="AO89"/>
  <c r="AQ89" s="1"/>
  <c r="AL89"/>
  <c r="AK89"/>
  <c r="AM89" s="1"/>
  <c r="AI89"/>
  <c r="AH89"/>
  <c r="AG89"/>
  <c r="AE89"/>
  <c r="AD89"/>
  <c r="AC89"/>
  <c r="Z89"/>
  <c r="Y89"/>
  <c r="AA89" s="1"/>
  <c r="V89"/>
  <c r="U89"/>
  <c r="W89" s="1"/>
  <c r="S89"/>
  <c r="R89"/>
  <c r="Q89"/>
  <c r="O89"/>
  <c r="N89"/>
  <c r="M89"/>
  <c r="J89"/>
  <c r="I89"/>
  <c r="BE89" s="1"/>
  <c r="C89"/>
  <c r="B89"/>
  <c r="A89"/>
  <c r="BC88"/>
  <c r="BB88"/>
  <c r="BA88"/>
  <c r="AX88"/>
  <c r="AW88"/>
  <c r="AY88" s="1"/>
  <c r="AT88"/>
  <c r="AS88"/>
  <c r="AU88" s="1"/>
  <c r="AQ88"/>
  <c r="AP88"/>
  <c r="AO88"/>
  <c r="AM88"/>
  <c r="AL88"/>
  <c r="AK88"/>
  <c r="AH88"/>
  <c r="AG88"/>
  <c r="AI88" s="1"/>
  <c r="AD88"/>
  <c r="AC88"/>
  <c r="AE88" s="1"/>
  <c r="AA88"/>
  <c r="Z88"/>
  <c r="Y88"/>
  <c r="W88"/>
  <c r="V88"/>
  <c r="U88"/>
  <c r="R88"/>
  <c r="Q88"/>
  <c r="S88" s="1"/>
  <c r="N88"/>
  <c r="M88"/>
  <c r="O88" s="1"/>
  <c r="K88"/>
  <c r="J88"/>
  <c r="I88"/>
  <c r="BE88" s="1"/>
  <c r="C88"/>
  <c r="B88"/>
  <c r="A88"/>
  <c r="BB87"/>
  <c r="BA87"/>
  <c r="BC87" s="1"/>
  <c r="AY87"/>
  <c r="AX87"/>
  <c r="AW87"/>
  <c r="AU87"/>
  <c r="AT87"/>
  <c r="AS87"/>
  <c r="AP87"/>
  <c r="AO87"/>
  <c r="AQ87" s="1"/>
  <c r="AL87"/>
  <c r="AK87"/>
  <c r="AM87" s="1"/>
  <c r="AI87"/>
  <c r="AH87"/>
  <c r="AG87"/>
  <c r="AE87"/>
  <c r="AD87"/>
  <c r="AC87"/>
  <c r="Z87"/>
  <c r="Y87"/>
  <c r="V87"/>
  <c r="U87"/>
  <c r="W87" s="1"/>
  <c r="S87"/>
  <c r="R87"/>
  <c r="Q87"/>
  <c r="O87"/>
  <c r="N87"/>
  <c r="M87"/>
  <c r="J87"/>
  <c r="I87"/>
  <c r="BE87" s="1"/>
  <c r="C87"/>
  <c r="B87"/>
  <c r="A87"/>
  <c r="BJ86"/>
  <c r="C86"/>
  <c r="B86"/>
  <c r="A86"/>
  <c r="BJ85"/>
  <c r="BB85"/>
  <c r="AX85"/>
  <c r="AT85"/>
  <c r="AP85"/>
  <c r="AL85"/>
  <c r="AH85"/>
  <c r="AD85"/>
  <c r="Z85"/>
  <c r="V85"/>
  <c r="R85"/>
  <c r="N85"/>
  <c r="J85"/>
  <c r="C85"/>
  <c r="B85"/>
  <c r="A85"/>
  <c r="BB84"/>
  <c r="BA84"/>
  <c r="BC84" s="1"/>
  <c r="AY84"/>
  <c r="AX84"/>
  <c r="AW84"/>
  <c r="AT84"/>
  <c r="AS84"/>
  <c r="AP84"/>
  <c r="AO84"/>
  <c r="AL84"/>
  <c r="AK84"/>
  <c r="AM84" s="1"/>
  <c r="AI84"/>
  <c r="AH84"/>
  <c r="AG84"/>
  <c r="AD84"/>
  <c r="AC84"/>
  <c r="Z84"/>
  <c r="Y84"/>
  <c r="AA84" s="1"/>
  <c r="V84"/>
  <c r="U84"/>
  <c r="S84"/>
  <c r="R84"/>
  <c r="Q84"/>
  <c r="N84"/>
  <c r="M84"/>
  <c r="J84"/>
  <c r="I84"/>
  <c r="BG84" s="1"/>
  <c r="C84"/>
  <c r="B84"/>
  <c r="A84"/>
  <c r="BB83"/>
  <c r="BA83"/>
  <c r="BC83" s="1"/>
  <c r="AX83"/>
  <c r="AW83"/>
  <c r="AY83" s="1"/>
  <c r="AT83"/>
  <c r="AS83"/>
  <c r="AQ83"/>
  <c r="AP83"/>
  <c r="AO83"/>
  <c r="AU83" s="1"/>
  <c r="AL83"/>
  <c r="AK83"/>
  <c r="AM83" s="1"/>
  <c r="AH83"/>
  <c r="AG83"/>
  <c r="AI83" s="1"/>
  <c r="AD83"/>
  <c r="AC83"/>
  <c r="AA83"/>
  <c r="Z83"/>
  <c r="Y83"/>
  <c r="AE83" s="1"/>
  <c r="V83"/>
  <c r="U83"/>
  <c r="W83" s="1"/>
  <c r="R83"/>
  <c r="Q83"/>
  <c r="BG83" s="1"/>
  <c r="N83"/>
  <c r="M83"/>
  <c r="K83"/>
  <c r="J83"/>
  <c r="I83"/>
  <c r="BE83" s="1"/>
  <c r="C83"/>
  <c r="B83"/>
  <c r="A83"/>
  <c r="BB82"/>
  <c r="BA82"/>
  <c r="BC82" s="1"/>
  <c r="AY82"/>
  <c r="AX82"/>
  <c r="AW82"/>
  <c r="AT82"/>
  <c r="AS82"/>
  <c r="AU82" s="1"/>
  <c r="AP82"/>
  <c r="AO82"/>
  <c r="AQ82" s="1"/>
  <c r="AL82"/>
  <c r="AK82"/>
  <c r="AM82" s="1"/>
  <c r="AI82"/>
  <c r="AH82"/>
  <c r="AG82"/>
  <c r="AD82"/>
  <c r="AC82"/>
  <c r="AE82" s="1"/>
  <c r="Z82"/>
  <c r="Y82"/>
  <c r="AA82" s="1"/>
  <c r="V82"/>
  <c r="U82"/>
  <c r="W82" s="1"/>
  <c r="S82"/>
  <c r="R82"/>
  <c r="Q82"/>
  <c r="N82"/>
  <c r="M82"/>
  <c r="O82" s="1"/>
  <c r="J82"/>
  <c r="I82"/>
  <c r="BE82" s="1"/>
  <c r="C82"/>
  <c r="B82"/>
  <c r="A82"/>
  <c r="BB81"/>
  <c r="BA81"/>
  <c r="BC81" s="1"/>
  <c r="AX81"/>
  <c r="AW81"/>
  <c r="AY81" s="1"/>
  <c r="AT81"/>
  <c r="AS81"/>
  <c r="AU81" s="1"/>
  <c r="AQ81"/>
  <c r="AP81"/>
  <c r="AO81"/>
  <c r="AL81"/>
  <c r="AK81"/>
  <c r="AM81" s="1"/>
  <c r="AH81"/>
  <c r="AG81"/>
  <c r="AI81" s="1"/>
  <c r="AD81"/>
  <c r="AC81"/>
  <c r="AE81" s="1"/>
  <c r="AA81"/>
  <c r="Z81"/>
  <c r="Y81"/>
  <c r="V81"/>
  <c r="U81"/>
  <c r="W81" s="1"/>
  <c r="R81"/>
  <c r="Q81"/>
  <c r="BG81" s="1"/>
  <c r="N81"/>
  <c r="M81"/>
  <c r="O81" s="1"/>
  <c r="K81"/>
  <c r="J81"/>
  <c r="I81"/>
  <c r="BE81" s="1"/>
  <c r="C81"/>
  <c r="B81"/>
  <c r="A81"/>
  <c r="BB80"/>
  <c r="BA80"/>
  <c r="BC80" s="1"/>
  <c r="AY80"/>
  <c r="AX80"/>
  <c r="AW80"/>
  <c r="AT80"/>
  <c r="AS80"/>
  <c r="AU80" s="1"/>
  <c r="AP80"/>
  <c r="AO80"/>
  <c r="AQ80" s="1"/>
  <c r="AL80"/>
  <c r="AK80"/>
  <c r="AM80" s="1"/>
  <c r="AI80"/>
  <c r="AH80"/>
  <c r="AG80"/>
  <c r="AD80"/>
  <c r="AC80"/>
  <c r="AE80" s="1"/>
  <c r="Z80"/>
  <c r="Y80"/>
  <c r="AA80" s="1"/>
  <c r="V80"/>
  <c r="U80"/>
  <c r="W80" s="1"/>
  <c r="R80"/>
  <c r="Q80"/>
  <c r="S80" s="1"/>
  <c r="N80"/>
  <c r="M80"/>
  <c r="O80" s="1"/>
  <c r="K80"/>
  <c r="J80"/>
  <c r="I80"/>
  <c r="BE80" s="1"/>
  <c r="C80"/>
  <c r="B80"/>
  <c r="A80"/>
  <c r="BB79"/>
  <c r="BA79"/>
  <c r="BC79" s="1"/>
  <c r="AY79"/>
  <c r="AX79"/>
  <c r="AW79"/>
  <c r="AU79"/>
  <c r="AT79"/>
  <c r="AS79"/>
  <c r="AP79"/>
  <c r="AO79"/>
  <c r="AQ79" s="1"/>
  <c r="AL79"/>
  <c r="AK79"/>
  <c r="AM79" s="1"/>
  <c r="AI79"/>
  <c r="AH79"/>
  <c r="AG79"/>
  <c r="AE79"/>
  <c r="AD79"/>
  <c r="AC79"/>
  <c r="Z79"/>
  <c r="Y79"/>
  <c r="AA79" s="1"/>
  <c r="V79"/>
  <c r="U79"/>
  <c r="W79" s="1"/>
  <c r="S79"/>
  <c r="R79"/>
  <c r="Q79"/>
  <c r="O79"/>
  <c r="N79"/>
  <c r="M79"/>
  <c r="J79"/>
  <c r="I79"/>
  <c r="BG79" s="1"/>
  <c r="C79"/>
  <c r="B79"/>
  <c r="A79"/>
  <c r="BB78"/>
  <c r="BA78"/>
  <c r="BC78" s="1"/>
  <c r="AY78"/>
  <c r="AX78"/>
  <c r="AW78"/>
  <c r="AT78"/>
  <c r="AS78"/>
  <c r="AP78"/>
  <c r="AO78"/>
  <c r="AU78" s="1"/>
  <c r="AL78"/>
  <c r="AK78"/>
  <c r="AM78" s="1"/>
  <c r="AI78"/>
  <c r="AH78"/>
  <c r="AG78"/>
  <c r="AD78"/>
  <c r="AC78"/>
  <c r="Z78"/>
  <c r="Y78"/>
  <c r="AE78" s="1"/>
  <c r="V78"/>
  <c r="U78"/>
  <c r="W78" s="1"/>
  <c r="S78"/>
  <c r="R78"/>
  <c r="Q78"/>
  <c r="N78"/>
  <c r="M78"/>
  <c r="J78"/>
  <c r="I78"/>
  <c r="BE78" s="1"/>
  <c r="C78"/>
  <c r="B78"/>
  <c r="A78"/>
  <c r="BJ77"/>
  <c r="C77"/>
  <c r="B77"/>
  <c r="A77"/>
  <c r="BJ76"/>
  <c r="C76"/>
  <c r="B76"/>
  <c r="A76"/>
  <c r="BJ75"/>
  <c r="BB75"/>
  <c r="AX75"/>
  <c r="AT75"/>
  <c r="AP75"/>
  <c r="AL75"/>
  <c r="AH75"/>
  <c r="AD75"/>
  <c r="Z75"/>
  <c r="V75"/>
  <c r="R75"/>
  <c r="N75"/>
  <c r="J75"/>
  <c r="C75"/>
  <c r="B75"/>
  <c r="A75"/>
  <c r="BJ74"/>
  <c r="BB74"/>
  <c r="AX74"/>
  <c r="AT74"/>
  <c r="AP74"/>
  <c r="AL74"/>
  <c r="AH74"/>
  <c r="AD74"/>
  <c r="Z74"/>
  <c r="V74"/>
  <c r="R74"/>
  <c r="N74"/>
  <c r="J74"/>
  <c r="C74"/>
  <c r="B74"/>
  <c r="A74"/>
  <c r="BB73"/>
  <c r="BA73"/>
  <c r="AX73"/>
  <c r="AW73"/>
  <c r="BC73" s="1"/>
  <c r="AT73"/>
  <c r="AS73"/>
  <c r="AU73" s="1"/>
  <c r="AQ73"/>
  <c r="AP73"/>
  <c r="AO73"/>
  <c r="AL73"/>
  <c r="AK73"/>
  <c r="AH73"/>
  <c r="AG73"/>
  <c r="AM73" s="1"/>
  <c r="AD73"/>
  <c r="AC73"/>
  <c r="AE73" s="1"/>
  <c r="AA73"/>
  <c r="Z73"/>
  <c r="Y73"/>
  <c r="V73"/>
  <c r="U73"/>
  <c r="W73" s="1"/>
  <c r="R73"/>
  <c r="Q73"/>
  <c r="BG73" s="1"/>
  <c r="N73"/>
  <c r="M73"/>
  <c r="O73" s="1"/>
  <c r="K73"/>
  <c r="J73"/>
  <c r="I73"/>
  <c r="BE73" s="1"/>
  <c r="C73"/>
  <c r="B73"/>
  <c r="A73"/>
  <c r="BB72"/>
  <c r="BA72"/>
  <c r="BC72" s="1"/>
  <c r="AY72"/>
  <c r="AX72"/>
  <c r="AW72"/>
  <c r="AT72"/>
  <c r="AS72"/>
  <c r="AU72" s="1"/>
  <c r="AP72"/>
  <c r="AO72"/>
  <c r="AQ72" s="1"/>
  <c r="AL72"/>
  <c r="AK72"/>
  <c r="AM72" s="1"/>
  <c r="AI72"/>
  <c r="AH72"/>
  <c r="AG72"/>
  <c r="AD72"/>
  <c r="AC72"/>
  <c r="AE72" s="1"/>
  <c r="Z72"/>
  <c r="Y72"/>
  <c r="AA72" s="1"/>
  <c r="V72"/>
  <c r="U72"/>
  <c r="W72" s="1"/>
  <c r="S72"/>
  <c r="R72"/>
  <c r="Q72"/>
  <c r="N72"/>
  <c r="M72"/>
  <c r="O72" s="1"/>
  <c r="J72"/>
  <c r="I72"/>
  <c r="BE72" s="1"/>
  <c r="C72"/>
  <c r="B72"/>
  <c r="A72"/>
  <c r="BB71"/>
  <c r="BA71"/>
  <c r="BC71" s="1"/>
  <c r="AX71"/>
  <c r="AW71"/>
  <c r="AY71" s="1"/>
  <c r="AT71"/>
  <c r="AS71"/>
  <c r="AU71" s="1"/>
  <c r="AQ71"/>
  <c r="AP71"/>
  <c r="AO71"/>
  <c r="AL71"/>
  <c r="AK71"/>
  <c r="AM71" s="1"/>
  <c r="AH71"/>
  <c r="AG71"/>
  <c r="AI71" s="1"/>
  <c r="AD71"/>
  <c r="AC71"/>
  <c r="AE71" s="1"/>
  <c r="AA71"/>
  <c r="Z71"/>
  <c r="Y71"/>
  <c r="V71"/>
  <c r="U71"/>
  <c r="W71" s="1"/>
  <c r="R71"/>
  <c r="Q71"/>
  <c r="BG71" s="1"/>
  <c r="N71"/>
  <c r="M71"/>
  <c r="O71" s="1"/>
  <c r="K71"/>
  <c r="J71"/>
  <c r="I71"/>
  <c r="BE71" s="1"/>
  <c r="C71"/>
  <c r="B71"/>
  <c r="A71"/>
  <c r="BB70"/>
  <c r="BA70"/>
  <c r="BC70" s="1"/>
  <c r="AY70"/>
  <c r="AX70"/>
  <c r="AW70"/>
  <c r="AT70"/>
  <c r="AS70"/>
  <c r="AU70" s="1"/>
  <c r="AP70"/>
  <c r="AO70"/>
  <c r="AQ70" s="1"/>
  <c r="AL70"/>
  <c r="AK70"/>
  <c r="AM70" s="1"/>
  <c r="AI70"/>
  <c r="AH70"/>
  <c r="AG70"/>
  <c r="AD70"/>
  <c r="AC70"/>
  <c r="AE70" s="1"/>
  <c r="Z70"/>
  <c r="Y70"/>
  <c r="AA70" s="1"/>
  <c r="V70"/>
  <c r="U70"/>
  <c r="W70" s="1"/>
  <c r="S70"/>
  <c r="R70"/>
  <c r="Q70"/>
  <c r="N70"/>
  <c r="M70"/>
  <c r="O70" s="1"/>
  <c r="J70"/>
  <c r="I70"/>
  <c r="BE70" s="1"/>
  <c r="C70"/>
  <c r="B70"/>
  <c r="A70"/>
  <c r="BB69"/>
  <c r="BA69"/>
  <c r="BC69" s="1"/>
  <c r="AX69"/>
  <c r="AW69"/>
  <c r="AY69" s="1"/>
  <c r="AT69"/>
  <c r="AS69"/>
  <c r="AU69" s="1"/>
  <c r="AQ69"/>
  <c r="AP69"/>
  <c r="AO69"/>
  <c r="AL69"/>
  <c r="AK69"/>
  <c r="AM69" s="1"/>
  <c r="AH69"/>
  <c r="AG69"/>
  <c r="AI69" s="1"/>
  <c r="AD69"/>
  <c r="AC69"/>
  <c r="AE69" s="1"/>
  <c r="AA69"/>
  <c r="Z69"/>
  <c r="Y69"/>
  <c r="V69"/>
  <c r="U69"/>
  <c r="W69" s="1"/>
  <c r="R69"/>
  <c r="Q69"/>
  <c r="BG69" s="1"/>
  <c r="N69"/>
  <c r="M69"/>
  <c r="O69" s="1"/>
  <c r="K69"/>
  <c r="J69"/>
  <c r="I69"/>
  <c r="BE69" s="1"/>
  <c r="C69"/>
  <c r="B69"/>
  <c r="A69"/>
  <c r="BB68"/>
  <c r="BA68"/>
  <c r="BC68" s="1"/>
  <c r="AY68"/>
  <c r="AX68"/>
  <c r="AW68"/>
  <c r="AT68"/>
  <c r="AS68"/>
  <c r="AP68"/>
  <c r="AO68"/>
  <c r="AU68" s="1"/>
  <c r="AL68"/>
  <c r="AK68"/>
  <c r="AM68" s="1"/>
  <c r="AI68"/>
  <c r="AH68"/>
  <c r="AG68"/>
  <c r="AD68"/>
  <c r="AC68"/>
  <c r="AE68" s="1"/>
  <c r="Z68"/>
  <c r="Y68"/>
  <c r="AA68" s="1"/>
  <c r="V68"/>
  <c r="U68"/>
  <c r="W68" s="1"/>
  <c r="S68"/>
  <c r="R68"/>
  <c r="Q68"/>
  <c r="N68"/>
  <c r="M68"/>
  <c r="O68" s="1"/>
  <c r="J68"/>
  <c r="I68"/>
  <c r="BE68" s="1"/>
  <c r="C68"/>
  <c r="B68"/>
  <c r="A68"/>
  <c r="BB67"/>
  <c r="BA67"/>
  <c r="BC67" s="1"/>
  <c r="AX67"/>
  <c r="AW67"/>
  <c r="AY67" s="1"/>
  <c r="AT67"/>
  <c r="AS67"/>
  <c r="AU67" s="1"/>
  <c r="AQ67"/>
  <c r="AP67"/>
  <c r="AO67"/>
  <c r="AL67"/>
  <c r="AK67"/>
  <c r="AM67" s="1"/>
  <c r="AH67"/>
  <c r="AG67"/>
  <c r="AI67" s="1"/>
  <c r="AD67"/>
  <c r="AC67"/>
  <c r="AE67" s="1"/>
  <c r="AA67"/>
  <c r="Z67"/>
  <c r="Y67"/>
  <c r="V67"/>
  <c r="U67"/>
  <c r="W67" s="1"/>
  <c r="R67"/>
  <c r="Q67"/>
  <c r="BG67" s="1"/>
  <c r="N67"/>
  <c r="M67"/>
  <c r="O67" s="1"/>
  <c r="K67"/>
  <c r="J67"/>
  <c r="I67"/>
  <c r="BE67" s="1"/>
  <c r="C67"/>
  <c r="B67"/>
  <c r="A67"/>
  <c r="BJ66"/>
  <c r="C66"/>
  <c r="B66"/>
  <c r="A66"/>
  <c r="BJ65"/>
  <c r="BB65"/>
  <c r="AX65"/>
  <c r="AT65"/>
  <c r="AP65"/>
  <c r="AL65"/>
  <c r="AH65"/>
  <c r="AD65"/>
  <c r="Z65"/>
  <c r="V65"/>
  <c r="R65"/>
  <c r="N65"/>
  <c r="J65"/>
  <c r="C65"/>
  <c r="B65"/>
  <c r="A65"/>
  <c r="BB64"/>
  <c r="BA64"/>
  <c r="BC64" s="1"/>
  <c r="AX64"/>
  <c r="AW64"/>
  <c r="AY64" s="1"/>
  <c r="AT64"/>
  <c r="AS64"/>
  <c r="AU64" s="1"/>
  <c r="AP64"/>
  <c r="AO64"/>
  <c r="AQ64" s="1"/>
  <c r="AL64"/>
  <c r="AK64"/>
  <c r="AM64" s="1"/>
  <c r="AH64"/>
  <c r="AG64"/>
  <c r="AI64" s="1"/>
  <c r="AD64"/>
  <c r="AC64"/>
  <c r="AE64" s="1"/>
  <c r="Z64"/>
  <c r="Y64"/>
  <c r="AA64" s="1"/>
  <c r="V64"/>
  <c r="U64"/>
  <c r="W64" s="1"/>
  <c r="R64"/>
  <c r="Q64"/>
  <c r="S64" s="1"/>
  <c r="N64"/>
  <c r="M64"/>
  <c r="O64" s="1"/>
  <c r="J64"/>
  <c r="I64"/>
  <c r="BG64" s="1"/>
  <c r="C64"/>
  <c r="B64"/>
  <c r="A64"/>
  <c r="BC63"/>
  <c r="BB63"/>
  <c r="BA63"/>
  <c r="AX63"/>
  <c r="AW63"/>
  <c r="AY63" s="1"/>
  <c r="AT63"/>
  <c r="AS63"/>
  <c r="AU63" s="1"/>
  <c r="AQ63"/>
  <c r="AP63"/>
  <c r="AO63"/>
  <c r="AM63"/>
  <c r="AL63"/>
  <c r="AK63"/>
  <c r="AH63"/>
  <c r="AG63"/>
  <c r="AI63" s="1"/>
  <c r="AD63"/>
  <c r="AC63"/>
  <c r="AE63" s="1"/>
  <c r="AA63"/>
  <c r="Z63"/>
  <c r="Y63"/>
  <c r="W63"/>
  <c r="V63"/>
  <c r="U63"/>
  <c r="R63"/>
  <c r="Q63"/>
  <c r="S63" s="1"/>
  <c r="N63"/>
  <c r="M63"/>
  <c r="O63" s="1"/>
  <c r="K63"/>
  <c r="J63"/>
  <c r="I63"/>
  <c r="BE63" s="1"/>
  <c r="C63"/>
  <c r="B63"/>
  <c r="A63"/>
  <c r="BB62"/>
  <c r="BA62"/>
  <c r="BC62" s="1"/>
  <c r="AY62"/>
  <c r="AX62"/>
  <c r="AW62"/>
  <c r="AT62"/>
  <c r="AS62"/>
  <c r="AP62"/>
  <c r="AO62"/>
  <c r="AQ62" s="1"/>
  <c r="AL62"/>
  <c r="AK62"/>
  <c r="AM62" s="1"/>
  <c r="AI62"/>
  <c r="AH62"/>
  <c r="AG62"/>
  <c r="AD62"/>
  <c r="AC62"/>
  <c r="Z62"/>
  <c r="Y62"/>
  <c r="AA62" s="1"/>
  <c r="V62"/>
  <c r="U62"/>
  <c r="W62" s="1"/>
  <c r="S62"/>
  <c r="R62"/>
  <c r="Q62"/>
  <c r="N62"/>
  <c r="M62"/>
  <c r="J62"/>
  <c r="I62"/>
  <c r="BG62" s="1"/>
  <c r="C62"/>
  <c r="B62"/>
  <c r="A62"/>
  <c r="BB61"/>
  <c r="BA61"/>
  <c r="AX61"/>
  <c r="AW61"/>
  <c r="AY61" s="1"/>
  <c r="AT61"/>
  <c r="AS61"/>
  <c r="AU61" s="1"/>
  <c r="AQ61"/>
  <c r="AP61"/>
  <c r="AO61"/>
  <c r="AL61"/>
  <c r="AK61"/>
  <c r="AH61"/>
  <c r="AG61"/>
  <c r="AI61" s="1"/>
  <c r="AD61"/>
  <c r="AC61"/>
  <c r="AE61" s="1"/>
  <c r="AA61"/>
  <c r="Z61"/>
  <c r="Y61"/>
  <c r="V61"/>
  <c r="U61"/>
  <c r="R61"/>
  <c r="Q61"/>
  <c r="S61" s="1"/>
  <c r="N61"/>
  <c r="M61"/>
  <c r="O61" s="1"/>
  <c r="K61"/>
  <c r="J61"/>
  <c r="I61"/>
  <c r="BE61" s="1"/>
  <c r="C61"/>
  <c r="B61"/>
  <c r="A61"/>
  <c r="BB60"/>
  <c r="BA60"/>
  <c r="BC60" s="1"/>
  <c r="AY60"/>
  <c r="AX60"/>
  <c r="AW60"/>
  <c r="AT60"/>
  <c r="AS60"/>
  <c r="AP60"/>
  <c r="AO60"/>
  <c r="AQ60" s="1"/>
  <c r="AL60"/>
  <c r="AK60"/>
  <c r="AM60" s="1"/>
  <c r="AI60"/>
  <c r="AH60"/>
  <c r="AG60"/>
  <c r="AD60"/>
  <c r="AC60"/>
  <c r="Z60"/>
  <c r="Y60"/>
  <c r="AA60" s="1"/>
  <c r="V60"/>
  <c r="U60"/>
  <c r="W60" s="1"/>
  <c r="S60"/>
  <c r="R60"/>
  <c r="Q60"/>
  <c r="N60"/>
  <c r="M60"/>
  <c r="J60"/>
  <c r="I60"/>
  <c r="BG60" s="1"/>
  <c r="C60"/>
  <c r="B60"/>
  <c r="A60"/>
  <c r="BB59"/>
  <c r="BA59"/>
  <c r="AX59"/>
  <c r="AW59"/>
  <c r="AY59" s="1"/>
  <c r="AT59"/>
  <c r="AS59"/>
  <c r="AU59" s="1"/>
  <c r="AQ59"/>
  <c r="AP59"/>
  <c r="AO59"/>
  <c r="AL59"/>
  <c r="AK59"/>
  <c r="AH59"/>
  <c r="AG59"/>
  <c r="AI59" s="1"/>
  <c r="AD59"/>
  <c r="AC59"/>
  <c r="AE59" s="1"/>
  <c r="AA59"/>
  <c r="Z59"/>
  <c r="Y59"/>
  <c r="V59"/>
  <c r="U59"/>
  <c r="R59"/>
  <c r="Q59"/>
  <c r="S59" s="1"/>
  <c r="N59"/>
  <c r="M59"/>
  <c r="O59" s="1"/>
  <c r="K59"/>
  <c r="J59"/>
  <c r="I59"/>
  <c r="BE59" s="1"/>
  <c r="C59"/>
  <c r="B59"/>
  <c r="A59"/>
  <c r="BB58"/>
  <c r="BA58"/>
  <c r="BC58" s="1"/>
  <c r="AY58"/>
  <c r="AX58"/>
  <c r="AW58"/>
  <c r="AT58"/>
  <c r="AS58"/>
  <c r="AP58"/>
  <c r="AO58"/>
  <c r="AQ58" s="1"/>
  <c r="AL58"/>
  <c r="AK58"/>
  <c r="AM58" s="1"/>
  <c r="AI58"/>
  <c r="AH58"/>
  <c r="AG58"/>
  <c r="AD58"/>
  <c r="AC58"/>
  <c r="Z58"/>
  <c r="Y58"/>
  <c r="AA58" s="1"/>
  <c r="V58"/>
  <c r="U58"/>
  <c r="W58" s="1"/>
  <c r="S58"/>
  <c r="R58"/>
  <c r="Q58"/>
  <c r="N58"/>
  <c r="M58"/>
  <c r="J58"/>
  <c r="I58"/>
  <c r="BG58" s="1"/>
  <c r="C58"/>
  <c r="B58"/>
  <c r="A58"/>
  <c r="BB57"/>
  <c r="BA57"/>
  <c r="AX57"/>
  <c r="AW57"/>
  <c r="AY57" s="1"/>
  <c r="AT57"/>
  <c r="AS57"/>
  <c r="AU57" s="1"/>
  <c r="AQ57"/>
  <c r="AP57"/>
  <c r="AO57"/>
  <c r="AL57"/>
  <c r="AK57"/>
  <c r="AH57"/>
  <c r="AG57"/>
  <c r="AI57" s="1"/>
  <c r="AD57"/>
  <c r="AC57"/>
  <c r="AE57" s="1"/>
  <c r="AA57"/>
  <c r="Z57"/>
  <c r="Y57"/>
  <c r="V57"/>
  <c r="U57"/>
  <c r="R57"/>
  <c r="Q57"/>
  <c r="S57" s="1"/>
  <c r="N57"/>
  <c r="M57"/>
  <c r="O57" s="1"/>
  <c r="K57"/>
  <c r="J57"/>
  <c r="I57"/>
  <c r="BE57" s="1"/>
  <c r="C57"/>
  <c r="B57"/>
  <c r="A57"/>
  <c r="BB56"/>
  <c r="BA56"/>
  <c r="BC56" s="1"/>
  <c r="AY56"/>
  <c r="AX56"/>
  <c r="AW56"/>
  <c r="AT56"/>
  <c r="AS56"/>
  <c r="AP56"/>
  <c r="AO56"/>
  <c r="AQ56" s="1"/>
  <c r="AL56"/>
  <c r="AK56"/>
  <c r="AM56" s="1"/>
  <c r="AI56"/>
  <c r="AH56"/>
  <c r="AG56"/>
  <c r="AD56"/>
  <c r="AC56"/>
  <c r="Z56"/>
  <c r="Y56"/>
  <c r="AA56" s="1"/>
  <c r="V56"/>
  <c r="U56"/>
  <c r="W56" s="1"/>
  <c r="S56"/>
  <c r="R56"/>
  <c r="Q56"/>
  <c r="N56"/>
  <c r="M56"/>
  <c r="J56"/>
  <c r="I56"/>
  <c r="BG56" s="1"/>
  <c r="C56"/>
  <c r="B56"/>
  <c r="A56"/>
  <c r="BB55"/>
  <c r="BA55"/>
  <c r="AX55"/>
  <c r="AW55"/>
  <c r="AY55" s="1"/>
  <c r="AT55"/>
  <c r="AS55"/>
  <c r="AU55" s="1"/>
  <c r="AQ55"/>
  <c r="AP55"/>
  <c r="AO55"/>
  <c r="AL55"/>
  <c r="AK55"/>
  <c r="AH55"/>
  <c r="AG55"/>
  <c r="AI55" s="1"/>
  <c r="AD55"/>
  <c r="AC55"/>
  <c r="AE55" s="1"/>
  <c r="AA55"/>
  <c r="Z55"/>
  <c r="Y55"/>
  <c r="V55"/>
  <c r="U55"/>
  <c r="R55"/>
  <c r="Q55"/>
  <c r="S55" s="1"/>
  <c r="N55"/>
  <c r="M55"/>
  <c r="O55" s="1"/>
  <c r="K55"/>
  <c r="J55"/>
  <c r="I55"/>
  <c r="BE55" s="1"/>
  <c r="C55"/>
  <c r="B55"/>
  <c r="A55"/>
  <c r="BB54"/>
  <c r="BA54"/>
  <c r="BC54" s="1"/>
  <c r="AY54"/>
  <c r="AX54"/>
  <c r="AW54"/>
  <c r="AT54"/>
  <c r="AS54"/>
  <c r="AP54"/>
  <c r="AO54"/>
  <c r="AQ54" s="1"/>
  <c r="AL54"/>
  <c r="AK54"/>
  <c r="AM54" s="1"/>
  <c r="AI54"/>
  <c r="AH54"/>
  <c r="AG54"/>
  <c r="AD54"/>
  <c r="AC54"/>
  <c r="Z54"/>
  <c r="Y54"/>
  <c r="AA54" s="1"/>
  <c r="V54"/>
  <c r="U54"/>
  <c r="W54" s="1"/>
  <c r="S54"/>
  <c r="R54"/>
  <c r="Q54"/>
  <c r="N54"/>
  <c r="M54"/>
  <c r="J54"/>
  <c r="I54"/>
  <c r="BG54" s="1"/>
  <c r="C54"/>
  <c r="B54"/>
  <c r="A54"/>
  <c r="BB53"/>
  <c r="BA53"/>
  <c r="AX53"/>
  <c r="AW53"/>
  <c r="AY53" s="1"/>
  <c r="AT53"/>
  <c r="AS53"/>
  <c r="AU53" s="1"/>
  <c r="AQ53"/>
  <c r="AP53"/>
  <c r="AO53"/>
  <c r="AL53"/>
  <c r="AK53"/>
  <c r="AH53"/>
  <c r="AG53"/>
  <c r="AI53" s="1"/>
  <c r="AD53"/>
  <c r="AC53"/>
  <c r="AE53" s="1"/>
  <c r="AA53"/>
  <c r="Z53"/>
  <c r="Y53"/>
  <c r="V53"/>
  <c r="U53"/>
  <c r="R53"/>
  <c r="Q53"/>
  <c r="S53" s="1"/>
  <c r="N53"/>
  <c r="M53"/>
  <c r="O53" s="1"/>
  <c r="K53"/>
  <c r="J53"/>
  <c r="I53"/>
  <c r="BE53" s="1"/>
  <c r="C53"/>
  <c r="B53"/>
  <c r="A53"/>
  <c r="BJ52"/>
  <c r="C52"/>
  <c r="B52"/>
  <c r="A52"/>
  <c r="BJ51"/>
  <c r="BB51"/>
  <c r="AX51"/>
  <c r="AT51"/>
  <c r="AP51"/>
  <c r="AL51"/>
  <c r="AH51"/>
  <c r="AD51"/>
  <c r="Z51"/>
  <c r="V51"/>
  <c r="R51"/>
  <c r="N51"/>
  <c r="J51"/>
  <c r="C51"/>
  <c r="B51"/>
  <c r="A51"/>
  <c r="BB50"/>
  <c r="BA50"/>
  <c r="AX50"/>
  <c r="AW50"/>
  <c r="AY50" s="1"/>
  <c r="AT50"/>
  <c r="AS50"/>
  <c r="AU50" s="1"/>
  <c r="AQ50"/>
  <c r="AP50"/>
  <c r="AO50"/>
  <c r="AL50"/>
  <c r="AK50"/>
  <c r="AH50"/>
  <c r="AG50"/>
  <c r="AI50" s="1"/>
  <c r="AD50"/>
  <c r="AC50"/>
  <c r="AE50" s="1"/>
  <c r="AA50"/>
  <c r="Z50"/>
  <c r="Y50"/>
  <c r="V50"/>
  <c r="U50"/>
  <c r="R50"/>
  <c r="Q50"/>
  <c r="S50" s="1"/>
  <c r="N50"/>
  <c r="M50"/>
  <c r="O50" s="1"/>
  <c r="K50"/>
  <c r="J50"/>
  <c r="I50"/>
  <c r="BE50" s="1"/>
  <c r="C50"/>
  <c r="B50"/>
  <c r="A50"/>
  <c r="BJ49"/>
  <c r="C49"/>
  <c r="B49"/>
  <c r="A49"/>
  <c r="BJ48"/>
  <c r="BB48"/>
  <c r="AX48"/>
  <c r="AT48"/>
  <c r="AP48"/>
  <c r="AL48"/>
  <c r="AH48"/>
  <c r="AD48"/>
  <c r="Z48"/>
  <c r="V48"/>
  <c r="R48"/>
  <c r="N48"/>
  <c r="J48"/>
  <c r="C48"/>
  <c r="B48"/>
  <c r="A48"/>
  <c r="BB47"/>
  <c r="BA47"/>
  <c r="AX47"/>
  <c r="AW47"/>
  <c r="AY47" s="1"/>
  <c r="AT47"/>
  <c r="AS47"/>
  <c r="AU47" s="1"/>
  <c r="AQ47"/>
  <c r="AP47"/>
  <c r="AO47"/>
  <c r="AL47"/>
  <c r="AK47"/>
  <c r="AH47"/>
  <c r="AG47"/>
  <c r="AI47" s="1"/>
  <c r="AD47"/>
  <c r="AC47"/>
  <c r="AE47" s="1"/>
  <c r="AA47"/>
  <c r="Z47"/>
  <c r="Y47"/>
  <c r="V47"/>
  <c r="U47"/>
  <c r="R47"/>
  <c r="Q47"/>
  <c r="S47" s="1"/>
  <c r="N47"/>
  <c r="M47"/>
  <c r="O47" s="1"/>
  <c r="K47"/>
  <c r="J47"/>
  <c r="I47"/>
  <c r="BE47" s="1"/>
  <c r="C47"/>
  <c r="B47"/>
  <c r="A47"/>
  <c r="BB46"/>
  <c r="BA46"/>
  <c r="BC46" s="1"/>
  <c r="AY46"/>
  <c r="AX46"/>
  <c r="AW46"/>
  <c r="AT46"/>
  <c r="AS46"/>
  <c r="AP46"/>
  <c r="AO46"/>
  <c r="AQ46" s="1"/>
  <c r="AL46"/>
  <c r="AK46"/>
  <c r="AM46" s="1"/>
  <c r="AI46"/>
  <c r="AH46"/>
  <c r="AG46"/>
  <c r="AD46"/>
  <c r="AC46"/>
  <c r="Z46"/>
  <c r="Y46"/>
  <c r="AA46" s="1"/>
  <c r="V46"/>
  <c r="U46"/>
  <c r="W46" s="1"/>
  <c r="S46"/>
  <c r="R46"/>
  <c r="Q46"/>
  <c r="N46"/>
  <c r="M46"/>
  <c r="J46"/>
  <c r="I46"/>
  <c r="BG46" s="1"/>
  <c r="C46"/>
  <c r="B46"/>
  <c r="A46"/>
  <c r="BB45"/>
  <c r="BA45"/>
  <c r="AX45"/>
  <c r="AW45"/>
  <c r="AY45" s="1"/>
  <c r="AT45"/>
  <c r="AS45"/>
  <c r="AU45" s="1"/>
  <c r="AQ45"/>
  <c r="AP45"/>
  <c r="AO45"/>
  <c r="AL45"/>
  <c r="AK45"/>
  <c r="AH45"/>
  <c r="AG45"/>
  <c r="AI45" s="1"/>
  <c r="AD45"/>
  <c r="AC45"/>
  <c r="AE45" s="1"/>
  <c r="AA45"/>
  <c r="Z45"/>
  <c r="Y45"/>
  <c r="V45"/>
  <c r="U45"/>
  <c r="R45"/>
  <c r="Q45"/>
  <c r="S45" s="1"/>
  <c r="N45"/>
  <c r="M45"/>
  <c r="O45" s="1"/>
  <c r="K45"/>
  <c r="J45"/>
  <c r="I45"/>
  <c r="BE45" s="1"/>
  <c r="C45"/>
  <c r="B45"/>
  <c r="A45"/>
  <c r="BB44"/>
  <c r="BA44"/>
  <c r="BC44" s="1"/>
  <c r="AY44"/>
  <c r="AX44"/>
  <c r="AW44"/>
  <c r="AT44"/>
  <c r="AS44"/>
  <c r="AP44"/>
  <c r="AO44"/>
  <c r="AQ44" s="1"/>
  <c r="AL44"/>
  <c r="AK44"/>
  <c r="AM44" s="1"/>
  <c r="AI44"/>
  <c r="AH44"/>
  <c r="AG44"/>
  <c r="AD44"/>
  <c r="AC44"/>
  <c r="Z44"/>
  <c r="Y44"/>
  <c r="AA44" s="1"/>
  <c r="V44"/>
  <c r="U44"/>
  <c r="W44" s="1"/>
  <c r="S44"/>
  <c r="R44"/>
  <c r="Q44"/>
  <c r="N44"/>
  <c r="M44"/>
  <c r="J44"/>
  <c r="I44"/>
  <c r="BG44" s="1"/>
  <c r="C44"/>
  <c r="B44"/>
  <c r="A44"/>
  <c r="BB43"/>
  <c r="BA43"/>
  <c r="AX43"/>
  <c r="AW43"/>
  <c r="AY43" s="1"/>
  <c r="AT43"/>
  <c r="AS43"/>
  <c r="AU43" s="1"/>
  <c r="AQ43"/>
  <c r="AP43"/>
  <c r="AO43"/>
  <c r="AL43"/>
  <c r="AK43"/>
  <c r="AH43"/>
  <c r="AG43"/>
  <c r="AI43" s="1"/>
  <c r="AD43"/>
  <c r="AC43"/>
  <c r="AE43" s="1"/>
  <c r="AA43"/>
  <c r="Z43"/>
  <c r="Y43"/>
  <c r="V43"/>
  <c r="U43"/>
  <c r="R43"/>
  <c r="Q43"/>
  <c r="S43" s="1"/>
  <c r="N43"/>
  <c r="M43"/>
  <c r="O43" s="1"/>
  <c r="K43"/>
  <c r="J43"/>
  <c r="I43"/>
  <c r="BE43" s="1"/>
  <c r="C43"/>
  <c r="B43"/>
  <c r="A43"/>
  <c r="BB42"/>
  <c r="BA42"/>
  <c r="BC42" s="1"/>
  <c r="AY42"/>
  <c r="AX42"/>
  <c r="AW42"/>
  <c r="AT42"/>
  <c r="AS42"/>
  <c r="AU42" s="1"/>
  <c r="AP42"/>
  <c r="AO42"/>
  <c r="AQ42" s="1"/>
  <c r="AL42"/>
  <c r="AK42"/>
  <c r="AM42" s="1"/>
  <c r="AI42"/>
  <c r="AH42"/>
  <c r="AG42"/>
  <c r="AD42"/>
  <c r="AC42"/>
  <c r="AE42" s="1"/>
  <c r="Z42"/>
  <c r="Y42"/>
  <c r="AA42" s="1"/>
  <c r="V42"/>
  <c r="U42"/>
  <c r="W42" s="1"/>
  <c r="S42"/>
  <c r="R42"/>
  <c r="Q42"/>
  <c r="N42"/>
  <c r="M42"/>
  <c r="O42" s="1"/>
  <c r="J42"/>
  <c r="I42"/>
  <c r="BG42" s="1"/>
  <c r="C42"/>
  <c r="B42"/>
  <c r="A42"/>
  <c r="BB41"/>
  <c r="BA41"/>
  <c r="AX41"/>
  <c r="AW41"/>
  <c r="AY41" s="1"/>
  <c r="AT41"/>
  <c r="AS41"/>
  <c r="AU41" s="1"/>
  <c r="AQ41"/>
  <c r="AP41"/>
  <c r="AO41"/>
  <c r="AL41"/>
  <c r="AK41"/>
  <c r="AH41"/>
  <c r="AG41"/>
  <c r="AI41" s="1"/>
  <c r="AD41"/>
  <c r="AC41"/>
  <c r="AE41" s="1"/>
  <c r="AA41"/>
  <c r="Z41"/>
  <c r="Y41"/>
  <c r="V41"/>
  <c r="U41"/>
  <c r="R41"/>
  <c r="Q41"/>
  <c r="S41" s="1"/>
  <c r="N41"/>
  <c r="M41"/>
  <c r="O41" s="1"/>
  <c r="K41"/>
  <c r="J41"/>
  <c r="I41"/>
  <c r="BE41" s="1"/>
  <c r="C41"/>
  <c r="B41"/>
  <c r="A41"/>
  <c r="BB40"/>
  <c r="BA40"/>
  <c r="BC40" s="1"/>
  <c r="AY40"/>
  <c r="AX40"/>
  <c r="AW40"/>
  <c r="AT40"/>
  <c r="AS40"/>
  <c r="AU40" s="1"/>
  <c r="AP40"/>
  <c r="AO40"/>
  <c r="AQ40" s="1"/>
  <c r="AL40"/>
  <c r="AK40"/>
  <c r="AM40" s="1"/>
  <c r="AI40"/>
  <c r="AH40"/>
  <c r="AG40"/>
  <c r="AD40"/>
  <c r="AC40"/>
  <c r="AE40" s="1"/>
  <c r="Z40"/>
  <c r="Y40"/>
  <c r="AA40" s="1"/>
  <c r="V40"/>
  <c r="U40"/>
  <c r="W40" s="1"/>
  <c r="S40"/>
  <c r="R40"/>
  <c r="Q40"/>
  <c r="N40"/>
  <c r="M40"/>
  <c r="O40" s="1"/>
  <c r="J40"/>
  <c r="I40"/>
  <c r="BG40" s="1"/>
  <c r="C40"/>
  <c r="B40"/>
  <c r="A40"/>
  <c r="BB39"/>
  <c r="BA39"/>
  <c r="BC39" s="1"/>
  <c r="AX39"/>
  <c r="AW39"/>
  <c r="AY39" s="1"/>
  <c r="AT39"/>
  <c r="AS39"/>
  <c r="AU39" s="1"/>
  <c r="AQ39"/>
  <c r="AP39"/>
  <c r="AO39"/>
  <c r="AL39"/>
  <c r="AK39"/>
  <c r="AM39" s="1"/>
  <c r="AH39"/>
  <c r="AG39"/>
  <c r="AI39" s="1"/>
  <c r="AD39"/>
  <c r="AC39"/>
  <c r="AE39" s="1"/>
  <c r="AA39"/>
  <c r="Z39"/>
  <c r="Y39"/>
  <c r="V39"/>
  <c r="U39"/>
  <c r="W39" s="1"/>
  <c r="R39"/>
  <c r="Q39"/>
  <c r="S39" s="1"/>
  <c r="N39"/>
  <c r="M39"/>
  <c r="O39" s="1"/>
  <c r="K39"/>
  <c r="J39"/>
  <c r="I39"/>
  <c r="BE39" s="1"/>
  <c r="C39"/>
  <c r="B39"/>
  <c r="A39"/>
  <c r="BB38"/>
  <c r="BA38"/>
  <c r="BC38" s="1"/>
  <c r="AY38"/>
  <c r="AX38"/>
  <c r="AW38"/>
  <c r="AT38"/>
  <c r="AS38"/>
  <c r="AU38" s="1"/>
  <c r="AP38"/>
  <c r="AO38"/>
  <c r="AQ38" s="1"/>
  <c r="AL38"/>
  <c r="AK38"/>
  <c r="AM38" s="1"/>
  <c r="AI38"/>
  <c r="AH38"/>
  <c r="AG38"/>
  <c r="AD38"/>
  <c r="AC38"/>
  <c r="AE38" s="1"/>
  <c r="Z38"/>
  <c r="Y38"/>
  <c r="AA38" s="1"/>
  <c r="V38"/>
  <c r="U38"/>
  <c r="W38" s="1"/>
  <c r="S38"/>
  <c r="R38"/>
  <c r="Q38"/>
  <c r="N38"/>
  <c r="M38"/>
  <c r="O38" s="1"/>
  <c r="J38"/>
  <c r="I38"/>
  <c r="BG38" s="1"/>
  <c r="C38"/>
  <c r="B38"/>
  <c r="A38"/>
  <c r="BB37"/>
  <c r="BA37"/>
  <c r="BC37" s="1"/>
  <c r="AX37"/>
  <c r="AW37"/>
  <c r="AY37" s="1"/>
  <c r="AT37"/>
  <c r="AS37"/>
  <c r="AU37" s="1"/>
  <c r="AQ37"/>
  <c r="AP37"/>
  <c r="AO37"/>
  <c r="AL37"/>
  <c r="AK37"/>
  <c r="AM37" s="1"/>
  <c r="AH37"/>
  <c r="AG37"/>
  <c r="AI37" s="1"/>
  <c r="AD37"/>
  <c r="AC37"/>
  <c r="AE37" s="1"/>
  <c r="AA37"/>
  <c r="Z37"/>
  <c r="Y37"/>
  <c r="V37"/>
  <c r="U37"/>
  <c r="W37" s="1"/>
  <c r="R37"/>
  <c r="Q37"/>
  <c r="S37" s="1"/>
  <c r="N37"/>
  <c r="M37"/>
  <c r="O37" s="1"/>
  <c r="K37"/>
  <c r="J37"/>
  <c r="I37"/>
  <c r="BE37" s="1"/>
  <c r="C37"/>
  <c r="B37"/>
  <c r="A37"/>
  <c r="BB36"/>
  <c r="BA36"/>
  <c r="BC36" s="1"/>
  <c r="AY36"/>
  <c r="AX36"/>
  <c r="AW36"/>
  <c r="AT36"/>
  <c r="AS36"/>
  <c r="AU36" s="1"/>
  <c r="AP36"/>
  <c r="AO36"/>
  <c r="AQ36" s="1"/>
  <c r="AL36"/>
  <c r="AK36"/>
  <c r="AM36" s="1"/>
  <c r="AI36"/>
  <c r="AH36"/>
  <c r="AG36"/>
  <c r="AD36"/>
  <c r="AC36"/>
  <c r="AE36" s="1"/>
  <c r="Z36"/>
  <c r="Y36"/>
  <c r="AA36" s="1"/>
  <c r="V36"/>
  <c r="U36"/>
  <c r="W36" s="1"/>
  <c r="S36"/>
  <c r="R36"/>
  <c r="Q36"/>
  <c r="N36"/>
  <c r="M36"/>
  <c r="O36" s="1"/>
  <c r="J36"/>
  <c r="I36"/>
  <c r="BG36" s="1"/>
  <c r="C36"/>
  <c r="B36"/>
  <c r="A36"/>
  <c r="BB35"/>
  <c r="BA35"/>
  <c r="BC35" s="1"/>
  <c r="AX35"/>
  <c r="AW35"/>
  <c r="AY35" s="1"/>
  <c r="AT35"/>
  <c r="AS35"/>
  <c r="AU35" s="1"/>
  <c r="AQ35"/>
  <c r="AP35"/>
  <c r="AO35"/>
  <c r="AL35"/>
  <c r="AK35"/>
  <c r="AM35" s="1"/>
  <c r="AH35"/>
  <c r="AG35"/>
  <c r="AI35" s="1"/>
  <c r="AD35"/>
  <c r="AC35"/>
  <c r="AE35" s="1"/>
  <c r="AA35"/>
  <c r="Z35"/>
  <c r="Y35"/>
  <c r="V35"/>
  <c r="U35"/>
  <c r="W35" s="1"/>
  <c r="R35"/>
  <c r="Q35"/>
  <c r="S35" s="1"/>
  <c r="N35"/>
  <c r="M35"/>
  <c r="O35" s="1"/>
  <c r="K35"/>
  <c r="J35"/>
  <c r="I35"/>
  <c r="BE35" s="1"/>
  <c r="C35"/>
  <c r="B35"/>
  <c r="A35"/>
  <c r="BB34"/>
  <c r="BA34"/>
  <c r="BC34" s="1"/>
  <c r="AY34"/>
  <c r="AX34"/>
  <c r="AW34"/>
  <c r="AT34"/>
  <c r="AS34"/>
  <c r="AU34" s="1"/>
  <c r="AP34"/>
  <c r="AO34"/>
  <c r="AQ34" s="1"/>
  <c r="AL34"/>
  <c r="AK34"/>
  <c r="AM34" s="1"/>
  <c r="AI34"/>
  <c r="AH34"/>
  <c r="AG34"/>
  <c r="AD34"/>
  <c r="AC34"/>
  <c r="AE34" s="1"/>
  <c r="Z34"/>
  <c r="Y34"/>
  <c r="AA34" s="1"/>
  <c r="V34"/>
  <c r="U34"/>
  <c r="W34" s="1"/>
  <c r="S34"/>
  <c r="R34"/>
  <c r="Q34"/>
  <c r="N34"/>
  <c r="M34"/>
  <c r="O34" s="1"/>
  <c r="J34"/>
  <c r="I34"/>
  <c r="BG34" s="1"/>
  <c r="C34"/>
  <c r="B34"/>
  <c r="A34"/>
  <c r="BB33"/>
  <c r="BA33"/>
  <c r="BC33" s="1"/>
  <c r="AX33"/>
  <c r="AW33"/>
  <c r="AY33" s="1"/>
  <c r="AT33"/>
  <c r="AS33"/>
  <c r="AU33" s="1"/>
  <c r="AQ33"/>
  <c r="AP33"/>
  <c r="AO33"/>
  <c r="AL33"/>
  <c r="AK33"/>
  <c r="AM33" s="1"/>
  <c r="AH33"/>
  <c r="AG33"/>
  <c r="AI33" s="1"/>
  <c r="AD33"/>
  <c r="AC33"/>
  <c r="AE33" s="1"/>
  <c r="AA33"/>
  <c r="Z33"/>
  <c r="Y33"/>
  <c r="V33"/>
  <c r="U33"/>
  <c r="W33" s="1"/>
  <c r="R33"/>
  <c r="Q33"/>
  <c r="S33" s="1"/>
  <c r="N33"/>
  <c r="M33"/>
  <c r="O33" s="1"/>
  <c r="K33"/>
  <c r="J33"/>
  <c r="I33"/>
  <c r="BE33" s="1"/>
  <c r="C33"/>
  <c r="B33"/>
  <c r="A33"/>
  <c r="BB32"/>
  <c r="BA32"/>
  <c r="BC32" s="1"/>
  <c r="AY32"/>
  <c r="AX32"/>
  <c r="AW32"/>
  <c r="AT32"/>
  <c r="AS32"/>
  <c r="AU32" s="1"/>
  <c r="AP32"/>
  <c r="AO32"/>
  <c r="AQ32" s="1"/>
  <c r="AL32"/>
  <c r="AK32"/>
  <c r="AM32" s="1"/>
  <c r="AI32"/>
  <c r="AH32"/>
  <c r="AG32"/>
  <c r="AD32"/>
  <c r="AC32"/>
  <c r="AE32" s="1"/>
  <c r="Z32"/>
  <c r="Y32"/>
  <c r="AA32" s="1"/>
  <c r="V32"/>
  <c r="U32"/>
  <c r="W32" s="1"/>
  <c r="S32"/>
  <c r="R32"/>
  <c r="Q32"/>
  <c r="N32"/>
  <c r="M32"/>
  <c r="O32" s="1"/>
  <c r="J32"/>
  <c r="I32"/>
  <c r="BG32" s="1"/>
  <c r="C32"/>
  <c r="B32"/>
  <c r="A32"/>
  <c r="BB31"/>
  <c r="BA31"/>
  <c r="BC31" s="1"/>
  <c r="AX31"/>
  <c r="AW31"/>
  <c r="AY31" s="1"/>
  <c r="AT31"/>
  <c r="AS31"/>
  <c r="AQ31"/>
  <c r="AP31"/>
  <c r="AO31"/>
  <c r="AU31" s="1"/>
  <c r="AL31"/>
  <c r="AK31"/>
  <c r="AM31" s="1"/>
  <c r="AH31"/>
  <c r="AG31"/>
  <c r="AI31" s="1"/>
  <c r="AD31"/>
  <c r="AC31"/>
  <c r="AA31"/>
  <c r="Z31"/>
  <c r="Y31"/>
  <c r="AE31" s="1"/>
  <c r="V31"/>
  <c r="U31"/>
  <c r="W31" s="1"/>
  <c r="R31"/>
  <c r="Q31"/>
  <c r="S31" s="1"/>
  <c r="N31"/>
  <c r="M31"/>
  <c r="K31"/>
  <c r="J31"/>
  <c r="I31"/>
  <c r="BE31" s="1"/>
  <c r="C31"/>
  <c r="B31"/>
  <c r="A31"/>
  <c r="BB30"/>
  <c r="BA30"/>
  <c r="BC30" s="1"/>
  <c r="AY30"/>
  <c r="AX30"/>
  <c r="AW30"/>
  <c r="AT30"/>
  <c r="AS30"/>
  <c r="AU30" s="1"/>
  <c r="AP30"/>
  <c r="AO30"/>
  <c r="AQ30" s="1"/>
  <c r="AL30"/>
  <c r="AK30"/>
  <c r="AM30" s="1"/>
  <c r="AI30"/>
  <c r="AH30"/>
  <c r="AG30"/>
  <c r="AD30"/>
  <c r="AC30"/>
  <c r="AE30" s="1"/>
  <c r="Z30"/>
  <c r="Y30"/>
  <c r="AA30" s="1"/>
  <c r="V30"/>
  <c r="U30"/>
  <c r="W30" s="1"/>
  <c r="S30"/>
  <c r="R30"/>
  <c r="Q30"/>
  <c r="N30"/>
  <c r="M30"/>
  <c r="O30" s="1"/>
  <c r="J30"/>
  <c r="I30"/>
  <c r="BG30" s="1"/>
  <c r="C30"/>
  <c r="B30"/>
  <c r="A30"/>
  <c r="BB29"/>
  <c r="BA29"/>
  <c r="BC29" s="1"/>
  <c r="AX29"/>
  <c r="AW29"/>
  <c r="AY29" s="1"/>
  <c r="AT29"/>
  <c r="AS29"/>
  <c r="AU29" s="1"/>
  <c r="AQ29"/>
  <c r="AP29"/>
  <c r="AO29"/>
  <c r="AL29"/>
  <c r="AK29"/>
  <c r="AM29" s="1"/>
  <c r="AH29"/>
  <c r="AG29"/>
  <c r="AI29" s="1"/>
  <c r="AD29"/>
  <c r="AC29"/>
  <c r="AE29" s="1"/>
  <c r="AA29"/>
  <c r="Z29"/>
  <c r="Y29"/>
  <c r="V29"/>
  <c r="U29"/>
  <c r="W29" s="1"/>
  <c r="R29"/>
  <c r="Q29"/>
  <c r="S29" s="1"/>
  <c r="N29"/>
  <c r="M29"/>
  <c r="O29" s="1"/>
  <c r="K29"/>
  <c r="J29"/>
  <c r="I29"/>
  <c r="BE29" s="1"/>
  <c r="C29"/>
  <c r="B29"/>
  <c r="A29"/>
  <c r="BB28"/>
  <c r="BA28"/>
  <c r="BC28" s="1"/>
  <c r="AY28"/>
  <c r="AX28"/>
  <c r="AW28"/>
  <c r="AT28"/>
  <c r="AS28"/>
  <c r="AU28" s="1"/>
  <c r="AP28"/>
  <c r="AO28"/>
  <c r="AQ28" s="1"/>
  <c r="AL28"/>
  <c r="AK28"/>
  <c r="AM28" s="1"/>
  <c r="AI28"/>
  <c r="AH28"/>
  <c r="AG28"/>
  <c r="AD28"/>
  <c r="AC28"/>
  <c r="Z28"/>
  <c r="Y28"/>
  <c r="AA28" s="1"/>
  <c r="V28"/>
  <c r="U28"/>
  <c r="W28" s="1"/>
  <c r="S28"/>
  <c r="R28"/>
  <c r="Q28"/>
  <c r="N28"/>
  <c r="M28"/>
  <c r="O28" s="1"/>
  <c r="J28"/>
  <c r="I28"/>
  <c r="BG28" s="1"/>
  <c r="C28"/>
  <c r="B28"/>
  <c r="A28"/>
  <c r="BB27"/>
  <c r="BA27"/>
  <c r="BC27" s="1"/>
  <c r="AX27"/>
  <c r="AW27"/>
  <c r="AY27" s="1"/>
  <c r="AT27"/>
  <c r="AS27"/>
  <c r="AU27" s="1"/>
  <c r="AQ27"/>
  <c r="AP27"/>
  <c r="AO27"/>
  <c r="AL27"/>
  <c r="AK27"/>
  <c r="AM27" s="1"/>
  <c r="AH27"/>
  <c r="AG27"/>
  <c r="AI27" s="1"/>
  <c r="AD27"/>
  <c r="AC27"/>
  <c r="AE27" s="1"/>
  <c r="AA27"/>
  <c r="Z27"/>
  <c r="Y27"/>
  <c r="V27"/>
  <c r="U27"/>
  <c r="W27" s="1"/>
  <c r="R27"/>
  <c r="Q27"/>
  <c r="S27" s="1"/>
  <c r="N27"/>
  <c r="M27"/>
  <c r="O27" s="1"/>
  <c r="K27"/>
  <c r="J27"/>
  <c r="I27"/>
  <c r="BE27" s="1"/>
  <c r="C27"/>
  <c r="B27"/>
  <c r="A27"/>
  <c r="BB26"/>
  <c r="BA26"/>
  <c r="BC26" s="1"/>
  <c r="AY26"/>
  <c r="AX26"/>
  <c r="AW26"/>
  <c r="AT26"/>
  <c r="AS26"/>
  <c r="AU26" s="1"/>
  <c r="AP26"/>
  <c r="AO26"/>
  <c r="AQ26" s="1"/>
  <c r="AL26"/>
  <c r="AK26"/>
  <c r="AM26" s="1"/>
  <c r="AI26"/>
  <c r="AH26"/>
  <c r="AG26"/>
  <c r="AD26"/>
  <c r="AC26"/>
  <c r="AE26" s="1"/>
  <c r="Z26"/>
  <c r="Y26"/>
  <c r="AA26" s="1"/>
  <c r="V26"/>
  <c r="U26"/>
  <c r="W26" s="1"/>
  <c r="S26"/>
  <c r="R26"/>
  <c r="Q26"/>
  <c r="N26"/>
  <c r="M26"/>
  <c r="O26" s="1"/>
  <c r="J26"/>
  <c r="I26"/>
  <c r="BG26" s="1"/>
  <c r="C26"/>
  <c r="B26"/>
  <c r="A26"/>
  <c r="BB25"/>
  <c r="BA25"/>
  <c r="BC25" s="1"/>
  <c r="AX25"/>
  <c r="AW25"/>
  <c r="AY25" s="1"/>
  <c r="AT25"/>
  <c r="AS25"/>
  <c r="AQ25"/>
  <c r="AP25"/>
  <c r="AO25"/>
  <c r="AU25" s="1"/>
  <c r="AL25"/>
  <c r="AK25"/>
  <c r="AM25" s="1"/>
  <c r="AH25"/>
  <c r="AG25"/>
  <c r="AI25" s="1"/>
  <c r="AD25"/>
  <c r="AC25"/>
  <c r="AA25"/>
  <c r="Z25"/>
  <c r="Y25"/>
  <c r="AE25" s="1"/>
  <c r="V25"/>
  <c r="U25"/>
  <c r="W25" s="1"/>
  <c r="R25"/>
  <c r="Q25"/>
  <c r="S25" s="1"/>
  <c r="N25"/>
  <c r="M25"/>
  <c r="O25" s="1"/>
  <c r="K25"/>
  <c r="J25"/>
  <c r="I25"/>
  <c r="BE25" s="1"/>
  <c r="C25"/>
  <c r="B25"/>
  <c r="A25"/>
  <c r="BB24"/>
  <c r="BA24"/>
  <c r="AY24"/>
  <c r="AX24"/>
  <c r="AW24"/>
  <c r="BC24" s="1"/>
  <c r="AT24"/>
  <c r="AS24"/>
  <c r="AU24" s="1"/>
  <c r="AP24"/>
  <c r="AO24"/>
  <c r="AQ24" s="1"/>
  <c r="AL24"/>
  <c r="AK24"/>
  <c r="AI24"/>
  <c r="AH24"/>
  <c r="AG24"/>
  <c r="AM24" s="1"/>
  <c r="AD24"/>
  <c r="AC24"/>
  <c r="AE24" s="1"/>
  <c r="Z24"/>
  <c r="Y24"/>
  <c r="AA24" s="1"/>
  <c r="V24"/>
  <c r="U24"/>
  <c r="S24"/>
  <c r="R24"/>
  <c r="Q24"/>
  <c r="W24" s="1"/>
  <c r="N24"/>
  <c r="M24"/>
  <c r="O24" s="1"/>
  <c r="J24"/>
  <c r="I24"/>
  <c r="BG24" s="1"/>
  <c r="C24"/>
  <c r="B24"/>
  <c r="A24"/>
  <c r="BB23"/>
  <c r="BA23"/>
  <c r="BC23" s="1"/>
  <c r="AX23"/>
  <c r="AW23"/>
  <c r="AY23" s="1"/>
  <c r="AT23"/>
  <c r="AS23"/>
  <c r="AQ23"/>
  <c r="AP23"/>
  <c r="AO23"/>
  <c r="AU23" s="1"/>
  <c r="AL23"/>
  <c r="AK23"/>
  <c r="AM23" s="1"/>
  <c r="AH23"/>
  <c r="AG23"/>
  <c r="AI23" s="1"/>
  <c r="AD23"/>
  <c r="AC23"/>
  <c r="AA23"/>
  <c r="Z23"/>
  <c r="Y23"/>
  <c r="AE23" s="1"/>
  <c r="V23"/>
  <c r="U23"/>
  <c r="W23" s="1"/>
  <c r="R23"/>
  <c r="Q23"/>
  <c r="S23" s="1"/>
  <c r="N23"/>
  <c r="M23"/>
  <c r="K23"/>
  <c r="J23"/>
  <c r="I23"/>
  <c r="BE23" s="1"/>
  <c r="C23"/>
  <c r="B23"/>
  <c r="A23"/>
  <c r="BB22"/>
  <c r="BA22"/>
  <c r="BC22" s="1"/>
  <c r="AY22"/>
  <c r="AX22"/>
  <c r="AW22"/>
  <c r="AT22"/>
  <c r="AS22"/>
  <c r="AU22" s="1"/>
  <c r="AP22"/>
  <c r="AO22"/>
  <c r="AQ22" s="1"/>
  <c r="AL22"/>
  <c r="AK22"/>
  <c r="AM22" s="1"/>
  <c r="AI22"/>
  <c r="AH22"/>
  <c r="AG22"/>
  <c r="AD22"/>
  <c r="AC22"/>
  <c r="AE22" s="1"/>
  <c r="Z22"/>
  <c r="Y22"/>
  <c r="AA22" s="1"/>
  <c r="V22"/>
  <c r="U22"/>
  <c r="W22" s="1"/>
  <c r="S22"/>
  <c r="R22"/>
  <c r="Q22"/>
  <c r="N22"/>
  <c r="M22"/>
  <c r="O22" s="1"/>
  <c r="J22"/>
  <c r="I22"/>
  <c r="BG22" s="1"/>
  <c r="C22"/>
  <c r="B22"/>
  <c r="A22"/>
  <c r="BB21"/>
  <c r="BA21"/>
  <c r="BC21" s="1"/>
  <c r="AX21"/>
  <c r="AW21"/>
  <c r="AY21" s="1"/>
  <c r="AT21"/>
  <c r="AS21"/>
  <c r="AU21" s="1"/>
  <c r="AQ21"/>
  <c r="AP21"/>
  <c r="AO21"/>
  <c r="AL21"/>
  <c r="AK21"/>
  <c r="AM21" s="1"/>
  <c r="AH21"/>
  <c r="AG21"/>
  <c r="AI21" s="1"/>
  <c r="AD21"/>
  <c r="AC21"/>
  <c r="AE21" s="1"/>
  <c r="AA21"/>
  <c r="Z21"/>
  <c r="Y21"/>
  <c r="V21"/>
  <c r="U21"/>
  <c r="W21" s="1"/>
  <c r="R21"/>
  <c r="Q21"/>
  <c r="S21" s="1"/>
  <c r="N21"/>
  <c r="M21"/>
  <c r="O21" s="1"/>
  <c r="K21"/>
  <c r="J21"/>
  <c r="I21"/>
  <c r="BE21" s="1"/>
  <c r="C21"/>
  <c r="B21"/>
  <c r="A21"/>
  <c r="BJ20"/>
  <c r="C20"/>
  <c r="B20"/>
  <c r="A20"/>
  <c r="BJ19"/>
  <c r="BB19"/>
  <c r="AX19"/>
  <c r="AT19"/>
  <c r="AP19"/>
  <c r="AL19"/>
  <c r="AH19"/>
  <c r="AD19"/>
  <c r="Z19"/>
  <c r="V19"/>
  <c r="R19"/>
  <c r="N19"/>
  <c r="J19"/>
  <c r="C19"/>
  <c r="B19"/>
  <c r="A19"/>
  <c r="BB18"/>
  <c r="BA18"/>
  <c r="BC18" s="1"/>
  <c r="AX18"/>
  <c r="AW18"/>
  <c r="AY18" s="1"/>
  <c r="AT18"/>
  <c r="AS18"/>
  <c r="AU18" s="1"/>
  <c r="AQ18"/>
  <c r="AP18"/>
  <c r="AO18"/>
  <c r="AL18"/>
  <c r="AK18"/>
  <c r="AM18" s="1"/>
  <c r="AH18"/>
  <c r="AG18"/>
  <c r="AI18" s="1"/>
  <c r="AD18"/>
  <c r="AC18"/>
  <c r="AE18" s="1"/>
  <c r="AA18"/>
  <c r="Z18"/>
  <c r="Y18"/>
  <c r="V18"/>
  <c r="U18"/>
  <c r="W18" s="1"/>
  <c r="R18"/>
  <c r="Q18"/>
  <c r="S18" s="1"/>
  <c r="N18"/>
  <c r="M18"/>
  <c r="O18" s="1"/>
  <c r="K18"/>
  <c r="J18"/>
  <c r="I18"/>
  <c r="BE18" s="1"/>
  <c r="C18"/>
  <c r="B18"/>
  <c r="A18"/>
  <c r="BB17"/>
  <c r="BA17"/>
  <c r="BC17" s="1"/>
  <c r="AY17"/>
  <c r="AX17"/>
  <c r="AW17"/>
  <c r="AT17"/>
  <c r="AS17"/>
  <c r="AU17" s="1"/>
  <c r="AP17"/>
  <c r="AO17"/>
  <c r="AQ17" s="1"/>
  <c r="AL17"/>
  <c r="AK17"/>
  <c r="AM17" s="1"/>
  <c r="AI17"/>
  <c r="AH17"/>
  <c r="AG17"/>
  <c r="AD17"/>
  <c r="AC17"/>
  <c r="AE17" s="1"/>
  <c r="Z17"/>
  <c r="Y17"/>
  <c r="AA17" s="1"/>
  <c r="V17"/>
  <c r="U17"/>
  <c r="W17" s="1"/>
  <c r="S17"/>
  <c r="R17"/>
  <c r="Q17"/>
  <c r="N17"/>
  <c r="M17"/>
  <c r="O17" s="1"/>
  <c r="J17"/>
  <c r="I17"/>
  <c r="BG17" s="1"/>
  <c r="C17"/>
  <c r="B17"/>
  <c r="A17"/>
  <c r="BB16"/>
  <c r="BA16"/>
  <c r="BC16" s="1"/>
  <c r="AX16"/>
  <c r="AW16"/>
  <c r="AY16" s="1"/>
  <c r="AT16"/>
  <c r="AS16"/>
  <c r="AU16" s="1"/>
  <c r="AQ16"/>
  <c r="AP16"/>
  <c r="AO16"/>
  <c r="AL16"/>
  <c r="AK16"/>
  <c r="AM16" s="1"/>
  <c r="AH16"/>
  <c r="AG16"/>
  <c r="AI16" s="1"/>
  <c r="AD16"/>
  <c r="AC16"/>
  <c r="AE16" s="1"/>
  <c r="AA16"/>
  <c r="Z16"/>
  <c r="Y16"/>
  <c r="V16"/>
  <c r="U16"/>
  <c r="W16" s="1"/>
  <c r="R16"/>
  <c r="Q16"/>
  <c r="S16" s="1"/>
  <c r="N16"/>
  <c r="M16"/>
  <c r="O16" s="1"/>
  <c r="K16"/>
  <c r="J16"/>
  <c r="I16"/>
  <c r="BE16" s="1"/>
  <c r="C16"/>
  <c r="B16"/>
  <c r="A16"/>
  <c r="BC15"/>
  <c r="BB15"/>
  <c r="BA15"/>
  <c r="AY15"/>
  <c r="AX15"/>
  <c r="AW15"/>
  <c r="AT15"/>
  <c r="AS15"/>
  <c r="AU15" s="1"/>
  <c r="AP15"/>
  <c r="AO15"/>
  <c r="AQ15" s="1"/>
  <c r="AM15"/>
  <c r="AL15"/>
  <c r="AK15"/>
  <c r="AI15"/>
  <c r="AH15"/>
  <c r="AG15"/>
  <c r="AD15"/>
  <c r="AC15"/>
  <c r="AE15" s="1"/>
  <c r="Z15"/>
  <c r="Y15"/>
  <c r="AA15" s="1"/>
  <c r="W15"/>
  <c r="V15"/>
  <c r="U15"/>
  <c r="S15"/>
  <c r="R15"/>
  <c r="Q15"/>
  <c r="N15"/>
  <c r="M15"/>
  <c r="O15" s="1"/>
  <c r="J15"/>
  <c r="I15"/>
  <c r="BG15" s="1"/>
  <c r="C15"/>
  <c r="B15"/>
  <c r="A15"/>
  <c r="BB14"/>
  <c r="BA14"/>
  <c r="BC14" s="1"/>
  <c r="AX14"/>
  <c r="AW14"/>
  <c r="AY14" s="1"/>
  <c r="AU14"/>
  <c r="AT14"/>
  <c r="AS14"/>
  <c r="AQ14"/>
  <c r="AP14"/>
  <c r="AO14"/>
  <c r="AL14"/>
  <c r="AK14"/>
  <c r="AM14" s="1"/>
  <c r="AH14"/>
  <c r="AG14"/>
  <c r="AI14" s="1"/>
  <c r="AE14"/>
  <c r="AD14"/>
  <c r="AC14"/>
  <c r="AA14"/>
  <c r="Z14"/>
  <c r="Y14"/>
  <c r="V14"/>
  <c r="U14"/>
  <c r="W14" s="1"/>
  <c r="R14"/>
  <c r="Q14"/>
  <c r="S14" s="1"/>
  <c r="O14"/>
  <c r="N14"/>
  <c r="M14"/>
  <c r="K14"/>
  <c r="J14"/>
  <c r="I14"/>
  <c r="BE14" s="1"/>
  <c r="C14"/>
  <c r="B14"/>
  <c r="A14"/>
  <c r="BC13"/>
  <c r="BB13"/>
  <c r="BA13"/>
  <c r="AY13"/>
  <c r="AX13"/>
  <c r="AW13"/>
  <c r="AT13"/>
  <c r="AS13"/>
  <c r="AU13" s="1"/>
  <c r="AP13"/>
  <c r="AO13"/>
  <c r="AQ13" s="1"/>
  <c r="AM13"/>
  <c r="AL13"/>
  <c r="AK13"/>
  <c r="AI13"/>
  <c r="AH13"/>
  <c r="AG13"/>
  <c r="AD13"/>
  <c r="AC13"/>
  <c r="AE13" s="1"/>
  <c r="Z13"/>
  <c r="Y13"/>
  <c r="AA13" s="1"/>
  <c r="W13"/>
  <c r="V13"/>
  <c r="U13"/>
  <c r="S13"/>
  <c r="R13"/>
  <c r="Q13"/>
  <c r="N13"/>
  <c r="M13"/>
  <c r="O13" s="1"/>
  <c r="J13"/>
  <c r="I13"/>
  <c r="BG13" s="1"/>
  <c r="C13"/>
  <c r="B13"/>
  <c r="A13"/>
  <c r="BL12"/>
  <c r="BL13" s="1"/>
  <c r="BL14" s="1"/>
  <c r="BL15" s="1"/>
  <c r="BL16" s="1"/>
  <c r="BL17" s="1"/>
  <c r="BL18" s="1"/>
  <c r="BL19" s="1"/>
  <c r="BL20" s="1"/>
  <c r="BL21" s="1"/>
  <c r="BL22" s="1"/>
  <c r="BL23" s="1"/>
  <c r="BL24" s="1"/>
  <c r="BL25" s="1"/>
  <c r="BL26" s="1"/>
  <c r="BL27" s="1"/>
  <c r="BL28" s="1"/>
  <c r="BL29" s="1"/>
  <c r="BL30" s="1"/>
  <c r="BL31" s="1"/>
  <c r="BL32" s="1"/>
  <c r="BL33" s="1"/>
  <c r="BL34" s="1"/>
  <c r="BL35" s="1"/>
  <c r="BL36" s="1"/>
  <c r="BL37" s="1"/>
  <c r="BL38" s="1"/>
  <c r="BL39" s="1"/>
  <c r="BL40" s="1"/>
  <c r="BL41" s="1"/>
  <c r="BL42" s="1"/>
  <c r="BL43" s="1"/>
  <c r="BL44" s="1"/>
  <c r="BL45" s="1"/>
  <c r="BL46" s="1"/>
  <c r="BL47" s="1"/>
  <c r="BL48" s="1"/>
  <c r="BL49" s="1"/>
  <c r="BL50" s="1"/>
  <c r="BL51" s="1"/>
  <c r="BL52" s="1"/>
  <c r="BL53" s="1"/>
  <c r="BL54" s="1"/>
  <c r="BL55" s="1"/>
  <c r="BL56" s="1"/>
  <c r="BL57" s="1"/>
  <c r="BL58" s="1"/>
  <c r="BL59" s="1"/>
  <c r="BL60" s="1"/>
  <c r="BL61" s="1"/>
  <c r="BL62" s="1"/>
  <c r="BL63" s="1"/>
  <c r="BL64" s="1"/>
  <c r="BL65" s="1"/>
  <c r="BL66" s="1"/>
  <c r="BL67" s="1"/>
  <c r="BL68" s="1"/>
  <c r="BL69" s="1"/>
  <c r="BL70" s="1"/>
  <c r="BL71" s="1"/>
  <c r="BL72" s="1"/>
  <c r="BL73" s="1"/>
  <c r="BL74" s="1"/>
  <c r="BL75" s="1"/>
  <c r="BL76" s="1"/>
  <c r="BL77" s="1"/>
  <c r="BL78" s="1"/>
  <c r="BL79" s="1"/>
  <c r="BL80" s="1"/>
  <c r="BL81" s="1"/>
  <c r="BL82" s="1"/>
  <c r="BL83" s="1"/>
  <c r="BL84" s="1"/>
  <c r="BL85" s="1"/>
  <c r="BL86" s="1"/>
  <c r="BL87" s="1"/>
  <c r="BL88" s="1"/>
  <c r="BL89" s="1"/>
  <c r="BL90" s="1"/>
  <c r="BL91" s="1"/>
  <c r="BL92" s="1"/>
  <c r="BL93" s="1"/>
  <c r="BL94" s="1"/>
  <c r="BL95" s="1"/>
  <c r="BL96" s="1"/>
  <c r="BL97" s="1"/>
  <c r="BL98" s="1"/>
  <c r="BL99" s="1"/>
  <c r="BL100" s="1"/>
  <c r="BL101" s="1"/>
  <c r="BL102" s="1"/>
  <c r="BL103" s="1"/>
  <c r="BL104" s="1"/>
  <c r="BL105" s="1"/>
  <c r="BL106" s="1"/>
  <c r="BL107" s="1"/>
  <c r="BL108" s="1"/>
  <c r="BL109" s="1"/>
  <c r="BL110" s="1"/>
  <c r="BL111" s="1"/>
  <c r="BL112" s="1"/>
  <c r="BL113" s="1"/>
  <c r="BL114" s="1"/>
  <c r="BL115" s="1"/>
  <c r="BL116" s="1"/>
  <c r="BL117" s="1"/>
  <c r="BL118" s="1"/>
  <c r="BL119" s="1"/>
  <c r="BL120" s="1"/>
  <c r="BL121" s="1"/>
  <c r="BL122" s="1"/>
  <c r="BL123" s="1"/>
  <c r="BL124" s="1"/>
  <c r="BL125" s="1"/>
  <c r="BL126" s="1"/>
  <c r="BL127" s="1"/>
  <c r="BL128" s="1"/>
  <c r="BL129" s="1"/>
  <c r="BL130" s="1"/>
  <c r="BL131" s="1"/>
  <c r="BL132" s="1"/>
  <c r="BL133" s="1"/>
  <c r="BL134" s="1"/>
  <c r="BL135" s="1"/>
  <c r="BL136" s="1"/>
  <c r="BL137" s="1"/>
  <c r="BL138" s="1"/>
  <c r="BL139" s="1"/>
  <c r="BL140" s="1"/>
  <c r="BL141" s="1"/>
  <c r="BL142" s="1"/>
  <c r="BL143" s="1"/>
  <c r="BL144" s="1"/>
  <c r="BL145" s="1"/>
  <c r="BL146" s="1"/>
  <c r="BL147" s="1"/>
  <c r="BL148" s="1"/>
  <c r="BL149" s="1"/>
  <c r="BL150" s="1"/>
  <c r="BL151" s="1"/>
  <c r="BL152" s="1"/>
  <c r="BL153" s="1"/>
  <c r="BL154" s="1"/>
  <c r="BL155" s="1"/>
  <c r="BL156" s="1"/>
  <c r="BL157" s="1"/>
  <c r="BL158" s="1"/>
  <c r="BL159" s="1"/>
  <c r="BL160" s="1"/>
  <c r="BL161" s="1"/>
  <c r="BL162" s="1"/>
  <c r="BL163" s="1"/>
  <c r="BL164" s="1"/>
  <c r="BL165" s="1"/>
  <c r="BL166" s="1"/>
  <c r="BL167" s="1"/>
  <c r="BL168" s="1"/>
  <c r="BL169" s="1"/>
  <c r="BL170" s="1"/>
  <c r="BL171" s="1"/>
  <c r="BL172" s="1"/>
  <c r="BL173" s="1"/>
  <c r="BL174" s="1"/>
  <c r="BL175" s="1"/>
  <c r="BL176" s="1"/>
  <c r="BL177" s="1"/>
  <c r="BL178" s="1"/>
  <c r="BL179" s="1"/>
  <c r="BL180" s="1"/>
  <c r="BL181" s="1"/>
  <c r="BL182" s="1"/>
  <c r="BL183" s="1"/>
  <c r="BL184" s="1"/>
  <c r="BL185" s="1"/>
  <c r="BL186" s="1"/>
  <c r="BL187" s="1"/>
  <c r="BL188" s="1"/>
  <c r="BL189" s="1"/>
  <c r="BL190" s="1"/>
  <c r="BL191" s="1"/>
  <c r="BL192" s="1"/>
  <c r="BL193" s="1"/>
  <c r="BL194" s="1"/>
  <c r="BL195" s="1"/>
  <c r="BL196" s="1"/>
  <c r="BL197" s="1"/>
  <c r="BL198" s="1"/>
  <c r="BL199" s="1"/>
  <c r="BL200" s="1"/>
  <c r="BL201" s="1"/>
  <c r="BL202" s="1"/>
  <c r="BL203" s="1"/>
  <c r="BL204" s="1"/>
  <c r="BL205" s="1"/>
  <c r="BL206" s="1"/>
  <c r="BL207" s="1"/>
  <c r="BL208" s="1"/>
  <c r="BL209" s="1"/>
  <c r="BL210" s="1"/>
  <c r="BL211" s="1"/>
  <c r="BL212" s="1"/>
  <c r="BL213" s="1"/>
  <c r="BL214" s="1"/>
  <c r="BL215" s="1"/>
  <c r="BL216" s="1"/>
  <c r="BL217" s="1"/>
  <c r="BL218" s="1"/>
  <c r="BL219" s="1"/>
  <c r="BL220" s="1"/>
  <c r="BL221" s="1"/>
  <c r="BL222" s="1"/>
  <c r="BL223" s="1"/>
  <c r="BL224" s="1"/>
  <c r="BL225" s="1"/>
  <c r="BL226" s="1"/>
  <c r="BL227" s="1"/>
  <c r="BL228" s="1"/>
  <c r="BL229" s="1"/>
  <c r="BL230" s="1"/>
  <c r="BL231" s="1"/>
  <c r="BL232" s="1"/>
  <c r="BL233" s="1"/>
  <c r="BL234" s="1"/>
  <c r="BL235" s="1"/>
  <c r="BL236" s="1"/>
  <c r="BL237" s="1"/>
  <c r="BL238" s="1"/>
  <c r="BL239" s="1"/>
  <c r="BL240" s="1"/>
  <c r="BL241" s="1"/>
  <c r="BL242" s="1"/>
  <c r="BL243" s="1"/>
  <c r="BL244" s="1"/>
  <c r="BL245" s="1"/>
  <c r="BL246" s="1"/>
  <c r="BL247" s="1"/>
  <c r="BL248" s="1"/>
  <c r="BL249" s="1"/>
  <c r="BL250" s="1"/>
  <c r="BL251" s="1"/>
  <c r="BL252" s="1"/>
  <c r="BL253" s="1"/>
  <c r="BL254" s="1"/>
  <c r="BL255" s="1"/>
  <c r="BL256" s="1"/>
  <c r="BL257" s="1"/>
  <c r="BL258" s="1"/>
  <c r="BL259" s="1"/>
  <c r="BL260" s="1"/>
  <c r="BL261" s="1"/>
  <c r="BL262" s="1"/>
  <c r="BL263" s="1"/>
  <c r="BL264" s="1"/>
  <c r="BL265" s="1"/>
  <c r="BL266" s="1"/>
  <c r="BL267" s="1"/>
  <c r="BL268" s="1"/>
  <c r="BL269" s="1"/>
  <c r="BL270" s="1"/>
  <c r="BL271" s="1"/>
  <c r="BL272" s="1"/>
  <c r="BL273" s="1"/>
  <c r="BL274" s="1"/>
  <c r="BL275" s="1"/>
  <c r="BL276" s="1"/>
  <c r="BL277" s="1"/>
  <c r="BL278" s="1"/>
  <c r="BL279" s="1"/>
  <c r="BL280" s="1"/>
  <c r="BL281" s="1"/>
  <c r="BL282" s="1"/>
  <c r="BL283" s="1"/>
  <c r="BL284" s="1"/>
  <c r="BL285" s="1"/>
  <c r="BL286" s="1"/>
  <c r="BL287" s="1"/>
  <c r="BL288" s="1"/>
  <c r="BL289" s="1"/>
  <c r="BL290" s="1"/>
  <c r="BL291" s="1"/>
  <c r="BL292" s="1"/>
  <c r="BL293" s="1"/>
  <c r="BL294" s="1"/>
  <c r="BL295" s="1"/>
  <c r="BL296" s="1"/>
  <c r="BL297" s="1"/>
  <c r="BL298" s="1"/>
  <c r="BL299" s="1"/>
  <c r="BL300" s="1"/>
  <c r="BL301" s="1"/>
  <c r="BL302" s="1"/>
  <c r="BL303" s="1"/>
  <c r="BL304" s="1"/>
  <c r="BL305" s="1"/>
  <c r="BL306" s="1"/>
  <c r="BL307" s="1"/>
  <c r="BL308" s="1"/>
  <c r="BL309" s="1"/>
  <c r="BL310" s="1"/>
  <c r="BL311" s="1"/>
  <c r="BL312" s="1"/>
  <c r="BL313" s="1"/>
  <c r="BL314" s="1"/>
  <c r="BL315" s="1"/>
  <c r="BL316" s="1"/>
  <c r="BL317" s="1"/>
  <c r="BL318" s="1"/>
  <c r="BL319" s="1"/>
  <c r="BL320" s="1"/>
  <c r="BL321" s="1"/>
  <c r="BL322" s="1"/>
  <c r="BL323" s="1"/>
  <c r="BL324" s="1"/>
  <c r="BL325" s="1"/>
  <c r="BL326" s="1"/>
  <c r="BL327" s="1"/>
  <c r="BL328" s="1"/>
  <c r="BL329" s="1"/>
  <c r="BL330" s="1"/>
  <c r="BL331" s="1"/>
  <c r="BL332" s="1"/>
  <c r="BL333" s="1"/>
  <c r="BL334" s="1"/>
  <c r="BL335" s="1"/>
  <c r="BL336" s="1"/>
  <c r="BL337" s="1"/>
  <c r="BL338" s="1"/>
  <c r="BL339" s="1"/>
  <c r="BL340" s="1"/>
  <c r="BL341" s="1"/>
  <c r="BL342" s="1"/>
  <c r="BL343" s="1"/>
  <c r="BL344" s="1"/>
  <c r="BL345" s="1"/>
  <c r="BL346" s="1"/>
  <c r="BL347" s="1"/>
  <c r="BL348" s="1"/>
  <c r="BL349" s="1"/>
  <c r="BL350" s="1"/>
  <c r="BL351" s="1"/>
  <c r="BL352" s="1"/>
  <c r="BL353" s="1"/>
  <c r="BL354" s="1"/>
  <c r="BL355" s="1"/>
  <c r="BL356" s="1"/>
  <c r="BL357" s="1"/>
  <c r="BL358" s="1"/>
  <c r="BL359" s="1"/>
  <c r="BL360" s="1"/>
  <c r="BL361" s="1"/>
  <c r="BL362" s="1"/>
  <c r="BL363" s="1"/>
  <c r="BL364" s="1"/>
  <c r="BL365" s="1"/>
  <c r="BL366" s="1"/>
  <c r="BL367" s="1"/>
  <c r="BL368" s="1"/>
  <c r="BL369" s="1"/>
  <c r="BL370" s="1"/>
  <c r="BL371" s="1"/>
  <c r="BL372" s="1"/>
  <c r="BL373" s="1"/>
  <c r="BL374" s="1"/>
  <c r="BL375" s="1"/>
  <c r="BL376" s="1"/>
  <c r="BL377" s="1"/>
  <c r="BL378" s="1"/>
  <c r="BL379" s="1"/>
  <c r="BL380" s="1"/>
  <c r="BL381" s="1"/>
  <c r="BL382" s="1"/>
  <c r="BL383" s="1"/>
  <c r="BL384" s="1"/>
  <c r="BL385" s="1"/>
  <c r="BL386" s="1"/>
  <c r="BL387" s="1"/>
  <c r="BL388" s="1"/>
  <c r="BL389" s="1"/>
  <c r="BL390" s="1"/>
  <c r="BL391" s="1"/>
  <c r="BL392" s="1"/>
  <c r="BL393" s="1"/>
  <c r="BL394" s="1"/>
  <c r="BL395" s="1"/>
  <c r="BL396" s="1"/>
  <c r="BL397" s="1"/>
  <c r="BL398" s="1"/>
  <c r="BL399" s="1"/>
  <c r="BL400" s="1"/>
  <c r="BL401" s="1"/>
  <c r="BL402" s="1"/>
  <c r="BL403" s="1"/>
  <c r="BL404" s="1"/>
  <c r="BL405" s="1"/>
  <c r="BL406" s="1"/>
  <c r="BL407" s="1"/>
  <c r="BL408" s="1"/>
  <c r="BL409" s="1"/>
  <c r="BL410" s="1"/>
  <c r="BL411" s="1"/>
  <c r="BL412" s="1"/>
  <c r="BL413" s="1"/>
  <c r="BL414" s="1"/>
  <c r="BL415" s="1"/>
  <c r="BL416" s="1"/>
  <c r="BL417" s="1"/>
  <c r="BL418" s="1"/>
  <c r="BL419" s="1"/>
  <c r="BL420" s="1"/>
  <c r="BL421" s="1"/>
  <c r="BL422" s="1"/>
  <c r="BL423" s="1"/>
  <c r="BL424" s="1"/>
  <c r="BL425" s="1"/>
  <c r="BL426" s="1"/>
  <c r="BL427" s="1"/>
  <c r="BL428" s="1"/>
  <c r="BL429" s="1"/>
  <c r="BL430" s="1"/>
  <c r="BL431" s="1"/>
  <c r="BL432" s="1"/>
  <c r="BL433" s="1"/>
  <c r="BL434" s="1"/>
  <c r="BL435" s="1"/>
  <c r="BL436" s="1"/>
  <c r="BL437" s="1"/>
  <c r="BL438" s="1"/>
  <c r="BL439" s="1"/>
  <c r="BL440" s="1"/>
  <c r="BL441" s="1"/>
  <c r="BL442" s="1"/>
  <c r="BL443" s="1"/>
  <c r="BL444" s="1"/>
  <c r="BL445" s="1"/>
  <c r="BL446" s="1"/>
  <c r="BL447" s="1"/>
  <c r="BL448" s="1"/>
  <c r="BL449" s="1"/>
  <c r="BL450" s="1"/>
  <c r="BL451" s="1"/>
  <c r="BL452" s="1"/>
  <c r="BL453" s="1"/>
  <c r="BL454" s="1"/>
  <c r="BL455" s="1"/>
  <c r="BL456" s="1"/>
  <c r="BL457" s="1"/>
  <c r="BL458" s="1"/>
  <c r="BL459" s="1"/>
  <c r="BL460" s="1"/>
  <c r="BL461" s="1"/>
  <c r="BL462" s="1"/>
  <c r="BL463" s="1"/>
  <c r="BL464" s="1"/>
  <c r="BL465" s="1"/>
  <c r="BL466" s="1"/>
  <c r="BL467" s="1"/>
  <c r="BL468" s="1"/>
  <c r="BL469" s="1"/>
  <c r="BL470" s="1"/>
  <c r="BL471" s="1"/>
  <c r="BL472" s="1"/>
  <c r="BL473" s="1"/>
  <c r="BL474" s="1"/>
  <c r="BL475" s="1"/>
  <c r="BL476" s="1"/>
  <c r="BL477" s="1"/>
  <c r="BL478" s="1"/>
  <c r="BL479" s="1"/>
  <c r="BL480" s="1"/>
  <c r="BL481" s="1"/>
  <c r="BL482" s="1"/>
  <c r="BL483" s="1"/>
  <c r="BL484" s="1"/>
  <c r="BL485" s="1"/>
  <c r="BL486" s="1"/>
  <c r="BL487" s="1"/>
  <c r="BL488" s="1"/>
  <c r="BL489" s="1"/>
  <c r="BL490" s="1"/>
  <c r="BL491" s="1"/>
  <c r="BL492" s="1"/>
  <c r="BL493" s="1"/>
  <c r="BL494" s="1"/>
  <c r="BL495" s="1"/>
  <c r="BL496" s="1"/>
  <c r="BL497" s="1"/>
  <c r="BL498" s="1"/>
  <c r="BL499" s="1"/>
  <c r="BL500" s="1"/>
  <c r="BL501" s="1"/>
  <c r="BL502" s="1"/>
  <c r="BL503" s="1"/>
  <c r="BL504" s="1"/>
  <c r="BL505" s="1"/>
  <c r="BL506" s="1"/>
  <c r="BL507" s="1"/>
  <c r="BL508" s="1"/>
  <c r="BL509" s="1"/>
  <c r="BL510" s="1"/>
  <c r="BL511" s="1"/>
  <c r="BL512" s="1"/>
  <c r="BL513" s="1"/>
  <c r="BL514" s="1"/>
  <c r="BL515" s="1"/>
  <c r="BL516" s="1"/>
  <c r="BL517" s="1"/>
  <c r="BL518" s="1"/>
  <c r="BL519" s="1"/>
  <c r="BL520" s="1"/>
  <c r="BL521" s="1"/>
  <c r="BL522" s="1"/>
  <c r="BL523" s="1"/>
  <c r="BL524" s="1"/>
  <c r="BL525" s="1"/>
  <c r="BL526" s="1"/>
  <c r="BL527" s="1"/>
  <c r="BL528" s="1"/>
  <c r="BL529" s="1"/>
  <c r="BL530" s="1"/>
  <c r="BL531" s="1"/>
  <c r="BL532" s="1"/>
  <c r="BL533" s="1"/>
  <c r="BL534" s="1"/>
  <c r="BL535" s="1"/>
  <c r="BL536" s="1"/>
  <c r="BL537" s="1"/>
  <c r="BL538" s="1"/>
  <c r="BL539" s="1"/>
  <c r="BL540" s="1"/>
  <c r="BL541" s="1"/>
  <c r="BL542" s="1"/>
  <c r="BL543" s="1"/>
  <c r="BL544" s="1"/>
  <c r="BL545" s="1"/>
  <c r="BL546" s="1"/>
  <c r="BL547" s="1"/>
  <c r="BL548" s="1"/>
  <c r="BL549" s="1"/>
  <c r="BL550" s="1"/>
  <c r="BL551" s="1"/>
  <c r="BL552" s="1"/>
  <c r="BL553" s="1"/>
  <c r="BL554" s="1"/>
  <c r="BL555" s="1"/>
  <c r="BL556" s="1"/>
  <c r="BL557" s="1"/>
  <c r="BL558" s="1"/>
  <c r="BL559" s="1"/>
  <c r="BL560" s="1"/>
  <c r="BL561" s="1"/>
  <c r="BL562" s="1"/>
  <c r="BL563" s="1"/>
  <c r="BL564" s="1"/>
  <c r="BL565" s="1"/>
  <c r="BL566" s="1"/>
  <c r="BL567" s="1"/>
  <c r="BL568" s="1"/>
  <c r="BL569" s="1"/>
  <c r="BL570" s="1"/>
  <c r="BL571" s="1"/>
  <c r="BL572" s="1"/>
  <c r="BL573" s="1"/>
  <c r="BL574" s="1"/>
  <c r="BL575" s="1"/>
  <c r="BL576" s="1"/>
  <c r="BL577" s="1"/>
  <c r="BL578" s="1"/>
  <c r="BL579" s="1"/>
  <c r="BL580" s="1"/>
  <c r="BL581" s="1"/>
  <c r="BL582" s="1"/>
  <c r="BL583" s="1"/>
  <c r="BL584" s="1"/>
  <c r="BL585" s="1"/>
  <c r="BL586" s="1"/>
  <c r="BL587" s="1"/>
  <c r="BL588" s="1"/>
  <c r="BL589" s="1"/>
  <c r="BL590" s="1"/>
  <c r="BL591" s="1"/>
  <c r="BL592" s="1"/>
  <c r="BL593" s="1"/>
  <c r="BL594" s="1"/>
  <c r="BL595" s="1"/>
  <c r="BL596" s="1"/>
  <c r="BL597" s="1"/>
  <c r="BL598" s="1"/>
  <c r="BL599" s="1"/>
  <c r="BL600" s="1"/>
  <c r="BL601" s="1"/>
  <c r="BL602" s="1"/>
  <c r="BL603" s="1"/>
  <c r="BL604" s="1"/>
  <c r="BL605" s="1"/>
  <c r="BL606" s="1"/>
  <c r="BL607" s="1"/>
  <c r="BL608" s="1"/>
  <c r="BL609" s="1"/>
  <c r="BL610" s="1"/>
  <c r="BL611" s="1"/>
  <c r="BL612" s="1"/>
  <c r="BL613" s="1"/>
  <c r="BL614" s="1"/>
  <c r="BB12"/>
  <c r="BA12"/>
  <c r="BC12" s="1"/>
  <c r="AX12"/>
  <c r="AW12"/>
  <c r="AY12" s="1"/>
  <c r="AT12"/>
  <c r="AS12"/>
  <c r="AQ12"/>
  <c r="AP12"/>
  <c r="AO12"/>
  <c r="AU12" s="1"/>
  <c r="AL12"/>
  <c r="AK12"/>
  <c r="AM12" s="1"/>
  <c r="AH12"/>
  <c r="AG12"/>
  <c r="AI12" s="1"/>
  <c r="AD12"/>
  <c r="AC12"/>
  <c r="AE12" s="1"/>
  <c r="AA12"/>
  <c r="Z12"/>
  <c r="Y12"/>
  <c r="V12"/>
  <c r="U12"/>
  <c r="W12" s="1"/>
  <c r="R12"/>
  <c r="Q12"/>
  <c r="S12" s="1"/>
  <c r="N12"/>
  <c r="M12"/>
  <c r="O12" s="1"/>
  <c r="K12"/>
  <c r="J12"/>
  <c r="I12"/>
  <c r="BE12" s="1"/>
  <c r="C12"/>
  <c r="B12"/>
  <c r="A12"/>
  <c r="BL11"/>
  <c r="BB11"/>
  <c r="BA11"/>
  <c r="BC11" s="1"/>
  <c r="AY11"/>
  <c r="AX11"/>
  <c r="AW11"/>
  <c r="AT11"/>
  <c r="AS11"/>
  <c r="AU11" s="1"/>
  <c r="AP11"/>
  <c r="AO11"/>
  <c r="AQ11" s="1"/>
  <c r="AL11"/>
  <c r="AK11"/>
  <c r="AM11" s="1"/>
  <c r="AI11"/>
  <c r="AH11"/>
  <c r="AG11"/>
  <c r="AD11"/>
  <c r="AC11"/>
  <c r="AE11" s="1"/>
  <c r="Z11"/>
  <c r="Y11"/>
  <c r="AA11" s="1"/>
  <c r="V11"/>
  <c r="U11"/>
  <c r="W11" s="1"/>
  <c r="S11"/>
  <c r="R11"/>
  <c r="Q11"/>
  <c r="N11"/>
  <c r="M11"/>
  <c r="O11" s="1"/>
  <c r="J11"/>
  <c r="I11"/>
  <c r="BG11" s="1"/>
  <c r="C11"/>
  <c r="B11"/>
  <c r="A11"/>
  <c r="BB10"/>
  <c r="BA10"/>
  <c r="BC10" s="1"/>
  <c r="AX10"/>
  <c r="AW10"/>
  <c r="AY10" s="1"/>
  <c r="AU10"/>
  <c r="AT10"/>
  <c r="AS10"/>
  <c r="AP10"/>
  <c r="AO10"/>
  <c r="AQ10" s="1"/>
  <c r="AL10"/>
  <c r="AK10"/>
  <c r="AM10" s="1"/>
  <c r="AH10"/>
  <c r="AG10"/>
  <c r="AI10" s="1"/>
  <c r="AE10"/>
  <c r="AD10"/>
  <c r="AC10"/>
  <c r="Z10"/>
  <c r="Y10"/>
  <c r="AA10" s="1"/>
  <c r="V10"/>
  <c r="U10"/>
  <c r="W10" s="1"/>
  <c r="R10"/>
  <c r="Q10"/>
  <c r="S10" s="1"/>
  <c r="O10"/>
  <c r="N10"/>
  <c r="M10"/>
  <c r="J10"/>
  <c r="I10"/>
  <c r="BE10" s="1"/>
  <c r="C10"/>
  <c r="B10"/>
  <c r="A10"/>
  <c r="B9"/>
  <c r="A9"/>
  <c r="B8"/>
  <c r="A8"/>
  <c r="BJ7"/>
  <c r="BI7"/>
  <c r="BH7"/>
  <c r="BG7"/>
  <c r="BF7"/>
  <c r="BE7"/>
  <c r="BC7"/>
  <c r="BB7"/>
  <c r="BA7"/>
  <c r="AY7"/>
  <c r="AX7"/>
  <c r="AW7"/>
  <c r="AU7"/>
  <c r="AT7"/>
  <c r="AS7"/>
  <c r="AQ7"/>
  <c r="AP7"/>
  <c r="AO7"/>
  <c r="AM7"/>
  <c r="AL7"/>
  <c r="AK7"/>
  <c r="AI7"/>
  <c r="AH7"/>
  <c r="AG7"/>
  <c r="AE7"/>
  <c r="AD7"/>
  <c r="AC7"/>
  <c r="AA7"/>
  <c r="Z7"/>
  <c r="Y7"/>
  <c r="W7"/>
  <c r="V7"/>
  <c r="U7"/>
  <c r="S7"/>
  <c r="R7"/>
  <c r="Q7"/>
  <c r="O7"/>
  <c r="N7"/>
  <c r="M7"/>
  <c r="K7"/>
  <c r="J7"/>
  <c r="I7"/>
  <c r="G7"/>
  <c r="F7"/>
  <c r="E7"/>
  <c r="C7"/>
  <c r="B7"/>
  <c r="BA5"/>
  <c r="BA1010" s="1"/>
  <c r="AW5"/>
  <c r="AW1010" s="1"/>
  <c r="AS5"/>
  <c r="AS1010" s="1"/>
  <c r="AO5"/>
  <c r="AO1010" s="1"/>
  <c r="AK5"/>
  <c r="AK1010" s="1"/>
  <c r="AG5"/>
  <c r="AG1010" s="1"/>
  <c r="AC5"/>
  <c r="AC1010" s="1"/>
  <c r="Y5"/>
  <c r="Y1010" s="1"/>
  <c r="U5"/>
  <c r="U1010" s="1"/>
  <c r="Q5"/>
  <c r="Q1010" s="1"/>
  <c r="M5"/>
  <c r="M1010" s="1"/>
  <c r="I5"/>
  <c r="I1010" s="1"/>
  <c r="E5"/>
  <c r="E1010" s="1"/>
  <c r="BB3"/>
  <c r="BA3"/>
  <c r="AX3"/>
  <c r="AW3"/>
  <c r="AT3"/>
  <c r="AS3"/>
  <c r="AP3"/>
  <c r="AO3"/>
  <c r="AL3"/>
  <c r="AK3"/>
  <c r="AH3"/>
  <c r="AG3"/>
  <c r="AD3"/>
  <c r="AC3"/>
  <c r="Z3"/>
  <c r="Y3"/>
  <c r="V3"/>
  <c r="U3"/>
  <c r="R3"/>
  <c r="Q3"/>
  <c r="N3"/>
  <c r="M3"/>
  <c r="J3"/>
  <c r="I3"/>
  <c r="F3"/>
  <c r="E3"/>
  <c r="BB2"/>
  <c r="BA2"/>
  <c r="AX2"/>
  <c r="AW2"/>
  <c r="AT2"/>
  <c r="AS2"/>
  <c r="AP2"/>
  <c r="AO2"/>
  <c r="AL2"/>
  <c r="AK2"/>
  <c r="AH2"/>
  <c r="AG2"/>
  <c r="AD2"/>
  <c r="AC2"/>
  <c r="Z2"/>
  <c r="Y2"/>
  <c r="V2"/>
  <c r="U2"/>
  <c r="R2"/>
  <c r="Q2"/>
  <c r="N2"/>
  <c r="M2"/>
  <c r="J2"/>
  <c r="I2"/>
  <c r="F2"/>
  <c r="E2"/>
  <c r="BK1"/>
  <c r="BD1"/>
  <c r="BB1"/>
  <c r="BA1"/>
  <c r="AZ1"/>
  <c r="AX1"/>
  <c r="AW1"/>
  <c r="AV1"/>
  <c r="AT1"/>
  <c r="AS1"/>
  <c r="AR1"/>
  <c r="AP1"/>
  <c r="AO1"/>
  <c r="AN1"/>
  <c r="AL1"/>
  <c r="AK1"/>
  <c r="AJ1"/>
  <c r="AH1"/>
  <c r="AG1"/>
  <c r="AF1"/>
  <c r="AD1"/>
  <c r="AC1"/>
  <c r="AB1"/>
  <c r="Z1"/>
  <c r="Y1"/>
  <c r="X1"/>
  <c r="V1"/>
  <c r="U1"/>
  <c r="T1"/>
  <c r="R1"/>
  <c r="Q1"/>
  <c r="P1"/>
  <c r="N1"/>
  <c r="M1"/>
  <c r="L1"/>
  <c r="J1"/>
  <c r="I1"/>
  <c r="H1"/>
  <c r="F1"/>
  <c r="E1"/>
  <c r="BI81" l="1"/>
  <c r="BF81"/>
  <c r="BI83"/>
  <c r="BF83"/>
  <c r="BF16"/>
  <c r="BF18"/>
  <c r="BH22"/>
  <c r="BH24"/>
  <c r="BH26"/>
  <c r="BH28"/>
  <c r="BH30"/>
  <c r="BH32"/>
  <c r="BH34"/>
  <c r="BH36"/>
  <c r="BH38"/>
  <c r="BH40"/>
  <c r="BH42"/>
  <c r="BH46"/>
  <c r="BF50"/>
  <c r="BH62"/>
  <c r="BF68"/>
  <c r="BF70"/>
  <c r="BF72"/>
  <c r="BF78"/>
  <c r="BF10"/>
  <c r="BH15"/>
  <c r="BH64"/>
  <c r="BH67"/>
  <c r="BJ67"/>
  <c r="BH69"/>
  <c r="BJ69"/>
  <c r="BH71"/>
  <c r="BJ71"/>
  <c r="BH73"/>
  <c r="BJ73"/>
  <c r="BF80"/>
  <c r="BF82"/>
  <c r="BF12"/>
  <c r="BF14"/>
  <c r="BH17"/>
  <c r="BF21"/>
  <c r="BF23"/>
  <c r="BF25"/>
  <c r="BF27"/>
  <c r="BF29"/>
  <c r="BF31"/>
  <c r="BF33"/>
  <c r="BF35"/>
  <c r="BF37"/>
  <c r="BF39"/>
  <c r="BF41"/>
  <c r="BF43"/>
  <c r="BF45"/>
  <c r="BF47"/>
  <c r="BF53"/>
  <c r="BF55"/>
  <c r="BF57"/>
  <c r="BF59"/>
  <c r="BF61"/>
  <c r="BF63"/>
  <c r="BI67"/>
  <c r="BF67"/>
  <c r="BI69"/>
  <c r="BF69"/>
  <c r="BI71"/>
  <c r="BF71"/>
  <c r="BI73"/>
  <c r="BF73"/>
  <c r="BH79"/>
  <c r="BH81"/>
  <c r="BJ81"/>
  <c r="BH83"/>
  <c r="BJ83"/>
  <c r="BF87"/>
  <c r="BF91"/>
  <c r="BF95"/>
  <c r="BF97"/>
  <c r="BF99"/>
  <c r="BF105"/>
  <c r="BF119"/>
  <c r="BF121"/>
  <c r="BH128"/>
  <c r="BF129"/>
  <c r="BF131"/>
  <c r="BF135"/>
  <c r="BH143"/>
  <c r="BH151"/>
  <c r="BH156"/>
  <c r="BF159"/>
  <c r="BH164"/>
  <c r="BH166"/>
  <c r="BF170"/>
  <c r="BF175"/>
  <c r="BJ177"/>
  <c r="BH177"/>
  <c r="BJ179"/>
  <c r="BH179"/>
  <c r="BJ181"/>
  <c r="BH181"/>
  <c r="BJ183"/>
  <c r="BH183"/>
  <c r="BJ185"/>
  <c r="BH185"/>
  <c r="BJ187"/>
  <c r="BH187"/>
  <c r="BF195"/>
  <c r="K10"/>
  <c r="BG10"/>
  <c r="AE28"/>
  <c r="W41"/>
  <c r="AM41"/>
  <c r="BC41"/>
  <c r="W43"/>
  <c r="AM43"/>
  <c r="BC43"/>
  <c r="O44"/>
  <c r="AE44"/>
  <c r="AU44"/>
  <c r="W45"/>
  <c r="AM45"/>
  <c r="BC45"/>
  <c r="O46"/>
  <c r="AE46"/>
  <c r="AU46"/>
  <c r="W47"/>
  <c r="AM47"/>
  <c r="BC47"/>
  <c r="W50"/>
  <c r="AM50"/>
  <c r="BC50"/>
  <c r="W53"/>
  <c r="AM53"/>
  <c r="BC53"/>
  <c r="O54"/>
  <c r="AE54"/>
  <c r="AU54"/>
  <c r="W55"/>
  <c r="AM55"/>
  <c r="BC55"/>
  <c r="O56"/>
  <c r="AE56"/>
  <c r="AU56"/>
  <c r="W57"/>
  <c r="AM57"/>
  <c r="BC57"/>
  <c r="O58"/>
  <c r="AE58"/>
  <c r="AU58"/>
  <c r="W59"/>
  <c r="AM59"/>
  <c r="BC59"/>
  <c r="O60"/>
  <c r="AE60"/>
  <c r="AU60"/>
  <c r="W61"/>
  <c r="AM61"/>
  <c r="BC61"/>
  <c r="O62"/>
  <c r="AE62"/>
  <c r="AU62"/>
  <c r="O83"/>
  <c r="AE84"/>
  <c r="BE84"/>
  <c r="BJ84" s="1"/>
  <c r="BF90"/>
  <c r="BF94"/>
  <c r="BJ98"/>
  <c r="BH98"/>
  <c r="BJ100"/>
  <c r="BH100"/>
  <c r="BJ102"/>
  <c r="BH102"/>
  <c r="BJ104"/>
  <c r="BH104"/>
  <c r="BJ106"/>
  <c r="BH106"/>
  <c r="BH126"/>
  <c r="BH134"/>
  <c r="BF140"/>
  <c r="BH141"/>
  <c r="BF144"/>
  <c r="BH149"/>
  <c r="BH154"/>
  <c r="BH173"/>
  <c r="BF177"/>
  <c r="BI177"/>
  <c r="BF179"/>
  <c r="BI179"/>
  <c r="BF181"/>
  <c r="BI181"/>
  <c r="BF183"/>
  <c r="BI183"/>
  <c r="BF185"/>
  <c r="BI185"/>
  <c r="BF187"/>
  <c r="BI187"/>
  <c r="BH189"/>
  <c r="BE11"/>
  <c r="BG12"/>
  <c r="BE13"/>
  <c r="BJ13" s="1"/>
  <c r="BG14"/>
  <c r="BE15"/>
  <c r="BG16"/>
  <c r="BE17"/>
  <c r="BG18"/>
  <c r="BI18" s="1"/>
  <c r="BG21"/>
  <c r="BE22"/>
  <c r="BG23"/>
  <c r="BI23" s="1"/>
  <c r="BE24"/>
  <c r="BJ24" s="1"/>
  <c r="BG25"/>
  <c r="BE26"/>
  <c r="BG27"/>
  <c r="BI27" s="1"/>
  <c r="BE28"/>
  <c r="BJ28" s="1"/>
  <c r="BG29"/>
  <c r="BE30"/>
  <c r="BG31"/>
  <c r="BI31" s="1"/>
  <c r="BE32"/>
  <c r="BJ32" s="1"/>
  <c r="BG33"/>
  <c r="BE34"/>
  <c r="BG35"/>
  <c r="BI35" s="1"/>
  <c r="BE36"/>
  <c r="BJ36" s="1"/>
  <c r="BG37"/>
  <c r="BE38"/>
  <c r="BG39"/>
  <c r="BI39" s="1"/>
  <c r="BE40"/>
  <c r="BJ40" s="1"/>
  <c r="BG41"/>
  <c r="BE42"/>
  <c r="BG43"/>
  <c r="BI43" s="1"/>
  <c r="BE44"/>
  <c r="BJ44" s="1"/>
  <c r="BG45"/>
  <c r="BE46"/>
  <c r="BG47"/>
  <c r="BI47" s="1"/>
  <c r="BG50"/>
  <c r="BI50" s="1"/>
  <c r="BG53"/>
  <c r="BE54"/>
  <c r="BG55"/>
  <c r="BI55" s="1"/>
  <c r="BE56"/>
  <c r="BJ56" s="1"/>
  <c r="BG57"/>
  <c r="BE58"/>
  <c r="BG59"/>
  <c r="BI59" s="1"/>
  <c r="BE60"/>
  <c r="BJ60" s="1"/>
  <c r="BG61"/>
  <c r="BE62"/>
  <c r="BG63"/>
  <c r="BI63" s="1"/>
  <c r="BE64"/>
  <c r="S67"/>
  <c r="K68"/>
  <c r="AQ68"/>
  <c r="BG68"/>
  <c r="BI68" s="1"/>
  <c r="S69"/>
  <c r="K70"/>
  <c r="BG70"/>
  <c r="S71"/>
  <c r="K72"/>
  <c r="BG72"/>
  <c r="BI72" s="1"/>
  <c r="S73"/>
  <c r="AI73"/>
  <c r="AY73"/>
  <c r="K78"/>
  <c r="AA78"/>
  <c r="AQ78"/>
  <c r="BG78"/>
  <c r="BE79"/>
  <c r="BJ79" s="1"/>
  <c r="BG80"/>
  <c r="BI80" s="1"/>
  <c r="S81"/>
  <c r="K82"/>
  <c r="BG82"/>
  <c r="S83"/>
  <c r="K84"/>
  <c r="BF89"/>
  <c r="BF93"/>
  <c r="BF98"/>
  <c r="BI98"/>
  <c r="BF100"/>
  <c r="BI100"/>
  <c r="BF102"/>
  <c r="BI102"/>
  <c r="BF104"/>
  <c r="BI104"/>
  <c r="BF106"/>
  <c r="BI106"/>
  <c r="BH112"/>
  <c r="BF113"/>
  <c r="BF117"/>
  <c r="BH120"/>
  <c r="BH122"/>
  <c r="BH124"/>
  <c r="BH130"/>
  <c r="BF133"/>
  <c r="BH139"/>
  <c r="BF150"/>
  <c r="BF161"/>
  <c r="BF163"/>
  <c r="BH169"/>
  <c r="BH171"/>
  <c r="BF174"/>
  <c r="BF196"/>
  <c r="O23"/>
  <c r="O31"/>
  <c r="O78"/>
  <c r="O84"/>
  <c r="W84"/>
  <c r="AQ84"/>
  <c r="AU84"/>
  <c r="AA87"/>
  <c r="BF88"/>
  <c r="BF92"/>
  <c r="BH96"/>
  <c r="BF127"/>
  <c r="BH132"/>
  <c r="BH136"/>
  <c r="BF148"/>
  <c r="BH158"/>
  <c r="BH160"/>
  <c r="BF172"/>
  <c r="BF176"/>
  <c r="BF184"/>
  <c r="BF186"/>
  <c r="BF190"/>
  <c r="BH194"/>
  <c r="BF197"/>
  <c r="K11"/>
  <c r="BH11" s="1"/>
  <c r="K13"/>
  <c r="BH13" s="1"/>
  <c r="K15"/>
  <c r="K17"/>
  <c r="K22"/>
  <c r="K24"/>
  <c r="K26"/>
  <c r="K28"/>
  <c r="K30"/>
  <c r="K32"/>
  <c r="K34"/>
  <c r="K36"/>
  <c r="K38"/>
  <c r="K40"/>
  <c r="K42"/>
  <c r="K44"/>
  <c r="BH44" s="1"/>
  <c r="K46"/>
  <c r="K54"/>
  <c r="BH54" s="1"/>
  <c r="K56"/>
  <c r="BH56" s="1"/>
  <c r="K58"/>
  <c r="BH58" s="1"/>
  <c r="K60"/>
  <c r="BH60" s="1"/>
  <c r="K62"/>
  <c r="K64"/>
  <c r="K79"/>
  <c r="BH84"/>
  <c r="BG200"/>
  <c r="K200"/>
  <c r="BF205"/>
  <c r="BF209"/>
  <c r="BF228"/>
  <c r="BF230"/>
  <c r="BF232"/>
  <c r="BF236"/>
  <c r="BH257"/>
  <c r="BH259"/>
  <c r="BH261"/>
  <c r="BF265"/>
  <c r="BH276"/>
  <c r="BH282"/>
  <c r="BH284"/>
  <c r="BH290"/>
  <c r="BH292"/>
  <c r="K87"/>
  <c r="BG87"/>
  <c r="K89"/>
  <c r="BG89"/>
  <c r="BI89" s="1"/>
  <c r="K91"/>
  <c r="BG91"/>
  <c r="K93"/>
  <c r="BG93"/>
  <c r="BI93" s="1"/>
  <c r="K95"/>
  <c r="BG95"/>
  <c r="AI96"/>
  <c r="BE96"/>
  <c r="BJ96" s="1"/>
  <c r="K97"/>
  <c r="BG97"/>
  <c r="S98"/>
  <c r="K99"/>
  <c r="BG99"/>
  <c r="S100"/>
  <c r="K101"/>
  <c r="BF101" s="1"/>
  <c r="BG101"/>
  <c r="S102"/>
  <c r="K103"/>
  <c r="BF103" s="1"/>
  <c r="BG103"/>
  <c r="BI103" s="1"/>
  <c r="S104"/>
  <c r="K105"/>
  <c r="BG105"/>
  <c r="S106"/>
  <c r="AI106"/>
  <c r="AY106"/>
  <c r="K111"/>
  <c r="BF111" s="1"/>
  <c r="AA111"/>
  <c r="AQ111"/>
  <c r="BG111"/>
  <c r="S112"/>
  <c r="BE112"/>
  <c r="K113"/>
  <c r="BG113"/>
  <c r="BE114"/>
  <c r="K115"/>
  <c r="BF115" s="1"/>
  <c r="BG115"/>
  <c r="BE116"/>
  <c r="K117"/>
  <c r="BG117"/>
  <c r="BE118"/>
  <c r="K119"/>
  <c r="BG119"/>
  <c r="BE120"/>
  <c r="BJ120" s="1"/>
  <c r="K121"/>
  <c r="BG121"/>
  <c r="BE122"/>
  <c r="K123"/>
  <c r="BF123" s="1"/>
  <c r="BG123"/>
  <c r="BI123" s="1"/>
  <c r="BE124"/>
  <c r="K125"/>
  <c r="BF125" s="1"/>
  <c r="BG125"/>
  <c r="BI125" s="1"/>
  <c r="BE126"/>
  <c r="BJ126" s="1"/>
  <c r="BG127"/>
  <c r="AY128"/>
  <c r="BE128"/>
  <c r="K129"/>
  <c r="AA129"/>
  <c r="AQ129"/>
  <c r="BG129"/>
  <c r="BI129" s="1"/>
  <c r="S130"/>
  <c r="AI130"/>
  <c r="AY130"/>
  <c r="BE130"/>
  <c r="K131"/>
  <c r="BG131"/>
  <c r="BE132"/>
  <c r="BJ132" s="1"/>
  <c r="K133"/>
  <c r="BG133"/>
  <c r="BI133" s="1"/>
  <c r="BE134"/>
  <c r="K135"/>
  <c r="BG135"/>
  <c r="BI135" s="1"/>
  <c r="BE136"/>
  <c r="BJ136" s="1"/>
  <c r="BE139"/>
  <c r="K140"/>
  <c r="BG140"/>
  <c r="BE141"/>
  <c r="BJ141" s="1"/>
  <c r="K142"/>
  <c r="BF142" s="1"/>
  <c r="BG142"/>
  <c r="BI142" s="1"/>
  <c r="BE143"/>
  <c r="K144"/>
  <c r="BG144"/>
  <c r="BE145"/>
  <c r="BJ145" s="1"/>
  <c r="K146"/>
  <c r="BF146" s="1"/>
  <c r="BG146"/>
  <c r="BI146" s="1"/>
  <c r="BE147"/>
  <c r="K148"/>
  <c r="BG148"/>
  <c r="BE149"/>
  <c r="BJ149" s="1"/>
  <c r="K150"/>
  <c r="BG150"/>
  <c r="BE151"/>
  <c r="BJ151" s="1"/>
  <c r="BE154"/>
  <c r="BJ154" s="1"/>
  <c r="K155"/>
  <c r="BF155" s="1"/>
  <c r="BG155"/>
  <c r="BI155" s="1"/>
  <c r="BE156"/>
  <c r="K157"/>
  <c r="BF157" s="1"/>
  <c r="BG157"/>
  <c r="BE158"/>
  <c r="BJ158" s="1"/>
  <c r="K159"/>
  <c r="AA159"/>
  <c r="AQ159"/>
  <c r="BG159"/>
  <c r="S160"/>
  <c r="AI160"/>
  <c r="AY160"/>
  <c r="BE160"/>
  <c r="K161"/>
  <c r="BG161"/>
  <c r="BI161" s="1"/>
  <c r="BE162"/>
  <c r="K163"/>
  <c r="BG163"/>
  <c r="BI163" s="1"/>
  <c r="BE164"/>
  <c r="BJ164" s="1"/>
  <c r="K165"/>
  <c r="BF165" s="1"/>
  <c r="BG165"/>
  <c r="BE166"/>
  <c r="BE169"/>
  <c r="BJ169" s="1"/>
  <c r="K170"/>
  <c r="BG170"/>
  <c r="BE171"/>
  <c r="K172"/>
  <c r="BG172"/>
  <c r="BE173"/>
  <c r="K174"/>
  <c r="BG174"/>
  <c r="BI174" s="1"/>
  <c r="K176"/>
  <c r="BG176"/>
  <c r="S177"/>
  <c r="K178"/>
  <c r="BF178" s="1"/>
  <c r="BG178"/>
  <c r="S179"/>
  <c r="K180"/>
  <c r="BF180" s="1"/>
  <c r="BG180"/>
  <c r="BI180" s="1"/>
  <c r="S181"/>
  <c r="K182"/>
  <c r="BF182" s="1"/>
  <c r="AA182"/>
  <c r="AQ182"/>
  <c r="BG182"/>
  <c r="S183"/>
  <c r="AI183"/>
  <c r="AY183"/>
  <c r="K184"/>
  <c r="AA184"/>
  <c r="AQ184"/>
  <c r="BG184"/>
  <c r="BI184" s="1"/>
  <c r="S185"/>
  <c r="AI185"/>
  <c r="AY185"/>
  <c r="K186"/>
  <c r="AA186"/>
  <c r="AQ186"/>
  <c r="BG186"/>
  <c r="BI186" s="1"/>
  <c r="S187"/>
  <c r="AI187"/>
  <c r="AY187"/>
  <c r="K188"/>
  <c r="BF188" s="1"/>
  <c r="AA188"/>
  <c r="AQ188"/>
  <c r="BG188"/>
  <c r="BE189"/>
  <c r="BJ189" s="1"/>
  <c r="AA190"/>
  <c r="AQ190"/>
  <c r="BG190"/>
  <c r="BI190" s="1"/>
  <c r="K193"/>
  <c r="BF193" s="1"/>
  <c r="BG193"/>
  <c r="BI193" s="1"/>
  <c r="BE194"/>
  <c r="K195"/>
  <c r="BG195"/>
  <c r="BI195" s="1"/>
  <c r="K197"/>
  <c r="BG197"/>
  <c r="BG198"/>
  <c r="BC198"/>
  <c r="AE200"/>
  <c r="AI200"/>
  <c r="BE201"/>
  <c r="W201"/>
  <c r="AA201"/>
  <c r="BC201"/>
  <c r="BF218"/>
  <c r="BF220"/>
  <c r="BF222"/>
  <c r="BF224"/>
  <c r="BF239"/>
  <c r="BH243"/>
  <c r="BH270"/>
  <c r="BI295"/>
  <c r="BF295"/>
  <c r="W106"/>
  <c r="O111"/>
  <c r="AE119"/>
  <c r="W122"/>
  <c r="AM122"/>
  <c r="O123"/>
  <c r="AE123"/>
  <c r="AU123"/>
  <c r="W124"/>
  <c r="AM124"/>
  <c r="O125"/>
  <c r="AE125"/>
  <c r="AU125"/>
  <c r="O129"/>
  <c r="O144"/>
  <c r="AE144"/>
  <c r="O146"/>
  <c r="AE146"/>
  <c r="W147"/>
  <c r="AM147"/>
  <c r="O148"/>
  <c r="AE148"/>
  <c r="AU148"/>
  <c r="W149"/>
  <c r="AM149"/>
  <c r="O150"/>
  <c r="AE150"/>
  <c r="AU150"/>
  <c r="W151"/>
  <c r="AM151"/>
  <c r="W154"/>
  <c r="AM154"/>
  <c r="O155"/>
  <c r="AE155"/>
  <c r="AU155"/>
  <c r="W156"/>
  <c r="AM156"/>
  <c r="O157"/>
  <c r="AE157"/>
  <c r="AU157"/>
  <c r="W158"/>
  <c r="AM158"/>
  <c r="O159"/>
  <c r="O176"/>
  <c r="O182"/>
  <c r="W183"/>
  <c r="O184"/>
  <c r="W185"/>
  <c r="O186"/>
  <c r="W187"/>
  <c r="O188"/>
  <c r="S198"/>
  <c r="AA199"/>
  <c r="BH201"/>
  <c r="S202"/>
  <c r="AY202"/>
  <c r="BE202"/>
  <c r="BG203"/>
  <c r="BF316"/>
  <c r="BF207"/>
  <c r="BF211"/>
  <c r="BH225"/>
  <c r="BH231"/>
  <c r="BH233"/>
  <c r="BH235"/>
  <c r="BH237"/>
  <c r="BF240"/>
  <c r="BF258"/>
  <c r="BF260"/>
  <c r="BH268"/>
  <c r="BF271"/>
  <c r="BF273"/>
  <c r="BF275"/>
  <c r="BF279"/>
  <c r="BF283"/>
  <c r="BF285"/>
  <c r="BF287"/>
  <c r="BF289"/>
  <c r="BF291"/>
  <c r="BF293"/>
  <c r="BH295"/>
  <c r="BJ295"/>
  <c r="BG88"/>
  <c r="BI88" s="1"/>
  <c r="BG90"/>
  <c r="BG92"/>
  <c r="BG94"/>
  <c r="K96"/>
  <c r="K114"/>
  <c r="BH114" s="1"/>
  <c r="AA114"/>
  <c r="AQ114"/>
  <c r="K116"/>
  <c r="AA116"/>
  <c r="AQ116"/>
  <c r="BG116"/>
  <c r="K118"/>
  <c r="AA118"/>
  <c r="AQ118"/>
  <c r="BG118"/>
  <c r="K120"/>
  <c r="K122"/>
  <c r="K126"/>
  <c r="K128"/>
  <c r="K145"/>
  <c r="BH145" s="1"/>
  <c r="K147"/>
  <c r="BH147" s="1"/>
  <c r="K162"/>
  <c r="BH162" s="1"/>
  <c r="K164"/>
  <c r="K166"/>
  <c r="K169"/>
  <c r="BG175"/>
  <c r="BI175" s="1"/>
  <c r="AA189"/>
  <c r="AQ189"/>
  <c r="BG196"/>
  <c r="AE198"/>
  <c r="AI198"/>
  <c r="BG199"/>
  <c r="S200"/>
  <c r="AY200"/>
  <c r="BE200"/>
  <c r="AQ201"/>
  <c r="BG202"/>
  <c r="K202"/>
  <c r="BF213"/>
  <c r="BF238"/>
  <c r="BF242"/>
  <c r="BF244"/>
  <c r="BF246"/>
  <c r="BF248"/>
  <c r="BF250"/>
  <c r="BF252"/>
  <c r="BF254"/>
  <c r="BF256"/>
  <c r="BF269"/>
  <c r="BE198"/>
  <c r="AM199"/>
  <c r="AQ199"/>
  <c r="BF199"/>
  <c r="AE202"/>
  <c r="AI202"/>
  <c r="BE203"/>
  <c r="W203"/>
  <c r="AA203"/>
  <c r="BC203"/>
  <c r="BG299"/>
  <c r="K299"/>
  <c r="BG304"/>
  <c r="O304"/>
  <c r="BG312"/>
  <c r="O312"/>
  <c r="BG317"/>
  <c r="O317"/>
  <c r="AQ324"/>
  <c r="AM324"/>
  <c r="AY325"/>
  <c r="AU325"/>
  <c r="AQ326"/>
  <c r="AM326"/>
  <c r="AY327"/>
  <c r="AU327"/>
  <c r="AQ328"/>
  <c r="AM328"/>
  <c r="AY329"/>
  <c r="AU329"/>
  <c r="AQ330"/>
  <c r="AM330"/>
  <c r="AY331"/>
  <c r="AU331"/>
  <c r="AQ332"/>
  <c r="AM332"/>
  <c r="AY333"/>
  <c r="AU333"/>
  <c r="AQ334"/>
  <c r="AM334"/>
  <c r="AY335"/>
  <c r="AU335"/>
  <c r="BE204"/>
  <c r="BG205"/>
  <c r="BE206"/>
  <c r="BG207"/>
  <c r="S208"/>
  <c r="BE208"/>
  <c r="BG209"/>
  <c r="BI209" s="1"/>
  <c r="BE210"/>
  <c r="BJ210" s="1"/>
  <c r="BG211"/>
  <c r="BE212"/>
  <c r="BG213"/>
  <c r="BE214"/>
  <c r="BE217"/>
  <c r="BG218"/>
  <c r="BE219"/>
  <c r="BG220"/>
  <c r="BE221"/>
  <c r="BG222"/>
  <c r="BE223"/>
  <c r="BG224"/>
  <c r="BE225"/>
  <c r="K226"/>
  <c r="BF226" s="1"/>
  <c r="BG226"/>
  <c r="BE227"/>
  <c r="BJ227" s="1"/>
  <c r="K228"/>
  <c r="BG228"/>
  <c r="BI228" s="1"/>
  <c r="BE229"/>
  <c r="K230"/>
  <c r="BG230"/>
  <c r="BE231"/>
  <c r="K232"/>
  <c r="BG232"/>
  <c r="BI232" s="1"/>
  <c r="BE233"/>
  <c r="K234"/>
  <c r="BF234" s="1"/>
  <c r="BG234"/>
  <c r="BE235"/>
  <c r="BJ235" s="1"/>
  <c r="K236"/>
  <c r="BG236"/>
  <c r="BI236" s="1"/>
  <c r="BE237"/>
  <c r="K238"/>
  <c r="BG238"/>
  <c r="K240"/>
  <c r="AA240"/>
  <c r="BG240"/>
  <c r="BI240" s="1"/>
  <c r="BE241"/>
  <c r="BG242"/>
  <c r="BE243"/>
  <c r="BG244"/>
  <c r="BI244" s="1"/>
  <c r="BE245"/>
  <c r="BG246"/>
  <c r="BE247"/>
  <c r="BG248"/>
  <c r="BI248" s="1"/>
  <c r="BE249"/>
  <c r="BG250"/>
  <c r="BE251"/>
  <c r="BG252"/>
  <c r="BI252" s="1"/>
  <c r="BE253"/>
  <c r="BG254"/>
  <c r="BE255"/>
  <c r="K256"/>
  <c r="BG256"/>
  <c r="BE257"/>
  <c r="K258"/>
  <c r="BG258"/>
  <c r="BE259"/>
  <c r="K260"/>
  <c r="BG260"/>
  <c r="BI260" s="1"/>
  <c r="BE261"/>
  <c r="BJ261" s="1"/>
  <c r="BE264"/>
  <c r="K265"/>
  <c r="BG265"/>
  <c r="BI265" s="1"/>
  <c r="BE266"/>
  <c r="BJ266" s="1"/>
  <c r="K267"/>
  <c r="BF267" s="1"/>
  <c r="BG267"/>
  <c r="BE268"/>
  <c r="K269"/>
  <c r="BG269"/>
  <c r="BE270"/>
  <c r="K271"/>
  <c r="BG271"/>
  <c r="BI271" s="1"/>
  <c r="BE272"/>
  <c r="K273"/>
  <c r="BG273"/>
  <c r="BE274"/>
  <c r="BJ274" s="1"/>
  <c r="K275"/>
  <c r="BG275"/>
  <c r="BE276"/>
  <c r="BJ276" s="1"/>
  <c r="K277"/>
  <c r="BF277" s="1"/>
  <c r="BG277"/>
  <c r="BE278"/>
  <c r="K279"/>
  <c r="BG279"/>
  <c r="BI279" s="1"/>
  <c r="BE280"/>
  <c r="K281"/>
  <c r="BF281" s="1"/>
  <c r="BG281"/>
  <c r="BE282"/>
  <c r="BJ282" s="1"/>
  <c r="K283"/>
  <c r="BG283"/>
  <c r="BE284"/>
  <c r="BJ284" s="1"/>
  <c r="K285"/>
  <c r="BG285"/>
  <c r="BE286"/>
  <c r="K287"/>
  <c r="BG287"/>
  <c r="BI287" s="1"/>
  <c r="BE288"/>
  <c r="K289"/>
  <c r="BG289"/>
  <c r="BE290"/>
  <c r="BJ290" s="1"/>
  <c r="K291"/>
  <c r="BG291"/>
  <c r="S292"/>
  <c r="AI292"/>
  <c r="AY292"/>
  <c r="BE292"/>
  <c r="BJ292" s="1"/>
  <c r="AA293"/>
  <c r="AQ293"/>
  <c r="BG293"/>
  <c r="S294"/>
  <c r="AI294"/>
  <c r="AY294"/>
  <c r="BE294"/>
  <c r="AA295"/>
  <c r="AQ295"/>
  <c r="S296"/>
  <c r="AI296"/>
  <c r="BG296"/>
  <c r="O297"/>
  <c r="W297"/>
  <c r="AA297"/>
  <c r="BE297"/>
  <c r="O298"/>
  <c r="BH298" s="1"/>
  <c r="S298"/>
  <c r="O299"/>
  <c r="AU299"/>
  <c r="AM300"/>
  <c r="BH300"/>
  <c r="BE302"/>
  <c r="BE310"/>
  <c r="BE315"/>
  <c r="BG325"/>
  <c r="BG327"/>
  <c r="BG329"/>
  <c r="BG331"/>
  <c r="BG333"/>
  <c r="BG335"/>
  <c r="BG302"/>
  <c r="O302"/>
  <c r="BF308"/>
  <c r="BG310"/>
  <c r="O310"/>
  <c r="BG315"/>
  <c r="O315"/>
  <c r="AQ318"/>
  <c r="AM318"/>
  <c r="AY319"/>
  <c r="AU319"/>
  <c r="AA324"/>
  <c r="W324"/>
  <c r="AI325"/>
  <c r="AE325"/>
  <c r="AA326"/>
  <c r="W326"/>
  <c r="AI327"/>
  <c r="AE327"/>
  <c r="AA328"/>
  <c r="W328"/>
  <c r="AI329"/>
  <c r="AE329"/>
  <c r="AA330"/>
  <c r="W330"/>
  <c r="AI331"/>
  <c r="AE331"/>
  <c r="AA332"/>
  <c r="W332"/>
  <c r="AI333"/>
  <c r="AE333"/>
  <c r="AA334"/>
  <c r="W334"/>
  <c r="AI335"/>
  <c r="AE335"/>
  <c r="AQ336"/>
  <c r="AM336"/>
  <c r="AY337"/>
  <c r="AU337"/>
  <c r="AQ338"/>
  <c r="AM338"/>
  <c r="AY339"/>
  <c r="AU339"/>
  <c r="AQ340"/>
  <c r="AM340"/>
  <c r="BH341"/>
  <c r="AY341"/>
  <c r="AU341"/>
  <c r="BF344"/>
  <c r="BF348"/>
  <c r="BH359"/>
  <c r="BH361"/>
  <c r="BH363"/>
  <c r="BH365"/>
  <c r="BH367"/>
  <c r="BH369"/>
  <c r="BH371"/>
  <c r="BH377"/>
  <c r="O213"/>
  <c r="AU236"/>
  <c r="W237"/>
  <c r="AM237"/>
  <c r="O238"/>
  <c r="AE238"/>
  <c r="AU238"/>
  <c r="W239"/>
  <c r="O256"/>
  <c r="AE256"/>
  <c r="W257"/>
  <c r="O267"/>
  <c r="AE267"/>
  <c r="AU267"/>
  <c r="W268"/>
  <c r="AM268"/>
  <c r="O269"/>
  <c r="AE269"/>
  <c r="AU269"/>
  <c r="W270"/>
  <c r="AM270"/>
  <c r="O271"/>
  <c r="AE271"/>
  <c r="AU271"/>
  <c r="AY296"/>
  <c r="BE296"/>
  <c r="AQ297"/>
  <c r="AI298"/>
  <c r="BF324"/>
  <c r="BF326"/>
  <c r="BF328"/>
  <c r="BF330"/>
  <c r="BF332"/>
  <c r="BF334"/>
  <c r="BH379"/>
  <c r="BG308"/>
  <c r="BI308" s="1"/>
  <c r="O308"/>
  <c r="AA318"/>
  <c r="W318"/>
  <c r="AI319"/>
  <c r="AE319"/>
  <c r="S325"/>
  <c r="O325"/>
  <c r="S327"/>
  <c r="O327"/>
  <c r="S329"/>
  <c r="O329"/>
  <c r="S331"/>
  <c r="O331"/>
  <c r="S333"/>
  <c r="O333"/>
  <c r="S335"/>
  <c r="O335"/>
  <c r="AA336"/>
  <c r="W336"/>
  <c r="AI337"/>
  <c r="AE337"/>
  <c r="AA338"/>
  <c r="W338"/>
  <c r="AI339"/>
  <c r="AE339"/>
  <c r="AA340"/>
  <c r="W340"/>
  <c r="AI341"/>
  <c r="AE341"/>
  <c r="BH343"/>
  <c r="BH347"/>
  <c r="BH351"/>
  <c r="BF352"/>
  <c r="K204"/>
  <c r="BH204" s="1"/>
  <c r="K206"/>
  <c r="BH206" s="1"/>
  <c r="K208"/>
  <c r="BH208" s="1"/>
  <c r="K210"/>
  <c r="BH210" s="1"/>
  <c r="K212"/>
  <c r="BH212" s="1"/>
  <c r="K214"/>
  <c r="BH214" s="1"/>
  <c r="K217"/>
  <c r="AA217"/>
  <c r="AQ217"/>
  <c r="BG217"/>
  <c r="S218"/>
  <c r="AI218"/>
  <c r="AY218"/>
  <c r="K219"/>
  <c r="AA219"/>
  <c r="AQ219"/>
  <c r="BG219"/>
  <c r="S220"/>
  <c r="AI220"/>
  <c r="AY220"/>
  <c r="K221"/>
  <c r="AA221"/>
  <c r="AQ221"/>
  <c r="BG221"/>
  <c r="S222"/>
  <c r="AI222"/>
  <c r="AY222"/>
  <c r="K223"/>
  <c r="AA223"/>
  <c r="AQ223"/>
  <c r="BG223"/>
  <c r="S224"/>
  <c r="K225"/>
  <c r="K227"/>
  <c r="BH227" s="1"/>
  <c r="K229"/>
  <c r="BH229" s="1"/>
  <c r="K231"/>
  <c r="K233"/>
  <c r="K235"/>
  <c r="BG239"/>
  <c r="K241"/>
  <c r="AA241"/>
  <c r="BG241"/>
  <c r="K243"/>
  <c r="AA243"/>
  <c r="AQ243"/>
  <c r="K245"/>
  <c r="BH245" s="1"/>
  <c r="K247"/>
  <c r="AA247"/>
  <c r="AQ247"/>
  <c r="BG247"/>
  <c r="S248"/>
  <c r="AI248"/>
  <c r="AY248"/>
  <c r="K249"/>
  <c r="AA249"/>
  <c r="AQ249"/>
  <c r="BG249"/>
  <c r="S250"/>
  <c r="AI250"/>
  <c r="AY250"/>
  <c r="K251"/>
  <c r="AA251"/>
  <c r="AQ251"/>
  <c r="BG251"/>
  <c r="S252"/>
  <c r="AI252"/>
  <c r="AY252"/>
  <c r="K253"/>
  <c r="AA253"/>
  <c r="AQ253"/>
  <c r="BG253"/>
  <c r="S254"/>
  <c r="AI254"/>
  <c r="AY254"/>
  <c r="K255"/>
  <c r="AA255"/>
  <c r="AQ255"/>
  <c r="BG255"/>
  <c r="AY256"/>
  <c r="K257"/>
  <c r="K259"/>
  <c r="K261"/>
  <c r="K264"/>
  <c r="BH264" s="1"/>
  <c r="K266"/>
  <c r="BH266" s="1"/>
  <c r="K272"/>
  <c r="BH272" s="1"/>
  <c r="K274"/>
  <c r="BH274" s="1"/>
  <c r="K276"/>
  <c r="K278"/>
  <c r="BH278" s="1"/>
  <c r="K280"/>
  <c r="BH280" s="1"/>
  <c r="K282"/>
  <c r="K284"/>
  <c r="K286"/>
  <c r="BH286" s="1"/>
  <c r="K288"/>
  <c r="BH288" s="1"/>
  <c r="K290"/>
  <c r="K292"/>
  <c r="K294"/>
  <c r="BH294" s="1"/>
  <c r="BC297"/>
  <c r="BG297"/>
  <c r="AU298"/>
  <c r="AA299"/>
  <c r="AE299"/>
  <c r="BE299"/>
  <c r="S300"/>
  <c r="W300"/>
  <c r="AY300"/>
  <c r="BC300"/>
  <c r="BE303"/>
  <c r="AQ303"/>
  <c r="S304"/>
  <c r="AY304"/>
  <c r="BE306"/>
  <c r="AA307"/>
  <c r="BF307"/>
  <c r="AI308"/>
  <c r="BE311"/>
  <c r="AQ311"/>
  <c r="S312"/>
  <c r="AY312"/>
  <c r="AQ316"/>
  <c r="S317"/>
  <c r="AY317"/>
  <c r="BF318"/>
  <c r="BF336"/>
  <c r="BH337"/>
  <c r="BE338"/>
  <c r="BH339"/>
  <c r="BE340"/>
  <c r="BI300"/>
  <c r="BF300"/>
  <c r="BE301"/>
  <c r="BG301"/>
  <c r="K301"/>
  <c r="BI304"/>
  <c r="BF304"/>
  <c r="BG306"/>
  <c r="O306"/>
  <c r="BI312"/>
  <c r="BF312"/>
  <c r="BI317"/>
  <c r="BF317"/>
  <c r="S319"/>
  <c r="O319"/>
  <c r="S337"/>
  <c r="O337"/>
  <c r="S339"/>
  <c r="O339"/>
  <c r="S341"/>
  <c r="O341"/>
  <c r="BF342"/>
  <c r="BF346"/>
  <c r="BF350"/>
  <c r="BF358"/>
  <c r="BF360"/>
  <c r="BF362"/>
  <c r="BF364"/>
  <c r="BF366"/>
  <c r="BF368"/>
  <c r="BF370"/>
  <c r="BF372"/>
  <c r="BF378"/>
  <c r="BE298"/>
  <c r="O301"/>
  <c r="AQ301"/>
  <c r="S302"/>
  <c r="AY302"/>
  <c r="AA305"/>
  <c r="BF305"/>
  <c r="AI306"/>
  <c r="BE309"/>
  <c r="AQ309"/>
  <c r="S310"/>
  <c r="AY310"/>
  <c r="S315"/>
  <c r="AY315"/>
  <c r="BF381"/>
  <c r="BF386"/>
  <c r="BF388"/>
  <c r="BF392"/>
  <c r="BH398"/>
  <c r="BF409"/>
  <c r="BF417"/>
  <c r="BF419"/>
  <c r="BF421"/>
  <c r="BF423"/>
  <c r="BF425"/>
  <c r="BF429"/>
  <c r="BH433"/>
  <c r="BH435"/>
  <c r="BH437"/>
  <c r="BF441"/>
  <c r="BF443"/>
  <c r="BF445"/>
  <c r="AE353"/>
  <c r="AU353"/>
  <c r="O361"/>
  <c r="AE361"/>
  <c r="AU361"/>
  <c r="W362"/>
  <c r="AM362"/>
  <c r="BC362"/>
  <c r="O363"/>
  <c r="AE363"/>
  <c r="AU363"/>
  <c r="W364"/>
  <c r="AM364"/>
  <c r="BC364"/>
  <c r="O365"/>
  <c r="AE365"/>
  <c r="AU365"/>
  <c r="W366"/>
  <c r="AM366"/>
  <c r="BC366"/>
  <c r="O367"/>
  <c r="AE367"/>
  <c r="AU367"/>
  <c r="W368"/>
  <c r="AM368"/>
  <c r="AU371"/>
  <c r="BH391"/>
  <c r="BF397"/>
  <c r="BH400"/>
  <c r="BJ402"/>
  <c r="BH402"/>
  <c r="BJ404"/>
  <c r="BH404"/>
  <c r="BJ406"/>
  <c r="BH406"/>
  <c r="BJ408"/>
  <c r="BH408"/>
  <c r="K303"/>
  <c r="BG303"/>
  <c r="K305"/>
  <c r="BG305"/>
  <c r="K307"/>
  <c r="BG307"/>
  <c r="K309"/>
  <c r="BG309"/>
  <c r="K311"/>
  <c r="BG311"/>
  <c r="K316"/>
  <c r="BG316"/>
  <c r="BI316" s="1"/>
  <c r="K318"/>
  <c r="BG318"/>
  <c r="BE319"/>
  <c r="BJ319" s="1"/>
  <c r="BG324"/>
  <c r="BI324" s="1"/>
  <c r="BE325"/>
  <c r="BG326"/>
  <c r="BE327"/>
  <c r="BG328"/>
  <c r="BI328" s="1"/>
  <c r="BE329"/>
  <c r="BG330"/>
  <c r="BE331"/>
  <c r="BG332"/>
  <c r="BI332" s="1"/>
  <c r="BE333"/>
  <c r="BG334"/>
  <c r="BE335"/>
  <c r="K336"/>
  <c r="BG336"/>
  <c r="BI336" s="1"/>
  <c r="BE337"/>
  <c r="BG338"/>
  <c r="BE339"/>
  <c r="BG340"/>
  <c r="BE341"/>
  <c r="BG342"/>
  <c r="BE343"/>
  <c r="BJ343" s="1"/>
  <c r="BG344"/>
  <c r="BI344" s="1"/>
  <c r="BE345"/>
  <c r="BG346"/>
  <c r="BE347"/>
  <c r="BG348"/>
  <c r="BI348" s="1"/>
  <c r="BE349"/>
  <c r="BG350"/>
  <c r="BE351"/>
  <c r="BJ351" s="1"/>
  <c r="K352"/>
  <c r="BG352"/>
  <c r="BE353"/>
  <c r="BG358"/>
  <c r="BE359"/>
  <c r="BG360"/>
  <c r="BE361"/>
  <c r="BG362"/>
  <c r="BE363"/>
  <c r="BG364"/>
  <c r="BE365"/>
  <c r="BG366"/>
  <c r="BE367"/>
  <c r="BG368"/>
  <c r="BE369"/>
  <c r="BG370"/>
  <c r="BE371"/>
  <c r="BG372"/>
  <c r="S377"/>
  <c r="AI377"/>
  <c r="AY377"/>
  <c r="BE377"/>
  <c r="K378"/>
  <c r="AA378"/>
  <c r="AQ378"/>
  <c r="BG378"/>
  <c r="S379"/>
  <c r="AU379"/>
  <c r="AY379"/>
  <c r="BE379"/>
  <c r="BH382"/>
  <c r="BI390"/>
  <c r="BF390"/>
  <c r="BF394"/>
  <c r="BF402"/>
  <c r="BI402"/>
  <c r="BF404"/>
  <c r="BI404"/>
  <c r="BF406"/>
  <c r="BI406"/>
  <c r="BF408"/>
  <c r="BI408"/>
  <c r="BH410"/>
  <c r="BH412"/>
  <c r="BH422"/>
  <c r="BH424"/>
  <c r="BH428"/>
  <c r="BH430"/>
  <c r="BF434"/>
  <c r="BF436"/>
  <c r="BH440"/>
  <c r="BH442"/>
  <c r="BH444"/>
  <c r="BH446"/>
  <c r="BF447"/>
  <c r="O352"/>
  <c r="O370"/>
  <c r="O378"/>
  <c r="BH380"/>
  <c r="AA380"/>
  <c r="W380"/>
  <c r="BF383"/>
  <c r="BH389"/>
  <c r="BH393"/>
  <c r="BF399"/>
  <c r="K319"/>
  <c r="BH319" s="1"/>
  <c r="K325"/>
  <c r="K327"/>
  <c r="K329"/>
  <c r="K331"/>
  <c r="K333"/>
  <c r="K335"/>
  <c r="K337"/>
  <c r="K339"/>
  <c r="K341"/>
  <c r="K343"/>
  <c r="K345"/>
  <c r="BH345" s="1"/>
  <c r="K347"/>
  <c r="K349"/>
  <c r="BH349" s="1"/>
  <c r="K351"/>
  <c r="K353"/>
  <c r="BH353" s="1"/>
  <c r="K359"/>
  <c r="K361"/>
  <c r="K363"/>
  <c r="K365"/>
  <c r="K367"/>
  <c r="K369"/>
  <c r="K371"/>
  <c r="AI379"/>
  <c r="BG449"/>
  <c r="K449"/>
  <c r="BG451"/>
  <c r="K451"/>
  <c r="BF453"/>
  <c r="BH457"/>
  <c r="BH463"/>
  <c r="BF466"/>
  <c r="BF468"/>
  <c r="BH472"/>
  <c r="BF477"/>
  <c r="BH480"/>
  <c r="BI485"/>
  <c r="BF485"/>
  <c r="BH492"/>
  <c r="BJ492"/>
  <c r="BI494"/>
  <c r="BF494"/>
  <c r="BE380"/>
  <c r="K381"/>
  <c r="BG381"/>
  <c r="BE382"/>
  <c r="K383"/>
  <c r="BG383"/>
  <c r="BG386"/>
  <c r="BE387"/>
  <c r="BG388"/>
  <c r="BE389"/>
  <c r="BG390"/>
  <c r="BE391"/>
  <c r="BJ391" s="1"/>
  <c r="BG392"/>
  <c r="BI392" s="1"/>
  <c r="BE393"/>
  <c r="BG394"/>
  <c r="BG397"/>
  <c r="BE398"/>
  <c r="K399"/>
  <c r="BG399"/>
  <c r="BE400"/>
  <c r="BJ400" s="1"/>
  <c r="K401"/>
  <c r="BF401" s="1"/>
  <c r="BG401"/>
  <c r="S402"/>
  <c r="K403"/>
  <c r="BF403" s="1"/>
  <c r="BG403"/>
  <c r="S404"/>
  <c r="K405"/>
  <c r="BF405" s="1"/>
  <c r="BG405"/>
  <c r="BI405" s="1"/>
  <c r="S406"/>
  <c r="K407"/>
  <c r="BF407" s="1"/>
  <c r="BG407"/>
  <c r="S408"/>
  <c r="AI408"/>
  <c r="AY408"/>
  <c r="K409"/>
  <c r="AA409"/>
  <c r="AQ409"/>
  <c r="BG409"/>
  <c r="S410"/>
  <c r="AI410"/>
  <c r="AY410"/>
  <c r="BE410"/>
  <c r="K411"/>
  <c r="BF411" s="1"/>
  <c r="AA411"/>
  <c r="AQ411"/>
  <c r="BG411"/>
  <c r="S412"/>
  <c r="AI412"/>
  <c r="AY412"/>
  <c r="BE412"/>
  <c r="K417"/>
  <c r="BG417"/>
  <c r="BI417" s="1"/>
  <c r="BE418"/>
  <c r="BJ418" s="1"/>
  <c r="K419"/>
  <c r="BG419"/>
  <c r="BE420"/>
  <c r="K421"/>
  <c r="BG421"/>
  <c r="BE422"/>
  <c r="BJ422" s="1"/>
  <c r="K423"/>
  <c r="BG423"/>
  <c r="BE424"/>
  <c r="K425"/>
  <c r="BG425"/>
  <c r="BI425" s="1"/>
  <c r="BE426"/>
  <c r="BJ426" s="1"/>
  <c r="K427"/>
  <c r="BF427" s="1"/>
  <c r="BG427"/>
  <c r="BE428"/>
  <c r="K429"/>
  <c r="BG429"/>
  <c r="BE430"/>
  <c r="BJ430" s="1"/>
  <c r="BE433"/>
  <c r="K434"/>
  <c r="BG434"/>
  <c r="BE435"/>
  <c r="K436"/>
  <c r="BG436"/>
  <c r="BI436" s="1"/>
  <c r="BE437"/>
  <c r="BE440"/>
  <c r="K441"/>
  <c r="BG441"/>
  <c r="BI441" s="1"/>
  <c r="BE442"/>
  <c r="K443"/>
  <c r="BG443"/>
  <c r="BE444"/>
  <c r="BJ444" s="1"/>
  <c r="K445"/>
  <c r="BG445"/>
  <c r="BE446"/>
  <c r="BJ446" s="1"/>
  <c r="BE448"/>
  <c r="AM448"/>
  <c r="AU449"/>
  <c r="BE450"/>
  <c r="BH452"/>
  <c r="BF464"/>
  <c r="BF475"/>
  <c r="BF481"/>
  <c r="BH482"/>
  <c r="BJ482"/>
  <c r="BH487"/>
  <c r="BJ487"/>
  <c r="BH489"/>
  <c r="BJ489"/>
  <c r="BF493"/>
  <c r="BH496"/>
  <c r="BF497"/>
  <c r="BF499"/>
  <c r="BF501"/>
  <c r="BF503"/>
  <c r="BH507"/>
  <c r="BF513"/>
  <c r="BH527"/>
  <c r="AM380"/>
  <c r="O381"/>
  <c r="AE381"/>
  <c r="AU381"/>
  <c r="W382"/>
  <c r="AM382"/>
  <c r="O383"/>
  <c r="O399"/>
  <c r="AE399"/>
  <c r="AU399"/>
  <c r="O409"/>
  <c r="O411"/>
  <c r="W446"/>
  <c r="AM446"/>
  <c r="AE447"/>
  <c r="BG448"/>
  <c r="AE449"/>
  <c r="BE449"/>
  <c r="W450"/>
  <c r="BG450"/>
  <c r="BF456"/>
  <c r="BF458"/>
  <c r="BH465"/>
  <c r="BH467"/>
  <c r="BF471"/>
  <c r="BF473"/>
  <c r="BH476"/>
  <c r="BH485"/>
  <c r="BJ485"/>
  <c r="BI492"/>
  <c r="BF492"/>
  <c r="BH494"/>
  <c r="BJ494"/>
  <c r="S386"/>
  <c r="AI386"/>
  <c r="AY386"/>
  <c r="K387"/>
  <c r="AA387"/>
  <c r="AQ387"/>
  <c r="BG387"/>
  <c r="K389"/>
  <c r="K391"/>
  <c r="K393"/>
  <c r="K398"/>
  <c r="K400"/>
  <c r="K418"/>
  <c r="BH418" s="1"/>
  <c r="K420"/>
  <c r="BH420" s="1"/>
  <c r="K422"/>
  <c r="K424"/>
  <c r="K426"/>
  <c r="BH426" s="1"/>
  <c r="K428"/>
  <c r="K430"/>
  <c r="K433"/>
  <c r="K435"/>
  <c r="K437"/>
  <c r="K440"/>
  <c r="K442"/>
  <c r="K444"/>
  <c r="O451"/>
  <c r="AU451"/>
  <c r="BE451"/>
  <c r="BG447"/>
  <c r="K447"/>
  <c r="BH474"/>
  <c r="BF479"/>
  <c r="BI482"/>
  <c r="BF482"/>
  <c r="BI487"/>
  <c r="BF487"/>
  <c r="BI489"/>
  <c r="BF489"/>
  <c r="BF495"/>
  <c r="BH500"/>
  <c r="BH502"/>
  <c r="BH504"/>
  <c r="BF508"/>
  <c r="BF516"/>
  <c r="BF518"/>
  <c r="BF520"/>
  <c r="BF522"/>
  <c r="BF524"/>
  <c r="BF526"/>
  <c r="BF528"/>
  <c r="O447"/>
  <c r="AQ447"/>
  <c r="AU447"/>
  <c r="BC448"/>
  <c r="AM452"/>
  <c r="S531"/>
  <c r="BG531"/>
  <c r="BF546"/>
  <c r="BF548"/>
  <c r="BF550"/>
  <c r="BF552"/>
  <c r="BF558"/>
  <c r="BF560"/>
  <c r="BF590"/>
  <c r="BI594"/>
  <c r="BF594"/>
  <c r="BF598"/>
  <c r="BF600"/>
  <c r="BI604"/>
  <c r="BF604"/>
  <c r="BH606"/>
  <c r="BI609"/>
  <c r="BF609"/>
  <c r="O450"/>
  <c r="AM471"/>
  <c r="O472"/>
  <c r="AE472"/>
  <c r="AU472"/>
  <c r="W473"/>
  <c r="AM473"/>
  <c r="O474"/>
  <c r="AE474"/>
  <c r="AU474"/>
  <c r="W475"/>
  <c r="AM475"/>
  <c r="O476"/>
  <c r="AE476"/>
  <c r="AU476"/>
  <c r="W477"/>
  <c r="AM477"/>
  <c r="O478"/>
  <c r="AE478"/>
  <c r="AU478"/>
  <c r="AE496"/>
  <c r="AE500"/>
  <c r="AU500"/>
  <c r="AE507"/>
  <c r="O519"/>
  <c r="AE519"/>
  <c r="AE521"/>
  <c r="AU521"/>
  <c r="W529"/>
  <c r="BC529"/>
  <c r="BG530"/>
  <c r="K530"/>
  <c r="BI531"/>
  <c r="BF531"/>
  <c r="BF533"/>
  <c r="BF535"/>
  <c r="BF537"/>
  <c r="BF539"/>
  <c r="BH543"/>
  <c r="BF575"/>
  <c r="BH579"/>
  <c r="BH581"/>
  <c r="BH585"/>
  <c r="BF588"/>
  <c r="BH599"/>
  <c r="BJ599"/>
  <c r="BE452"/>
  <c r="K453"/>
  <c r="BG453"/>
  <c r="K456"/>
  <c r="BG456"/>
  <c r="BE457"/>
  <c r="K458"/>
  <c r="BG458"/>
  <c r="BI458" s="1"/>
  <c r="BE463"/>
  <c r="K464"/>
  <c r="BG464"/>
  <c r="BI464" s="1"/>
  <c r="BE465"/>
  <c r="BJ465" s="1"/>
  <c r="K466"/>
  <c r="BG466"/>
  <c r="BE467"/>
  <c r="K468"/>
  <c r="BG468"/>
  <c r="K471"/>
  <c r="BG471"/>
  <c r="BE472"/>
  <c r="BJ472" s="1"/>
  <c r="BG473"/>
  <c r="BE474"/>
  <c r="BG475"/>
  <c r="BE476"/>
  <c r="BJ476" s="1"/>
  <c r="BG477"/>
  <c r="BE478"/>
  <c r="BG479"/>
  <c r="BE480"/>
  <c r="BJ480" s="1"/>
  <c r="K481"/>
  <c r="BG481"/>
  <c r="S482"/>
  <c r="S485"/>
  <c r="K486"/>
  <c r="BF486" s="1"/>
  <c r="BG486"/>
  <c r="S487"/>
  <c r="K488"/>
  <c r="BF488" s="1"/>
  <c r="BG488"/>
  <c r="S489"/>
  <c r="S492"/>
  <c r="K493"/>
  <c r="BG493"/>
  <c r="S494"/>
  <c r="K495"/>
  <c r="AA495"/>
  <c r="AQ495"/>
  <c r="BG495"/>
  <c r="S496"/>
  <c r="BE496"/>
  <c r="BJ496" s="1"/>
  <c r="BG497"/>
  <c r="BE498"/>
  <c r="BG499"/>
  <c r="BE500"/>
  <c r="BJ500" s="1"/>
  <c r="BG501"/>
  <c r="BE502"/>
  <c r="BG503"/>
  <c r="BE504"/>
  <c r="BJ504" s="1"/>
  <c r="BE507"/>
  <c r="BG508"/>
  <c r="BE509"/>
  <c r="BJ509" s="1"/>
  <c r="BE512"/>
  <c r="BJ512" s="1"/>
  <c r="BG513"/>
  <c r="BG516"/>
  <c r="BE517"/>
  <c r="BJ517" s="1"/>
  <c r="BG518"/>
  <c r="BE519"/>
  <c r="BG520"/>
  <c r="BE521"/>
  <c r="BJ521" s="1"/>
  <c r="BG522"/>
  <c r="BE523"/>
  <c r="BG524"/>
  <c r="BE525"/>
  <c r="BJ525" s="1"/>
  <c r="BG526"/>
  <c r="BE527"/>
  <c r="BG528"/>
  <c r="BH545"/>
  <c r="BH549"/>
  <c r="BH551"/>
  <c r="BH553"/>
  <c r="BH576"/>
  <c r="BH587"/>
  <c r="BH589"/>
  <c r="BF595"/>
  <c r="BI599"/>
  <c r="BF599"/>
  <c r="BH609"/>
  <c r="BJ609"/>
  <c r="BH611"/>
  <c r="O458"/>
  <c r="AE458"/>
  <c r="AU458"/>
  <c r="W463"/>
  <c r="AM463"/>
  <c r="O464"/>
  <c r="AE479"/>
  <c r="AU479"/>
  <c r="W480"/>
  <c r="AM480"/>
  <c r="O481"/>
  <c r="AE481"/>
  <c r="AU481"/>
  <c r="W482"/>
  <c r="AM482"/>
  <c r="W485"/>
  <c r="AM485"/>
  <c r="O486"/>
  <c r="AE486"/>
  <c r="AU486"/>
  <c r="W487"/>
  <c r="AM487"/>
  <c r="O524"/>
  <c r="O526"/>
  <c r="O528"/>
  <c r="AM529"/>
  <c r="BG529"/>
  <c r="BE530"/>
  <c r="BH534"/>
  <c r="BH536"/>
  <c r="BH540"/>
  <c r="BF544"/>
  <c r="BF566"/>
  <c r="BH570"/>
  <c r="BF580"/>
  <c r="BF582"/>
  <c r="BF584"/>
  <c r="BF586"/>
  <c r="BH594"/>
  <c r="BJ594"/>
  <c r="BH604"/>
  <c r="BJ604"/>
  <c r="BF610"/>
  <c r="BF612"/>
  <c r="K457"/>
  <c r="K465"/>
  <c r="K467"/>
  <c r="K472"/>
  <c r="K474"/>
  <c r="K476"/>
  <c r="K478"/>
  <c r="BH478" s="1"/>
  <c r="K496"/>
  <c r="K498"/>
  <c r="BH498" s="1"/>
  <c r="K500"/>
  <c r="K502"/>
  <c r="K504"/>
  <c r="K507"/>
  <c r="K509"/>
  <c r="BH509" s="1"/>
  <c r="K512"/>
  <c r="BH512" s="1"/>
  <c r="K517"/>
  <c r="BH517" s="1"/>
  <c r="K519"/>
  <c r="BH519" s="1"/>
  <c r="K521"/>
  <c r="BH521" s="1"/>
  <c r="K523"/>
  <c r="BH523" s="1"/>
  <c r="K525"/>
  <c r="BH525" s="1"/>
  <c r="K527"/>
  <c r="K529"/>
  <c r="BF529" s="1"/>
  <c r="O530"/>
  <c r="O536"/>
  <c r="AE536"/>
  <c r="AU536"/>
  <c r="O538"/>
  <c r="AE538"/>
  <c r="AU538"/>
  <c r="W539"/>
  <c r="AM539"/>
  <c r="BC539"/>
  <c r="O540"/>
  <c r="AE540"/>
  <c r="AU540"/>
  <c r="O543"/>
  <c r="AE543"/>
  <c r="AU543"/>
  <c r="W546"/>
  <c r="AM546"/>
  <c r="O549"/>
  <c r="AE549"/>
  <c r="AU549"/>
  <c r="W550"/>
  <c r="AM550"/>
  <c r="BC550"/>
  <c r="O551"/>
  <c r="AE551"/>
  <c r="AU551"/>
  <c r="W552"/>
  <c r="AM552"/>
  <c r="BC552"/>
  <c r="O553"/>
  <c r="AE553"/>
  <c r="AU553"/>
  <c r="W558"/>
  <c r="AM558"/>
  <c r="BC558"/>
  <c r="O559"/>
  <c r="AE559"/>
  <c r="AU559"/>
  <c r="AE567"/>
  <c r="AU567"/>
  <c r="O570"/>
  <c r="AE570"/>
  <c r="AU570"/>
  <c r="W575"/>
  <c r="AM575"/>
  <c r="O576"/>
  <c r="AU576"/>
  <c r="O579"/>
  <c r="AE579"/>
  <c r="AU579"/>
  <c r="W580"/>
  <c r="AM580"/>
  <c r="BC580"/>
  <c r="O581"/>
  <c r="AE581"/>
  <c r="AU581"/>
  <c r="W582"/>
  <c r="AM582"/>
  <c r="BC582"/>
  <c r="O583"/>
  <c r="AE583"/>
  <c r="AU583"/>
  <c r="W584"/>
  <c r="AM584"/>
  <c r="BC584"/>
  <c r="O585"/>
  <c r="AE585"/>
  <c r="AU585"/>
  <c r="BC588"/>
  <c r="O591"/>
  <c r="BH591" s="1"/>
  <c r="O604"/>
  <c r="O606"/>
  <c r="BE532"/>
  <c r="BG533"/>
  <c r="BI533" s="1"/>
  <c r="BE534"/>
  <c r="BJ534" s="1"/>
  <c r="BG535"/>
  <c r="BE536"/>
  <c r="BG537"/>
  <c r="BI537" s="1"/>
  <c r="BE538"/>
  <c r="BJ538" s="1"/>
  <c r="BG539"/>
  <c r="BE540"/>
  <c r="BE543"/>
  <c r="BJ543" s="1"/>
  <c r="K544"/>
  <c r="BG544"/>
  <c r="BE545"/>
  <c r="BG546"/>
  <c r="BE547"/>
  <c r="BJ547" s="1"/>
  <c r="BG548"/>
  <c r="BE549"/>
  <c r="BG550"/>
  <c r="BE551"/>
  <c r="BJ551" s="1"/>
  <c r="BG552"/>
  <c r="BE553"/>
  <c r="BG558"/>
  <c r="BE559"/>
  <c r="BJ559" s="1"/>
  <c r="K560"/>
  <c r="BG560"/>
  <c r="BI560" s="1"/>
  <c r="K563"/>
  <c r="BF563" s="1"/>
  <c r="BG563"/>
  <c r="BI563" s="1"/>
  <c r="K566"/>
  <c r="BG566"/>
  <c r="BE567"/>
  <c r="BJ567" s="1"/>
  <c r="BE570"/>
  <c r="BJ570" s="1"/>
  <c r="BG575"/>
  <c r="BE576"/>
  <c r="BE579"/>
  <c r="BJ579" s="1"/>
  <c r="BG580"/>
  <c r="BI580" s="1"/>
  <c r="BE581"/>
  <c r="BG582"/>
  <c r="BI582" s="1"/>
  <c r="BE583"/>
  <c r="BJ583" s="1"/>
  <c r="BG584"/>
  <c r="BI584" s="1"/>
  <c r="BE585"/>
  <c r="BG586"/>
  <c r="BI586" s="1"/>
  <c r="BE587"/>
  <c r="BJ587" s="1"/>
  <c r="K588"/>
  <c r="BG588"/>
  <c r="BE589"/>
  <c r="K590"/>
  <c r="BG590"/>
  <c r="BI590" s="1"/>
  <c r="BE591"/>
  <c r="S594"/>
  <c r="K595"/>
  <c r="BG595"/>
  <c r="BI595" s="1"/>
  <c r="K598"/>
  <c r="BG598"/>
  <c r="S599"/>
  <c r="K600"/>
  <c r="BG600"/>
  <c r="K603"/>
  <c r="BF603" s="1"/>
  <c r="BG603"/>
  <c r="S604"/>
  <c r="K605"/>
  <c r="BF605" s="1"/>
  <c r="BG605"/>
  <c r="BI605" s="1"/>
  <c r="BE606"/>
  <c r="BJ606" s="1"/>
  <c r="S609"/>
  <c r="K610"/>
  <c r="BG610"/>
  <c r="BE611"/>
  <c r="BJ611" s="1"/>
  <c r="K612"/>
  <c r="BG612"/>
  <c r="O560"/>
  <c r="AE560"/>
  <c r="W589"/>
  <c r="AM589"/>
  <c r="O590"/>
  <c r="AE590"/>
  <c r="AU590"/>
  <c r="W611"/>
  <c r="AM611"/>
  <c r="K532"/>
  <c r="BH532" s="1"/>
  <c r="K534"/>
  <c r="K536"/>
  <c r="K538"/>
  <c r="BH538" s="1"/>
  <c r="K540"/>
  <c r="K543"/>
  <c r="K545"/>
  <c r="K547"/>
  <c r="BH547" s="1"/>
  <c r="K549"/>
  <c r="K551"/>
  <c r="K553"/>
  <c r="K559"/>
  <c r="BH559" s="1"/>
  <c r="K567"/>
  <c r="BH567" s="1"/>
  <c r="K570"/>
  <c r="K576"/>
  <c r="K579"/>
  <c r="K581"/>
  <c r="K583"/>
  <c r="BH583" s="1"/>
  <c r="K585"/>
  <c r="K587"/>
  <c r="K589"/>
  <c r="BJ612" l="1"/>
  <c r="BH612"/>
  <c r="BJ600"/>
  <c r="BH600"/>
  <c r="BI591"/>
  <c r="BF591"/>
  <c r="BJ588"/>
  <c r="BH588"/>
  <c r="BI585"/>
  <c r="BF585"/>
  <c r="BI581"/>
  <c r="BF581"/>
  <c r="BJ575"/>
  <c r="BH575"/>
  <c r="BJ552"/>
  <c r="BH552"/>
  <c r="BJ548"/>
  <c r="BH548"/>
  <c r="BJ544"/>
  <c r="BH544"/>
  <c r="BJ539"/>
  <c r="BH539"/>
  <c r="BJ535"/>
  <c r="BH535"/>
  <c r="BJ529"/>
  <c r="BH529"/>
  <c r="BI527"/>
  <c r="BF527"/>
  <c r="BI523"/>
  <c r="BF523"/>
  <c r="BI519"/>
  <c r="BF519"/>
  <c r="BJ513"/>
  <c r="BH513"/>
  <c r="BI507"/>
  <c r="BF507"/>
  <c r="BJ501"/>
  <c r="BH501"/>
  <c r="BJ497"/>
  <c r="BH497"/>
  <c r="BJ493"/>
  <c r="BH493"/>
  <c r="BJ488"/>
  <c r="BH488"/>
  <c r="BJ477"/>
  <c r="BH477"/>
  <c r="BJ473"/>
  <c r="BH473"/>
  <c r="BJ468"/>
  <c r="BH468"/>
  <c r="BI463"/>
  <c r="BF463"/>
  <c r="BJ456"/>
  <c r="BH456"/>
  <c r="BI452"/>
  <c r="BF452"/>
  <c r="BH530"/>
  <c r="BJ530"/>
  <c r="BF449"/>
  <c r="BI449"/>
  <c r="BF442"/>
  <c r="BI442"/>
  <c r="BF437"/>
  <c r="BI437"/>
  <c r="BH434"/>
  <c r="BJ434"/>
  <c r="BH429"/>
  <c r="BJ429"/>
  <c r="BF424"/>
  <c r="BI424"/>
  <c r="BH421"/>
  <c r="BJ421"/>
  <c r="BF412"/>
  <c r="BI412"/>
  <c r="BH411"/>
  <c r="BJ411"/>
  <c r="BF410"/>
  <c r="BI410"/>
  <c r="BH409"/>
  <c r="BJ409"/>
  <c r="BH401"/>
  <c r="BJ401"/>
  <c r="BF393"/>
  <c r="BI393"/>
  <c r="BF389"/>
  <c r="BI389"/>
  <c r="BH383"/>
  <c r="BJ383"/>
  <c r="BJ378"/>
  <c r="BH378"/>
  <c r="BI377"/>
  <c r="BF377"/>
  <c r="BJ372"/>
  <c r="BH372"/>
  <c r="BJ368"/>
  <c r="BH368"/>
  <c r="BJ364"/>
  <c r="BH364"/>
  <c r="BJ360"/>
  <c r="BH360"/>
  <c r="BJ352"/>
  <c r="BH352"/>
  <c r="BI349"/>
  <c r="BF349"/>
  <c r="BI345"/>
  <c r="BF345"/>
  <c r="BI341"/>
  <c r="BF341"/>
  <c r="BI337"/>
  <c r="BF337"/>
  <c r="BH334"/>
  <c r="BJ334"/>
  <c r="BH330"/>
  <c r="BJ330"/>
  <c r="BH326"/>
  <c r="BJ326"/>
  <c r="BH318"/>
  <c r="BJ318"/>
  <c r="BH311"/>
  <c r="BJ311"/>
  <c r="BH307"/>
  <c r="BJ307"/>
  <c r="BH303"/>
  <c r="BJ303"/>
  <c r="BF299"/>
  <c r="BI299"/>
  <c r="BH297"/>
  <c r="BJ297"/>
  <c r="BJ255"/>
  <c r="BH255"/>
  <c r="BJ247"/>
  <c r="BH247"/>
  <c r="BJ241"/>
  <c r="BH241"/>
  <c r="BJ217"/>
  <c r="BH217"/>
  <c r="BJ315"/>
  <c r="BH315"/>
  <c r="BJ333"/>
  <c r="BH333"/>
  <c r="BJ325"/>
  <c r="BH325"/>
  <c r="BI302"/>
  <c r="BF302"/>
  <c r="BF294"/>
  <c r="BI294"/>
  <c r="BH293"/>
  <c r="BJ293"/>
  <c r="BF288"/>
  <c r="BI288"/>
  <c r="BH285"/>
  <c r="BJ285"/>
  <c r="BF280"/>
  <c r="BI280"/>
  <c r="BH277"/>
  <c r="BJ277"/>
  <c r="BF272"/>
  <c r="BI272"/>
  <c r="BH269"/>
  <c r="BJ269"/>
  <c r="BF264"/>
  <c r="BI264"/>
  <c r="BF259"/>
  <c r="BI259"/>
  <c r="BH256"/>
  <c r="BJ256"/>
  <c r="BF253"/>
  <c r="BI253"/>
  <c r="BF249"/>
  <c r="BI249"/>
  <c r="BF245"/>
  <c r="BI245"/>
  <c r="BF241"/>
  <c r="BI241"/>
  <c r="BH238"/>
  <c r="BJ238"/>
  <c r="BF233"/>
  <c r="BI233"/>
  <c r="BH230"/>
  <c r="BJ230"/>
  <c r="BF225"/>
  <c r="BI225"/>
  <c r="BF221"/>
  <c r="BI221"/>
  <c r="BF217"/>
  <c r="BI217"/>
  <c r="BH211"/>
  <c r="BJ211"/>
  <c r="BF204"/>
  <c r="BI204"/>
  <c r="BJ312"/>
  <c r="BH312"/>
  <c r="BH299"/>
  <c r="BJ299"/>
  <c r="BI203"/>
  <c r="BF203"/>
  <c r="BJ202"/>
  <c r="BH202"/>
  <c r="BJ196"/>
  <c r="BH196"/>
  <c r="BJ90"/>
  <c r="BH90"/>
  <c r="BF202"/>
  <c r="BI202"/>
  <c r="BH197"/>
  <c r="BJ197"/>
  <c r="BF194"/>
  <c r="BI194"/>
  <c r="BH182"/>
  <c r="BJ182"/>
  <c r="BH178"/>
  <c r="BJ178"/>
  <c r="BH172"/>
  <c r="BJ172"/>
  <c r="BF162"/>
  <c r="BI162"/>
  <c r="BH157"/>
  <c r="BJ157"/>
  <c r="BF147"/>
  <c r="BI147"/>
  <c r="BH144"/>
  <c r="BJ144"/>
  <c r="BF139"/>
  <c r="BI139"/>
  <c r="BF134"/>
  <c r="BI134"/>
  <c r="BH131"/>
  <c r="BJ131"/>
  <c r="BH127"/>
  <c r="BJ127"/>
  <c r="BF124"/>
  <c r="BI124"/>
  <c r="BH121"/>
  <c r="BJ121"/>
  <c r="BF116"/>
  <c r="BI116"/>
  <c r="BH113"/>
  <c r="BJ113"/>
  <c r="BH111"/>
  <c r="BJ111"/>
  <c r="BH99"/>
  <c r="BJ99"/>
  <c r="BJ200"/>
  <c r="BH200"/>
  <c r="BJ78"/>
  <c r="BH78"/>
  <c r="BJ61"/>
  <c r="BH61"/>
  <c r="BJ57"/>
  <c r="BH57"/>
  <c r="BJ53"/>
  <c r="BH53"/>
  <c r="BJ45"/>
  <c r="BH45"/>
  <c r="BJ41"/>
  <c r="BH41"/>
  <c r="BJ37"/>
  <c r="BH37"/>
  <c r="BJ33"/>
  <c r="BH33"/>
  <c r="BJ29"/>
  <c r="BH29"/>
  <c r="BJ25"/>
  <c r="BH25"/>
  <c r="BJ21"/>
  <c r="BH21"/>
  <c r="BI15"/>
  <c r="BF15"/>
  <c r="BI11"/>
  <c r="BF11"/>
  <c r="BH10"/>
  <c r="BJ10"/>
  <c r="BI612"/>
  <c r="BI544"/>
  <c r="BI588"/>
  <c r="BI600"/>
  <c r="BI552"/>
  <c r="BI548"/>
  <c r="BJ452"/>
  <c r="BJ463"/>
  <c r="BJ442"/>
  <c r="BJ410"/>
  <c r="BJ294"/>
  <c r="BI256"/>
  <c r="BI238"/>
  <c r="BJ288"/>
  <c r="BJ280"/>
  <c r="BJ272"/>
  <c r="BJ259"/>
  <c r="BI197"/>
  <c r="BI182"/>
  <c r="BI178"/>
  <c r="BI172"/>
  <c r="BJ124"/>
  <c r="BI113"/>
  <c r="BI157"/>
  <c r="BJ134"/>
  <c r="BI10"/>
  <c r="BJ610"/>
  <c r="BH610"/>
  <c r="BJ605"/>
  <c r="BH605"/>
  <c r="BJ598"/>
  <c r="BH598"/>
  <c r="BI589"/>
  <c r="BF589"/>
  <c r="BJ586"/>
  <c r="BH586"/>
  <c r="BJ582"/>
  <c r="BH582"/>
  <c r="BI576"/>
  <c r="BF576"/>
  <c r="BJ566"/>
  <c r="BH566"/>
  <c r="BJ560"/>
  <c r="BH560"/>
  <c r="BI553"/>
  <c r="BF553"/>
  <c r="BI549"/>
  <c r="BF549"/>
  <c r="BI545"/>
  <c r="BF545"/>
  <c r="BI540"/>
  <c r="BF540"/>
  <c r="BI536"/>
  <c r="BF536"/>
  <c r="BI532"/>
  <c r="BF532"/>
  <c r="BF530"/>
  <c r="BI530"/>
  <c r="BJ528"/>
  <c r="BH528"/>
  <c r="BJ524"/>
  <c r="BH524"/>
  <c r="BJ520"/>
  <c r="BH520"/>
  <c r="BJ516"/>
  <c r="BH516"/>
  <c r="BJ508"/>
  <c r="BH508"/>
  <c r="BI502"/>
  <c r="BF502"/>
  <c r="BI498"/>
  <c r="BF498"/>
  <c r="BJ495"/>
  <c r="BH495"/>
  <c r="BJ486"/>
  <c r="BH486"/>
  <c r="BJ481"/>
  <c r="BH481"/>
  <c r="BI478"/>
  <c r="BF478"/>
  <c r="BI474"/>
  <c r="BF474"/>
  <c r="BJ466"/>
  <c r="BH466"/>
  <c r="BI457"/>
  <c r="BF457"/>
  <c r="BJ531"/>
  <c r="BH531"/>
  <c r="BJ387"/>
  <c r="BH387"/>
  <c r="BH445"/>
  <c r="BJ445"/>
  <c r="BF440"/>
  <c r="BI440"/>
  <c r="BF435"/>
  <c r="BI435"/>
  <c r="BF430"/>
  <c r="BI430"/>
  <c r="BH427"/>
  <c r="BJ427"/>
  <c r="BF422"/>
  <c r="BI422"/>
  <c r="BH419"/>
  <c r="BJ419"/>
  <c r="BH407"/>
  <c r="BJ407"/>
  <c r="BH399"/>
  <c r="BJ399"/>
  <c r="BH394"/>
  <c r="BJ394"/>
  <c r="BH390"/>
  <c r="BJ390"/>
  <c r="BH386"/>
  <c r="BJ386"/>
  <c r="BH381"/>
  <c r="BJ381"/>
  <c r="BJ451"/>
  <c r="BH451"/>
  <c r="BF379"/>
  <c r="BI379"/>
  <c r="BI369"/>
  <c r="BF369"/>
  <c r="BI365"/>
  <c r="BF365"/>
  <c r="BI361"/>
  <c r="BF361"/>
  <c r="BI353"/>
  <c r="BF353"/>
  <c r="BJ350"/>
  <c r="BH350"/>
  <c r="BJ346"/>
  <c r="BH346"/>
  <c r="BJ342"/>
  <c r="BH342"/>
  <c r="BH338"/>
  <c r="BJ338"/>
  <c r="BI335"/>
  <c r="BF335"/>
  <c r="BI331"/>
  <c r="BF331"/>
  <c r="BI327"/>
  <c r="BF327"/>
  <c r="BI319"/>
  <c r="BF319"/>
  <c r="BI309"/>
  <c r="BF309"/>
  <c r="BI298"/>
  <c r="BF298"/>
  <c r="BI338"/>
  <c r="BF338"/>
  <c r="BI311"/>
  <c r="BF311"/>
  <c r="BI306"/>
  <c r="BF306"/>
  <c r="BI303"/>
  <c r="BF303"/>
  <c r="BJ253"/>
  <c r="BH253"/>
  <c r="BJ239"/>
  <c r="BH239"/>
  <c r="BJ223"/>
  <c r="BH223"/>
  <c r="BJ308"/>
  <c r="BH308"/>
  <c r="BJ335"/>
  <c r="BH335"/>
  <c r="BJ327"/>
  <c r="BH327"/>
  <c r="BF297"/>
  <c r="BI297"/>
  <c r="BJ296"/>
  <c r="BH296"/>
  <c r="BF292"/>
  <c r="BI292"/>
  <c r="BH291"/>
  <c r="BJ291"/>
  <c r="BF286"/>
  <c r="BI286"/>
  <c r="BH283"/>
  <c r="BJ283"/>
  <c r="BF278"/>
  <c r="BI278"/>
  <c r="BH275"/>
  <c r="BJ275"/>
  <c r="BF270"/>
  <c r="BI270"/>
  <c r="BH267"/>
  <c r="BJ267"/>
  <c r="BF257"/>
  <c r="BI257"/>
  <c r="BH254"/>
  <c r="BJ254"/>
  <c r="BH250"/>
  <c r="BJ250"/>
  <c r="BH246"/>
  <c r="BJ246"/>
  <c r="BH242"/>
  <c r="BJ242"/>
  <c r="BH236"/>
  <c r="BJ236"/>
  <c r="BF231"/>
  <c r="BI231"/>
  <c r="BH228"/>
  <c r="BJ228"/>
  <c r="BH222"/>
  <c r="BJ222"/>
  <c r="BH218"/>
  <c r="BJ218"/>
  <c r="BF212"/>
  <c r="BI212"/>
  <c r="BF208"/>
  <c r="BI208"/>
  <c r="BH205"/>
  <c r="BJ205"/>
  <c r="BJ175"/>
  <c r="BH175"/>
  <c r="BJ92"/>
  <c r="BH92"/>
  <c r="BH203"/>
  <c r="BJ203"/>
  <c r="BI201"/>
  <c r="BF201"/>
  <c r="BJ198"/>
  <c r="BH198"/>
  <c r="BH190"/>
  <c r="BJ190"/>
  <c r="BH188"/>
  <c r="BJ188"/>
  <c r="BH176"/>
  <c r="BJ176"/>
  <c r="BF173"/>
  <c r="BI173"/>
  <c r="BH170"/>
  <c r="BJ170"/>
  <c r="BH165"/>
  <c r="BJ165"/>
  <c r="BF160"/>
  <c r="BI160"/>
  <c r="BH159"/>
  <c r="BJ159"/>
  <c r="BF158"/>
  <c r="BI158"/>
  <c r="BH155"/>
  <c r="BJ155"/>
  <c r="BH150"/>
  <c r="BJ150"/>
  <c r="BF145"/>
  <c r="BI145"/>
  <c r="BH142"/>
  <c r="BJ142"/>
  <c r="BF132"/>
  <c r="BI132"/>
  <c r="BF122"/>
  <c r="BI122"/>
  <c r="BH119"/>
  <c r="BJ119"/>
  <c r="BF114"/>
  <c r="BI114"/>
  <c r="BH105"/>
  <c r="BJ105"/>
  <c r="BH97"/>
  <c r="BJ97"/>
  <c r="BH95"/>
  <c r="BJ95"/>
  <c r="BH91"/>
  <c r="BJ91"/>
  <c r="BH87"/>
  <c r="BJ87"/>
  <c r="BJ82"/>
  <c r="BH82"/>
  <c r="BI79"/>
  <c r="BF79"/>
  <c r="BJ72"/>
  <c r="BH72"/>
  <c r="BI62"/>
  <c r="BF62"/>
  <c r="BI58"/>
  <c r="BF58"/>
  <c r="BI54"/>
  <c r="BF54"/>
  <c r="BI46"/>
  <c r="BF46"/>
  <c r="BI42"/>
  <c r="BF42"/>
  <c r="BI38"/>
  <c r="BF38"/>
  <c r="BI34"/>
  <c r="BF34"/>
  <c r="BI30"/>
  <c r="BF30"/>
  <c r="BI26"/>
  <c r="BF26"/>
  <c r="BI22"/>
  <c r="BF22"/>
  <c r="BJ16"/>
  <c r="BH16"/>
  <c r="BJ12"/>
  <c r="BH12"/>
  <c r="BJ591"/>
  <c r="BI528"/>
  <c r="BI524"/>
  <c r="BI520"/>
  <c r="BI516"/>
  <c r="BI508"/>
  <c r="BI473"/>
  <c r="BI513"/>
  <c r="BI501"/>
  <c r="BI497"/>
  <c r="BI493"/>
  <c r="BI488"/>
  <c r="BI466"/>
  <c r="BI399"/>
  <c r="BJ389"/>
  <c r="BJ379"/>
  <c r="BI445"/>
  <c r="BJ435"/>
  <c r="BI429"/>
  <c r="BI421"/>
  <c r="BI409"/>
  <c r="BI401"/>
  <c r="BI386"/>
  <c r="BI372"/>
  <c r="BI368"/>
  <c r="BI364"/>
  <c r="BI360"/>
  <c r="BI350"/>
  <c r="BI342"/>
  <c r="BI352"/>
  <c r="BJ377"/>
  <c r="BJ369"/>
  <c r="BJ365"/>
  <c r="BJ361"/>
  <c r="BJ353"/>
  <c r="BJ341"/>
  <c r="BI307"/>
  <c r="BJ345"/>
  <c r="BI291"/>
  <c r="BI283"/>
  <c r="BI275"/>
  <c r="BJ231"/>
  <c r="BI211"/>
  <c r="BJ245"/>
  <c r="BI222"/>
  <c r="BI218"/>
  <c r="BJ212"/>
  <c r="BJ204"/>
  <c r="BI90"/>
  <c r="BI170"/>
  <c r="BI159"/>
  <c r="BI119"/>
  <c r="BI111"/>
  <c r="BI99"/>
  <c r="BI95"/>
  <c r="BI87"/>
  <c r="BI12"/>
  <c r="BJ15"/>
  <c r="BI611"/>
  <c r="BF611"/>
  <c r="BI606"/>
  <c r="BF606"/>
  <c r="BJ603"/>
  <c r="BH603"/>
  <c r="BI587"/>
  <c r="BF587"/>
  <c r="BI583"/>
  <c r="BF583"/>
  <c r="BI579"/>
  <c r="BF579"/>
  <c r="BI567"/>
  <c r="BF567"/>
  <c r="BJ558"/>
  <c r="BH558"/>
  <c r="BJ550"/>
  <c r="BH550"/>
  <c r="BJ546"/>
  <c r="BH546"/>
  <c r="BI543"/>
  <c r="BF543"/>
  <c r="BJ537"/>
  <c r="BH537"/>
  <c r="BJ533"/>
  <c r="BH533"/>
  <c r="BI525"/>
  <c r="BF525"/>
  <c r="BI521"/>
  <c r="BF521"/>
  <c r="BI517"/>
  <c r="BF517"/>
  <c r="BI509"/>
  <c r="BF509"/>
  <c r="BJ503"/>
  <c r="BH503"/>
  <c r="BJ499"/>
  <c r="BH499"/>
  <c r="BJ479"/>
  <c r="BH479"/>
  <c r="BJ475"/>
  <c r="BH475"/>
  <c r="BJ471"/>
  <c r="BH471"/>
  <c r="BI467"/>
  <c r="BF467"/>
  <c r="BJ464"/>
  <c r="BH464"/>
  <c r="BJ453"/>
  <c r="BH453"/>
  <c r="BF451"/>
  <c r="BI451"/>
  <c r="BH450"/>
  <c r="BJ450"/>
  <c r="BH448"/>
  <c r="BJ448"/>
  <c r="BI450"/>
  <c r="BF450"/>
  <c r="BF446"/>
  <c r="BI446"/>
  <c r="BH443"/>
  <c r="BJ443"/>
  <c r="BF433"/>
  <c r="BI433"/>
  <c r="BF428"/>
  <c r="BI428"/>
  <c r="BH425"/>
  <c r="BJ425"/>
  <c r="BF420"/>
  <c r="BI420"/>
  <c r="BH417"/>
  <c r="BJ417"/>
  <c r="BH405"/>
  <c r="BJ405"/>
  <c r="BF400"/>
  <c r="BI400"/>
  <c r="BH397"/>
  <c r="BJ397"/>
  <c r="BF391"/>
  <c r="BI391"/>
  <c r="BF387"/>
  <c r="BI387"/>
  <c r="BF382"/>
  <c r="BI382"/>
  <c r="BJ370"/>
  <c r="BH370"/>
  <c r="BJ366"/>
  <c r="BH366"/>
  <c r="BJ362"/>
  <c r="BH362"/>
  <c r="BJ358"/>
  <c r="BH358"/>
  <c r="BI351"/>
  <c r="BF351"/>
  <c r="BI347"/>
  <c r="BF347"/>
  <c r="BI343"/>
  <c r="BF343"/>
  <c r="BI339"/>
  <c r="BF339"/>
  <c r="BH332"/>
  <c r="BJ332"/>
  <c r="BH328"/>
  <c r="BJ328"/>
  <c r="BH324"/>
  <c r="BJ324"/>
  <c r="BH316"/>
  <c r="BJ316"/>
  <c r="BH309"/>
  <c r="BJ309"/>
  <c r="BH305"/>
  <c r="BJ305"/>
  <c r="BI301"/>
  <c r="BF301"/>
  <c r="BJ251"/>
  <c r="BH251"/>
  <c r="BJ221"/>
  <c r="BH221"/>
  <c r="BJ310"/>
  <c r="BH310"/>
  <c r="BJ302"/>
  <c r="BH302"/>
  <c r="BJ329"/>
  <c r="BH329"/>
  <c r="BI310"/>
  <c r="BF310"/>
  <c r="BH289"/>
  <c r="BJ289"/>
  <c r="BF284"/>
  <c r="BI284"/>
  <c r="BH281"/>
  <c r="BJ281"/>
  <c r="BF276"/>
  <c r="BI276"/>
  <c r="BH273"/>
  <c r="BJ273"/>
  <c r="BF268"/>
  <c r="BI268"/>
  <c r="BH265"/>
  <c r="BJ265"/>
  <c r="BH260"/>
  <c r="BJ260"/>
  <c r="BF255"/>
  <c r="BI255"/>
  <c r="BF251"/>
  <c r="BI251"/>
  <c r="BF247"/>
  <c r="BI247"/>
  <c r="BF243"/>
  <c r="BI243"/>
  <c r="BF237"/>
  <c r="BI237"/>
  <c r="BH234"/>
  <c r="BJ234"/>
  <c r="BF229"/>
  <c r="BI229"/>
  <c r="BH226"/>
  <c r="BJ226"/>
  <c r="BF223"/>
  <c r="BI223"/>
  <c r="BF219"/>
  <c r="BI219"/>
  <c r="BH213"/>
  <c r="BJ213"/>
  <c r="BH209"/>
  <c r="BJ209"/>
  <c r="BF206"/>
  <c r="BI206"/>
  <c r="BJ317"/>
  <c r="BH317"/>
  <c r="BJ304"/>
  <c r="BH304"/>
  <c r="BF198"/>
  <c r="BI198"/>
  <c r="BF200"/>
  <c r="BI200"/>
  <c r="BJ118"/>
  <c r="BH118"/>
  <c r="BJ116"/>
  <c r="BH116"/>
  <c r="BJ94"/>
  <c r="BH94"/>
  <c r="BH195"/>
  <c r="BJ195"/>
  <c r="BF189"/>
  <c r="BI189"/>
  <c r="BH186"/>
  <c r="BJ186"/>
  <c r="BF171"/>
  <c r="BI171"/>
  <c r="BF166"/>
  <c r="BI166"/>
  <c r="BH163"/>
  <c r="BJ163"/>
  <c r="BF156"/>
  <c r="BI156"/>
  <c r="BF151"/>
  <c r="BI151"/>
  <c r="BH148"/>
  <c r="BJ148"/>
  <c r="BF143"/>
  <c r="BI143"/>
  <c r="BH140"/>
  <c r="BJ140"/>
  <c r="BH135"/>
  <c r="BJ135"/>
  <c r="BF130"/>
  <c r="BI130"/>
  <c r="BH129"/>
  <c r="BJ129"/>
  <c r="BF128"/>
  <c r="BI128"/>
  <c r="BH125"/>
  <c r="BJ125"/>
  <c r="BF120"/>
  <c r="BI120"/>
  <c r="BH117"/>
  <c r="BJ117"/>
  <c r="BF112"/>
  <c r="BI112"/>
  <c r="BH103"/>
  <c r="BJ103"/>
  <c r="BJ80"/>
  <c r="BH80"/>
  <c r="BJ70"/>
  <c r="BH70"/>
  <c r="BJ63"/>
  <c r="BH63"/>
  <c r="BJ59"/>
  <c r="BH59"/>
  <c r="BJ55"/>
  <c r="BH55"/>
  <c r="BJ47"/>
  <c r="BH47"/>
  <c r="BJ43"/>
  <c r="BH43"/>
  <c r="BJ39"/>
  <c r="BH39"/>
  <c r="BJ35"/>
  <c r="BH35"/>
  <c r="BJ31"/>
  <c r="BH31"/>
  <c r="BJ27"/>
  <c r="BH27"/>
  <c r="BJ23"/>
  <c r="BH23"/>
  <c r="BI17"/>
  <c r="BF17"/>
  <c r="BI13"/>
  <c r="BF13"/>
  <c r="BI610"/>
  <c r="BI566"/>
  <c r="BI603"/>
  <c r="BI575"/>
  <c r="BI539"/>
  <c r="BI535"/>
  <c r="BI529"/>
  <c r="BI598"/>
  <c r="BI558"/>
  <c r="BI550"/>
  <c r="BI546"/>
  <c r="BJ502"/>
  <c r="BJ498"/>
  <c r="BJ474"/>
  <c r="BJ467"/>
  <c r="BJ527"/>
  <c r="BJ523"/>
  <c r="BJ519"/>
  <c r="BJ507"/>
  <c r="BJ478"/>
  <c r="BJ457"/>
  <c r="BJ440"/>
  <c r="BI434"/>
  <c r="BJ428"/>
  <c r="BJ424"/>
  <c r="BJ420"/>
  <c r="BJ412"/>
  <c r="BI394"/>
  <c r="BJ382"/>
  <c r="BJ347"/>
  <c r="BJ337"/>
  <c r="BI305"/>
  <c r="BI269"/>
  <c r="BI254"/>
  <c r="BI250"/>
  <c r="BI246"/>
  <c r="BI242"/>
  <c r="BI213"/>
  <c r="BJ206"/>
  <c r="BI239"/>
  <c r="BJ298"/>
  <c r="BJ286"/>
  <c r="BJ278"/>
  <c r="BI267"/>
  <c r="BJ257"/>
  <c r="BI234"/>
  <c r="BI230"/>
  <c r="BI226"/>
  <c r="BI205"/>
  <c r="BJ194"/>
  <c r="BI188"/>
  <c r="BI176"/>
  <c r="BJ160"/>
  <c r="BI148"/>
  <c r="BI127"/>
  <c r="BJ114"/>
  <c r="BJ171"/>
  <c r="BI165"/>
  <c r="BI150"/>
  <c r="BJ139"/>
  <c r="BJ130"/>
  <c r="BJ122"/>
  <c r="BI117"/>
  <c r="BJ112"/>
  <c r="BJ173"/>
  <c r="BJ147"/>
  <c r="BI144"/>
  <c r="BI140"/>
  <c r="BJ17"/>
  <c r="BI82"/>
  <c r="BI78"/>
  <c r="BI70"/>
  <c r="BI16"/>
  <c r="BJ595"/>
  <c r="BH595"/>
  <c r="BJ590"/>
  <c r="BH590"/>
  <c r="BJ584"/>
  <c r="BH584"/>
  <c r="BJ580"/>
  <c r="BH580"/>
  <c r="BI570"/>
  <c r="BF570"/>
  <c r="BJ563"/>
  <c r="BH563"/>
  <c r="BI559"/>
  <c r="BF559"/>
  <c r="BI551"/>
  <c r="BF551"/>
  <c r="BI547"/>
  <c r="BF547"/>
  <c r="BI538"/>
  <c r="BF538"/>
  <c r="BI534"/>
  <c r="BF534"/>
  <c r="BJ526"/>
  <c r="BH526"/>
  <c r="BJ522"/>
  <c r="BH522"/>
  <c r="BJ518"/>
  <c r="BH518"/>
  <c r="BI512"/>
  <c r="BF512"/>
  <c r="BI504"/>
  <c r="BF504"/>
  <c r="BI500"/>
  <c r="BF500"/>
  <c r="BI496"/>
  <c r="BF496"/>
  <c r="BI480"/>
  <c r="BF480"/>
  <c r="BI476"/>
  <c r="BF476"/>
  <c r="BI472"/>
  <c r="BF472"/>
  <c r="BI465"/>
  <c r="BF465"/>
  <c r="BJ458"/>
  <c r="BH458"/>
  <c r="BJ447"/>
  <c r="BH447"/>
  <c r="BI448"/>
  <c r="BF448"/>
  <c r="BF444"/>
  <c r="BI444"/>
  <c r="BH441"/>
  <c r="BJ441"/>
  <c r="BH436"/>
  <c r="BJ436"/>
  <c r="BF426"/>
  <c r="BI426"/>
  <c r="BH423"/>
  <c r="BJ423"/>
  <c r="BF418"/>
  <c r="BI418"/>
  <c r="BH403"/>
  <c r="BJ403"/>
  <c r="BF398"/>
  <c r="BI398"/>
  <c r="BH392"/>
  <c r="BJ392"/>
  <c r="BH388"/>
  <c r="BJ388"/>
  <c r="BF380"/>
  <c r="BI380"/>
  <c r="BJ449"/>
  <c r="BH449"/>
  <c r="BI371"/>
  <c r="BF371"/>
  <c r="BI367"/>
  <c r="BF367"/>
  <c r="BI363"/>
  <c r="BF363"/>
  <c r="BI359"/>
  <c r="BF359"/>
  <c r="BJ348"/>
  <c r="BH348"/>
  <c r="BJ344"/>
  <c r="BH344"/>
  <c r="BH340"/>
  <c r="BJ340"/>
  <c r="BH336"/>
  <c r="BJ336"/>
  <c r="BI333"/>
  <c r="BF333"/>
  <c r="BI329"/>
  <c r="BF329"/>
  <c r="BI325"/>
  <c r="BF325"/>
  <c r="BJ306"/>
  <c r="BH306"/>
  <c r="BH301"/>
  <c r="BJ301"/>
  <c r="BI340"/>
  <c r="BF340"/>
  <c r="BJ249"/>
  <c r="BH249"/>
  <c r="BJ219"/>
  <c r="BH219"/>
  <c r="BF296"/>
  <c r="BI296"/>
  <c r="BJ331"/>
  <c r="BH331"/>
  <c r="BI315"/>
  <c r="BF315"/>
  <c r="BF290"/>
  <c r="BI290"/>
  <c r="BH287"/>
  <c r="BJ287"/>
  <c r="BF282"/>
  <c r="BI282"/>
  <c r="BH279"/>
  <c r="BJ279"/>
  <c r="BF274"/>
  <c r="BI274"/>
  <c r="BH271"/>
  <c r="BJ271"/>
  <c r="BF266"/>
  <c r="BI266"/>
  <c r="BF261"/>
  <c r="BI261"/>
  <c r="BH258"/>
  <c r="BJ258"/>
  <c r="BH252"/>
  <c r="BJ252"/>
  <c r="BH248"/>
  <c r="BJ248"/>
  <c r="BH244"/>
  <c r="BJ244"/>
  <c r="BH240"/>
  <c r="BJ240"/>
  <c r="BF235"/>
  <c r="BI235"/>
  <c r="BH232"/>
  <c r="BJ232"/>
  <c r="BF227"/>
  <c r="BI227"/>
  <c r="BH224"/>
  <c r="BJ224"/>
  <c r="BH220"/>
  <c r="BJ220"/>
  <c r="BF214"/>
  <c r="BI214"/>
  <c r="BF210"/>
  <c r="BI210"/>
  <c r="BH207"/>
  <c r="BJ207"/>
  <c r="BH199"/>
  <c r="BJ199"/>
  <c r="BJ88"/>
  <c r="BH88"/>
  <c r="BH193"/>
  <c r="BJ193"/>
  <c r="BH184"/>
  <c r="BJ184"/>
  <c r="BH180"/>
  <c r="BJ180"/>
  <c r="BH174"/>
  <c r="BJ174"/>
  <c r="BF169"/>
  <c r="BI169"/>
  <c r="BF164"/>
  <c r="BI164"/>
  <c r="BH161"/>
  <c r="BJ161"/>
  <c r="BF154"/>
  <c r="BI154"/>
  <c r="BF149"/>
  <c r="BI149"/>
  <c r="BH146"/>
  <c r="BJ146"/>
  <c r="BF141"/>
  <c r="BI141"/>
  <c r="BF136"/>
  <c r="BI136"/>
  <c r="BH133"/>
  <c r="BJ133"/>
  <c r="BF126"/>
  <c r="BI126"/>
  <c r="BH123"/>
  <c r="BJ123"/>
  <c r="BF118"/>
  <c r="BI118"/>
  <c r="BH115"/>
  <c r="BJ115"/>
  <c r="BH101"/>
  <c r="BJ101"/>
  <c r="BF96"/>
  <c r="BI96"/>
  <c r="BH93"/>
  <c r="BJ93"/>
  <c r="BH89"/>
  <c r="BJ89"/>
  <c r="BJ68"/>
  <c r="BH68"/>
  <c r="BI64"/>
  <c r="BF64"/>
  <c r="BI60"/>
  <c r="BF60"/>
  <c r="BI56"/>
  <c r="BF56"/>
  <c r="BJ50"/>
  <c r="BH50"/>
  <c r="BI44"/>
  <c r="BF44"/>
  <c r="BI40"/>
  <c r="BF40"/>
  <c r="BI36"/>
  <c r="BF36"/>
  <c r="BI32"/>
  <c r="BF32"/>
  <c r="BI28"/>
  <c r="BF28"/>
  <c r="BI24"/>
  <c r="BF24"/>
  <c r="BJ18"/>
  <c r="BH18"/>
  <c r="BJ14"/>
  <c r="BH14"/>
  <c r="BF84"/>
  <c r="BI84"/>
  <c r="BJ540"/>
  <c r="BJ536"/>
  <c r="BJ532"/>
  <c r="BJ589"/>
  <c r="BJ576"/>
  <c r="BJ553"/>
  <c r="BJ549"/>
  <c r="BJ545"/>
  <c r="BJ585"/>
  <c r="BJ581"/>
  <c r="BI526"/>
  <c r="BI522"/>
  <c r="BI518"/>
  <c r="BI495"/>
  <c r="BI479"/>
  <c r="BI471"/>
  <c r="BI456"/>
  <c r="BI503"/>
  <c r="BI499"/>
  <c r="BI486"/>
  <c r="BI481"/>
  <c r="BI475"/>
  <c r="BI477"/>
  <c r="BI468"/>
  <c r="BI453"/>
  <c r="BJ393"/>
  <c r="BI383"/>
  <c r="BJ380"/>
  <c r="BI447"/>
  <c r="BI397"/>
  <c r="BI443"/>
  <c r="BJ437"/>
  <c r="BJ433"/>
  <c r="BI427"/>
  <c r="BI423"/>
  <c r="BI419"/>
  <c r="BI411"/>
  <c r="BI407"/>
  <c r="BI403"/>
  <c r="BJ398"/>
  <c r="BI388"/>
  <c r="BI381"/>
  <c r="BI378"/>
  <c r="BI370"/>
  <c r="BI366"/>
  <c r="BI362"/>
  <c r="BI358"/>
  <c r="BI346"/>
  <c r="BJ339"/>
  <c r="BI334"/>
  <c r="BI330"/>
  <c r="BI326"/>
  <c r="BI318"/>
  <c r="BJ371"/>
  <c r="BJ367"/>
  <c r="BJ363"/>
  <c r="BJ359"/>
  <c r="BJ349"/>
  <c r="BI293"/>
  <c r="BI289"/>
  <c r="BI285"/>
  <c r="BI281"/>
  <c r="BI277"/>
  <c r="BI273"/>
  <c r="BJ268"/>
  <c r="BJ264"/>
  <c r="BI258"/>
  <c r="BJ237"/>
  <c r="BJ233"/>
  <c r="BJ229"/>
  <c r="BJ225"/>
  <c r="BI207"/>
  <c r="BI199"/>
  <c r="BJ270"/>
  <c r="BJ243"/>
  <c r="BI224"/>
  <c r="BI220"/>
  <c r="BJ214"/>
  <c r="BJ208"/>
  <c r="BJ201"/>
  <c r="BI92"/>
  <c r="BI196"/>
  <c r="BI94"/>
  <c r="BJ166"/>
  <c r="BJ162"/>
  <c r="BJ156"/>
  <c r="BJ143"/>
  <c r="BI131"/>
  <c r="BJ128"/>
  <c r="BI121"/>
  <c r="BI115"/>
  <c r="BI105"/>
  <c r="BI101"/>
  <c r="BI97"/>
  <c r="BI91"/>
  <c r="BI61"/>
  <c r="BI57"/>
  <c r="BI53"/>
  <c r="BI45"/>
  <c r="BI41"/>
  <c r="BI37"/>
  <c r="BI33"/>
  <c r="BI29"/>
  <c r="BI25"/>
  <c r="BI21"/>
  <c r="BI14"/>
  <c r="BJ64"/>
  <c r="BJ11"/>
  <c r="BJ62"/>
  <c r="BJ58"/>
  <c r="BJ54"/>
  <c r="BJ46"/>
  <c r="BJ42"/>
  <c r="BJ38"/>
  <c r="BJ34"/>
  <c r="BJ30"/>
  <c r="BJ26"/>
  <c r="BJ22"/>
</calcChain>
</file>

<file path=xl/sharedStrings.xml><?xml version="1.0" encoding="utf-8"?>
<sst xmlns="http://schemas.openxmlformats.org/spreadsheetml/2006/main" count="55" uniqueCount="16">
  <si>
    <t>Rooms Occupied :</t>
  </si>
  <si>
    <t>Unit</t>
  </si>
  <si>
    <t>No. Of Guest :</t>
  </si>
  <si>
    <t>Food Cost Per Guest :</t>
  </si>
  <si>
    <r>
      <t xml:space="preserve">Main Store Food - </t>
    </r>
    <r>
      <rPr>
        <b/>
        <sz val="16"/>
        <color rgb="FF0CDE34"/>
        <rFont val="Arial"/>
        <family val="2"/>
      </rPr>
      <t>Consumption</t>
    </r>
  </si>
  <si>
    <t>Article No.</t>
  </si>
  <si>
    <t>Article</t>
  </si>
  <si>
    <t>MAX</t>
  </si>
  <si>
    <t>MIN</t>
  </si>
  <si>
    <t>MAX VS. MIN</t>
  </si>
  <si>
    <t>BY QTY</t>
  </si>
  <si>
    <t>BY VALUE</t>
  </si>
  <si>
    <t>%</t>
  </si>
  <si>
    <t>DATE</t>
  </si>
  <si>
    <t>QTY</t>
  </si>
  <si>
    <t>Amount Stores Consumption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</si>
</sst>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[$-409]dd\-mmm\-yy;@"/>
    <numFmt numFmtId="165" formatCode="_(* #,##0_);_(* \(#,##0\);_(* &quot;-&quot;??_);_(@_)"/>
    <numFmt numFmtId="166" formatCode="0.0%"/>
    <numFmt numFmtId="167" formatCode="_(* #,##0.0_);_(* \(#,##0.0\);_(* &quot;-&quot;??_);_(@_)"/>
    <numFmt numFmtId="168" formatCode="[$-409]mmm/yy;@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 val="singleAccounting"/>
      <sz val="10"/>
      <color theme="0" tint="-0.249977111117893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u/>
      <sz val="10"/>
      <color indexed="8"/>
      <name val="Arial"/>
      <family val="2"/>
    </font>
    <font>
      <b/>
      <sz val="1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6"/>
      <name val="Arial"/>
      <family val="2"/>
    </font>
    <font>
      <b/>
      <sz val="16"/>
      <color rgb="FF0CDE34"/>
      <name val="Arial"/>
      <family val="2"/>
    </font>
    <font>
      <b/>
      <u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b/>
      <sz val="14"/>
      <color indexed="8"/>
      <name val="Arial"/>
      <family val="2"/>
    </font>
    <font>
      <b/>
      <u/>
      <sz val="16"/>
      <color rgb="FF0000FF"/>
      <name val="Arial"/>
      <family val="2"/>
    </font>
    <font>
      <b/>
      <sz val="16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00FF00"/>
      <name val="Arial"/>
      <family val="2"/>
    </font>
    <font>
      <sz val="10"/>
      <color rgb="FF00FF00"/>
      <name val="Arial"/>
      <family val="2"/>
    </font>
    <font>
      <b/>
      <sz val="10"/>
      <color rgb="FF00FF00"/>
      <name val="Arial"/>
      <family val="2"/>
    </font>
    <font>
      <b/>
      <sz val="11"/>
      <color rgb="FFC00000"/>
      <name val="Arial"/>
      <family val="2"/>
    </font>
    <font>
      <sz val="10"/>
      <color rgb="FFC00000"/>
      <name val="Arial"/>
      <family val="2"/>
    </font>
    <font>
      <u val="singleAccounting"/>
      <sz val="10"/>
      <color rgb="FFC00000"/>
      <name val="Arial"/>
      <family val="2"/>
    </font>
    <font>
      <b/>
      <sz val="11"/>
      <color rgb="FF0000FF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u val="singleAccounting"/>
      <sz val="10"/>
      <color theme="0"/>
      <name val="Arial"/>
      <family val="2"/>
    </font>
    <font>
      <b/>
      <u/>
      <sz val="12"/>
      <color rgb="FF0000FF"/>
      <name val="Arial"/>
      <family val="2"/>
    </font>
  </fonts>
  <fills count="14">
    <fill>
      <patternFill patternType="none"/>
    </fill>
    <fill>
      <patternFill patternType="gray125"/>
    </fill>
    <fill>
      <gradientFill>
        <stop position="0">
          <color theme="1"/>
        </stop>
        <stop position="0.5">
          <color theme="5" tint="0.40000610370189521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5" tint="0.40000610370189521"/>
        </stop>
        <stop position="1">
          <color theme="1"/>
        </stop>
      </gradientFill>
    </fill>
    <fill>
      <gradientFill type="path" left="0.5" right="0.5" top="0.5" bottom="0.5">
        <stop position="0">
          <color theme="5" tint="0.59999389629810485"/>
        </stop>
        <stop position="1">
          <color theme="2" tint="-0.74901577806939912"/>
        </stop>
      </gradientFill>
    </fill>
    <fill>
      <gradientFill degree="90">
        <stop position="0">
          <color rgb="FF00FF00"/>
        </stop>
        <stop position="0.5">
          <color auto="1"/>
        </stop>
        <stop position="1">
          <color rgb="FF00FF00"/>
        </stop>
      </gradientFill>
    </fill>
    <fill>
      <gradientFill degree="90">
        <stop position="0">
          <color rgb="FF00FF00"/>
        </stop>
        <stop position="0.5">
          <color rgb="FF0CDE34"/>
        </stop>
        <stop position="1">
          <color rgb="FF00FF00"/>
        </stop>
      </gradientFill>
    </fill>
    <fill>
      <gradientFill degree="90">
        <stop position="0">
          <color rgb="FF0CDE34"/>
        </stop>
        <stop position="0.5">
          <color rgb="FF0CDE34"/>
        </stop>
        <stop position="1">
          <color rgb="FF0CDE34"/>
        </stop>
      </gradientFill>
    </fill>
    <fill>
      <gradientFill degree="90">
        <stop position="0">
          <color theme="2" tint="-0.49803155613879818"/>
        </stop>
        <stop position="0.5">
          <color theme="7" tint="0.40000610370189521"/>
        </stop>
        <stop position="1">
          <color theme="2" tint="-0.49803155613879818"/>
        </stop>
      </gradientFill>
    </fill>
    <fill>
      <gradientFill degree="90">
        <stop position="0">
          <color theme="2" tint="-0.25098422193060094"/>
        </stop>
        <stop position="0.5">
          <color theme="7" tint="0.80001220740379042"/>
        </stop>
        <stop position="1">
          <color theme="2" tint="-0.25098422193060094"/>
        </stop>
      </gradientFill>
    </fill>
    <fill>
      <gradientFill degree="90">
        <stop position="0">
          <color theme="2" tint="-0.49803155613879818"/>
        </stop>
        <stop position="1">
          <color theme="7" tint="0.40000610370189521"/>
        </stop>
      </gradientFill>
    </fill>
    <fill>
      <gradientFill degree="270">
        <stop position="0">
          <color theme="2" tint="-0.49803155613879818"/>
        </stop>
        <stop position="1">
          <color theme="7" tint="0.40000610370189521"/>
        </stop>
      </gradientFill>
    </fill>
    <fill>
      <gradientFill degree="90">
        <stop position="0">
          <color theme="1"/>
        </stop>
        <stop position="1">
          <color theme="5" tint="0.40000610370189521"/>
        </stop>
      </gradientFill>
    </fill>
    <fill>
      <gradientFill degree="270">
        <stop position="0">
          <color theme="1"/>
        </stop>
        <stop position="1">
          <color theme="5" tint="0.40000610370189521"/>
        </stop>
      </gradient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hair">
        <color rgb="FFFF0000"/>
      </right>
      <top style="thick">
        <color rgb="FFFF0000"/>
      </top>
      <bottom style="thick">
        <color rgb="FFFF0000"/>
      </bottom>
      <diagonal/>
    </border>
    <border>
      <left style="hair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auto="1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ck">
        <color auto="1"/>
      </left>
      <right/>
      <top/>
      <bottom style="hair">
        <color theme="4" tint="-0.499984740745262"/>
      </bottom>
      <diagonal/>
    </border>
    <border>
      <left/>
      <right/>
      <top/>
      <bottom style="hair">
        <color theme="4" tint="-0.499984740745262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theme="4" tint="-0.499984740745262"/>
      </top>
      <bottom/>
      <diagonal/>
    </border>
    <border>
      <left/>
      <right/>
      <top style="hair">
        <color theme="4" tint="-0.499984740745262"/>
      </top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ck">
        <color auto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ck">
        <color auto="1"/>
      </left>
      <right/>
      <top style="hair">
        <color theme="4" tint="-0.499984740745262"/>
      </top>
      <bottom style="hair">
        <color theme="4" tint="-0.499984740745262"/>
      </bottom>
      <diagonal/>
    </border>
    <border>
      <left/>
      <right/>
      <top style="hair">
        <color theme="4" tint="-0.499984740745262"/>
      </top>
      <bottom style="hair">
        <color theme="4" tint="-0.499984740745262"/>
      </bottom>
      <diagonal/>
    </border>
    <border>
      <left style="thick">
        <color auto="1"/>
      </left>
      <right/>
      <top style="thick">
        <color auto="1"/>
      </top>
      <bottom style="hair">
        <color theme="4" tint="-0.499984740745262"/>
      </bottom>
      <diagonal/>
    </border>
    <border>
      <left/>
      <right/>
      <top style="thick">
        <color auto="1"/>
      </top>
      <bottom style="hair">
        <color theme="4" tint="-0.499984740745262"/>
      </bottom>
      <diagonal/>
    </border>
    <border>
      <left style="thin">
        <color auto="1"/>
      </left>
      <right/>
      <top style="thick">
        <color auto="1"/>
      </top>
      <bottom style="thin">
        <color theme="0"/>
      </bottom>
      <diagonal/>
    </border>
    <border>
      <left/>
      <right/>
      <top style="thick">
        <color auto="1"/>
      </top>
      <bottom style="thin">
        <color theme="0"/>
      </bottom>
      <diagonal/>
    </border>
    <border>
      <left/>
      <right style="thin">
        <color auto="1"/>
      </right>
      <top style="thick">
        <color auto="1"/>
      </top>
      <bottom style="thin">
        <color theme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</cellStyleXfs>
  <cellXfs count="166">
    <xf numFmtId="0" fontId="0" fillId="0" borderId="0" xfId="0"/>
    <xf numFmtId="164" fontId="2" fillId="0" borderId="0" xfId="1" applyNumberFormat="1" applyFont="1" applyAlignment="1" applyProtection="1">
      <alignment horizontal="center" vertical="center"/>
    </xf>
    <xf numFmtId="0" fontId="4" fillId="0" borderId="0" xfId="3" applyFont="1" applyAlignment="1" applyProtection="1">
      <alignment horizontal="right" vertical="center"/>
    </xf>
    <xf numFmtId="0" fontId="5" fillId="0" borderId="0" xfId="3" applyFont="1" applyAlignment="1" applyProtection="1">
      <alignment horizontal="left" vertical="center"/>
    </xf>
    <xf numFmtId="164" fontId="6" fillId="2" borderId="1" xfId="3" applyNumberFormat="1" applyFont="1" applyFill="1" applyBorder="1" applyAlignment="1" applyProtection="1">
      <alignment horizontal="center" vertical="center" textRotation="180"/>
    </xf>
    <xf numFmtId="165" fontId="7" fillId="0" borderId="0" xfId="1" applyNumberFormat="1" applyFont="1" applyAlignment="1" applyProtection="1">
      <alignment vertical="center"/>
    </xf>
    <xf numFmtId="10" fontId="7" fillId="0" borderId="0" xfId="2" applyNumberFormat="1" applyFont="1" applyAlignment="1" applyProtection="1">
      <alignment vertical="center"/>
    </xf>
    <xf numFmtId="164" fontId="8" fillId="2" borderId="1" xfId="3" applyNumberFormat="1" applyFont="1" applyFill="1" applyBorder="1" applyAlignment="1" applyProtection="1">
      <alignment horizontal="center" vertical="center" textRotation="180"/>
    </xf>
    <xf numFmtId="0" fontId="9" fillId="0" borderId="0" xfId="3" applyFont="1" applyAlignment="1" applyProtection="1">
      <alignment vertical="center"/>
    </xf>
    <xf numFmtId="0" fontId="3" fillId="0" borderId="0" xfId="3" applyAlignment="1" applyProtection="1">
      <alignment vertical="center"/>
    </xf>
    <xf numFmtId="43" fontId="10" fillId="0" borderId="0" xfId="1" applyFont="1" applyAlignment="1" applyProtection="1">
      <alignment vertical="center"/>
    </xf>
    <xf numFmtId="166" fontId="10" fillId="0" borderId="0" xfId="2" applyNumberFormat="1" applyFont="1" applyAlignment="1" applyProtection="1">
      <alignment vertical="center"/>
    </xf>
    <xf numFmtId="0" fontId="3" fillId="0" borderId="0" xfId="3" applyAlignment="1" applyProtection="1">
      <alignment horizontal="center" vertical="center"/>
    </xf>
    <xf numFmtId="0" fontId="5" fillId="0" borderId="0" xfId="3" applyFont="1" applyAlignment="1" applyProtection="1">
      <alignment vertical="center"/>
    </xf>
    <xf numFmtId="165" fontId="7" fillId="0" borderId="2" xfId="1" applyNumberFormat="1" applyFont="1" applyBorder="1" applyAlignment="1" applyProtection="1">
      <alignment vertical="center"/>
    </xf>
    <xf numFmtId="167" fontId="7" fillId="0" borderId="2" xfId="1" applyNumberFormat="1" applyFont="1" applyBorder="1" applyAlignment="1" applyProtection="1">
      <alignment vertical="center"/>
    </xf>
    <xf numFmtId="0" fontId="11" fillId="0" borderId="0" xfId="3" applyFont="1" applyAlignment="1" applyProtection="1">
      <alignment horizontal="left" vertical="center"/>
    </xf>
    <xf numFmtId="43" fontId="12" fillId="0" borderId="0" xfId="1" applyFont="1" applyBorder="1" applyAlignment="1" applyProtection="1">
      <alignment vertical="center"/>
    </xf>
    <xf numFmtId="10" fontId="12" fillId="0" borderId="0" xfId="2" applyNumberFormat="1" applyFont="1" applyBorder="1" applyAlignment="1" applyProtection="1">
      <alignment vertical="center"/>
    </xf>
    <xf numFmtId="0" fontId="13" fillId="3" borderId="3" xfId="3" applyFont="1" applyFill="1" applyBorder="1" applyAlignment="1" applyProtection="1">
      <alignment vertical="center"/>
    </xf>
    <xf numFmtId="0" fontId="13" fillId="3" borderId="4" xfId="3" applyFont="1" applyFill="1" applyBorder="1" applyAlignment="1" applyProtection="1">
      <alignment vertical="center"/>
    </xf>
    <xf numFmtId="164" fontId="15" fillId="3" borderId="4" xfId="3" applyNumberFormat="1" applyFont="1" applyFill="1" applyBorder="1" applyAlignment="1" applyProtection="1">
      <alignment vertical="center"/>
    </xf>
    <xf numFmtId="166" fontId="15" fillId="3" borderId="4" xfId="2" applyNumberFormat="1" applyFont="1" applyFill="1" applyBorder="1" applyAlignment="1" applyProtection="1">
      <alignment vertical="center"/>
    </xf>
    <xf numFmtId="0" fontId="3" fillId="0" borderId="0" xfId="3" applyFont="1" applyFill="1" applyAlignment="1" applyProtection="1">
      <alignment vertical="center"/>
    </xf>
    <xf numFmtId="0" fontId="16" fillId="4" borderId="5" xfId="3" applyFont="1" applyFill="1" applyBorder="1" applyAlignment="1" applyProtection="1">
      <alignment horizontal="center" vertical="center" wrapText="1"/>
    </xf>
    <xf numFmtId="0" fontId="17" fillId="4" borderId="0" xfId="3" applyFont="1" applyFill="1" applyBorder="1" applyAlignment="1" applyProtection="1">
      <alignment horizontal="center" vertical="center"/>
    </xf>
    <xf numFmtId="0" fontId="16" fillId="4" borderId="0" xfId="3" applyFont="1" applyFill="1" applyBorder="1" applyAlignment="1" applyProtection="1">
      <alignment horizontal="center" vertical="center"/>
    </xf>
    <xf numFmtId="164" fontId="18" fillId="2" borderId="1" xfId="3" applyNumberFormat="1" applyFont="1" applyFill="1" applyBorder="1" applyAlignment="1" applyProtection="1">
      <alignment vertical="center" textRotation="180"/>
    </xf>
    <xf numFmtId="168" fontId="19" fillId="4" borderId="0" xfId="3" applyNumberFormat="1" applyFont="1" applyFill="1" applyBorder="1" applyAlignment="1" applyProtection="1">
      <alignment horizontal="center" vertical="center"/>
    </xf>
    <xf numFmtId="0" fontId="20" fillId="0" borderId="6" xfId="3" applyFont="1" applyFill="1" applyBorder="1" applyAlignment="1" applyProtection="1">
      <alignment horizontal="center" vertical="center"/>
    </xf>
    <xf numFmtId="0" fontId="3" fillId="0" borderId="7" xfId="3" applyFont="1" applyFill="1" applyBorder="1" applyAlignment="1" applyProtection="1">
      <alignment horizontal="center" vertical="center"/>
    </xf>
    <xf numFmtId="0" fontId="20" fillId="0" borderId="8" xfId="3" applyFont="1" applyFill="1" applyBorder="1" applyAlignment="1" applyProtection="1">
      <alignment horizontal="center" vertical="center"/>
    </xf>
    <xf numFmtId="0" fontId="3" fillId="0" borderId="8" xfId="3" applyFont="1" applyFill="1" applyBorder="1" applyAlignment="1" applyProtection="1">
      <alignment horizontal="center" vertical="center"/>
    </xf>
    <xf numFmtId="43" fontId="10" fillId="0" borderId="9" xfId="1" applyFont="1" applyFill="1" applyBorder="1" applyAlignment="1" applyProtection="1">
      <alignment horizontal="center" vertical="center" wrapText="1"/>
    </xf>
    <xf numFmtId="43" fontId="10" fillId="0" borderId="10" xfId="1" applyFont="1" applyFill="1" applyBorder="1" applyAlignment="1" applyProtection="1">
      <alignment horizontal="center" vertical="center" wrapText="1"/>
    </xf>
    <xf numFmtId="167" fontId="5" fillId="4" borderId="0" xfId="3" applyNumberFormat="1" applyFont="1" applyFill="1" applyBorder="1" applyAlignment="1" applyProtection="1">
      <alignment horizontal="center" vertical="center"/>
    </xf>
    <xf numFmtId="166" fontId="21" fillId="4" borderId="0" xfId="2" applyNumberFormat="1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12" xfId="3" applyFont="1" applyFill="1" applyBorder="1" applyAlignment="1" applyProtection="1">
      <alignment horizontal="center"/>
    </xf>
    <xf numFmtId="0" fontId="20" fillId="0" borderId="0" xfId="3" applyFont="1" applyFill="1" applyBorder="1" applyAlignment="1" applyProtection="1">
      <alignment horizontal="center" vertical="center"/>
    </xf>
    <xf numFmtId="0" fontId="22" fillId="0" borderId="11" xfId="3" applyFont="1" applyFill="1" applyBorder="1" applyAlignment="1" applyProtection="1">
      <alignment horizontal="center"/>
    </xf>
    <xf numFmtId="43" fontId="23" fillId="0" borderId="13" xfId="1" applyFont="1" applyFill="1" applyBorder="1" applyAlignment="1" applyProtection="1">
      <alignment horizontal="center" vertical="center" wrapText="1"/>
    </xf>
    <xf numFmtId="43" fontId="23" fillId="0" borderId="14" xfId="1" applyFont="1" applyFill="1" applyBorder="1" applyAlignment="1" applyProtection="1">
      <alignment horizontal="center" vertical="center" wrapText="1"/>
    </xf>
    <xf numFmtId="1" fontId="23" fillId="5" borderId="15" xfId="3" applyNumberFormat="1" applyFont="1" applyFill="1" applyBorder="1" applyAlignment="1" applyProtection="1">
      <alignment horizontal="center" vertical="center"/>
      <protection locked="0"/>
    </xf>
    <xf numFmtId="0" fontId="10" fillId="5" borderId="16" xfId="3" applyFont="1" applyFill="1" applyBorder="1" applyAlignment="1" applyProtection="1">
      <alignment vertical="center"/>
    </xf>
    <xf numFmtId="0" fontId="10" fillId="5" borderId="17" xfId="3" applyFont="1" applyFill="1" applyBorder="1" applyAlignment="1" applyProtection="1">
      <alignment vertical="center"/>
    </xf>
    <xf numFmtId="0" fontId="24" fillId="2" borderId="0" xfId="3" applyFont="1" applyFill="1" applyBorder="1" applyAlignment="1" applyProtection="1">
      <alignment vertical="center"/>
    </xf>
    <xf numFmtId="167" fontId="10" fillId="6" borderId="18" xfId="1" applyNumberFormat="1" applyFont="1" applyFill="1" applyBorder="1" applyAlignment="1" applyProtection="1">
      <alignment vertical="center"/>
    </xf>
    <xf numFmtId="167" fontId="10" fillId="6" borderId="16" xfId="1" applyNumberFormat="1" applyFont="1" applyFill="1" applyBorder="1" applyAlignment="1" applyProtection="1">
      <alignment vertical="center"/>
    </xf>
    <xf numFmtId="166" fontId="10" fillId="6" borderId="19" xfId="2" applyNumberFormat="1" applyFont="1" applyFill="1" applyBorder="1" applyAlignment="1" applyProtection="1">
      <alignment vertical="center"/>
    </xf>
    <xf numFmtId="0" fontId="3" fillId="2" borderId="0" xfId="3" applyFill="1" applyBorder="1" applyAlignment="1" applyProtection="1">
      <alignment vertical="center"/>
    </xf>
    <xf numFmtId="167" fontId="9" fillId="7" borderId="20" xfId="3" applyNumberFormat="1" applyFont="1" applyFill="1" applyBorder="1" applyAlignment="1" applyProtection="1">
      <alignment vertical="center"/>
    </xf>
    <xf numFmtId="168" fontId="3" fillId="7" borderId="16" xfId="3" applyNumberFormat="1" applyFont="1" applyFill="1" applyBorder="1" applyAlignment="1" applyProtection="1">
      <alignment vertical="center"/>
    </xf>
    <xf numFmtId="167" fontId="9" fillId="7" borderId="16" xfId="3" applyNumberFormat="1" applyFont="1" applyFill="1" applyBorder="1" applyAlignment="1" applyProtection="1">
      <alignment vertical="center"/>
    </xf>
    <xf numFmtId="43" fontId="10" fillId="7" borderId="16" xfId="1" applyFont="1" applyFill="1" applyBorder="1" applyAlignment="1" applyProtection="1">
      <alignment vertical="center"/>
    </xf>
    <xf numFmtId="166" fontId="10" fillId="7" borderId="17" xfId="2" applyNumberFormat="1" applyFont="1" applyFill="1" applyBorder="1" applyAlignment="1" applyProtection="1">
      <alignment vertical="center"/>
    </xf>
    <xf numFmtId="164" fontId="8" fillId="2" borderId="14" xfId="3" applyNumberFormat="1" applyFont="1" applyFill="1" applyBorder="1" applyAlignment="1" applyProtection="1">
      <alignment horizontal="center" vertical="center" textRotation="180"/>
    </xf>
    <xf numFmtId="0" fontId="25" fillId="3" borderId="21" xfId="3" applyNumberFormat="1" applyFont="1" applyFill="1" applyBorder="1" applyAlignment="1" applyProtection="1">
      <alignment vertical="center"/>
    </xf>
    <xf numFmtId="0" fontId="25" fillId="3" borderId="22" xfId="3" applyFont="1" applyFill="1" applyBorder="1" applyAlignment="1" applyProtection="1">
      <alignment vertical="center"/>
    </xf>
    <xf numFmtId="0" fontId="26" fillId="2" borderId="1" xfId="3" applyFont="1" applyFill="1" applyBorder="1" applyAlignment="1" applyProtection="1">
      <alignment vertical="center"/>
    </xf>
    <xf numFmtId="167" fontId="27" fillId="3" borderId="22" xfId="1" applyNumberFormat="1" applyFont="1" applyFill="1" applyBorder="1" applyAlignment="1" applyProtection="1">
      <alignment vertical="center"/>
    </xf>
    <xf numFmtId="166" fontId="27" fillId="3" borderId="22" xfId="2" applyNumberFormat="1" applyFont="1" applyFill="1" applyBorder="1" applyAlignment="1" applyProtection="1">
      <alignment vertical="center"/>
    </xf>
    <xf numFmtId="167" fontId="9" fillId="3" borderId="22" xfId="1" applyNumberFormat="1" applyFont="1" applyFill="1" applyBorder="1" applyAlignment="1" applyProtection="1">
      <alignment vertical="center"/>
    </xf>
    <xf numFmtId="43" fontId="27" fillId="3" borderId="22" xfId="1" applyFont="1" applyFill="1" applyBorder="1" applyAlignment="1" applyProtection="1">
      <alignment vertical="center"/>
    </xf>
    <xf numFmtId="0" fontId="26" fillId="0" borderId="0" xfId="3" applyFont="1" applyAlignment="1" applyProtection="1">
      <alignment vertical="center"/>
    </xf>
    <xf numFmtId="0" fontId="16" fillId="8" borderId="5" xfId="3" applyNumberFormat="1" applyFont="1" applyFill="1" applyBorder="1" applyAlignment="1" applyProtection="1">
      <alignment vertical="center"/>
    </xf>
    <xf numFmtId="1" fontId="16" fillId="8" borderId="0" xfId="3" applyNumberFormat="1" applyFont="1" applyFill="1" applyBorder="1" applyAlignment="1" applyProtection="1">
      <alignment vertical="center"/>
    </xf>
    <xf numFmtId="0" fontId="3" fillId="2" borderId="1" xfId="3" applyFill="1" applyBorder="1" applyAlignment="1" applyProtection="1">
      <alignment vertical="center"/>
    </xf>
    <xf numFmtId="167" fontId="5" fillId="8" borderId="0" xfId="1" applyNumberFormat="1" applyFont="1" applyFill="1" applyBorder="1" applyAlignment="1" applyProtection="1">
      <alignment vertical="center"/>
    </xf>
    <xf numFmtId="167" fontId="3" fillId="8" borderId="0" xfId="1" applyNumberFormat="1" applyFont="1" applyFill="1" applyBorder="1" applyAlignment="1" applyProtection="1">
      <alignment vertical="center"/>
    </xf>
    <xf numFmtId="166" fontId="3" fillId="8" borderId="0" xfId="2" applyNumberFormat="1" applyFont="1" applyFill="1" applyBorder="1" applyAlignment="1" applyProtection="1">
      <alignment vertical="center"/>
    </xf>
    <xf numFmtId="167" fontId="9" fillId="8" borderId="0" xfId="1" applyNumberFormat="1" applyFont="1" applyFill="1" applyBorder="1" applyAlignment="1" applyProtection="1">
      <alignment vertical="center"/>
    </xf>
    <xf numFmtId="43" fontId="5" fillId="8" borderId="0" xfId="1" applyFont="1" applyFill="1" applyBorder="1" applyAlignment="1" applyProtection="1">
      <alignment vertical="center"/>
    </xf>
    <xf numFmtId="166" fontId="5" fillId="8" borderId="0" xfId="2" applyNumberFormat="1" applyFont="1" applyFill="1" applyBorder="1" applyAlignment="1" applyProtection="1">
      <alignment vertical="center"/>
    </xf>
    <xf numFmtId="0" fontId="3" fillId="0" borderId="23" xfId="3" applyNumberFormat="1" applyFont="1" applyFill="1" applyBorder="1" applyAlignment="1" applyProtection="1">
      <alignment horizontal="center" vertical="center"/>
    </xf>
    <xf numFmtId="0" fontId="3" fillId="0" borderId="24" xfId="3" applyFont="1" applyFill="1" applyBorder="1" applyAlignment="1" applyProtection="1">
      <alignment vertical="center"/>
    </xf>
    <xf numFmtId="167" fontId="5" fillId="0" borderId="25" xfId="1" applyNumberFormat="1" applyFont="1" applyBorder="1" applyAlignment="1" applyProtection="1">
      <alignment vertical="center"/>
    </xf>
    <xf numFmtId="167" fontId="3" fillId="0" borderId="2" xfId="1" applyNumberFormat="1" applyFont="1" applyBorder="1" applyAlignment="1" applyProtection="1">
      <alignment vertical="center"/>
    </xf>
    <xf numFmtId="166" fontId="5" fillId="0" borderId="26" xfId="2" applyNumberFormat="1" applyFont="1" applyBorder="1" applyAlignment="1" applyProtection="1">
      <alignment vertical="center"/>
    </xf>
    <xf numFmtId="167" fontId="9" fillId="0" borderId="0" xfId="3" applyNumberFormat="1" applyFont="1" applyAlignment="1" applyProtection="1">
      <alignment vertical="center"/>
    </xf>
    <xf numFmtId="168" fontId="3" fillId="0" borderId="0" xfId="3" applyNumberFormat="1" applyAlignment="1" applyProtection="1">
      <alignment vertical="center"/>
    </xf>
    <xf numFmtId="0" fontId="3" fillId="9" borderId="27" xfId="3" applyNumberFormat="1" applyFont="1" applyFill="1" applyBorder="1" applyAlignment="1" applyProtection="1">
      <alignment horizontal="center" vertical="center"/>
    </xf>
    <xf numFmtId="0" fontId="3" fillId="9" borderId="2" xfId="3" applyFont="1" applyFill="1" applyBorder="1" applyAlignment="1" applyProtection="1">
      <alignment vertical="center"/>
    </xf>
    <xf numFmtId="167" fontId="5" fillId="9" borderId="25" xfId="1" applyNumberFormat="1" applyFont="1" applyFill="1" applyBorder="1" applyAlignment="1" applyProtection="1">
      <alignment vertical="center"/>
    </xf>
    <xf numFmtId="167" fontId="3" fillId="9" borderId="2" xfId="1" applyNumberFormat="1" applyFont="1" applyFill="1" applyBorder="1" applyAlignment="1" applyProtection="1">
      <alignment vertical="center"/>
    </xf>
    <xf numFmtId="166" fontId="5" fillId="9" borderId="26" xfId="2" applyNumberFormat="1" applyFont="1" applyFill="1" applyBorder="1" applyAlignment="1" applyProtection="1">
      <alignment vertical="center"/>
    </xf>
    <xf numFmtId="167" fontId="9" fillId="9" borderId="0" xfId="3" applyNumberFormat="1" applyFont="1" applyFill="1" applyAlignment="1" applyProtection="1">
      <alignment vertical="center"/>
    </xf>
    <xf numFmtId="168" fontId="3" fillId="9" borderId="0" xfId="3" applyNumberFormat="1" applyFill="1" applyAlignment="1" applyProtection="1">
      <alignment vertical="center"/>
    </xf>
    <xf numFmtId="43" fontId="10" fillId="9" borderId="0" xfId="1" applyFont="1" applyFill="1" applyAlignment="1" applyProtection="1">
      <alignment vertical="center"/>
    </xf>
    <xf numFmtId="166" fontId="10" fillId="9" borderId="0" xfId="2" applyNumberFormat="1" applyFont="1" applyFill="1" applyAlignment="1" applyProtection="1">
      <alignment vertical="center"/>
    </xf>
    <xf numFmtId="0" fontId="28" fillId="10" borderId="28" xfId="3" applyNumberFormat="1" applyFont="1" applyFill="1" applyBorder="1" applyAlignment="1" applyProtection="1">
      <alignment vertical="center"/>
    </xf>
    <xf numFmtId="1" fontId="28" fillId="10" borderId="29" xfId="3" applyNumberFormat="1" applyFont="1" applyFill="1" applyBorder="1" applyAlignment="1" applyProtection="1">
      <alignment vertical="center"/>
    </xf>
    <xf numFmtId="0" fontId="29" fillId="2" borderId="1" xfId="3" applyFont="1" applyFill="1" applyBorder="1" applyAlignment="1" applyProtection="1">
      <alignment vertical="center"/>
    </xf>
    <xf numFmtId="167" fontId="28" fillId="10" borderId="30" xfId="1" applyNumberFormat="1" applyFont="1" applyFill="1" applyBorder="1" applyAlignment="1" applyProtection="1">
      <alignment vertical="center"/>
    </xf>
    <xf numFmtId="167" fontId="30" fillId="10" borderId="30" xfId="1" applyNumberFormat="1" applyFont="1" applyFill="1" applyBorder="1" applyAlignment="1" applyProtection="1">
      <alignment vertical="center"/>
    </xf>
    <xf numFmtId="166" fontId="28" fillId="10" borderId="30" xfId="2" applyNumberFormat="1" applyFont="1" applyFill="1" applyBorder="1" applyAlignment="1" applyProtection="1">
      <alignment vertical="center"/>
    </xf>
    <xf numFmtId="167" fontId="31" fillId="10" borderId="0" xfId="3" applyNumberFormat="1" applyFont="1" applyFill="1" applyBorder="1" applyAlignment="1" applyProtection="1">
      <alignment vertical="center"/>
    </xf>
    <xf numFmtId="167" fontId="28" fillId="10" borderId="0" xfId="3" applyNumberFormat="1" applyFont="1" applyFill="1" applyBorder="1" applyAlignment="1" applyProtection="1">
      <alignment vertical="center"/>
    </xf>
    <xf numFmtId="43" fontId="28" fillId="10" borderId="0" xfId="1" applyFont="1" applyFill="1" applyBorder="1" applyAlignment="1" applyProtection="1">
      <alignment vertical="center"/>
    </xf>
    <xf numFmtId="166" fontId="28" fillId="10" borderId="0" xfId="2" applyNumberFormat="1" applyFont="1" applyFill="1" applyBorder="1" applyAlignment="1" applyProtection="1">
      <alignment vertical="center"/>
    </xf>
    <xf numFmtId="0" fontId="29" fillId="0" borderId="0" xfId="3" applyFont="1" applyAlignment="1" applyProtection="1">
      <alignment vertical="center"/>
    </xf>
    <xf numFmtId="0" fontId="16" fillId="11" borderId="23" xfId="3" applyNumberFormat="1" applyFont="1" applyFill="1" applyBorder="1" applyAlignment="1" applyProtection="1">
      <alignment vertical="center"/>
    </xf>
    <xf numFmtId="1" fontId="16" fillId="11" borderId="24" xfId="3" applyNumberFormat="1" applyFont="1" applyFill="1" applyBorder="1" applyAlignment="1" applyProtection="1">
      <alignment vertical="center"/>
    </xf>
    <xf numFmtId="167" fontId="16" fillId="11" borderId="31" xfId="1" applyNumberFormat="1" applyFont="1" applyFill="1" applyBorder="1" applyAlignment="1" applyProtection="1">
      <alignment vertical="center"/>
    </xf>
    <xf numFmtId="167" fontId="3" fillId="11" borderId="31" xfId="1" applyNumberFormat="1" applyFont="1" applyFill="1" applyBorder="1" applyAlignment="1" applyProtection="1">
      <alignment vertical="center"/>
    </xf>
    <xf numFmtId="166" fontId="16" fillId="11" borderId="31" xfId="2" applyNumberFormat="1" applyFont="1" applyFill="1" applyBorder="1" applyAlignment="1" applyProtection="1">
      <alignment vertical="center"/>
    </xf>
    <xf numFmtId="167" fontId="31" fillId="11" borderId="0" xfId="3" applyNumberFormat="1" applyFont="1" applyFill="1" applyBorder="1" applyAlignment="1" applyProtection="1">
      <alignment vertical="center"/>
    </xf>
    <xf numFmtId="167" fontId="16" fillId="11" borderId="0" xfId="3" applyNumberFormat="1" applyFont="1" applyFill="1" applyBorder="1" applyAlignment="1" applyProtection="1">
      <alignment vertical="center"/>
    </xf>
    <xf numFmtId="43" fontId="16" fillId="11" borderId="0" xfId="1" applyFont="1" applyFill="1" applyBorder="1" applyAlignment="1" applyProtection="1">
      <alignment vertical="center"/>
    </xf>
    <xf numFmtId="166" fontId="16" fillId="11" borderId="0" xfId="2" applyNumberFormat="1" applyFont="1" applyFill="1" applyBorder="1" applyAlignment="1" applyProtection="1">
      <alignment vertical="center"/>
    </xf>
    <xf numFmtId="0" fontId="3" fillId="0" borderId="27" xfId="3" applyNumberFormat="1" applyFont="1" applyFill="1" applyBorder="1" applyAlignment="1" applyProtection="1">
      <alignment horizontal="center" vertical="center"/>
    </xf>
    <xf numFmtId="0" fontId="3" fillId="0" borderId="2" xfId="3" applyFont="1" applyFill="1" applyBorder="1" applyAlignment="1" applyProtection="1">
      <alignment vertical="center"/>
    </xf>
    <xf numFmtId="167" fontId="5" fillId="0" borderId="25" xfId="1" applyNumberFormat="1" applyFont="1" applyFill="1" applyBorder="1" applyAlignment="1" applyProtection="1">
      <alignment vertical="center"/>
    </xf>
    <xf numFmtId="167" fontId="3" fillId="0" borderId="2" xfId="1" applyNumberFormat="1" applyFont="1" applyFill="1" applyBorder="1" applyAlignment="1" applyProtection="1">
      <alignment vertical="center"/>
    </xf>
    <xf numFmtId="166" fontId="5" fillId="0" borderId="26" xfId="2" applyNumberFormat="1" applyFont="1" applyFill="1" applyBorder="1" applyAlignment="1" applyProtection="1">
      <alignment vertical="center"/>
    </xf>
    <xf numFmtId="0" fontId="32" fillId="12" borderId="32" xfId="3" applyNumberFormat="1" applyFont="1" applyFill="1" applyBorder="1" applyAlignment="1" applyProtection="1">
      <alignment vertical="center"/>
    </xf>
    <xf numFmtId="0" fontId="33" fillId="12" borderId="33" xfId="3" applyFont="1" applyFill="1" applyBorder="1" applyAlignment="1" applyProtection="1">
      <alignment vertical="center"/>
    </xf>
    <xf numFmtId="0" fontId="32" fillId="12" borderId="33" xfId="3" applyFont="1" applyFill="1" applyBorder="1" applyAlignment="1" applyProtection="1">
      <alignment vertical="center"/>
    </xf>
    <xf numFmtId="43" fontId="34" fillId="2" borderId="1" xfId="1" applyFont="1" applyFill="1" applyBorder="1" applyAlignment="1" applyProtection="1">
      <alignment vertical="center"/>
    </xf>
    <xf numFmtId="167" fontId="35" fillId="12" borderId="33" xfId="1" applyNumberFormat="1" applyFont="1" applyFill="1" applyBorder="1" applyAlignment="1" applyProtection="1">
      <alignment vertical="center"/>
    </xf>
    <xf numFmtId="167" fontId="36" fillId="12" borderId="33" xfId="1" applyNumberFormat="1" applyFont="1" applyFill="1" applyBorder="1" applyAlignment="1" applyProtection="1">
      <alignment vertical="center"/>
    </xf>
    <xf numFmtId="166" fontId="34" fillId="12" borderId="33" xfId="2" applyNumberFormat="1" applyFont="1" applyFill="1" applyBorder="1" applyAlignment="1" applyProtection="1">
      <alignment vertical="center"/>
    </xf>
    <xf numFmtId="43" fontId="9" fillId="12" borderId="0" xfId="1" applyFont="1" applyFill="1" applyBorder="1" applyAlignment="1" applyProtection="1">
      <alignment vertical="center"/>
    </xf>
    <xf numFmtId="43" fontId="34" fillId="12" borderId="0" xfId="1" applyFont="1" applyFill="1" applyBorder="1" applyAlignment="1" applyProtection="1">
      <alignment vertical="center"/>
    </xf>
    <xf numFmtId="43" fontId="35" fillId="12" borderId="0" xfId="1" applyFont="1" applyFill="1" applyBorder="1" applyAlignment="1" applyProtection="1">
      <alignment vertical="center"/>
    </xf>
    <xf numFmtId="166" fontId="35" fillId="12" borderId="0" xfId="2" applyNumberFormat="1" applyFont="1" applyFill="1" applyBorder="1" applyAlignment="1" applyProtection="1">
      <alignment vertical="center"/>
    </xf>
    <xf numFmtId="0" fontId="34" fillId="0" borderId="0" xfId="3" applyFont="1" applyAlignment="1" applyProtection="1">
      <alignment vertical="center"/>
    </xf>
    <xf numFmtId="0" fontId="25" fillId="13" borderId="5" xfId="3" applyNumberFormat="1" applyFont="1" applyFill="1" applyBorder="1" applyAlignment="1" applyProtection="1">
      <alignment vertical="center"/>
    </xf>
    <xf numFmtId="0" fontId="25" fillId="13" borderId="22" xfId="3" applyFont="1" applyFill="1" applyBorder="1" applyAlignment="1" applyProtection="1">
      <alignment vertical="center"/>
    </xf>
    <xf numFmtId="0" fontId="25" fillId="13" borderId="0" xfId="3" applyFont="1" applyFill="1" applyBorder="1" applyAlignment="1" applyProtection="1">
      <alignment vertical="center"/>
    </xf>
    <xf numFmtId="43" fontId="26" fillId="2" borderId="1" xfId="1" applyFont="1" applyFill="1" applyBorder="1" applyAlignment="1" applyProtection="1">
      <alignment vertical="center"/>
    </xf>
    <xf numFmtId="167" fontId="27" fillId="13" borderId="22" xfId="1" applyNumberFormat="1" applyFont="1" applyFill="1" applyBorder="1" applyAlignment="1" applyProtection="1">
      <alignment vertical="center"/>
    </xf>
    <xf numFmtId="167" fontId="26" fillId="13" borderId="22" xfId="1" applyNumberFormat="1" applyFont="1" applyFill="1" applyBorder="1" applyAlignment="1" applyProtection="1">
      <alignment vertical="center"/>
    </xf>
    <xf numFmtId="166" fontId="26" fillId="13" borderId="22" xfId="2" applyNumberFormat="1" applyFont="1" applyFill="1" applyBorder="1" applyAlignment="1" applyProtection="1">
      <alignment vertical="center"/>
    </xf>
    <xf numFmtId="43" fontId="9" fillId="13" borderId="0" xfId="1" applyFont="1" applyFill="1" applyBorder="1" applyAlignment="1" applyProtection="1">
      <alignment vertical="center"/>
    </xf>
    <xf numFmtId="43" fontId="26" fillId="13" borderId="0" xfId="1" applyFont="1" applyFill="1" applyBorder="1" applyAlignment="1" applyProtection="1">
      <alignment vertical="center"/>
    </xf>
    <xf numFmtId="43" fontId="27" fillId="13" borderId="0" xfId="1" applyFont="1" applyFill="1" applyBorder="1" applyAlignment="1" applyProtection="1">
      <alignment vertical="center"/>
    </xf>
    <xf numFmtId="166" fontId="27" fillId="13" borderId="0" xfId="2" applyNumberFormat="1" applyFont="1" applyFill="1" applyBorder="1" applyAlignment="1" applyProtection="1">
      <alignment vertical="center"/>
    </xf>
    <xf numFmtId="0" fontId="28" fillId="8" borderId="5" xfId="3" applyNumberFormat="1" applyFont="1" applyFill="1" applyBorder="1" applyAlignment="1" applyProtection="1">
      <alignment vertical="center"/>
    </xf>
    <xf numFmtId="1" fontId="28" fillId="8" borderId="0" xfId="3" applyNumberFormat="1" applyFont="1" applyFill="1" applyBorder="1" applyAlignment="1" applyProtection="1">
      <alignment vertical="center"/>
    </xf>
    <xf numFmtId="167" fontId="11" fillId="8" borderId="0" xfId="1" applyNumberFormat="1" applyFont="1" applyFill="1" applyBorder="1" applyAlignment="1" applyProtection="1">
      <alignment vertical="center"/>
    </xf>
    <xf numFmtId="167" fontId="30" fillId="8" borderId="0" xfId="1" applyNumberFormat="1" applyFont="1" applyFill="1" applyBorder="1" applyAlignment="1" applyProtection="1">
      <alignment vertical="center"/>
    </xf>
    <xf numFmtId="166" fontId="29" fillId="8" borderId="0" xfId="2" applyNumberFormat="1" applyFont="1" applyFill="1" applyBorder="1" applyAlignment="1" applyProtection="1">
      <alignment vertical="center"/>
    </xf>
    <xf numFmtId="167" fontId="29" fillId="8" borderId="0" xfId="1" applyNumberFormat="1" applyFont="1" applyFill="1" applyBorder="1" applyAlignment="1" applyProtection="1">
      <alignment vertical="center"/>
    </xf>
    <xf numFmtId="43" fontId="11" fillId="8" borderId="0" xfId="1" applyFont="1" applyFill="1" applyBorder="1" applyAlignment="1" applyProtection="1">
      <alignment vertical="center"/>
    </xf>
    <xf numFmtId="166" fontId="11" fillId="8" borderId="0" xfId="2" applyNumberFormat="1" applyFont="1" applyFill="1" applyBorder="1" applyAlignment="1" applyProtection="1">
      <alignment vertical="center"/>
    </xf>
    <xf numFmtId="43" fontId="9" fillId="12" borderId="33" xfId="1" applyFont="1" applyFill="1" applyBorder="1" applyAlignment="1" applyProtection="1">
      <alignment vertical="center"/>
    </xf>
    <xf numFmtId="43" fontId="34" fillId="12" borderId="33" xfId="1" applyFont="1" applyFill="1" applyBorder="1" applyAlignment="1" applyProtection="1">
      <alignment vertical="center"/>
    </xf>
    <xf numFmtId="43" fontId="35" fillId="12" borderId="33" xfId="1" applyFont="1" applyFill="1" applyBorder="1" applyAlignment="1" applyProtection="1">
      <alignment vertical="center"/>
    </xf>
    <xf numFmtId="166" fontId="35" fillId="12" borderId="33" xfId="2" applyNumberFormat="1" applyFont="1" applyFill="1" applyBorder="1" applyAlignment="1" applyProtection="1">
      <alignment vertical="center"/>
    </xf>
    <xf numFmtId="0" fontId="3" fillId="0" borderId="34" xfId="3" applyNumberFormat="1" applyFont="1" applyBorder="1" applyAlignment="1" applyProtection="1">
      <alignment horizontal="center" vertical="center"/>
    </xf>
    <xf numFmtId="0" fontId="3" fillId="0" borderId="35" xfId="3" applyFont="1" applyBorder="1" applyAlignment="1" applyProtection="1">
      <alignment vertical="center"/>
    </xf>
    <xf numFmtId="167" fontId="3" fillId="0" borderId="35" xfId="1" applyNumberFormat="1" applyFont="1" applyBorder="1" applyAlignment="1" applyProtection="1">
      <alignment vertical="center"/>
    </xf>
    <xf numFmtId="166" fontId="3" fillId="0" borderId="35" xfId="2" applyNumberFormat="1" applyFont="1" applyBorder="1" applyAlignment="1" applyProtection="1">
      <alignment vertical="center"/>
    </xf>
    <xf numFmtId="0" fontId="13" fillId="3" borderId="36" xfId="3" applyNumberFormat="1" applyFont="1" applyFill="1" applyBorder="1" applyAlignment="1" applyProtection="1">
      <alignment vertical="center"/>
    </xf>
    <xf numFmtId="0" fontId="13" fillId="3" borderId="37" xfId="3" applyFont="1" applyFill="1" applyBorder="1" applyAlignment="1" applyProtection="1">
      <alignment vertical="center"/>
    </xf>
    <xf numFmtId="43" fontId="15" fillId="3" borderId="38" xfId="1" applyFont="1" applyFill="1" applyBorder="1" applyAlignment="1" applyProtection="1">
      <alignment horizontal="center" vertical="center"/>
    </xf>
    <xf numFmtId="43" fontId="15" fillId="3" borderId="39" xfId="1" applyFont="1" applyFill="1" applyBorder="1" applyAlignment="1" applyProtection="1">
      <alignment horizontal="center" vertical="center"/>
    </xf>
    <xf numFmtId="43" fontId="15" fillId="3" borderId="40" xfId="1" applyFont="1" applyFill="1" applyBorder="1" applyAlignment="1" applyProtection="1">
      <alignment horizontal="center" vertical="center"/>
    </xf>
    <xf numFmtId="43" fontId="37" fillId="3" borderId="39" xfId="1" applyFont="1" applyFill="1" applyBorder="1" applyAlignment="1" applyProtection="1">
      <alignment vertical="center"/>
    </xf>
    <xf numFmtId="43" fontId="15" fillId="3" borderId="39" xfId="1" applyFont="1" applyFill="1" applyBorder="1" applyAlignment="1" applyProtection="1">
      <alignment vertical="center"/>
    </xf>
    <xf numFmtId="166" fontId="15" fillId="3" borderId="39" xfId="2" applyNumberFormat="1" applyFont="1" applyFill="1" applyBorder="1" applyAlignment="1" applyProtection="1">
      <alignment vertical="center"/>
    </xf>
    <xf numFmtId="168" fontId="19" fillId="4" borderId="11" xfId="3" applyNumberFormat="1" applyFont="1" applyFill="1" applyBorder="1" applyAlignment="1" applyProtection="1">
      <alignment horizontal="center" vertical="center"/>
    </xf>
    <xf numFmtId="168" fontId="19" fillId="4" borderId="14" xfId="3" applyNumberFormat="1" applyFont="1" applyFill="1" applyBorder="1" applyAlignment="1" applyProtection="1">
      <alignment horizontal="center" vertical="center"/>
    </xf>
    <xf numFmtId="167" fontId="3" fillId="0" borderId="0" xfId="3" applyNumberFormat="1" applyAlignment="1" applyProtection="1">
      <alignment vertical="center"/>
    </xf>
    <xf numFmtId="166" fontId="3" fillId="0" borderId="0" xfId="2" applyNumberFormat="1" applyFont="1" applyAlignment="1" applyProtection="1">
      <alignment vertical="center"/>
    </xf>
  </cellXfs>
  <cellStyles count="5">
    <cellStyle name="Comma" xfId="1" builtinId="3"/>
    <cellStyle name="Normal" xfId="0" builtinId="0"/>
    <cellStyle name="Normal 2" xfId="3"/>
    <cellStyle name="Normal 3" xfId="4"/>
    <cellStyle name="Percent" xfId="2" builtinId="5"/>
  </cellStyles>
  <dxfs count="123"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  <dxf>
      <fill>
        <gradientFill degree="90">
          <stop position="0">
            <color rgb="FFFF0000"/>
          </stop>
          <stop position="0.5">
            <color rgb="FFFFCCCC"/>
          </stop>
          <stop position="1">
            <color rgb="FFFF0000"/>
          </stop>
        </gradient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123825</xdr:rowOff>
    </xdr:from>
    <xdr:to>
      <xdr:col>0</xdr:col>
      <xdr:colOff>647700</xdr:colOff>
      <xdr:row>2</xdr:row>
      <xdr:rowOff>171450</xdr:rowOff>
    </xdr:to>
    <xdr:sp macro="[1]!fullSecreen" textlink="">
      <xdr:nvSpPr>
        <xdr:cNvPr id="2" name="Smiley Face 1"/>
        <xdr:cNvSpPr/>
      </xdr:nvSpPr>
      <xdr:spPr>
        <a:xfrm>
          <a:off x="66675" y="123825"/>
          <a:ext cx="581025" cy="504825"/>
        </a:xfrm>
        <a:prstGeom prst="smileyFace">
          <a:avLst/>
        </a:prstGeom>
        <a:solidFill>
          <a:srgbClr val="00FF00"/>
        </a:solidFill>
        <a:ln w="19050">
          <a:solidFill>
            <a:schemeClr val="tx1"/>
          </a:solidFill>
        </a:ln>
        <a:effectLst>
          <a:innerShdw blurRad="114300">
            <a:prstClr val="black"/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st%20Control\Cost%20Control%202018\Monthly%20Stores%20Analysis\(01)%20Food%20Store%20Analysis\Food%20Store%20Analysis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  <sheetName val="DATA"/>
      <sheetName val="(01)"/>
      <sheetName val="(02)"/>
      <sheetName val="(03)"/>
      <sheetName val="(04)"/>
      <sheetName val="(05)"/>
      <sheetName val="(06)"/>
      <sheetName val="(07)"/>
      <sheetName val="(08)"/>
      <sheetName val="(09)"/>
      <sheetName val="(10)"/>
      <sheetName val="(11)"/>
      <sheetName val="(12)"/>
      <sheetName val="Purchasing"/>
      <sheetName val="Consumption"/>
    </sheetNames>
    <definedNames>
      <definedName name="fullSecreen"/>
    </definedNames>
    <sheetDataSet>
      <sheetData sheetId="0"/>
      <sheetData sheetId="1">
        <row r="1">
          <cell r="E1">
            <v>9157</v>
          </cell>
          <cell r="F1">
            <v>0.78239999999999998</v>
          </cell>
          <cell r="H1">
            <v>6985</v>
          </cell>
          <cell r="I1">
            <v>0.60650000000000004</v>
          </cell>
          <cell r="K1">
            <v>7047</v>
          </cell>
          <cell r="L1">
            <v>0.66269999999999996</v>
          </cell>
          <cell r="N1">
            <v>3774</v>
          </cell>
          <cell r="O1">
            <v>0</v>
          </cell>
          <cell r="Q1">
            <v>0</v>
          </cell>
          <cell r="R1">
            <v>0</v>
          </cell>
          <cell r="T1">
            <v>0</v>
          </cell>
          <cell r="U1">
            <v>0</v>
          </cell>
          <cell r="W1">
            <v>0</v>
          </cell>
          <cell r="X1">
            <v>0</v>
          </cell>
          <cell r="Z1">
            <v>0</v>
          </cell>
          <cell r="AA1">
            <v>0</v>
          </cell>
          <cell r="AC1">
            <v>0</v>
          </cell>
          <cell r="AD1">
            <v>0</v>
          </cell>
          <cell r="AF1">
            <v>0</v>
          </cell>
          <cell r="AG1">
            <v>0</v>
          </cell>
          <cell r="AI1">
            <v>0</v>
          </cell>
          <cell r="AJ1">
            <v>0</v>
          </cell>
          <cell r="AL1">
            <v>0</v>
          </cell>
          <cell r="AM1">
            <v>0</v>
          </cell>
          <cell r="AO1">
            <v>0</v>
          </cell>
          <cell r="AP1">
            <v>0</v>
          </cell>
        </row>
        <row r="2">
          <cell r="E2">
            <v>14572</v>
          </cell>
          <cell r="H2">
            <v>12144</v>
          </cell>
          <cell r="K2">
            <v>12393</v>
          </cell>
          <cell r="N2">
            <v>6508</v>
          </cell>
          <cell r="Q2">
            <v>0</v>
          </cell>
          <cell r="T2">
            <v>0</v>
          </cell>
          <cell r="W2">
            <v>0</v>
          </cell>
          <cell r="Z2">
            <v>0</v>
          </cell>
          <cell r="AC2">
            <v>0</v>
          </cell>
          <cell r="AF2">
            <v>0</v>
          </cell>
          <cell r="AI2">
            <v>0</v>
          </cell>
          <cell r="AL2">
            <v>0</v>
          </cell>
          <cell r="AO2">
            <v>0</v>
          </cell>
        </row>
        <row r="3">
          <cell r="E3">
            <v>82.924270242367427</v>
          </cell>
          <cell r="F3">
            <v>0.79256552009288461</v>
          </cell>
          <cell r="H3">
            <v>66.343400727798809</v>
          </cell>
          <cell r="I3">
            <v>0.82563569389138547</v>
          </cell>
          <cell r="K3">
            <v>62.013400916769982</v>
          </cell>
          <cell r="L3">
            <v>0.7676138425308181</v>
          </cell>
          <cell r="N3">
            <v>87.051350843626722</v>
          </cell>
          <cell r="O3">
            <v>1.0526246391939453</v>
          </cell>
          <cell r="Q3">
            <v>0</v>
          </cell>
          <cell r="R3">
            <v>0</v>
          </cell>
          <cell r="T3">
            <v>0</v>
          </cell>
          <cell r="U3">
            <v>0</v>
          </cell>
          <cell r="W3">
            <v>0</v>
          </cell>
          <cell r="X3">
            <v>0</v>
          </cell>
          <cell r="Z3">
            <v>0</v>
          </cell>
          <cell r="AA3">
            <v>0</v>
          </cell>
          <cell r="AC3">
            <v>0</v>
          </cell>
          <cell r="AD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</row>
        <row r="5">
          <cell r="E5">
            <v>43100</v>
          </cell>
          <cell r="H5">
            <v>43131</v>
          </cell>
          <cell r="K5">
            <v>43159</v>
          </cell>
          <cell r="N5">
            <v>43190</v>
          </cell>
          <cell r="Q5">
            <v>43220</v>
          </cell>
          <cell r="T5">
            <v>43251</v>
          </cell>
          <cell r="W5">
            <v>43281</v>
          </cell>
          <cell r="Z5">
            <v>43312</v>
          </cell>
          <cell r="AC5">
            <v>43343</v>
          </cell>
          <cell r="AF5">
            <v>43373</v>
          </cell>
          <cell r="AI5">
            <v>43404</v>
          </cell>
          <cell r="AL5">
            <v>43434</v>
          </cell>
          <cell r="AO5">
            <v>43465</v>
          </cell>
        </row>
        <row r="8">
          <cell r="B8" t="str">
            <v>Dairy Product</v>
          </cell>
        </row>
        <row r="9">
          <cell r="B9" t="str">
            <v>Butter</v>
          </cell>
        </row>
        <row r="10">
          <cell r="A10">
            <v>141001</v>
          </cell>
          <cell r="B10" t="str">
            <v>Butter Block 25 kg</v>
          </cell>
          <cell r="C10" t="str">
            <v>Block 25 kg</v>
          </cell>
        </row>
        <row r="11">
          <cell r="A11">
            <v>141002</v>
          </cell>
          <cell r="B11" t="str">
            <v>Butter Fern 10 kg</v>
          </cell>
          <cell r="C11" t="str">
            <v>Box 10 kg</v>
          </cell>
        </row>
        <row r="12">
          <cell r="A12">
            <v>141003</v>
          </cell>
          <cell r="B12" t="str">
            <v>Butter Margarine 10 kg</v>
          </cell>
          <cell r="C12" t="str">
            <v>Box 10 kg</v>
          </cell>
        </row>
        <row r="13">
          <cell r="A13">
            <v>141004</v>
          </cell>
          <cell r="B13" t="str">
            <v>Butter Portion</v>
          </cell>
          <cell r="C13" t="str">
            <v>Kilogram</v>
          </cell>
        </row>
        <row r="14">
          <cell r="A14">
            <v>141005</v>
          </cell>
          <cell r="B14" t="str">
            <v>Butter Vegetable Haiaty 2 kg</v>
          </cell>
          <cell r="C14" t="str">
            <v>Can 2 Kg</v>
          </cell>
        </row>
        <row r="15">
          <cell r="A15">
            <v>141006</v>
          </cell>
          <cell r="B15" t="str">
            <v>Butter Block 10 kg</v>
          </cell>
          <cell r="C15" t="str">
            <v>Block 10 kg</v>
          </cell>
        </row>
        <row r="16">
          <cell r="A16">
            <v>141007</v>
          </cell>
          <cell r="B16" t="str">
            <v>Ghee Butter 1.5 kg</v>
          </cell>
          <cell r="C16" t="str">
            <v>Can 1.5 kg</v>
          </cell>
        </row>
        <row r="17">
          <cell r="A17">
            <v>141008</v>
          </cell>
          <cell r="B17" t="str">
            <v>Butter Pastry 10 kg</v>
          </cell>
          <cell r="C17" t="str">
            <v>Box 10 kg</v>
          </cell>
        </row>
        <row r="18">
          <cell r="A18">
            <v>141009</v>
          </cell>
          <cell r="B18" t="str">
            <v>Butter Bakery 10 kg</v>
          </cell>
          <cell r="C18" t="str">
            <v>Box 10 kg</v>
          </cell>
        </row>
        <row r="19">
          <cell r="B19" t="str">
            <v>Total Butter</v>
          </cell>
        </row>
        <row r="20">
          <cell r="B20" t="str">
            <v>Cheese</v>
          </cell>
        </row>
        <row r="21">
          <cell r="A21">
            <v>142001</v>
          </cell>
          <cell r="B21" t="str">
            <v>Cheese Parmesan</v>
          </cell>
          <cell r="C21" t="str">
            <v>Kilogram</v>
          </cell>
        </row>
        <row r="22">
          <cell r="A22">
            <v>142002</v>
          </cell>
          <cell r="B22" t="str">
            <v>Cheese Edam</v>
          </cell>
          <cell r="C22" t="str">
            <v>Kilogram</v>
          </cell>
        </row>
        <row r="23">
          <cell r="A23">
            <v>142003</v>
          </cell>
          <cell r="B23" t="str">
            <v>Cheese Gouda</v>
          </cell>
          <cell r="C23" t="str">
            <v>Kilogram</v>
          </cell>
        </row>
        <row r="24">
          <cell r="A24">
            <v>142004</v>
          </cell>
          <cell r="B24" t="str">
            <v>Cheese Karesh 3 Kg</v>
          </cell>
          <cell r="C24" t="str">
            <v>Tin 3 kg</v>
          </cell>
        </row>
        <row r="25">
          <cell r="A25">
            <v>142005</v>
          </cell>
          <cell r="B25" t="str">
            <v>Cheese Mozzarella Grated</v>
          </cell>
          <cell r="C25" t="str">
            <v>Kilogram</v>
          </cell>
        </row>
        <row r="26">
          <cell r="A26">
            <v>142006</v>
          </cell>
          <cell r="B26" t="str">
            <v>Cheese Mozzarella Whole</v>
          </cell>
          <cell r="C26" t="str">
            <v>Kilogram</v>
          </cell>
        </row>
        <row r="27">
          <cell r="A27">
            <v>142007</v>
          </cell>
          <cell r="B27" t="str">
            <v>Cheese Ricotta 3.5 kg</v>
          </cell>
          <cell r="C27" t="str">
            <v>Gallon 3.5 Kg</v>
          </cell>
        </row>
        <row r="28">
          <cell r="A28">
            <v>142008</v>
          </cell>
          <cell r="B28" t="str">
            <v>Cheese Romi</v>
          </cell>
          <cell r="C28" t="str">
            <v>Kilogram</v>
          </cell>
        </row>
        <row r="29">
          <cell r="A29">
            <v>142009</v>
          </cell>
          <cell r="B29" t="str">
            <v>Cheese Cheddar 1.8 kg</v>
          </cell>
          <cell r="C29" t="str">
            <v>Pkt 1.800 Gr</v>
          </cell>
        </row>
        <row r="30">
          <cell r="A30">
            <v>142010</v>
          </cell>
          <cell r="B30" t="str">
            <v>Cheese White 12 kg</v>
          </cell>
          <cell r="C30" t="str">
            <v>Tin 12 Kg</v>
          </cell>
        </row>
        <row r="31">
          <cell r="A31">
            <v>142011</v>
          </cell>
          <cell r="B31" t="str">
            <v>Cheese Cheddar 5 kg</v>
          </cell>
          <cell r="C31" t="str">
            <v>Pkt 5 kg</v>
          </cell>
        </row>
        <row r="32">
          <cell r="A32">
            <v>142012</v>
          </cell>
          <cell r="B32" t="str">
            <v>Cheese Emmental</v>
          </cell>
          <cell r="C32" t="str">
            <v>Kilogram</v>
          </cell>
        </row>
        <row r="33">
          <cell r="A33">
            <v>142013</v>
          </cell>
          <cell r="B33" t="str">
            <v>Cheese</v>
          </cell>
          <cell r="C33" t="str">
            <v>Kilogram</v>
          </cell>
        </row>
        <row r="34">
          <cell r="A34">
            <v>142014</v>
          </cell>
          <cell r="B34" t="str">
            <v>Cheese El Moro</v>
          </cell>
          <cell r="C34" t="str">
            <v>Kilogram</v>
          </cell>
        </row>
        <row r="35">
          <cell r="A35">
            <v>142015</v>
          </cell>
          <cell r="B35" t="str">
            <v>Cheese Venesta</v>
          </cell>
          <cell r="C35" t="str">
            <v>Kilogram</v>
          </cell>
        </row>
        <row r="36">
          <cell r="A36">
            <v>142016</v>
          </cell>
          <cell r="B36" t="str">
            <v>Cheese Smoked</v>
          </cell>
          <cell r="C36" t="str">
            <v>Kilogram</v>
          </cell>
        </row>
        <row r="37">
          <cell r="A37">
            <v>142017</v>
          </cell>
          <cell r="B37" t="str">
            <v>Cheese Goat</v>
          </cell>
          <cell r="C37" t="str">
            <v>Each</v>
          </cell>
        </row>
        <row r="38">
          <cell r="A38">
            <v>142018</v>
          </cell>
          <cell r="B38" t="str">
            <v>Cheese Gouda With Pepper</v>
          </cell>
          <cell r="C38" t="str">
            <v>Kilogram</v>
          </cell>
        </row>
        <row r="39">
          <cell r="A39">
            <v>142019</v>
          </cell>
          <cell r="B39" t="str">
            <v>Cheese Gouda With Herbs</v>
          </cell>
          <cell r="C39" t="str">
            <v>Kilogram</v>
          </cell>
        </row>
        <row r="40">
          <cell r="A40">
            <v>142020</v>
          </cell>
          <cell r="B40" t="str">
            <v>Cheese Roquefort</v>
          </cell>
          <cell r="C40" t="str">
            <v>Each</v>
          </cell>
        </row>
        <row r="41">
          <cell r="A41">
            <v>142021</v>
          </cell>
          <cell r="B41" t="str">
            <v>Cheese Kashuta</v>
          </cell>
          <cell r="C41" t="str">
            <v>Kilogram</v>
          </cell>
        </row>
        <row r="42">
          <cell r="A42">
            <v>142022</v>
          </cell>
          <cell r="B42" t="str">
            <v>Cheese Nesto</v>
          </cell>
          <cell r="C42" t="str">
            <v>Each</v>
          </cell>
        </row>
        <row r="43">
          <cell r="A43">
            <v>142023</v>
          </cell>
          <cell r="B43" t="str">
            <v>Cheese Parmesan Grated</v>
          </cell>
          <cell r="C43" t="str">
            <v>Each</v>
          </cell>
        </row>
        <row r="44">
          <cell r="A44">
            <v>142025</v>
          </cell>
          <cell r="B44" t="str">
            <v>Cheese White 10 kg</v>
          </cell>
          <cell r="C44" t="str">
            <v>Tin 10 kg</v>
          </cell>
        </row>
        <row r="45">
          <cell r="A45">
            <v>142026</v>
          </cell>
          <cell r="B45" t="str">
            <v>Cheese White 8 kg</v>
          </cell>
          <cell r="C45" t="str">
            <v>Tin 8 kg</v>
          </cell>
        </row>
        <row r="46">
          <cell r="A46">
            <v>142028</v>
          </cell>
          <cell r="B46" t="str">
            <v>Cheese Camembert</v>
          </cell>
          <cell r="C46" t="str">
            <v>Each</v>
          </cell>
        </row>
        <row r="47">
          <cell r="A47">
            <v>142030</v>
          </cell>
          <cell r="B47" t="str">
            <v>Cheese Cream Philadelphia</v>
          </cell>
          <cell r="C47" t="str">
            <v>Pkt 500 Gr</v>
          </cell>
        </row>
        <row r="48">
          <cell r="B48" t="str">
            <v>Total Cheese</v>
          </cell>
        </row>
        <row r="49">
          <cell r="B49" t="str">
            <v>Eggs</v>
          </cell>
        </row>
        <row r="50">
          <cell r="A50">
            <v>143001</v>
          </cell>
          <cell r="B50" t="str">
            <v>Eggs</v>
          </cell>
          <cell r="C50" t="str">
            <v>Plate 30 Pic</v>
          </cell>
        </row>
        <row r="51">
          <cell r="B51" t="str">
            <v>Total Eggs</v>
          </cell>
        </row>
        <row r="52">
          <cell r="B52" t="str">
            <v>Milk &amp; Cream</v>
          </cell>
        </row>
        <row r="53">
          <cell r="A53">
            <v>144001</v>
          </cell>
          <cell r="B53" t="str">
            <v>Cream Fresh 4 kg</v>
          </cell>
          <cell r="C53" t="str">
            <v>Gallon 4 kg</v>
          </cell>
        </row>
        <row r="54">
          <cell r="A54">
            <v>144002</v>
          </cell>
          <cell r="B54" t="str">
            <v>Lebna Fresh Gallon 3.5 kg</v>
          </cell>
          <cell r="C54" t="str">
            <v>Gallon 3.5 Kg</v>
          </cell>
        </row>
        <row r="55">
          <cell r="A55">
            <v>144003</v>
          </cell>
          <cell r="B55" t="str">
            <v>Milk Dala .5 Liter</v>
          </cell>
          <cell r="C55" t="str">
            <v>Pkt 1/2 Liter</v>
          </cell>
        </row>
        <row r="56">
          <cell r="A56">
            <v>144004</v>
          </cell>
          <cell r="B56" t="str">
            <v>Milk Fresh Full Fat 1 Liter</v>
          </cell>
          <cell r="C56" t="str">
            <v>Packet 1 Liter</v>
          </cell>
        </row>
        <row r="57">
          <cell r="A57">
            <v>144005</v>
          </cell>
          <cell r="B57" t="str">
            <v>Cremer Portion</v>
          </cell>
          <cell r="C57" t="str">
            <v>Box 2000 Each</v>
          </cell>
        </row>
        <row r="58">
          <cell r="A58">
            <v>144006</v>
          </cell>
          <cell r="B58" t="str">
            <v>Milk Powder 1.8 kg</v>
          </cell>
          <cell r="C58" t="str">
            <v>Tin 1800 Gr</v>
          </cell>
        </row>
        <row r="59">
          <cell r="A59">
            <v>144007</v>
          </cell>
          <cell r="B59" t="str">
            <v>Milk Skimmed 1 Liter</v>
          </cell>
          <cell r="C59" t="str">
            <v>Packet 1 Liter</v>
          </cell>
        </row>
        <row r="60">
          <cell r="A60">
            <v>144008</v>
          </cell>
          <cell r="B60" t="str">
            <v>Milk Powder 500 Gr</v>
          </cell>
          <cell r="C60" t="str">
            <v>Tin 500 Gr</v>
          </cell>
        </row>
        <row r="61">
          <cell r="A61">
            <v>144009</v>
          </cell>
          <cell r="B61" t="str">
            <v>Milk For Staff 1 Liter</v>
          </cell>
          <cell r="C61" t="str">
            <v>Packet 1 Liter</v>
          </cell>
        </row>
        <row r="62">
          <cell r="A62">
            <v>144010</v>
          </cell>
          <cell r="B62" t="str">
            <v>Fresh Cream 1 Liter</v>
          </cell>
          <cell r="C62" t="str">
            <v>Each</v>
          </cell>
        </row>
        <row r="63">
          <cell r="A63">
            <v>144011</v>
          </cell>
          <cell r="B63" t="str">
            <v>Milk Fresh Full Fat 1.5 Liter</v>
          </cell>
          <cell r="C63" t="str">
            <v>Bottle 1.5 Liter</v>
          </cell>
        </row>
        <row r="64">
          <cell r="A64">
            <v>144012</v>
          </cell>
          <cell r="B64" t="str">
            <v>Milk Fresh Full Fat .5 Liter</v>
          </cell>
          <cell r="C64" t="str">
            <v>Pkt 1/2 Liter</v>
          </cell>
        </row>
        <row r="65">
          <cell r="B65" t="str">
            <v>Total Milk &amp; Cream</v>
          </cell>
        </row>
        <row r="66">
          <cell r="B66" t="str">
            <v>Yoghurt</v>
          </cell>
        </row>
        <row r="67">
          <cell r="A67">
            <v>145001</v>
          </cell>
          <cell r="B67" t="str">
            <v>Yogurt Portion</v>
          </cell>
          <cell r="C67" t="str">
            <v>Each</v>
          </cell>
        </row>
        <row r="68">
          <cell r="A68">
            <v>145002</v>
          </cell>
          <cell r="B68" t="str">
            <v>Yogurt Gallon 3.5 kg</v>
          </cell>
          <cell r="C68" t="str">
            <v>Gallon 3.5 Kg</v>
          </cell>
        </row>
        <row r="69">
          <cell r="A69">
            <v>145003</v>
          </cell>
          <cell r="B69" t="str">
            <v>Yogurt Diet Portion</v>
          </cell>
          <cell r="C69" t="str">
            <v>Each</v>
          </cell>
        </row>
        <row r="70">
          <cell r="A70">
            <v>145004</v>
          </cell>
          <cell r="B70" t="str">
            <v>Yogurt Gallon 3 kg</v>
          </cell>
          <cell r="C70" t="str">
            <v>Gallon 3 Kg</v>
          </cell>
        </row>
        <row r="71">
          <cell r="A71">
            <v>145005</v>
          </cell>
          <cell r="B71" t="str">
            <v>Yogurt Gallon 5 kg</v>
          </cell>
          <cell r="C71" t="str">
            <v>Gallon 5 kg</v>
          </cell>
        </row>
        <row r="72">
          <cell r="A72">
            <v>145006</v>
          </cell>
          <cell r="B72" t="str">
            <v>Yogurt Gallon 10 kg</v>
          </cell>
          <cell r="C72" t="str">
            <v>Gallon 10 kg</v>
          </cell>
        </row>
        <row r="73">
          <cell r="A73">
            <v>145007</v>
          </cell>
          <cell r="B73" t="str">
            <v>Yogurt Gallon 2 kg</v>
          </cell>
          <cell r="C73" t="str">
            <v>Gallon 2 kg</v>
          </cell>
        </row>
        <row r="74">
          <cell r="B74" t="str">
            <v>Total Milk &amp; Cream</v>
          </cell>
        </row>
        <row r="75">
          <cell r="B75" t="str">
            <v>Total Dairy Product</v>
          </cell>
        </row>
        <row r="76">
          <cell r="B76" t="str">
            <v>Frozen Fruit &amp; Vegetables</v>
          </cell>
        </row>
        <row r="77">
          <cell r="B77" t="str">
            <v>Frozen Products</v>
          </cell>
        </row>
        <row r="78">
          <cell r="A78">
            <v>201001</v>
          </cell>
          <cell r="B78" t="str">
            <v>Sambousek Cheese</v>
          </cell>
          <cell r="C78" t="str">
            <v>Kilogram</v>
          </cell>
        </row>
        <row r="79">
          <cell r="A79">
            <v>201002</v>
          </cell>
          <cell r="B79" t="str">
            <v>Sambosk Vegetable</v>
          </cell>
          <cell r="C79" t="str">
            <v>Kilogram</v>
          </cell>
        </row>
        <row r="80">
          <cell r="A80">
            <v>201003</v>
          </cell>
          <cell r="B80" t="str">
            <v>Sambousek Meat</v>
          </cell>
          <cell r="C80" t="str">
            <v>Kilogram</v>
          </cell>
        </row>
        <row r="81">
          <cell r="A81">
            <v>201004</v>
          </cell>
          <cell r="B81" t="str">
            <v>Spring Rolls</v>
          </cell>
          <cell r="C81" t="str">
            <v>Kilogram</v>
          </cell>
        </row>
        <row r="82">
          <cell r="A82">
            <v>201005</v>
          </cell>
          <cell r="B82" t="str">
            <v>Kaba 1 kg</v>
          </cell>
          <cell r="C82" t="str">
            <v>Kilogram</v>
          </cell>
        </row>
        <row r="83">
          <cell r="A83">
            <v>201006</v>
          </cell>
          <cell r="B83" t="str">
            <v>Kaba 2 kg</v>
          </cell>
          <cell r="C83" t="str">
            <v>Pkt 2 Kg</v>
          </cell>
        </row>
        <row r="84">
          <cell r="A84">
            <v>201007</v>
          </cell>
          <cell r="B84" t="str">
            <v>Grape Leaves Frozen</v>
          </cell>
          <cell r="C84" t="str">
            <v>Kilogram</v>
          </cell>
        </row>
        <row r="85">
          <cell r="B85" t="str">
            <v>Total Frozen Products</v>
          </cell>
        </row>
        <row r="86">
          <cell r="B86" t="str">
            <v>Frozen Vegetables</v>
          </cell>
        </row>
        <row r="87">
          <cell r="A87">
            <v>190001</v>
          </cell>
          <cell r="B87" t="str">
            <v>Frozen Artichoke 10 kg</v>
          </cell>
          <cell r="C87" t="str">
            <v>Box 10 kg</v>
          </cell>
        </row>
        <row r="88">
          <cell r="A88">
            <v>190002</v>
          </cell>
          <cell r="B88" t="str">
            <v>Frozen Artichoke 8 kg</v>
          </cell>
          <cell r="C88" t="str">
            <v>Box 8 kg</v>
          </cell>
        </row>
        <row r="89">
          <cell r="A89">
            <v>190003</v>
          </cell>
          <cell r="B89" t="str">
            <v>Frozen French Fries 10 kg</v>
          </cell>
          <cell r="C89" t="str">
            <v>Box 10 kg</v>
          </cell>
        </row>
        <row r="90">
          <cell r="A90">
            <v>190004</v>
          </cell>
          <cell r="B90" t="str">
            <v>Frozen French Fries 12.5 kg</v>
          </cell>
          <cell r="C90" t="str">
            <v>Box 12.5 kg</v>
          </cell>
        </row>
        <row r="91">
          <cell r="A91">
            <v>190006</v>
          </cell>
          <cell r="B91" t="str">
            <v>Frozen Green Beans 10 kg</v>
          </cell>
          <cell r="C91" t="str">
            <v>Box 10 kg</v>
          </cell>
        </row>
        <row r="92">
          <cell r="A92">
            <v>190007</v>
          </cell>
          <cell r="B92" t="str">
            <v>Frozen Green Beans 12 kg</v>
          </cell>
          <cell r="C92" t="str">
            <v>Box 12 kg</v>
          </cell>
        </row>
        <row r="93">
          <cell r="A93">
            <v>190008</v>
          </cell>
          <cell r="B93" t="str">
            <v>Frozen Green Beans 8 kg</v>
          </cell>
          <cell r="C93" t="str">
            <v>Box 8 kg</v>
          </cell>
        </row>
        <row r="94">
          <cell r="A94">
            <v>190009</v>
          </cell>
          <cell r="B94" t="str">
            <v>Frozen Green Peas 10 kg</v>
          </cell>
          <cell r="C94" t="str">
            <v>Box 10 kg</v>
          </cell>
        </row>
        <row r="95">
          <cell r="A95">
            <v>190010</v>
          </cell>
          <cell r="B95" t="str">
            <v>Frozen Green Peas 12 kg</v>
          </cell>
          <cell r="C95" t="str">
            <v>Box 12 kg</v>
          </cell>
        </row>
        <row r="96">
          <cell r="A96">
            <v>190011</v>
          </cell>
          <cell r="B96" t="str">
            <v>Frozen Green Peas 8 kg</v>
          </cell>
          <cell r="C96" t="str">
            <v>Box 8 kg</v>
          </cell>
        </row>
        <row r="97">
          <cell r="A97">
            <v>190012</v>
          </cell>
          <cell r="B97" t="str">
            <v>Frozen Molokhia 8 kg</v>
          </cell>
          <cell r="C97" t="str">
            <v>Box 8 kg</v>
          </cell>
        </row>
        <row r="98">
          <cell r="A98">
            <v>190013</v>
          </cell>
          <cell r="B98" t="str">
            <v>Frozen Molokhia 10 kg</v>
          </cell>
          <cell r="C98" t="str">
            <v>Box 10 kg</v>
          </cell>
        </row>
        <row r="99">
          <cell r="A99">
            <v>190014</v>
          </cell>
          <cell r="B99" t="str">
            <v>Frozen Molokhia 12 kg</v>
          </cell>
          <cell r="C99" t="str">
            <v>Box 12 kg</v>
          </cell>
        </row>
        <row r="100">
          <cell r="A100">
            <v>190015</v>
          </cell>
          <cell r="B100" t="str">
            <v>Frozen Okra 10 kg</v>
          </cell>
          <cell r="C100" t="str">
            <v>Box 10 kg</v>
          </cell>
        </row>
        <row r="101">
          <cell r="A101">
            <v>190016</v>
          </cell>
          <cell r="B101" t="str">
            <v>Frozen Okra 12 kg</v>
          </cell>
          <cell r="C101" t="str">
            <v>Box 12 kg</v>
          </cell>
        </row>
        <row r="102">
          <cell r="A102">
            <v>190017</v>
          </cell>
          <cell r="B102" t="str">
            <v>Frozen Okra 8 kg</v>
          </cell>
          <cell r="C102" t="str">
            <v>Box 8 kg</v>
          </cell>
        </row>
        <row r="103">
          <cell r="A103">
            <v>190018</v>
          </cell>
          <cell r="B103" t="str">
            <v>Frozen Spinach 12 kg</v>
          </cell>
          <cell r="C103" t="str">
            <v>Box 12 kg</v>
          </cell>
        </row>
        <row r="104">
          <cell r="A104">
            <v>190019</v>
          </cell>
          <cell r="B104" t="str">
            <v>Frozen Spinach 8 kg</v>
          </cell>
          <cell r="C104" t="str">
            <v>Box 8 kg</v>
          </cell>
        </row>
        <row r="105">
          <cell r="A105">
            <v>190020</v>
          </cell>
          <cell r="B105" t="str">
            <v>Frozen Green Peas With Carrot 8 kg</v>
          </cell>
          <cell r="C105" t="str">
            <v>Box 8 kg</v>
          </cell>
        </row>
        <row r="106">
          <cell r="A106">
            <v>190024</v>
          </cell>
          <cell r="B106" t="str">
            <v>Frozen French Fries 13.75 kg</v>
          </cell>
          <cell r="C106" t="str">
            <v>Box 13.75 kg</v>
          </cell>
        </row>
        <row r="107">
          <cell r="B107" t="str">
            <v>Total Frozen Vegetables</v>
          </cell>
        </row>
        <row r="108">
          <cell r="B108" t="str">
            <v>Total Frozen Fruit &amp; Vegetables</v>
          </cell>
        </row>
        <row r="109">
          <cell r="B109" t="str">
            <v>Grocery</v>
          </cell>
        </row>
        <row r="110">
          <cell r="B110" t="str">
            <v>Canned &amp; Bottled</v>
          </cell>
        </row>
        <row r="111">
          <cell r="A111">
            <v>160001</v>
          </cell>
          <cell r="B111" t="str">
            <v>Anchovies 50 Gram</v>
          </cell>
          <cell r="C111" t="str">
            <v>Tin 50 Gr</v>
          </cell>
        </row>
        <row r="112">
          <cell r="A112">
            <v>160002</v>
          </cell>
          <cell r="B112" t="str">
            <v>Bamboo Shoots</v>
          </cell>
          <cell r="C112" t="str">
            <v>Can 540 Gr</v>
          </cell>
        </row>
        <row r="113">
          <cell r="A113">
            <v>160003</v>
          </cell>
          <cell r="B113" t="str">
            <v>Cabries</v>
          </cell>
          <cell r="C113" t="str">
            <v>Jar 720 Gr</v>
          </cell>
        </row>
        <row r="114">
          <cell r="A114">
            <v>160004</v>
          </cell>
          <cell r="B114" t="str">
            <v>Syrup Grenadine Bottle</v>
          </cell>
          <cell r="C114" t="str">
            <v>Bottel 750 ml</v>
          </cell>
        </row>
        <row r="115">
          <cell r="A115">
            <v>160005</v>
          </cell>
          <cell r="B115" t="str">
            <v>Green Peppercorn</v>
          </cell>
          <cell r="C115" t="str">
            <v>Jar 720 Gr</v>
          </cell>
        </row>
        <row r="116">
          <cell r="A116">
            <v>160006</v>
          </cell>
          <cell r="B116" t="str">
            <v>Syrup Lime Juice Bottle</v>
          </cell>
          <cell r="C116" t="str">
            <v>Bottel 750 ml</v>
          </cell>
        </row>
        <row r="117">
          <cell r="A117">
            <v>160007</v>
          </cell>
          <cell r="B117" t="str">
            <v>Syrup Green Mint Bottle</v>
          </cell>
          <cell r="C117" t="str">
            <v>Bottel 750 ml</v>
          </cell>
        </row>
        <row r="118">
          <cell r="A118">
            <v>160008</v>
          </cell>
          <cell r="B118" t="str">
            <v>Mushroom Cans</v>
          </cell>
          <cell r="C118" t="str">
            <v>Can 800 Gr</v>
          </cell>
        </row>
        <row r="119">
          <cell r="A119">
            <v>160009</v>
          </cell>
          <cell r="B119" t="str">
            <v>Kidney Red Beans Cans</v>
          </cell>
          <cell r="C119" t="str">
            <v>Can 400 Gr</v>
          </cell>
        </row>
        <row r="120">
          <cell r="A120">
            <v>160010</v>
          </cell>
          <cell r="B120" t="str">
            <v>Tehena Gallon 10 kg</v>
          </cell>
          <cell r="C120" t="str">
            <v>Kilogram</v>
          </cell>
        </row>
        <row r="121">
          <cell r="A121">
            <v>160011</v>
          </cell>
          <cell r="B121" t="str">
            <v>Tomato Paste 3 kg</v>
          </cell>
          <cell r="C121" t="str">
            <v>Tin 3 kg</v>
          </cell>
        </row>
        <row r="122">
          <cell r="A122">
            <v>160012</v>
          </cell>
          <cell r="B122" t="str">
            <v>Topping Bottle 750 ml</v>
          </cell>
          <cell r="C122" t="str">
            <v>Bottel 750 ml</v>
          </cell>
        </row>
        <row r="123">
          <cell r="A123">
            <v>160013</v>
          </cell>
          <cell r="B123" t="str">
            <v>Tuna Cans Small</v>
          </cell>
          <cell r="C123" t="str">
            <v>Tin 185 Gr</v>
          </cell>
        </row>
        <row r="124">
          <cell r="A124">
            <v>160014</v>
          </cell>
          <cell r="B124" t="str">
            <v>Baby Corn Cans</v>
          </cell>
          <cell r="C124" t="str">
            <v>Can 410 Gr</v>
          </cell>
        </row>
        <row r="125">
          <cell r="A125">
            <v>160015</v>
          </cell>
          <cell r="B125" t="str">
            <v>Sweet Corn Cans</v>
          </cell>
          <cell r="C125" t="str">
            <v>Can 400 Gr</v>
          </cell>
        </row>
        <row r="126">
          <cell r="A126">
            <v>160016</v>
          </cell>
          <cell r="B126" t="str">
            <v>Curry Paste Green</v>
          </cell>
          <cell r="C126" t="str">
            <v>Can 400 Gr</v>
          </cell>
        </row>
        <row r="127">
          <cell r="A127">
            <v>160017</v>
          </cell>
          <cell r="B127" t="str">
            <v>Caviar 100 Gr</v>
          </cell>
          <cell r="C127" t="str">
            <v>Jar 100 Gr</v>
          </cell>
        </row>
        <row r="128">
          <cell r="A128">
            <v>160018</v>
          </cell>
          <cell r="B128" t="str">
            <v>Beans Foul Cans</v>
          </cell>
          <cell r="C128" t="str">
            <v>Can 450 Gr</v>
          </cell>
        </row>
        <row r="129">
          <cell r="A129">
            <v>160019</v>
          </cell>
          <cell r="B129" t="str">
            <v>Syrup Almond Bottle</v>
          </cell>
          <cell r="C129" t="str">
            <v>Bottle 700 ml</v>
          </cell>
        </row>
        <row r="130">
          <cell r="A130">
            <v>160020</v>
          </cell>
          <cell r="B130" t="str">
            <v>Syrup Mojito Bottle</v>
          </cell>
          <cell r="C130" t="str">
            <v>Bottle 700 ml</v>
          </cell>
        </row>
        <row r="131">
          <cell r="A131">
            <v>160021</v>
          </cell>
          <cell r="B131" t="str">
            <v>Syrup Coconut Bottle</v>
          </cell>
          <cell r="C131" t="str">
            <v>Bottle 700 ml</v>
          </cell>
        </row>
        <row r="132">
          <cell r="A132">
            <v>160022</v>
          </cell>
          <cell r="B132" t="str">
            <v>Syrup Kiwi Bottle</v>
          </cell>
          <cell r="C132" t="str">
            <v>Bottle 700 ml</v>
          </cell>
        </row>
        <row r="133">
          <cell r="A133">
            <v>160023</v>
          </cell>
          <cell r="B133" t="str">
            <v>Tehena Gallon 9 kg</v>
          </cell>
          <cell r="C133" t="str">
            <v>Tin 9 kg</v>
          </cell>
        </row>
        <row r="134">
          <cell r="A134">
            <v>160024</v>
          </cell>
          <cell r="B134" t="str">
            <v>Beans Sprout Cans</v>
          </cell>
          <cell r="C134" t="str">
            <v>Can 400 Gr</v>
          </cell>
        </row>
        <row r="135">
          <cell r="A135">
            <v>160025</v>
          </cell>
          <cell r="B135" t="str">
            <v>Curry Madras Cans</v>
          </cell>
          <cell r="C135" t="str">
            <v>Pkt 250 Gr</v>
          </cell>
        </row>
        <row r="136">
          <cell r="A136">
            <v>160027</v>
          </cell>
          <cell r="B136" t="str">
            <v>Tehena Gallon 16 kg</v>
          </cell>
          <cell r="C136" t="str">
            <v>Tin 16 KG</v>
          </cell>
        </row>
        <row r="137">
          <cell r="B137" t="str">
            <v>Total Canned &amp; Bottled</v>
          </cell>
        </row>
        <row r="138">
          <cell r="B138" t="str">
            <v>Jam &amp; Honey</v>
          </cell>
        </row>
        <row r="139">
          <cell r="A139">
            <v>161001</v>
          </cell>
          <cell r="B139" t="str">
            <v>Jam Apricot Gallon 5 kg</v>
          </cell>
          <cell r="C139" t="str">
            <v>Gallon 5 kg</v>
          </cell>
        </row>
        <row r="140">
          <cell r="A140">
            <v>161002</v>
          </cell>
          <cell r="B140" t="str">
            <v>Jam Apricot Gallon 6 kg</v>
          </cell>
          <cell r="C140" t="str">
            <v>Tin 6 Kg</v>
          </cell>
        </row>
        <row r="141">
          <cell r="A141">
            <v>161003</v>
          </cell>
          <cell r="B141" t="str">
            <v>Jam Fig Gallon 6 kg</v>
          </cell>
          <cell r="C141" t="str">
            <v>Tin 6 Kg</v>
          </cell>
        </row>
        <row r="142">
          <cell r="A142">
            <v>161004</v>
          </cell>
          <cell r="B142" t="str">
            <v>Jam Fig Gallon 5 kg</v>
          </cell>
          <cell r="C142" t="str">
            <v>Gallon 5 kg</v>
          </cell>
        </row>
        <row r="143">
          <cell r="A143">
            <v>161005</v>
          </cell>
          <cell r="B143" t="str">
            <v>Halawa Tahinia 4 kg</v>
          </cell>
          <cell r="C143" t="str">
            <v>Tin 4 kg</v>
          </cell>
        </row>
        <row r="144">
          <cell r="A144">
            <v>161006</v>
          </cell>
          <cell r="B144" t="str">
            <v>Honey Black Jar</v>
          </cell>
          <cell r="C144" t="str">
            <v>Jar 450 Gr</v>
          </cell>
        </row>
        <row r="145">
          <cell r="A145">
            <v>161007</v>
          </cell>
          <cell r="B145" t="str">
            <v>Honey White Jar</v>
          </cell>
          <cell r="C145" t="str">
            <v>Jar 450 Gr</v>
          </cell>
        </row>
        <row r="146">
          <cell r="A146">
            <v>161008</v>
          </cell>
          <cell r="B146" t="str">
            <v>Jam Portion</v>
          </cell>
          <cell r="C146" t="str">
            <v>Box 224 Pic</v>
          </cell>
        </row>
        <row r="147">
          <cell r="A147">
            <v>161009</v>
          </cell>
          <cell r="B147" t="str">
            <v>Jam Orange Jar</v>
          </cell>
          <cell r="C147" t="str">
            <v>Jar 450 Gr</v>
          </cell>
        </row>
        <row r="148">
          <cell r="A148">
            <v>161010</v>
          </cell>
          <cell r="B148" t="str">
            <v>Jam Strawberry Gallon 6 kg</v>
          </cell>
          <cell r="C148" t="str">
            <v>Tin 6 Kg</v>
          </cell>
        </row>
        <row r="149">
          <cell r="A149">
            <v>161011</v>
          </cell>
          <cell r="B149" t="str">
            <v>Jam Strawberry Gallon 5 kg</v>
          </cell>
          <cell r="C149" t="str">
            <v>Gallon 5 kg</v>
          </cell>
        </row>
        <row r="150">
          <cell r="A150">
            <v>161012</v>
          </cell>
          <cell r="B150" t="str">
            <v>Honey Portion</v>
          </cell>
          <cell r="C150" t="str">
            <v>Box</v>
          </cell>
        </row>
        <row r="151">
          <cell r="A151">
            <v>161013</v>
          </cell>
          <cell r="B151" t="str">
            <v>Halawa Tahinia 5 kg</v>
          </cell>
          <cell r="C151" t="str">
            <v>Tin 5 kg</v>
          </cell>
        </row>
        <row r="152">
          <cell r="B152" t="str">
            <v>Total Jam &amp; Honey</v>
          </cell>
        </row>
        <row r="153">
          <cell r="B153" t="str">
            <v>Oil &amp; Vinegar</v>
          </cell>
        </row>
        <row r="154">
          <cell r="A154">
            <v>162001</v>
          </cell>
          <cell r="B154" t="str">
            <v>Oil Kitchen Bottle 1 Liter</v>
          </cell>
          <cell r="C154" t="str">
            <v>Bottle 1 Liter</v>
          </cell>
        </row>
        <row r="155">
          <cell r="A155">
            <v>162002</v>
          </cell>
          <cell r="B155" t="str">
            <v>Oil Kitchen Bottle 750 ml</v>
          </cell>
          <cell r="C155" t="str">
            <v>Bottel 750 ml</v>
          </cell>
        </row>
        <row r="156">
          <cell r="A156">
            <v>162003</v>
          </cell>
          <cell r="B156" t="str">
            <v>Vinegar Knorr 1 kg</v>
          </cell>
          <cell r="C156" t="str">
            <v>Packet 1 Kg</v>
          </cell>
        </row>
        <row r="157">
          <cell r="A157">
            <v>162004</v>
          </cell>
          <cell r="B157" t="str">
            <v>Oil Olive Bottle 1 Liter</v>
          </cell>
          <cell r="C157" t="str">
            <v>Bottle 1 Liter</v>
          </cell>
        </row>
        <row r="158">
          <cell r="A158">
            <v>162005</v>
          </cell>
          <cell r="B158" t="str">
            <v>Oil Sesame 750 ml</v>
          </cell>
          <cell r="C158" t="str">
            <v>Bottel 750 ml</v>
          </cell>
        </row>
        <row r="159">
          <cell r="A159">
            <v>162006</v>
          </cell>
          <cell r="B159" t="str">
            <v>Oil Sunflower Bottle 1 Liter</v>
          </cell>
          <cell r="C159" t="str">
            <v>Bottle 1 Liter</v>
          </cell>
        </row>
        <row r="160">
          <cell r="A160">
            <v>162007</v>
          </cell>
          <cell r="B160" t="str">
            <v>Oil Sunflower Bottle 750 ml</v>
          </cell>
          <cell r="C160" t="str">
            <v>Bottel 750 ml</v>
          </cell>
        </row>
        <row r="161">
          <cell r="A161">
            <v>162008</v>
          </cell>
          <cell r="B161" t="str">
            <v>Vinegar Balsamic</v>
          </cell>
          <cell r="C161" t="str">
            <v>Bottle 500 ml</v>
          </cell>
        </row>
        <row r="162">
          <cell r="A162">
            <v>162009</v>
          </cell>
          <cell r="B162" t="str">
            <v>Vinegar Apple</v>
          </cell>
          <cell r="C162" t="str">
            <v>Bottle 500 ml</v>
          </cell>
        </row>
        <row r="163">
          <cell r="A163">
            <v>162010</v>
          </cell>
          <cell r="B163" t="str">
            <v>Vinegar White Bottle 750 ml</v>
          </cell>
          <cell r="C163" t="str">
            <v>Bottel 750 ml</v>
          </cell>
        </row>
        <row r="164">
          <cell r="A164">
            <v>162011</v>
          </cell>
          <cell r="B164" t="str">
            <v>Oil Sesame</v>
          </cell>
          <cell r="C164" t="str">
            <v>Bottle 500 ml</v>
          </cell>
        </row>
        <row r="165">
          <cell r="A165">
            <v>162012</v>
          </cell>
          <cell r="B165" t="str">
            <v>Vinegar White Bottle 1 Liter</v>
          </cell>
          <cell r="C165" t="str">
            <v>Bottle 1 Liter</v>
          </cell>
        </row>
        <row r="166">
          <cell r="A166">
            <v>162013</v>
          </cell>
          <cell r="B166" t="str">
            <v>Oil Kitchen Gallon</v>
          </cell>
          <cell r="C166" t="str">
            <v>Gallon 20 Liter</v>
          </cell>
        </row>
        <row r="167">
          <cell r="B167" t="str">
            <v>Total Oil &amp; Vinegar</v>
          </cell>
        </row>
        <row r="168">
          <cell r="B168" t="str">
            <v>Olives &amp; Pickles</v>
          </cell>
        </row>
        <row r="169">
          <cell r="A169">
            <v>163001</v>
          </cell>
          <cell r="B169" t="str">
            <v>Pickled Black Olive 10 kg</v>
          </cell>
          <cell r="C169" t="str">
            <v>Tin 10 kg</v>
          </cell>
        </row>
        <row r="170">
          <cell r="A170">
            <v>163002</v>
          </cell>
          <cell r="B170" t="str">
            <v>Pickled Green Olive 10 kg</v>
          </cell>
          <cell r="C170" t="str">
            <v>Tin 10 kg</v>
          </cell>
        </row>
        <row r="171">
          <cell r="A171">
            <v>163003</v>
          </cell>
          <cell r="B171" t="str">
            <v>Pickled Lemon 10 kg</v>
          </cell>
          <cell r="C171" t="str">
            <v>Tin 10 kg</v>
          </cell>
        </row>
        <row r="172">
          <cell r="A172">
            <v>163004</v>
          </cell>
          <cell r="B172" t="str">
            <v>Pickled Onion 10 kg</v>
          </cell>
          <cell r="C172" t="str">
            <v>Tin 10 kg</v>
          </cell>
        </row>
        <row r="173">
          <cell r="A173">
            <v>163005</v>
          </cell>
          <cell r="B173" t="str">
            <v>Pickled Mixed 10 kg</v>
          </cell>
          <cell r="C173" t="str">
            <v>Tin 10 kg</v>
          </cell>
        </row>
        <row r="174">
          <cell r="A174">
            <v>163006</v>
          </cell>
          <cell r="B174" t="str">
            <v>Pickled Special 10 kg</v>
          </cell>
          <cell r="C174" t="str">
            <v>Tin 10 kg</v>
          </cell>
        </row>
        <row r="175">
          <cell r="A175">
            <v>163007</v>
          </cell>
          <cell r="B175" t="str">
            <v>Pickled Special 7 kg</v>
          </cell>
          <cell r="C175" t="str">
            <v>Tin 7 Kg</v>
          </cell>
        </row>
        <row r="176">
          <cell r="A176">
            <v>163008</v>
          </cell>
          <cell r="B176" t="str">
            <v>Pickled Green Olive 7 kg</v>
          </cell>
          <cell r="C176" t="str">
            <v>Tin 7 Kg</v>
          </cell>
        </row>
        <row r="177">
          <cell r="A177">
            <v>163009</v>
          </cell>
          <cell r="B177" t="str">
            <v>Pickled Black Olive 7 kg</v>
          </cell>
          <cell r="C177" t="str">
            <v>Tin 7 Kg</v>
          </cell>
        </row>
        <row r="178">
          <cell r="A178">
            <v>163010</v>
          </cell>
          <cell r="B178" t="str">
            <v>Pickled Lemon 7 kg</v>
          </cell>
          <cell r="C178" t="str">
            <v>Tin 7 Kg</v>
          </cell>
        </row>
        <row r="179">
          <cell r="A179">
            <v>163011</v>
          </cell>
          <cell r="B179" t="str">
            <v>Pickled Onion 7 kg</v>
          </cell>
          <cell r="C179" t="str">
            <v>Tin 7 Kg</v>
          </cell>
        </row>
        <row r="180">
          <cell r="A180">
            <v>163012</v>
          </cell>
          <cell r="B180" t="str">
            <v>Pickled Mixed 9 kg</v>
          </cell>
          <cell r="C180" t="str">
            <v>Tin 9 kg</v>
          </cell>
        </row>
        <row r="181">
          <cell r="A181">
            <v>163013</v>
          </cell>
          <cell r="B181" t="str">
            <v>Pickled Black Olive 9 kg</v>
          </cell>
          <cell r="C181" t="str">
            <v>Tin 9 kg</v>
          </cell>
        </row>
        <row r="182">
          <cell r="A182">
            <v>163014</v>
          </cell>
          <cell r="B182" t="str">
            <v>Pickled Green Olive 9 kg</v>
          </cell>
          <cell r="C182" t="str">
            <v>Tin 9 kg</v>
          </cell>
        </row>
        <row r="183">
          <cell r="A183">
            <v>163015</v>
          </cell>
          <cell r="B183" t="str">
            <v>Pickled Onion 9 kg</v>
          </cell>
          <cell r="C183" t="str">
            <v>Tin 9 kg</v>
          </cell>
        </row>
        <row r="184">
          <cell r="A184">
            <v>163016</v>
          </cell>
          <cell r="B184" t="str">
            <v>Pickled Lemon 9 kg</v>
          </cell>
          <cell r="C184" t="str">
            <v>Tin 9 kg</v>
          </cell>
        </row>
        <row r="185">
          <cell r="A185">
            <v>163017</v>
          </cell>
          <cell r="B185" t="str">
            <v>Pickled Lemon 12 kg</v>
          </cell>
          <cell r="C185" t="str">
            <v>Tin 12 Kg</v>
          </cell>
        </row>
        <row r="186">
          <cell r="A186">
            <v>163018</v>
          </cell>
          <cell r="B186" t="str">
            <v>Pickles Seasoning 9 kg</v>
          </cell>
          <cell r="C186" t="str">
            <v>Tin 9 kg</v>
          </cell>
        </row>
        <row r="187">
          <cell r="A187">
            <v>163019</v>
          </cell>
          <cell r="B187" t="str">
            <v>Pickles Onion Seasoning 9 kg</v>
          </cell>
          <cell r="C187" t="str">
            <v>Tin 9 kg</v>
          </cell>
        </row>
        <row r="188">
          <cell r="A188">
            <v>163020</v>
          </cell>
          <cell r="B188" t="str">
            <v>Pickles Mexican Pepper 9 kg</v>
          </cell>
          <cell r="C188" t="str">
            <v>Tin 9 kg</v>
          </cell>
        </row>
        <row r="189">
          <cell r="A189">
            <v>163021</v>
          </cell>
          <cell r="B189" t="str">
            <v>Pickles Cucumber 9 kg</v>
          </cell>
          <cell r="C189" t="str">
            <v>Tin 9 kg</v>
          </cell>
        </row>
        <row r="190">
          <cell r="A190">
            <v>163022</v>
          </cell>
          <cell r="B190" t="str">
            <v>Pickles Mexican Pepper 7 kg</v>
          </cell>
          <cell r="C190" t="str">
            <v>Tin 7 Kg</v>
          </cell>
        </row>
        <row r="191">
          <cell r="B191" t="str">
            <v>Total Olives &amp; Pickles</v>
          </cell>
        </row>
        <row r="192">
          <cell r="B192" t="str">
            <v>Rice &amp; Macaroni</v>
          </cell>
        </row>
        <row r="193">
          <cell r="A193">
            <v>164001</v>
          </cell>
          <cell r="B193" t="str">
            <v>Macaroni Beard Tongue 8 kg</v>
          </cell>
          <cell r="C193" t="str">
            <v>Box 8 kg</v>
          </cell>
        </row>
        <row r="194">
          <cell r="A194">
            <v>164002</v>
          </cell>
          <cell r="B194" t="str">
            <v>Macaroni Fusilli 8 kg</v>
          </cell>
          <cell r="C194" t="str">
            <v>Box 8 kg</v>
          </cell>
        </row>
        <row r="195">
          <cell r="A195">
            <v>164003</v>
          </cell>
          <cell r="B195" t="str">
            <v>Macaroni Noodles 8 kg</v>
          </cell>
          <cell r="C195" t="str">
            <v>Box 8 kg</v>
          </cell>
        </row>
        <row r="196">
          <cell r="A196">
            <v>164004</v>
          </cell>
          <cell r="B196" t="str">
            <v>Macaroni Benna 8 kg</v>
          </cell>
          <cell r="C196" t="str">
            <v>Box 8 kg</v>
          </cell>
        </row>
        <row r="197">
          <cell r="A197">
            <v>164005</v>
          </cell>
          <cell r="B197" t="str">
            <v>Rice White Local</v>
          </cell>
          <cell r="C197" t="str">
            <v>Kilogram</v>
          </cell>
        </row>
        <row r="198">
          <cell r="A198">
            <v>164006</v>
          </cell>
          <cell r="B198" t="str">
            <v>Rice Noodles 375 Gr</v>
          </cell>
          <cell r="C198" t="str">
            <v>Pkt 375 Gr</v>
          </cell>
        </row>
        <row r="199">
          <cell r="A199">
            <v>164007</v>
          </cell>
          <cell r="B199" t="str">
            <v>Macaroni Shells 8 kg</v>
          </cell>
          <cell r="C199" t="str">
            <v>Box 8 kg</v>
          </cell>
        </row>
        <row r="200">
          <cell r="A200">
            <v>164008</v>
          </cell>
          <cell r="B200" t="str">
            <v>Macaroni Rings 8 kg</v>
          </cell>
          <cell r="C200" t="str">
            <v>Box 8 kg</v>
          </cell>
        </row>
        <row r="201">
          <cell r="A201">
            <v>164010</v>
          </cell>
          <cell r="B201" t="str">
            <v>Macaroni Spaghetti 8 kg</v>
          </cell>
          <cell r="C201" t="str">
            <v>Box 8 kg</v>
          </cell>
        </row>
        <row r="202">
          <cell r="A202">
            <v>164011</v>
          </cell>
          <cell r="B202" t="str">
            <v>Macaroni Vermicelli 8 kg</v>
          </cell>
          <cell r="C202" t="str">
            <v>Box 8 kg</v>
          </cell>
        </row>
        <row r="203">
          <cell r="A203">
            <v>164012</v>
          </cell>
          <cell r="B203" t="str">
            <v>Rice Basmati</v>
          </cell>
          <cell r="C203" t="str">
            <v>Kilogram</v>
          </cell>
        </row>
        <row r="204">
          <cell r="A204">
            <v>164013</v>
          </cell>
          <cell r="B204" t="str">
            <v>Macaroni Spaghetti 10 kg</v>
          </cell>
          <cell r="C204" t="str">
            <v>Box 10 kg</v>
          </cell>
        </row>
        <row r="205">
          <cell r="A205">
            <v>164014</v>
          </cell>
          <cell r="B205" t="str">
            <v>Macaroni Benna 10 kg</v>
          </cell>
          <cell r="C205" t="str">
            <v>Box 10 kg</v>
          </cell>
        </row>
        <row r="206">
          <cell r="A206">
            <v>164015</v>
          </cell>
          <cell r="B206" t="str">
            <v>Macaroni Fusilli 10 kg</v>
          </cell>
          <cell r="C206" t="str">
            <v>Box 10 kg</v>
          </cell>
        </row>
        <row r="207">
          <cell r="A207">
            <v>164016</v>
          </cell>
          <cell r="B207" t="str">
            <v>Macaroni Rings 10 kg</v>
          </cell>
          <cell r="C207" t="str">
            <v>Box 10 kg</v>
          </cell>
        </row>
        <row r="208">
          <cell r="A208">
            <v>164017</v>
          </cell>
          <cell r="B208" t="str">
            <v>Macaroni Vermicelli 10 kg</v>
          </cell>
          <cell r="C208" t="str">
            <v>Box 10 kg</v>
          </cell>
        </row>
        <row r="209">
          <cell r="A209">
            <v>164018</v>
          </cell>
          <cell r="B209" t="str">
            <v>Macaroni Shells 10 kg</v>
          </cell>
          <cell r="C209" t="str">
            <v>Box 10 kg</v>
          </cell>
        </row>
        <row r="210">
          <cell r="A210">
            <v>164019</v>
          </cell>
          <cell r="B210" t="str">
            <v>Macaroni Beard Tongue 10 kg</v>
          </cell>
          <cell r="C210" t="str">
            <v>Box 10 kg</v>
          </cell>
        </row>
        <row r="211">
          <cell r="A211">
            <v>164020</v>
          </cell>
          <cell r="B211" t="str">
            <v>Macaroni Noodles 10 kg</v>
          </cell>
          <cell r="C211" t="str">
            <v>Box 10 kg</v>
          </cell>
        </row>
        <row r="212">
          <cell r="A212">
            <v>164021</v>
          </cell>
          <cell r="B212" t="str">
            <v>Macaroni Marmaria 10 kg</v>
          </cell>
          <cell r="C212" t="str">
            <v>Box 10 kg</v>
          </cell>
        </row>
        <row r="213">
          <cell r="A213">
            <v>164023</v>
          </cell>
          <cell r="B213" t="str">
            <v>Egg Noodles 400 Gr</v>
          </cell>
          <cell r="C213" t="str">
            <v>Pkt 400 Gr</v>
          </cell>
        </row>
        <row r="214">
          <cell r="A214">
            <v>164024</v>
          </cell>
          <cell r="B214" t="str">
            <v>Macaroni Marmaria 8 kg</v>
          </cell>
          <cell r="C214" t="str">
            <v>Box 8 kg</v>
          </cell>
        </row>
        <row r="215">
          <cell r="B215" t="str">
            <v>Total Rice &amp; Macaroni</v>
          </cell>
        </row>
        <row r="216">
          <cell r="B216" t="str">
            <v>Sauces</v>
          </cell>
        </row>
        <row r="217">
          <cell r="A217">
            <v>165001</v>
          </cell>
          <cell r="B217" t="str">
            <v>Beef Stock 1.5 kg</v>
          </cell>
          <cell r="C217" t="str">
            <v>Pkt 1.5 Kg</v>
          </cell>
        </row>
        <row r="218">
          <cell r="A218">
            <v>165002</v>
          </cell>
          <cell r="B218" t="str">
            <v>Chicken Stock 1.5 kg</v>
          </cell>
          <cell r="C218" t="str">
            <v>Pkt 1.5 Kg</v>
          </cell>
        </row>
        <row r="219">
          <cell r="A219">
            <v>165003</v>
          </cell>
          <cell r="B219" t="str">
            <v>Chicken Stock Packet 24 Each</v>
          </cell>
          <cell r="C219" t="str">
            <v>Pkt 24 Each</v>
          </cell>
        </row>
        <row r="220">
          <cell r="A220">
            <v>165004</v>
          </cell>
          <cell r="B220" t="str">
            <v>Fish Stock 1300 Gr</v>
          </cell>
          <cell r="C220" t="str">
            <v>Tin 1.300</v>
          </cell>
        </row>
        <row r="221">
          <cell r="A221">
            <v>165005</v>
          </cell>
          <cell r="B221" t="str">
            <v>Sauce Hot Bottle</v>
          </cell>
          <cell r="C221" t="str">
            <v>Bottle 185 ml</v>
          </cell>
        </row>
        <row r="222">
          <cell r="A222">
            <v>165006</v>
          </cell>
          <cell r="B222" t="str">
            <v>Ketchup Gallon 5 kg</v>
          </cell>
          <cell r="C222" t="str">
            <v>Gallon 5 kg</v>
          </cell>
        </row>
        <row r="223">
          <cell r="A223">
            <v>165007</v>
          </cell>
          <cell r="B223" t="str">
            <v>Ketchup Bottle</v>
          </cell>
          <cell r="C223" t="str">
            <v>Bottle 200 ml</v>
          </cell>
        </row>
        <row r="224">
          <cell r="A224">
            <v>165008</v>
          </cell>
          <cell r="B224" t="str">
            <v>Demi Glace Powder</v>
          </cell>
          <cell r="C224" t="str">
            <v>Pkt 800 Gr</v>
          </cell>
        </row>
        <row r="225">
          <cell r="A225">
            <v>165009</v>
          </cell>
          <cell r="B225" t="str">
            <v>Pepper Knorr 1 kg</v>
          </cell>
          <cell r="C225" t="str">
            <v>Packet 1 Kg</v>
          </cell>
        </row>
        <row r="226">
          <cell r="A226">
            <v>165010</v>
          </cell>
          <cell r="B226" t="str">
            <v>Mayonnaise Gallon</v>
          </cell>
          <cell r="C226" t="str">
            <v>Gallon 3.4 Kg</v>
          </cell>
        </row>
        <row r="227">
          <cell r="A227">
            <v>165011</v>
          </cell>
          <cell r="B227" t="str">
            <v>Mustard Gallon</v>
          </cell>
          <cell r="C227" t="str">
            <v>Gallon 5 kg</v>
          </cell>
        </row>
        <row r="228">
          <cell r="A228">
            <v>165012</v>
          </cell>
          <cell r="B228" t="str">
            <v>Mustard Bottle</v>
          </cell>
          <cell r="C228" t="str">
            <v>Bottle 245 Gr</v>
          </cell>
        </row>
        <row r="229">
          <cell r="A229">
            <v>165013</v>
          </cell>
          <cell r="B229" t="str">
            <v>Sauce Soya Bottle 500 ml</v>
          </cell>
          <cell r="C229" t="str">
            <v>Bottle 500 ml</v>
          </cell>
        </row>
        <row r="230">
          <cell r="A230">
            <v>165014</v>
          </cell>
          <cell r="B230" t="str">
            <v>Sauce Oyster Bottle</v>
          </cell>
          <cell r="C230" t="str">
            <v>Bottle 330 ml</v>
          </cell>
        </row>
        <row r="231">
          <cell r="A231">
            <v>165015</v>
          </cell>
          <cell r="B231" t="str">
            <v>Souce Asparagus</v>
          </cell>
          <cell r="C231" t="str">
            <v>Bottle 330 ml</v>
          </cell>
        </row>
        <row r="232">
          <cell r="A232">
            <v>165016</v>
          </cell>
          <cell r="B232" t="str">
            <v>Sauce Soya Bottle 640 ml</v>
          </cell>
          <cell r="C232" t="str">
            <v>Bottle 640 ml</v>
          </cell>
        </row>
        <row r="233">
          <cell r="A233">
            <v>165017</v>
          </cell>
          <cell r="B233" t="str">
            <v>Sauce Fish Bottle 730 ml</v>
          </cell>
          <cell r="C233" t="str">
            <v>Bottle 730 ml</v>
          </cell>
        </row>
        <row r="234">
          <cell r="A234">
            <v>165018</v>
          </cell>
          <cell r="B234" t="str">
            <v>Ketchup Gallon 10.5 kg</v>
          </cell>
          <cell r="C234" t="str">
            <v>Gallon 10.5 kg</v>
          </cell>
        </row>
        <row r="235">
          <cell r="A235">
            <v>165021</v>
          </cell>
          <cell r="B235" t="str">
            <v>Basil Powder Knorr</v>
          </cell>
          <cell r="C235" t="str">
            <v>Jar 340 Gr</v>
          </cell>
        </row>
        <row r="236">
          <cell r="A236">
            <v>165022</v>
          </cell>
          <cell r="B236" t="str">
            <v>Pesto Powder Knorr</v>
          </cell>
          <cell r="C236" t="str">
            <v>Jar 340 Gr</v>
          </cell>
        </row>
        <row r="237">
          <cell r="A237">
            <v>165024</v>
          </cell>
          <cell r="B237" t="str">
            <v>Dill Powder Knorr</v>
          </cell>
          <cell r="C237" t="str">
            <v>Jar 340 Gr</v>
          </cell>
        </row>
        <row r="238">
          <cell r="A238">
            <v>165025</v>
          </cell>
          <cell r="B238" t="str">
            <v>Estragon Powder Knorr</v>
          </cell>
          <cell r="C238" t="str">
            <v>Jar 340 Gr</v>
          </cell>
        </row>
        <row r="239">
          <cell r="A239">
            <v>165027</v>
          </cell>
          <cell r="B239" t="str">
            <v>Sauce Sweet &amp; Sour 2.5 Liter</v>
          </cell>
          <cell r="C239" t="str">
            <v>Gallon 2.5 Liter</v>
          </cell>
        </row>
        <row r="240">
          <cell r="A240">
            <v>165028</v>
          </cell>
          <cell r="B240" t="str">
            <v>Sauce Soya 2.5 Liter</v>
          </cell>
          <cell r="C240" t="str">
            <v>Gallon 2.5 Liter</v>
          </cell>
        </row>
        <row r="241">
          <cell r="A241">
            <v>165029</v>
          </cell>
          <cell r="B241" t="str">
            <v>Sauce Mexican 2.5 Liter</v>
          </cell>
          <cell r="C241" t="str">
            <v>Gallon 2.5 Liter</v>
          </cell>
        </row>
        <row r="242">
          <cell r="A242">
            <v>165030</v>
          </cell>
          <cell r="B242" t="str">
            <v>Sauce Teriyaki 2.5 Liter</v>
          </cell>
          <cell r="C242" t="str">
            <v>Gallon 2.5 Liter</v>
          </cell>
        </row>
        <row r="243">
          <cell r="A243">
            <v>165031</v>
          </cell>
          <cell r="B243" t="str">
            <v>Sauce Barbecue 2.5 Liter</v>
          </cell>
          <cell r="C243" t="str">
            <v>Gallon 2.5 Liter</v>
          </cell>
        </row>
        <row r="244">
          <cell r="A244">
            <v>165032</v>
          </cell>
          <cell r="B244" t="str">
            <v>Sauce Sweet Chilli 2.5 Liter</v>
          </cell>
          <cell r="C244" t="str">
            <v>Gallon 2.5 Liter</v>
          </cell>
        </row>
        <row r="245">
          <cell r="A245">
            <v>165033</v>
          </cell>
          <cell r="B245" t="str">
            <v>Burger Mix Marinade 875 Gr</v>
          </cell>
          <cell r="C245" t="str">
            <v>Pkt 875 Gr</v>
          </cell>
        </row>
        <row r="246">
          <cell r="A246">
            <v>165034</v>
          </cell>
          <cell r="B246" t="str">
            <v>Kofta Marinade 700 Gr</v>
          </cell>
          <cell r="C246" t="str">
            <v>Tin 700 Gr</v>
          </cell>
        </row>
        <row r="247">
          <cell r="A247">
            <v>165035</v>
          </cell>
          <cell r="B247" t="str">
            <v>Chicken Stock Packet 48 Each</v>
          </cell>
          <cell r="C247" t="str">
            <v>Packet</v>
          </cell>
        </row>
        <row r="248">
          <cell r="A248">
            <v>165036</v>
          </cell>
          <cell r="B248" t="str">
            <v>Knorr Demi Glace 700 Gr</v>
          </cell>
          <cell r="C248" t="str">
            <v>Tin 700 Gr</v>
          </cell>
        </row>
        <row r="249">
          <cell r="A249">
            <v>165037</v>
          </cell>
          <cell r="B249" t="str">
            <v>Chicken Stock 900 Gr</v>
          </cell>
          <cell r="C249" t="str">
            <v>Pkt 900 Gr</v>
          </cell>
        </row>
        <row r="250">
          <cell r="A250">
            <v>165038</v>
          </cell>
          <cell r="B250" t="str">
            <v>Kofta Mix With Soya</v>
          </cell>
          <cell r="C250" t="str">
            <v>Kilogram</v>
          </cell>
        </row>
        <row r="251">
          <cell r="A251">
            <v>165039</v>
          </cell>
          <cell r="B251" t="str">
            <v>Sauce Worcester Bottle 500 ml</v>
          </cell>
          <cell r="C251" t="str">
            <v>Bottle 500 ml</v>
          </cell>
        </row>
        <row r="252">
          <cell r="A252">
            <v>165040</v>
          </cell>
          <cell r="B252" t="str">
            <v>Sauce Sweet &amp; Sour Bottle 820 ml</v>
          </cell>
          <cell r="C252" t="str">
            <v>Bottel 820 ml</v>
          </cell>
        </row>
        <row r="253">
          <cell r="A253">
            <v>165041</v>
          </cell>
          <cell r="B253" t="str">
            <v>Sauce Barbecue Bottle 300 ml</v>
          </cell>
          <cell r="C253" t="str">
            <v>Bottel 300 ml</v>
          </cell>
        </row>
        <row r="254">
          <cell r="A254">
            <v>165042</v>
          </cell>
          <cell r="B254" t="str">
            <v>Kofta Marinade 825 Gr</v>
          </cell>
          <cell r="C254" t="str">
            <v>Pkt 825 Gr</v>
          </cell>
        </row>
        <row r="255">
          <cell r="A255">
            <v>165043</v>
          </cell>
          <cell r="B255" t="str">
            <v>Ketchup Portion</v>
          </cell>
          <cell r="C255" t="str">
            <v>Box 1000 Pic</v>
          </cell>
        </row>
        <row r="256">
          <cell r="A256">
            <v>165044</v>
          </cell>
          <cell r="B256" t="str">
            <v>Mayonnaise Portion</v>
          </cell>
          <cell r="C256" t="str">
            <v>Packet</v>
          </cell>
        </row>
        <row r="257">
          <cell r="A257">
            <v>165045</v>
          </cell>
          <cell r="B257" t="str">
            <v>Sauce Sweet Chilli 5 Liter</v>
          </cell>
          <cell r="C257" t="str">
            <v>Gallon 5 Liter</v>
          </cell>
        </row>
        <row r="258">
          <cell r="A258">
            <v>165046</v>
          </cell>
          <cell r="B258" t="str">
            <v>Sauce Mexican 4 Liter</v>
          </cell>
          <cell r="C258" t="str">
            <v>Gallon 4 Litre</v>
          </cell>
        </row>
        <row r="259">
          <cell r="A259">
            <v>165047</v>
          </cell>
          <cell r="B259" t="str">
            <v>Sauce Barbecue 5 Liter</v>
          </cell>
          <cell r="C259" t="str">
            <v>Gallon 5 Liter</v>
          </cell>
        </row>
        <row r="260">
          <cell r="A260">
            <v>165048</v>
          </cell>
          <cell r="B260" t="str">
            <v>Sauce Soya Bottle 1 Liter</v>
          </cell>
          <cell r="C260" t="str">
            <v>Bottle 1 Liter</v>
          </cell>
        </row>
        <row r="261">
          <cell r="A261">
            <v>165049</v>
          </cell>
          <cell r="B261" t="str">
            <v>Sauce Soya Bottle 320 ml</v>
          </cell>
          <cell r="C261" t="str">
            <v>Bottle 320 ml</v>
          </cell>
        </row>
        <row r="262">
          <cell r="B262" t="str">
            <v>Total Sauces</v>
          </cell>
        </row>
        <row r="263">
          <cell r="B263" t="str">
            <v>Seeds &amp; Spices</v>
          </cell>
        </row>
        <row r="264">
          <cell r="A264">
            <v>166001</v>
          </cell>
          <cell r="B264" t="str">
            <v>Paper Laura</v>
          </cell>
          <cell r="C264" t="str">
            <v>Kilogram</v>
          </cell>
        </row>
        <row r="265">
          <cell r="A265">
            <v>166002</v>
          </cell>
          <cell r="B265" t="str">
            <v>Pepper Black Powder</v>
          </cell>
          <cell r="C265" t="str">
            <v>Kilogram</v>
          </cell>
        </row>
        <row r="266">
          <cell r="A266">
            <v>166003</v>
          </cell>
          <cell r="B266" t="str">
            <v>Pepper Black Whole Seeds</v>
          </cell>
          <cell r="C266" t="str">
            <v>Kilogram</v>
          </cell>
        </row>
        <row r="267">
          <cell r="A267">
            <v>166004</v>
          </cell>
          <cell r="B267" t="str">
            <v>Black Seeds</v>
          </cell>
          <cell r="C267" t="str">
            <v>Kilogram</v>
          </cell>
        </row>
        <row r="268">
          <cell r="A268">
            <v>166006</v>
          </cell>
          <cell r="B268" t="str">
            <v>Cardamom Powder</v>
          </cell>
          <cell r="C268" t="str">
            <v>Kilogram</v>
          </cell>
        </row>
        <row r="269">
          <cell r="A269">
            <v>166007</v>
          </cell>
          <cell r="B269" t="str">
            <v>Cardamom Whole</v>
          </cell>
          <cell r="C269" t="str">
            <v>Kilogram</v>
          </cell>
        </row>
        <row r="270">
          <cell r="A270">
            <v>166008</v>
          </cell>
          <cell r="B270" t="str">
            <v>Curry Powder</v>
          </cell>
          <cell r="C270" t="str">
            <v>Kilogram</v>
          </cell>
        </row>
        <row r="271">
          <cell r="A271">
            <v>166009</v>
          </cell>
          <cell r="B271" t="str">
            <v>Chickpeas</v>
          </cell>
          <cell r="C271" t="str">
            <v>Kilogram</v>
          </cell>
        </row>
        <row r="272">
          <cell r="A272">
            <v>166010</v>
          </cell>
          <cell r="B272" t="str">
            <v>Chili Powder</v>
          </cell>
          <cell r="C272" t="str">
            <v>Kilogram</v>
          </cell>
        </row>
        <row r="273">
          <cell r="A273">
            <v>166011</v>
          </cell>
          <cell r="B273" t="str">
            <v>Cinnamon Powder</v>
          </cell>
          <cell r="C273" t="str">
            <v>Kilogram</v>
          </cell>
        </row>
        <row r="274">
          <cell r="A274">
            <v>166012</v>
          </cell>
          <cell r="B274" t="str">
            <v>Turmeric Powder ( Corcom )</v>
          </cell>
          <cell r="C274" t="str">
            <v>Kilogram</v>
          </cell>
        </row>
        <row r="275">
          <cell r="A275">
            <v>166013</v>
          </cell>
          <cell r="B275" t="str">
            <v>Coriander Powder</v>
          </cell>
          <cell r="C275" t="str">
            <v>Kilogram</v>
          </cell>
        </row>
        <row r="276">
          <cell r="A276">
            <v>166014</v>
          </cell>
          <cell r="B276" t="str">
            <v>Couscous</v>
          </cell>
          <cell r="C276" t="str">
            <v>Kilogram</v>
          </cell>
        </row>
        <row r="277">
          <cell r="A277">
            <v>166015</v>
          </cell>
          <cell r="B277" t="str">
            <v>Cumin Powder</v>
          </cell>
          <cell r="C277" t="str">
            <v>Kilogram</v>
          </cell>
        </row>
        <row r="278">
          <cell r="A278">
            <v>166016</v>
          </cell>
          <cell r="B278" t="str">
            <v>Cumin Whole Seeds</v>
          </cell>
          <cell r="C278" t="str">
            <v>Kilogram</v>
          </cell>
        </row>
        <row r="279">
          <cell r="A279">
            <v>166017</v>
          </cell>
          <cell r="B279" t="str">
            <v>Beans Foul Dry</v>
          </cell>
          <cell r="C279" t="str">
            <v>Kilogram</v>
          </cell>
        </row>
        <row r="280">
          <cell r="A280">
            <v>166018</v>
          </cell>
          <cell r="B280" t="str">
            <v>Beans Foul Dry Grated</v>
          </cell>
          <cell r="C280" t="str">
            <v>Kilogram</v>
          </cell>
        </row>
        <row r="281">
          <cell r="A281">
            <v>166020</v>
          </cell>
          <cell r="B281" t="str">
            <v>Ginger Powder</v>
          </cell>
          <cell r="C281" t="str">
            <v>Kilogram</v>
          </cell>
        </row>
        <row r="282">
          <cell r="A282">
            <v>166021</v>
          </cell>
          <cell r="B282" t="str">
            <v>Knorr For East 500 Gr</v>
          </cell>
          <cell r="C282" t="str">
            <v>Tin 500 Gr</v>
          </cell>
        </row>
        <row r="283">
          <cell r="A283">
            <v>166022</v>
          </cell>
          <cell r="B283" t="str">
            <v>Knorr For Grill 500 Gr</v>
          </cell>
          <cell r="C283" t="str">
            <v>Tin 500 Gr</v>
          </cell>
        </row>
        <row r="284">
          <cell r="A284">
            <v>166023</v>
          </cell>
          <cell r="B284" t="str">
            <v>Knorr For Poultry 500 Gr</v>
          </cell>
          <cell r="C284" t="str">
            <v>Tin 500 Gr</v>
          </cell>
        </row>
        <row r="285">
          <cell r="A285">
            <v>166024</v>
          </cell>
          <cell r="B285" t="str">
            <v>Beans Cowpeas ( Lobia )</v>
          </cell>
          <cell r="C285" t="str">
            <v>Kilogram</v>
          </cell>
        </row>
        <row r="286">
          <cell r="A286">
            <v>166026</v>
          </cell>
          <cell r="B286" t="str">
            <v>Lentils Black</v>
          </cell>
          <cell r="C286" t="str">
            <v>Kilogram</v>
          </cell>
        </row>
        <row r="287">
          <cell r="A287">
            <v>166027</v>
          </cell>
          <cell r="B287" t="str">
            <v>Lentils Yellow</v>
          </cell>
          <cell r="C287" t="str">
            <v>Kilogram</v>
          </cell>
        </row>
        <row r="288">
          <cell r="A288">
            <v>166029</v>
          </cell>
          <cell r="B288" t="str">
            <v>Oregano Dry</v>
          </cell>
          <cell r="C288" t="str">
            <v>Kilogram</v>
          </cell>
        </row>
        <row r="289">
          <cell r="A289">
            <v>166031</v>
          </cell>
          <cell r="B289" t="str">
            <v>Paprika Powder</v>
          </cell>
          <cell r="C289" t="str">
            <v>Kilogram</v>
          </cell>
        </row>
        <row r="290">
          <cell r="A290">
            <v>166032</v>
          </cell>
          <cell r="B290" t="str">
            <v>PopCorn</v>
          </cell>
          <cell r="C290" t="str">
            <v>Kilogram</v>
          </cell>
        </row>
        <row r="291">
          <cell r="A291">
            <v>166033</v>
          </cell>
          <cell r="B291" t="str">
            <v>Rosemary Dry</v>
          </cell>
          <cell r="C291" t="str">
            <v>Kilogram</v>
          </cell>
        </row>
        <row r="292">
          <cell r="A292">
            <v>166034</v>
          </cell>
          <cell r="B292" t="str">
            <v>Saffron Dry Local</v>
          </cell>
          <cell r="C292" t="str">
            <v>Kilogram</v>
          </cell>
        </row>
        <row r="293">
          <cell r="A293">
            <v>166035</v>
          </cell>
          <cell r="B293" t="str">
            <v>Salt Kitchen</v>
          </cell>
          <cell r="C293" t="str">
            <v>Kilogram</v>
          </cell>
        </row>
        <row r="294">
          <cell r="A294">
            <v>166036</v>
          </cell>
          <cell r="B294" t="str">
            <v>Salt Table Bottle</v>
          </cell>
          <cell r="C294" t="str">
            <v>Bottle 700 Gr</v>
          </cell>
        </row>
        <row r="295">
          <cell r="A295">
            <v>166037</v>
          </cell>
          <cell r="B295" t="str">
            <v>Sesame Seeds</v>
          </cell>
          <cell r="C295" t="str">
            <v>Kilogram</v>
          </cell>
        </row>
        <row r="296">
          <cell r="A296">
            <v>166038</v>
          </cell>
          <cell r="B296" t="str">
            <v>Sumac Powder</v>
          </cell>
          <cell r="C296" t="str">
            <v>Kilogram</v>
          </cell>
        </row>
        <row r="297">
          <cell r="A297">
            <v>166039</v>
          </cell>
          <cell r="B297" t="str">
            <v>Lupinus Dry ( Termes )</v>
          </cell>
          <cell r="C297" t="str">
            <v>Kilogram</v>
          </cell>
        </row>
        <row r="298">
          <cell r="A298">
            <v>166040</v>
          </cell>
          <cell r="B298" t="str">
            <v>Wheat Dry</v>
          </cell>
          <cell r="C298" t="str">
            <v>Kilogram</v>
          </cell>
        </row>
        <row r="299">
          <cell r="A299">
            <v>166041</v>
          </cell>
          <cell r="B299" t="str">
            <v>Beans White Dry</v>
          </cell>
          <cell r="C299" t="str">
            <v>Kilogram</v>
          </cell>
        </row>
        <row r="300">
          <cell r="A300">
            <v>166042</v>
          </cell>
          <cell r="B300" t="str">
            <v>Pepper White Powder</v>
          </cell>
          <cell r="C300" t="str">
            <v>Kilogram</v>
          </cell>
        </row>
        <row r="301">
          <cell r="A301">
            <v>166043</v>
          </cell>
          <cell r="B301" t="str">
            <v>Semolina Powder</v>
          </cell>
          <cell r="C301" t="str">
            <v>Kilogram</v>
          </cell>
        </row>
        <row r="302">
          <cell r="A302">
            <v>166044</v>
          </cell>
          <cell r="B302" t="str">
            <v>Fenugreek Seeds ( Helba )</v>
          </cell>
          <cell r="C302" t="str">
            <v>Kilogram</v>
          </cell>
        </row>
        <row r="303">
          <cell r="A303">
            <v>166045</v>
          </cell>
          <cell r="B303" t="str">
            <v>Sushi Nori Paper 28 Gr</v>
          </cell>
          <cell r="C303" t="str">
            <v>Pkt 28 Gr</v>
          </cell>
        </row>
        <row r="304">
          <cell r="A304">
            <v>166047</v>
          </cell>
          <cell r="B304" t="str">
            <v>Sushi Nori 28 Gr</v>
          </cell>
          <cell r="C304" t="str">
            <v>Each</v>
          </cell>
        </row>
        <row r="305">
          <cell r="A305">
            <v>166052</v>
          </cell>
          <cell r="B305" t="str">
            <v>Carnation Dry ( Kronfol )</v>
          </cell>
          <cell r="C305" t="str">
            <v>Kilogram</v>
          </cell>
        </row>
        <row r="306">
          <cell r="A306">
            <v>166054</v>
          </cell>
          <cell r="B306" t="str">
            <v>Bulgur Dry</v>
          </cell>
          <cell r="C306" t="str">
            <v>Kilogram</v>
          </cell>
        </row>
        <row r="307">
          <cell r="A307">
            <v>166057</v>
          </cell>
          <cell r="B307" t="str">
            <v>Coriander Whole Seeds</v>
          </cell>
          <cell r="C307" t="str">
            <v>Kilogram</v>
          </cell>
        </row>
        <row r="308">
          <cell r="A308">
            <v>166058</v>
          </cell>
          <cell r="B308" t="str">
            <v>Fish Marinade 300 Gr</v>
          </cell>
          <cell r="C308" t="str">
            <v>Jar 300 Gr</v>
          </cell>
        </row>
        <row r="309">
          <cell r="A309">
            <v>166059</v>
          </cell>
          <cell r="B309" t="str">
            <v>Poultry Seasoning 350 Gr</v>
          </cell>
          <cell r="C309" t="str">
            <v>Tin 350 Gr</v>
          </cell>
        </row>
        <row r="310">
          <cell r="A310">
            <v>166063</v>
          </cell>
          <cell r="B310" t="str">
            <v>Beans Red Dry</v>
          </cell>
          <cell r="C310" t="str">
            <v>Kilogram</v>
          </cell>
        </row>
        <row r="311">
          <cell r="A311">
            <v>166065</v>
          </cell>
          <cell r="B311" t="str">
            <v>Shamar</v>
          </cell>
          <cell r="C311" t="str">
            <v>Kilogram</v>
          </cell>
        </row>
        <row r="312">
          <cell r="A312">
            <v>166068</v>
          </cell>
          <cell r="B312" t="str">
            <v>Cinnamon Whole</v>
          </cell>
          <cell r="C312" t="str">
            <v>Kilogram</v>
          </cell>
        </row>
        <row r="313">
          <cell r="B313" t="str">
            <v>Total Seeds &amp; Spices</v>
          </cell>
        </row>
        <row r="314">
          <cell r="B314" t="str">
            <v>Sugar</v>
          </cell>
        </row>
        <row r="315">
          <cell r="A315">
            <v>167001</v>
          </cell>
          <cell r="B315" t="str">
            <v>Sugar Powder Packet 1 kg</v>
          </cell>
          <cell r="C315" t="str">
            <v>Kilogram</v>
          </cell>
        </row>
        <row r="316">
          <cell r="A316">
            <v>167002</v>
          </cell>
          <cell r="B316" t="str">
            <v>Sugar Sweet Low 2000 Each</v>
          </cell>
          <cell r="C316" t="str">
            <v>Box 2000 Each</v>
          </cell>
        </row>
        <row r="317">
          <cell r="A317">
            <v>167003</v>
          </cell>
          <cell r="B317" t="str">
            <v>Sugar White Packet 1 Kg</v>
          </cell>
          <cell r="C317" t="str">
            <v>Kilogram</v>
          </cell>
        </row>
        <row r="318">
          <cell r="A318">
            <v>167004</v>
          </cell>
          <cell r="B318" t="str">
            <v>Sugar White Portion</v>
          </cell>
          <cell r="C318" t="str">
            <v>Box 2000 Each</v>
          </cell>
        </row>
        <row r="319">
          <cell r="A319">
            <v>167005</v>
          </cell>
          <cell r="B319" t="str">
            <v>Sugar Sweet Low 1600 Each</v>
          </cell>
          <cell r="C319" t="str">
            <v>Box 1600 Each</v>
          </cell>
        </row>
        <row r="320">
          <cell r="B320" t="str">
            <v>Total Sugar</v>
          </cell>
        </row>
        <row r="321">
          <cell r="B321" t="str">
            <v>Total Grocery</v>
          </cell>
        </row>
        <row r="322">
          <cell r="B322" t="str">
            <v>Hot Drinks</v>
          </cell>
        </row>
        <row r="323">
          <cell r="B323" t="str">
            <v>Tea &amp; Coffee</v>
          </cell>
        </row>
        <row r="324">
          <cell r="A324">
            <v>170001</v>
          </cell>
          <cell r="B324" t="str">
            <v>Herbs Anise 12 Each</v>
          </cell>
          <cell r="C324" t="str">
            <v>Pkt 12 Pic</v>
          </cell>
        </row>
        <row r="325">
          <cell r="A325">
            <v>170003</v>
          </cell>
          <cell r="B325" t="str">
            <v>Bonjorno Hot Chocolate 500 Gr</v>
          </cell>
          <cell r="C325" t="str">
            <v>Pkt 500 Gr</v>
          </cell>
        </row>
        <row r="326">
          <cell r="A326">
            <v>170004</v>
          </cell>
          <cell r="B326" t="str">
            <v>Bonjorno Ins.Coffee 500 Gr</v>
          </cell>
          <cell r="C326" t="str">
            <v>Pkt 500 Gr</v>
          </cell>
        </row>
        <row r="327">
          <cell r="A327">
            <v>170005</v>
          </cell>
          <cell r="B327" t="str">
            <v>Bonjorno Milk 500 Gr</v>
          </cell>
          <cell r="C327" t="str">
            <v>Pkt 500 Gr</v>
          </cell>
        </row>
        <row r="328">
          <cell r="A328">
            <v>170006</v>
          </cell>
          <cell r="B328" t="str">
            <v>Herbs Camomile 12 Each</v>
          </cell>
          <cell r="C328" t="str">
            <v>Pkt 12 Pic</v>
          </cell>
        </row>
        <row r="329">
          <cell r="A329">
            <v>170007</v>
          </cell>
          <cell r="B329" t="str">
            <v>Herbs Caraway 12 Each</v>
          </cell>
          <cell r="C329" t="str">
            <v>Pkt 12 Pic</v>
          </cell>
        </row>
        <row r="330">
          <cell r="A330">
            <v>170008</v>
          </cell>
          <cell r="B330" t="str">
            <v>Herbs Cinnamon 12 Each</v>
          </cell>
          <cell r="C330" t="str">
            <v>Pkt 12 Pic</v>
          </cell>
        </row>
        <row r="331">
          <cell r="A331">
            <v>170009</v>
          </cell>
          <cell r="B331" t="str">
            <v>Filter Coffee Packet</v>
          </cell>
          <cell r="C331" t="str">
            <v>Packet 500 Gr</v>
          </cell>
        </row>
        <row r="332">
          <cell r="A332">
            <v>170010</v>
          </cell>
          <cell r="B332" t="str">
            <v>Herbs Karkadih 12 Each</v>
          </cell>
          <cell r="C332" t="str">
            <v>Pkt 12 Pic</v>
          </cell>
        </row>
        <row r="333">
          <cell r="A333">
            <v>170011</v>
          </cell>
          <cell r="B333" t="str">
            <v>Herbs Mint 12 Each</v>
          </cell>
          <cell r="C333" t="str">
            <v>Pkt 12 Pic</v>
          </cell>
        </row>
        <row r="334">
          <cell r="A334">
            <v>170012</v>
          </cell>
          <cell r="B334" t="str">
            <v>Nescafe Packet 120 Each</v>
          </cell>
          <cell r="C334" t="str">
            <v>Pkt 120 Pic</v>
          </cell>
        </row>
        <row r="335">
          <cell r="A335">
            <v>170013</v>
          </cell>
          <cell r="B335" t="str">
            <v>Nescafe Jar 200 Gr</v>
          </cell>
          <cell r="C335" t="str">
            <v>Jar 200 Gr</v>
          </cell>
        </row>
        <row r="336">
          <cell r="A336">
            <v>170014</v>
          </cell>
          <cell r="B336" t="str">
            <v>Tea Al-Arosa 100 Each</v>
          </cell>
          <cell r="C336" t="str">
            <v>Pkt 100 Pic</v>
          </cell>
        </row>
        <row r="337">
          <cell r="A337">
            <v>170015</v>
          </cell>
          <cell r="B337" t="str">
            <v>Tea Lipton 100 Each</v>
          </cell>
          <cell r="C337" t="str">
            <v>Pkt 100 Pic</v>
          </cell>
        </row>
        <row r="338">
          <cell r="A338">
            <v>170016</v>
          </cell>
          <cell r="B338" t="str">
            <v>Tea For Staff</v>
          </cell>
          <cell r="C338" t="str">
            <v>Kilogram</v>
          </cell>
        </row>
        <row r="339">
          <cell r="A339">
            <v>170017</v>
          </cell>
          <cell r="B339" t="str">
            <v>Herbs Tilio 12 Each</v>
          </cell>
          <cell r="C339" t="str">
            <v>Pkt 12 Pic</v>
          </cell>
        </row>
        <row r="340">
          <cell r="A340">
            <v>170018</v>
          </cell>
          <cell r="B340" t="str">
            <v>Coffee Turkish - Light</v>
          </cell>
          <cell r="C340" t="str">
            <v>Pkt 200 Gr</v>
          </cell>
        </row>
        <row r="341">
          <cell r="A341">
            <v>170019</v>
          </cell>
          <cell r="B341" t="str">
            <v>Coffee Esspresso</v>
          </cell>
          <cell r="C341" t="str">
            <v>Packet 1 Kg</v>
          </cell>
        </row>
        <row r="342">
          <cell r="A342">
            <v>170020</v>
          </cell>
          <cell r="B342" t="str">
            <v>Tea Green 25 Each</v>
          </cell>
          <cell r="C342" t="str">
            <v>Pkt 25 Pice</v>
          </cell>
        </row>
        <row r="343">
          <cell r="A343">
            <v>170021</v>
          </cell>
          <cell r="B343" t="str">
            <v>Nescafe Decaf</v>
          </cell>
          <cell r="C343" t="str">
            <v>Packet</v>
          </cell>
        </row>
        <row r="344">
          <cell r="A344">
            <v>170022</v>
          </cell>
          <cell r="B344" t="str">
            <v>Nescafe ( BARLY )</v>
          </cell>
          <cell r="C344" t="str">
            <v>Can</v>
          </cell>
        </row>
        <row r="345">
          <cell r="A345">
            <v>170023</v>
          </cell>
          <cell r="B345" t="str">
            <v>Nescafe Packet 25 Each</v>
          </cell>
          <cell r="C345" t="str">
            <v>Pkt 25 Pice</v>
          </cell>
        </row>
        <row r="346">
          <cell r="A346">
            <v>170024</v>
          </cell>
          <cell r="B346" t="str">
            <v>Nescafe Packet 500 Gram</v>
          </cell>
          <cell r="C346" t="str">
            <v>Pkt 500 Gr</v>
          </cell>
        </row>
        <row r="347">
          <cell r="A347">
            <v>170025</v>
          </cell>
          <cell r="B347" t="str">
            <v>Nesquik Powder 360 Gr</v>
          </cell>
          <cell r="C347" t="str">
            <v>Pkt 360 Gr</v>
          </cell>
        </row>
        <row r="348">
          <cell r="A348">
            <v>170026</v>
          </cell>
          <cell r="B348" t="str">
            <v>Babong</v>
          </cell>
          <cell r="C348" t="str">
            <v>Each</v>
          </cell>
        </row>
        <row r="349">
          <cell r="A349">
            <v>170027</v>
          </cell>
          <cell r="B349" t="str">
            <v>Tea Green 12 Each</v>
          </cell>
          <cell r="C349" t="str">
            <v>Each</v>
          </cell>
        </row>
        <row r="350">
          <cell r="A350">
            <v>170028</v>
          </cell>
          <cell r="B350" t="str">
            <v>Nesquik Powder 500 Gr</v>
          </cell>
          <cell r="C350" t="str">
            <v>Pkt 500 Gr</v>
          </cell>
        </row>
        <row r="351">
          <cell r="A351">
            <v>170029</v>
          </cell>
          <cell r="B351" t="str">
            <v>Nescafe Packet 150 Gram</v>
          </cell>
          <cell r="C351" t="str">
            <v>Pkt 150 Gr</v>
          </cell>
        </row>
        <row r="352">
          <cell r="A352">
            <v>170030</v>
          </cell>
          <cell r="B352" t="str">
            <v>Coffee Creamer Packet 1 kg</v>
          </cell>
          <cell r="C352" t="str">
            <v>Packet 1 Kg</v>
          </cell>
        </row>
        <row r="353">
          <cell r="A353">
            <v>170031</v>
          </cell>
          <cell r="B353" t="str">
            <v>Coffee Turkish - Dark</v>
          </cell>
          <cell r="C353" t="str">
            <v>Pkt 200 Gr</v>
          </cell>
        </row>
        <row r="354">
          <cell r="B354" t="str">
            <v>Total Tea &amp; Coffee</v>
          </cell>
        </row>
        <row r="355">
          <cell r="B355" t="str">
            <v>Total Hot Drinks</v>
          </cell>
        </row>
        <row r="356">
          <cell r="B356" t="str">
            <v>Juices</v>
          </cell>
        </row>
        <row r="357">
          <cell r="B357" t="str">
            <v>Juices Packet</v>
          </cell>
        </row>
        <row r="358">
          <cell r="A358">
            <v>241001</v>
          </cell>
          <cell r="B358" t="str">
            <v>Juice Apple Large</v>
          </cell>
          <cell r="C358" t="str">
            <v>Packet 1 Liter</v>
          </cell>
        </row>
        <row r="359">
          <cell r="A359">
            <v>241003</v>
          </cell>
          <cell r="B359" t="str">
            <v>Juice Guava Large</v>
          </cell>
          <cell r="C359" t="str">
            <v>Packet 1 Liter</v>
          </cell>
        </row>
        <row r="360">
          <cell r="A360">
            <v>241004</v>
          </cell>
          <cell r="B360" t="str">
            <v>Juice Guava Small</v>
          </cell>
          <cell r="C360" t="str">
            <v>Packet</v>
          </cell>
        </row>
        <row r="361">
          <cell r="A361">
            <v>241005</v>
          </cell>
          <cell r="B361" t="str">
            <v>Juice Mango Large</v>
          </cell>
          <cell r="C361" t="str">
            <v>Packet 1 Liter</v>
          </cell>
        </row>
        <row r="362">
          <cell r="A362">
            <v>241006</v>
          </cell>
          <cell r="B362" t="str">
            <v>Juice Mango Small</v>
          </cell>
          <cell r="C362" t="str">
            <v>Packet</v>
          </cell>
        </row>
        <row r="363">
          <cell r="A363">
            <v>241007</v>
          </cell>
          <cell r="B363" t="str">
            <v>Juice Orange Large</v>
          </cell>
          <cell r="C363" t="str">
            <v>Packet 1 Liter</v>
          </cell>
        </row>
        <row r="364">
          <cell r="A364">
            <v>241008</v>
          </cell>
          <cell r="B364" t="str">
            <v>Juice Orange Small</v>
          </cell>
          <cell r="C364" t="str">
            <v>Packet</v>
          </cell>
        </row>
        <row r="365">
          <cell r="A365">
            <v>241009</v>
          </cell>
          <cell r="B365" t="str">
            <v>Juice Pineapple Large</v>
          </cell>
          <cell r="C365" t="str">
            <v>Packet 1 Liter</v>
          </cell>
        </row>
        <row r="366">
          <cell r="A366">
            <v>241010</v>
          </cell>
          <cell r="B366" t="str">
            <v>Juice Pineapple Small</v>
          </cell>
          <cell r="C366" t="str">
            <v>Packet</v>
          </cell>
        </row>
        <row r="367">
          <cell r="A367">
            <v>241011</v>
          </cell>
          <cell r="B367" t="str">
            <v>Juice Tomato 170 Gr</v>
          </cell>
          <cell r="C367" t="str">
            <v>Packet</v>
          </cell>
        </row>
        <row r="368">
          <cell r="A368">
            <v>241012</v>
          </cell>
          <cell r="B368" t="str">
            <v>Juice Diet Small</v>
          </cell>
          <cell r="C368" t="str">
            <v>Packet</v>
          </cell>
        </row>
        <row r="369">
          <cell r="A369">
            <v>241013</v>
          </cell>
          <cell r="B369" t="str">
            <v>Juice Tomato Liter</v>
          </cell>
          <cell r="C369" t="str">
            <v>Packet 1 Liter</v>
          </cell>
        </row>
        <row r="370">
          <cell r="A370">
            <v>241014</v>
          </cell>
          <cell r="B370" t="str">
            <v>Juice Tomato 250 Gr</v>
          </cell>
          <cell r="C370" t="str">
            <v>Bottle 250 Gr</v>
          </cell>
        </row>
        <row r="371">
          <cell r="A371">
            <v>241015</v>
          </cell>
          <cell r="B371" t="str">
            <v>Juice Cocktail Small</v>
          </cell>
          <cell r="C371" t="str">
            <v>Packet</v>
          </cell>
        </row>
        <row r="372">
          <cell r="A372">
            <v>241016</v>
          </cell>
          <cell r="B372" t="str">
            <v>Juice Apple Small</v>
          </cell>
          <cell r="C372" t="str">
            <v>Packet</v>
          </cell>
        </row>
        <row r="373">
          <cell r="B373" t="str">
            <v>Total Juices Packet</v>
          </cell>
        </row>
        <row r="374">
          <cell r="B374" t="str">
            <v>Total Juices</v>
          </cell>
        </row>
        <row r="375">
          <cell r="B375" t="str">
            <v>Juices &amp; Ice Cream</v>
          </cell>
        </row>
        <row r="376">
          <cell r="B376" t="str">
            <v>Ice Cream</v>
          </cell>
        </row>
        <row r="377">
          <cell r="A377">
            <v>180001</v>
          </cell>
          <cell r="B377" t="str">
            <v>Ice Cream Extreme Vanilla</v>
          </cell>
          <cell r="C377" t="str">
            <v>Each</v>
          </cell>
        </row>
        <row r="378">
          <cell r="A378">
            <v>180002</v>
          </cell>
          <cell r="B378" t="str">
            <v>Ice Cream Gallon Mix 3300 ml</v>
          </cell>
          <cell r="C378" t="str">
            <v>Gallon 3.3 Liter</v>
          </cell>
        </row>
        <row r="379">
          <cell r="A379">
            <v>180003</v>
          </cell>
          <cell r="B379" t="str">
            <v>Ice Cream Miga Almond</v>
          </cell>
          <cell r="C379" t="str">
            <v>Each</v>
          </cell>
        </row>
        <row r="380">
          <cell r="A380">
            <v>180004</v>
          </cell>
          <cell r="B380" t="str">
            <v>Ice Cream Squizz Mango</v>
          </cell>
          <cell r="C380" t="str">
            <v>Each</v>
          </cell>
        </row>
        <row r="381">
          <cell r="A381">
            <v>180005</v>
          </cell>
          <cell r="B381" t="str">
            <v>Ice Cream Paradise</v>
          </cell>
          <cell r="C381" t="str">
            <v>Each</v>
          </cell>
        </row>
        <row r="382">
          <cell r="A382">
            <v>180006</v>
          </cell>
          <cell r="B382" t="str">
            <v>Ice Cream Chocolate Powder</v>
          </cell>
          <cell r="C382" t="str">
            <v>Packet 1 Kg</v>
          </cell>
        </row>
        <row r="383">
          <cell r="A383">
            <v>180007</v>
          </cell>
          <cell r="B383" t="str">
            <v>Ice Cream Mix Powder</v>
          </cell>
          <cell r="C383" t="str">
            <v>Packet 1 Kg</v>
          </cell>
        </row>
        <row r="384">
          <cell r="B384" t="str">
            <v>Total Ice Cream</v>
          </cell>
        </row>
        <row r="385">
          <cell r="B385" t="str">
            <v>Juice Fresh</v>
          </cell>
        </row>
        <row r="386">
          <cell r="A386">
            <v>181001</v>
          </cell>
          <cell r="B386" t="str">
            <v>Juice Mango Fresh 2 Liter</v>
          </cell>
          <cell r="C386" t="str">
            <v>Gallon 2 Liter</v>
          </cell>
        </row>
        <row r="387">
          <cell r="A387">
            <v>181002</v>
          </cell>
          <cell r="B387" t="str">
            <v>Juice Orange Fresh 2 Liter</v>
          </cell>
          <cell r="C387" t="str">
            <v>Gallon 2 Liter</v>
          </cell>
        </row>
        <row r="388">
          <cell r="A388">
            <v>181003</v>
          </cell>
          <cell r="B388" t="str">
            <v>Juice Strawberry Fresh 2 Liter</v>
          </cell>
          <cell r="C388" t="str">
            <v>Gallon 2 Liter</v>
          </cell>
        </row>
        <row r="389">
          <cell r="A389">
            <v>181004</v>
          </cell>
          <cell r="B389" t="str">
            <v>Juice Mango Fresh 1 Liter</v>
          </cell>
          <cell r="C389" t="str">
            <v>Bottle 1 Liter</v>
          </cell>
        </row>
        <row r="390">
          <cell r="A390">
            <v>181005</v>
          </cell>
          <cell r="B390" t="str">
            <v>Juice Strawberry Fresh 1 Liter</v>
          </cell>
          <cell r="C390" t="str">
            <v>Bottle 1 Liter</v>
          </cell>
        </row>
        <row r="391">
          <cell r="A391">
            <v>181007</v>
          </cell>
          <cell r="B391" t="str">
            <v>Juice Orange Fresh 1 Liter</v>
          </cell>
          <cell r="C391" t="str">
            <v>Bottle 1 Liter</v>
          </cell>
        </row>
        <row r="392">
          <cell r="A392">
            <v>181008</v>
          </cell>
          <cell r="B392" t="str">
            <v>Juice Watermelon Fresh 1 Liter</v>
          </cell>
          <cell r="C392" t="str">
            <v>Liter</v>
          </cell>
        </row>
        <row r="393">
          <cell r="A393">
            <v>181009</v>
          </cell>
          <cell r="B393" t="str">
            <v>Juice Grapefruit Fresh 1 Liter</v>
          </cell>
          <cell r="C393" t="str">
            <v>Bottle 1 Liter</v>
          </cell>
        </row>
        <row r="394">
          <cell r="A394">
            <v>181010</v>
          </cell>
          <cell r="B394" t="str">
            <v>Juice Grenadine Fresh 1 Liter</v>
          </cell>
          <cell r="C394" t="str">
            <v>Bottle 1 Liter</v>
          </cell>
        </row>
        <row r="395">
          <cell r="B395" t="str">
            <v>Total Juice Fresh</v>
          </cell>
        </row>
        <row r="396">
          <cell r="B396" t="str">
            <v>Juice Powder</v>
          </cell>
        </row>
        <row r="397">
          <cell r="A397">
            <v>182001</v>
          </cell>
          <cell r="B397" t="str">
            <v>Juice Apple Powder 2.7 kg</v>
          </cell>
          <cell r="C397" t="str">
            <v>Tin 2.7 kg</v>
          </cell>
        </row>
        <row r="398">
          <cell r="A398">
            <v>182002</v>
          </cell>
          <cell r="B398" t="str">
            <v>Juice Lemon Powder 2.70 kg</v>
          </cell>
          <cell r="C398" t="str">
            <v>Tin 2.7 kg</v>
          </cell>
        </row>
        <row r="399">
          <cell r="A399">
            <v>182003</v>
          </cell>
          <cell r="B399" t="str">
            <v>Juice Mandarin Powder 2.7 kg</v>
          </cell>
          <cell r="C399" t="str">
            <v>Tin 2.7 kg</v>
          </cell>
        </row>
        <row r="400">
          <cell r="A400">
            <v>182004</v>
          </cell>
          <cell r="B400" t="str">
            <v>Juice Mango Powder 2.7 kg</v>
          </cell>
          <cell r="C400" t="str">
            <v>Tin 2.7 kg</v>
          </cell>
        </row>
        <row r="401">
          <cell r="A401">
            <v>182005</v>
          </cell>
          <cell r="B401" t="str">
            <v>Juice Orange Powder 2.7 kg</v>
          </cell>
          <cell r="C401" t="str">
            <v>Tin 2.7 kg</v>
          </cell>
        </row>
        <row r="402">
          <cell r="A402">
            <v>182006</v>
          </cell>
          <cell r="B402" t="str">
            <v>Juice Pineapple Powder 2.7 kg</v>
          </cell>
          <cell r="C402" t="str">
            <v>Tin 2.7 kg</v>
          </cell>
        </row>
        <row r="403">
          <cell r="A403">
            <v>182007</v>
          </cell>
          <cell r="B403" t="str">
            <v>Juice Lemon Powder 750 Gr</v>
          </cell>
          <cell r="C403" t="str">
            <v>Pkt 750 Gr</v>
          </cell>
        </row>
        <row r="404">
          <cell r="A404">
            <v>182008</v>
          </cell>
          <cell r="B404" t="str">
            <v>Juice Apple Powder 750 Gr</v>
          </cell>
          <cell r="C404" t="str">
            <v>Pkt 750 Gr</v>
          </cell>
        </row>
        <row r="405">
          <cell r="A405">
            <v>182009</v>
          </cell>
          <cell r="B405" t="str">
            <v>Juice Pineapple Powder 750 Gr</v>
          </cell>
          <cell r="C405" t="str">
            <v>Pkt 750 Gr</v>
          </cell>
        </row>
        <row r="406">
          <cell r="A406">
            <v>182010</v>
          </cell>
          <cell r="B406" t="str">
            <v>Juice Mango Powder 750 Gr</v>
          </cell>
          <cell r="C406" t="str">
            <v>Pkt 750 Gr</v>
          </cell>
        </row>
        <row r="407">
          <cell r="A407">
            <v>182011</v>
          </cell>
          <cell r="B407" t="str">
            <v>Juice Orange Powder 750 Gr</v>
          </cell>
          <cell r="C407" t="str">
            <v>Pkt 750 Gr</v>
          </cell>
        </row>
        <row r="408">
          <cell r="A408">
            <v>182012</v>
          </cell>
          <cell r="B408" t="str">
            <v>Juice Mandarin Powder 750 Gr</v>
          </cell>
          <cell r="C408" t="str">
            <v>Pkt 750 Gr</v>
          </cell>
        </row>
        <row r="409">
          <cell r="A409">
            <v>182013</v>
          </cell>
          <cell r="B409" t="str">
            <v>Juice Peach Powder 670 Gr</v>
          </cell>
          <cell r="C409" t="str">
            <v>Pkt 670 Gr</v>
          </cell>
        </row>
        <row r="410">
          <cell r="A410">
            <v>182014</v>
          </cell>
          <cell r="B410" t="str">
            <v>Juice Watermelon Powder 2.5 kg</v>
          </cell>
          <cell r="C410" t="str">
            <v>Pkt 2.5 kg</v>
          </cell>
        </row>
        <row r="411">
          <cell r="A411">
            <v>182015</v>
          </cell>
          <cell r="B411" t="str">
            <v>Juice Berry's Powder 750 Gr</v>
          </cell>
          <cell r="C411" t="str">
            <v>Pkt 750 Gr</v>
          </cell>
        </row>
        <row r="412">
          <cell r="A412">
            <v>182016</v>
          </cell>
          <cell r="B412" t="str">
            <v>Juice Guava Powder 750 Gr</v>
          </cell>
          <cell r="C412" t="str">
            <v>Pkt 670 Gr</v>
          </cell>
        </row>
        <row r="413">
          <cell r="B413" t="str">
            <v>Total Juice Powder</v>
          </cell>
        </row>
        <row r="414">
          <cell r="B414" t="str">
            <v>Total Juices &amp; Ice Cream</v>
          </cell>
        </row>
        <row r="415">
          <cell r="B415" t="str">
            <v>Meat</v>
          </cell>
        </row>
        <row r="416">
          <cell r="B416" t="str">
            <v>Beef</v>
          </cell>
        </row>
        <row r="417">
          <cell r="A417">
            <v>110003</v>
          </cell>
          <cell r="B417" t="str">
            <v>Beef Fillet Fresh</v>
          </cell>
          <cell r="C417" t="str">
            <v>Kilogram</v>
          </cell>
        </row>
        <row r="418">
          <cell r="A418">
            <v>110004</v>
          </cell>
          <cell r="B418" t="str">
            <v>Beef Fillet Frozen</v>
          </cell>
          <cell r="C418" t="str">
            <v>Kilogram</v>
          </cell>
        </row>
        <row r="419">
          <cell r="A419">
            <v>110006</v>
          </cell>
          <cell r="B419" t="str">
            <v>Beef Knuckle</v>
          </cell>
          <cell r="C419" t="str">
            <v>Kilogram</v>
          </cell>
        </row>
        <row r="420">
          <cell r="A420">
            <v>110007</v>
          </cell>
          <cell r="B420" t="str">
            <v>Beef Liver</v>
          </cell>
          <cell r="C420" t="str">
            <v>Kilogram</v>
          </cell>
        </row>
        <row r="421">
          <cell r="A421">
            <v>110008</v>
          </cell>
          <cell r="B421" t="str">
            <v>Beef Neck</v>
          </cell>
          <cell r="C421" t="str">
            <v>Kilogram</v>
          </cell>
        </row>
        <row r="422">
          <cell r="A422">
            <v>110009</v>
          </cell>
          <cell r="B422" t="str">
            <v>Beef Rump</v>
          </cell>
          <cell r="C422" t="str">
            <v>Kilogram</v>
          </cell>
        </row>
        <row r="423">
          <cell r="A423">
            <v>110010</v>
          </cell>
          <cell r="B423" t="str">
            <v>Beef Shank</v>
          </cell>
          <cell r="C423" t="str">
            <v>Kilogram</v>
          </cell>
        </row>
        <row r="424">
          <cell r="A424">
            <v>110011</v>
          </cell>
          <cell r="B424" t="str">
            <v>Beef Shoulder</v>
          </cell>
          <cell r="C424" t="str">
            <v>Kilogram</v>
          </cell>
        </row>
        <row r="425">
          <cell r="A425">
            <v>110012</v>
          </cell>
          <cell r="B425" t="str">
            <v>Beef Silver Side</v>
          </cell>
          <cell r="C425" t="str">
            <v>Kilogram</v>
          </cell>
        </row>
        <row r="426">
          <cell r="A426">
            <v>110014</v>
          </cell>
          <cell r="B426" t="str">
            <v>Beef Top Side</v>
          </cell>
          <cell r="C426" t="str">
            <v>Kilogram</v>
          </cell>
        </row>
        <row r="427">
          <cell r="A427">
            <v>110015</v>
          </cell>
          <cell r="B427" t="str">
            <v>Beef Tr Bianco</v>
          </cell>
          <cell r="C427" t="str">
            <v>Kilogram</v>
          </cell>
        </row>
        <row r="428">
          <cell r="A428">
            <v>110017</v>
          </cell>
          <cell r="B428" t="str">
            <v>Roast Beef</v>
          </cell>
          <cell r="C428" t="str">
            <v>Kilogram</v>
          </cell>
        </row>
        <row r="429">
          <cell r="A429">
            <v>110019</v>
          </cell>
          <cell r="B429" t="str">
            <v>Beef Forequarters ( Sine )</v>
          </cell>
          <cell r="C429" t="str">
            <v>Kilogram</v>
          </cell>
        </row>
        <row r="430">
          <cell r="A430">
            <v>110028</v>
          </cell>
          <cell r="B430" t="str">
            <v>Beef Kidney</v>
          </cell>
          <cell r="C430" t="str">
            <v>Kilogram</v>
          </cell>
        </row>
        <row r="431">
          <cell r="B431" t="str">
            <v>Total Beef</v>
          </cell>
        </row>
        <row r="432">
          <cell r="B432" t="str">
            <v>Lamb</v>
          </cell>
        </row>
        <row r="433">
          <cell r="A433">
            <v>112001</v>
          </cell>
          <cell r="B433" t="str">
            <v>Lamb Leg Frozen</v>
          </cell>
          <cell r="C433" t="str">
            <v>Kilogram</v>
          </cell>
        </row>
        <row r="434">
          <cell r="A434">
            <v>112002</v>
          </cell>
          <cell r="B434" t="str">
            <v>Lamb Rack Frozen</v>
          </cell>
          <cell r="C434" t="str">
            <v>Kilogram</v>
          </cell>
        </row>
        <row r="435">
          <cell r="A435">
            <v>112003</v>
          </cell>
          <cell r="B435" t="str">
            <v>Lamb Shoulder Frozen</v>
          </cell>
          <cell r="C435" t="str">
            <v>Kilogram</v>
          </cell>
        </row>
        <row r="436">
          <cell r="A436">
            <v>112004</v>
          </cell>
          <cell r="B436" t="str">
            <v>Lamb Whole Frozen</v>
          </cell>
          <cell r="C436" t="str">
            <v>Kilogram</v>
          </cell>
        </row>
        <row r="437">
          <cell r="A437">
            <v>112005</v>
          </cell>
          <cell r="B437" t="str">
            <v>Lamb Whole Local</v>
          </cell>
          <cell r="C437" t="str">
            <v>Kilogram</v>
          </cell>
        </row>
        <row r="438">
          <cell r="B438" t="str">
            <v>Total Lamp</v>
          </cell>
        </row>
        <row r="439">
          <cell r="B439" t="str">
            <v>Meat Product</v>
          </cell>
        </row>
        <row r="440">
          <cell r="A440">
            <v>113001</v>
          </cell>
          <cell r="B440" t="str">
            <v>Beef Bacon</v>
          </cell>
          <cell r="C440" t="str">
            <v>Kilogram</v>
          </cell>
        </row>
        <row r="441">
          <cell r="A441">
            <v>113002</v>
          </cell>
          <cell r="B441" t="str">
            <v>Beef Sausage Local</v>
          </cell>
          <cell r="C441" t="str">
            <v>Kilogram</v>
          </cell>
        </row>
        <row r="442">
          <cell r="A442">
            <v>113003</v>
          </cell>
          <cell r="B442" t="str">
            <v>Chicken Nuggets 400 Gr</v>
          </cell>
          <cell r="C442" t="str">
            <v>Pkt 400 Gr</v>
          </cell>
        </row>
        <row r="443">
          <cell r="A443">
            <v>113004</v>
          </cell>
          <cell r="B443" t="str">
            <v>Chicken Nuggets 800 Gr</v>
          </cell>
          <cell r="C443" t="str">
            <v>Pkt 800 Gr</v>
          </cell>
        </row>
        <row r="444">
          <cell r="A444">
            <v>113005</v>
          </cell>
          <cell r="B444" t="str">
            <v>Chicken Sausage</v>
          </cell>
          <cell r="C444" t="str">
            <v>Kilogram</v>
          </cell>
        </row>
        <row r="445">
          <cell r="A445">
            <v>113006</v>
          </cell>
          <cell r="B445" t="str">
            <v>Beef Corn</v>
          </cell>
          <cell r="C445" t="str">
            <v>Kilogram</v>
          </cell>
        </row>
        <row r="446">
          <cell r="A446">
            <v>113007</v>
          </cell>
          <cell r="B446" t="str">
            <v>Hot Dogs</v>
          </cell>
          <cell r="C446" t="str">
            <v>Kilogram</v>
          </cell>
        </row>
        <row r="447">
          <cell r="A447">
            <v>113008</v>
          </cell>
          <cell r="B447" t="str">
            <v>Luncheon Beef With Meat</v>
          </cell>
          <cell r="C447" t="str">
            <v>Kilogram</v>
          </cell>
        </row>
        <row r="448">
          <cell r="A448">
            <v>113009</v>
          </cell>
          <cell r="B448" t="str">
            <v>Luncheon Beef With Olives</v>
          </cell>
          <cell r="C448" t="str">
            <v>Kilogram</v>
          </cell>
        </row>
        <row r="449">
          <cell r="A449">
            <v>113010</v>
          </cell>
          <cell r="B449" t="str">
            <v>Luncheon Beef With Pepper</v>
          </cell>
          <cell r="C449" t="str">
            <v>Kilogram</v>
          </cell>
        </row>
        <row r="450">
          <cell r="A450">
            <v>113011</v>
          </cell>
          <cell r="B450" t="str">
            <v>Luncheon Chicken</v>
          </cell>
          <cell r="C450" t="str">
            <v>Kilogram</v>
          </cell>
        </row>
        <row r="451">
          <cell r="A451">
            <v>113013</v>
          </cell>
          <cell r="B451" t="str">
            <v>Beef Sausage Local ( Balady )</v>
          </cell>
          <cell r="C451" t="str">
            <v>Kilogram</v>
          </cell>
        </row>
        <row r="452">
          <cell r="A452">
            <v>113016</v>
          </cell>
          <cell r="B452" t="str">
            <v>Beef Shawarma</v>
          </cell>
          <cell r="C452" t="str">
            <v>Each</v>
          </cell>
        </row>
        <row r="453">
          <cell r="A453">
            <v>113017</v>
          </cell>
          <cell r="B453" t="str">
            <v>Chicken Nuggets 1 kg</v>
          </cell>
          <cell r="C453" t="str">
            <v>Packet 1 Kg</v>
          </cell>
        </row>
        <row r="454">
          <cell r="B454" t="str">
            <v>Total Meat Product</v>
          </cell>
        </row>
        <row r="455">
          <cell r="B455" t="str">
            <v>Veal</v>
          </cell>
        </row>
        <row r="456">
          <cell r="A456">
            <v>111001</v>
          </cell>
          <cell r="B456" t="str">
            <v>Veal Leg Fresh</v>
          </cell>
          <cell r="C456" t="str">
            <v>Kilogram</v>
          </cell>
        </row>
        <row r="457">
          <cell r="A457">
            <v>111002</v>
          </cell>
          <cell r="B457" t="str">
            <v>Veal Leg Imported</v>
          </cell>
          <cell r="C457" t="str">
            <v>Kilogram</v>
          </cell>
        </row>
        <row r="458">
          <cell r="A458">
            <v>111007</v>
          </cell>
          <cell r="B458" t="str">
            <v>Veal Rack Imported</v>
          </cell>
          <cell r="C458" t="str">
            <v>Kilogram</v>
          </cell>
        </row>
        <row r="459">
          <cell r="B459" t="str">
            <v>Total Veal</v>
          </cell>
        </row>
        <row r="460">
          <cell r="B460" t="str">
            <v>Total Meat</v>
          </cell>
        </row>
        <row r="461">
          <cell r="B461" t="str">
            <v>Pastry &amp; Bakary</v>
          </cell>
        </row>
        <row r="462">
          <cell r="B462" t="str">
            <v>Berry &amp; Cherry</v>
          </cell>
        </row>
        <row r="463">
          <cell r="A463">
            <v>150001</v>
          </cell>
          <cell r="B463" t="str">
            <v>Blackberry Frozen</v>
          </cell>
          <cell r="C463" t="str">
            <v>Kilogram</v>
          </cell>
        </row>
        <row r="464">
          <cell r="A464">
            <v>150002</v>
          </cell>
          <cell r="B464" t="str">
            <v>Blueberry Frozen</v>
          </cell>
          <cell r="C464" t="str">
            <v>Kilogram</v>
          </cell>
        </row>
        <row r="465">
          <cell r="A465">
            <v>150003</v>
          </cell>
          <cell r="B465" t="str">
            <v>Sweet Cherry Green</v>
          </cell>
          <cell r="C465" t="str">
            <v>Kilogram</v>
          </cell>
        </row>
        <row r="466">
          <cell r="A466">
            <v>150004</v>
          </cell>
          <cell r="B466" t="str">
            <v>Red Carnet Frozen</v>
          </cell>
          <cell r="C466" t="str">
            <v>Kilogram</v>
          </cell>
        </row>
        <row r="467">
          <cell r="A467">
            <v>150005</v>
          </cell>
          <cell r="B467" t="str">
            <v>Sweet Cherry Red</v>
          </cell>
          <cell r="C467" t="str">
            <v>Kilogram</v>
          </cell>
        </row>
        <row r="468">
          <cell r="A468">
            <v>150006</v>
          </cell>
          <cell r="B468" t="str">
            <v>Sweet Cherry Yellow</v>
          </cell>
          <cell r="C468" t="str">
            <v>Kilogram</v>
          </cell>
        </row>
        <row r="469">
          <cell r="B469" t="str">
            <v>Total Berry &amp; Cherry</v>
          </cell>
        </row>
        <row r="470">
          <cell r="B470" t="str">
            <v>Cereal &amp; Nuts</v>
          </cell>
        </row>
        <row r="471">
          <cell r="A471">
            <v>151001</v>
          </cell>
          <cell r="B471" t="str">
            <v>Nuts Almond Whole</v>
          </cell>
          <cell r="C471" t="str">
            <v>Kilogram</v>
          </cell>
        </row>
        <row r="472">
          <cell r="A472">
            <v>151002</v>
          </cell>
          <cell r="B472" t="str">
            <v>Bon Bon Sweet 24*50 Each</v>
          </cell>
          <cell r="C472" t="str">
            <v>Box</v>
          </cell>
        </row>
        <row r="473">
          <cell r="A473">
            <v>151003</v>
          </cell>
          <cell r="B473" t="str">
            <v>Coconut Powder</v>
          </cell>
          <cell r="C473" t="str">
            <v>Kilogram</v>
          </cell>
        </row>
        <row r="474">
          <cell r="A474">
            <v>151004</v>
          </cell>
          <cell r="B474" t="str">
            <v>Nuts Hazelnut Whole</v>
          </cell>
          <cell r="C474" t="str">
            <v>Kilogram</v>
          </cell>
        </row>
        <row r="475">
          <cell r="A475">
            <v>151005</v>
          </cell>
          <cell r="B475" t="str">
            <v>Peanuts For Pastry</v>
          </cell>
          <cell r="C475" t="str">
            <v>Kilogram</v>
          </cell>
        </row>
        <row r="476">
          <cell r="A476">
            <v>151006</v>
          </cell>
          <cell r="B476" t="str">
            <v>Nuts Pistachio Whole</v>
          </cell>
          <cell r="C476" t="str">
            <v>Kilogram</v>
          </cell>
        </row>
        <row r="477">
          <cell r="A477">
            <v>151007</v>
          </cell>
          <cell r="B477" t="str">
            <v>Quick Oatmeal 500 Gr</v>
          </cell>
          <cell r="C477" t="str">
            <v>Tin 500 Gr</v>
          </cell>
        </row>
        <row r="478">
          <cell r="A478">
            <v>151008</v>
          </cell>
          <cell r="B478" t="str">
            <v>Dry Raisins</v>
          </cell>
          <cell r="C478" t="str">
            <v>Kilogram</v>
          </cell>
        </row>
        <row r="479">
          <cell r="A479">
            <v>151009</v>
          </cell>
          <cell r="B479" t="str">
            <v>Nuts Walnuts Whole</v>
          </cell>
          <cell r="C479" t="str">
            <v>Kilogram</v>
          </cell>
        </row>
        <row r="480">
          <cell r="A480">
            <v>151010</v>
          </cell>
          <cell r="B480" t="str">
            <v>Quick Oatmeal 1 kg</v>
          </cell>
          <cell r="C480" t="str">
            <v>Kilogram</v>
          </cell>
        </row>
        <row r="481">
          <cell r="A481">
            <v>151011</v>
          </cell>
          <cell r="B481" t="str">
            <v>Sweet Candy ( Meloky )</v>
          </cell>
          <cell r="C481" t="str">
            <v>Box 10 kg</v>
          </cell>
        </row>
        <row r="482">
          <cell r="A482">
            <v>151012</v>
          </cell>
          <cell r="B482" t="str">
            <v>Nuts Cashew</v>
          </cell>
          <cell r="C482" t="str">
            <v>Kilogram</v>
          </cell>
        </row>
        <row r="483">
          <cell r="B483" t="str">
            <v>Total Cereal &amp; Nuts</v>
          </cell>
        </row>
        <row r="484">
          <cell r="B484" t="str">
            <v>Chocolate</v>
          </cell>
        </row>
        <row r="485">
          <cell r="A485">
            <v>152001</v>
          </cell>
          <cell r="B485" t="str">
            <v>Cacao Powder Packet</v>
          </cell>
          <cell r="C485" t="str">
            <v>Pkt 100 Gr</v>
          </cell>
        </row>
        <row r="486">
          <cell r="A486">
            <v>152002</v>
          </cell>
          <cell r="B486" t="str">
            <v>Cacao Powder</v>
          </cell>
          <cell r="C486" t="str">
            <v>Kilogram</v>
          </cell>
        </row>
        <row r="487">
          <cell r="A487">
            <v>152003</v>
          </cell>
          <cell r="B487" t="str">
            <v>Chocolate Dark Block</v>
          </cell>
          <cell r="C487" t="str">
            <v>Pkt 2.5 kg</v>
          </cell>
        </row>
        <row r="488">
          <cell r="A488">
            <v>152005</v>
          </cell>
          <cell r="B488" t="str">
            <v>Chocolate White Block</v>
          </cell>
          <cell r="C488" t="str">
            <v>Pkt 2.5 kg</v>
          </cell>
        </row>
        <row r="489">
          <cell r="A489">
            <v>152006</v>
          </cell>
          <cell r="B489" t="str">
            <v>Chocolate Galaxy</v>
          </cell>
          <cell r="C489" t="str">
            <v>Each</v>
          </cell>
        </row>
        <row r="490">
          <cell r="B490" t="str">
            <v>Total Chocolate</v>
          </cell>
        </row>
        <row r="491">
          <cell r="B491" t="str">
            <v>Dry Fruit</v>
          </cell>
        </row>
        <row r="492">
          <cell r="A492">
            <v>153001</v>
          </cell>
          <cell r="B492" t="str">
            <v>Dry Apricots</v>
          </cell>
          <cell r="C492" t="str">
            <v>Kilogram</v>
          </cell>
        </row>
        <row r="493">
          <cell r="A493">
            <v>153002</v>
          </cell>
          <cell r="B493" t="str">
            <v>Dry Dates</v>
          </cell>
          <cell r="C493" t="str">
            <v>Kilogram</v>
          </cell>
        </row>
        <row r="494">
          <cell r="A494">
            <v>153003</v>
          </cell>
          <cell r="B494" t="str">
            <v>Dry Figs</v>
          </cell>
          <cell r="C494" t="str">
            <v>Kilogram</v>
          </cell>
        </row>
        <row r="495">
          <cell r="A495">
            <v>153004</v>
          </cell>
          <cell r="B495" t="str">
            <v>Dry Qamar El-Din</v>
          </cell>
          <cell r="C495" t="str">
            <v>Kilogram</v>
          </cell>
        </row>
        <row r="496">
          <cell r="A496">
            <v>153005</v>
          </cell>
          <cell r="B496" t="str">
            <v>Dry Karkadih</v>
          </cell>
          <cell r="C496" t="str">
            <v>Kilogram</v>
          </cell>
        </row>
        <row r="497">
          <cell r="A497">
            <v>153006</v>
          </cell>
          <cell r="B497" t="str">
            <v>Dry Mix Fruit</v>
          </cell>
          <cell r="C497" t="str">
            <v>Kilogram</v>
          </cell>
        </row>
        <row r="498">
          <cell r="A498">
            <v>153007</v>
          </cell>
          <cell r="B498" t="str">
            <v>Dry Plums</v>
          </cell>
          <cell r="C498" t="str">
            <v>Kilogram</v>
          </cell>
        </row>
        <row r="499">
          <cell r="A499">
            <v>153008</v>
          </cell>
          <cell r="B499" t="str">
            <v>Raspberry Frozen</v>
          </cell>
          <cell r="C499" t="str">
            <v>Kilogram</v>
          </cell>
        </row>
        <row r="500">
          <cell r="A500">
            <v>153009</v>
          </cell>
          <cell r="B500" t="str">
            <v>Dry Tmr Hendi</v>
          </cell>
          <cell r="C500" t="str">
            <v>Kilogram</v>
          </cell>
        </row>
        <row r="501">
          <cell r="A501">
            <v>153010</v>
          </cell>
          <cell r="B501" t="str">
            <v>Dry Dates Half 900 Gr</v>
          </cell>
          <cell r="C501" t="str">
            <v>Pkt 900 Gr</v>
          </cell>
        </row>
        <row r="502">
          <cell r="A502">
            <v>153011</v>
          </cell>
          <cell r="B502" t="str">
            <v>Dry Qamar El-Din 400 Gr</v>
          </cell>
          <cell r="C502" t="str">
            <v>Pkt 400 Gr</v>
          </cell>
        </row>
        <row r="503">
          <cell r="A503">
            <v>153013</v>
          </cell>
          <cell r="B503" t="str">
            <v>Liquorice ( Ark soose )</v>
          </cell>
          <cell r="C503" t="str">
            <v>Kilogram</v>
          </cell>
        </row>
        <row r="504">
          <cell r="A504">
            <v>153014</v>
          </cell>
          <cell r="B504" t="str">
            <v>Dry Qamar El-Din - Guava 400 Gr</v>
          </cell>
          <cell r="C504" t="str">
            <v>Pkt 400 Gr</v>
          </cell>
        </row>
        <row r="505">
          <cell r="B505" t="str">
            <v>Total Dry Fruit</v>
          </cell>
        </row>
        <row r="506">
          <cell r="B506" t="str">
            <v>Flour</v>
          </cell>
        </row>
        <row r="507">
          <cell r="A507">
            <v>154001</v>
          </cell>
          <cell r="B507" t="str">
            <v>Bread For Staff</v>
          </cell>
        </row>
        <row r="508">
          <cell r="A508">
            <v>154002</v>
          </cell>
          <cell r="B508" t="str">
            <v>Flour Donuts</v>
          </cell>
          <cell r="C508" t="str">
            <v>Sac 25 Kg</v>
          </cell>
        </row>
        <row r="509">
          <cell r="A509">
            <v>154003</v>
          </cell>
          <cell r="B509" t="str">
            <v>Flour White Local</v>
          </cell>
          <cell r="C509" t="str">
            <v>Kilogram</v>
          </cell>
        </row>
        <row r="510">
          <cell r="B510" t="str">
            <v>Total Flour</v>
          </cell>
        </row>
        <row r="511">
          <cell r="B511" t="str">
            <v>Frozen Pastry</v>
          </cell>
        </row>
        <row r="512">
          <cell r="A512">
            <v>155001</v>
          </cell>
          <cell r="B512" t="str">
            <v>Goulash Frozen</v>
          </cell>
          <cell r="C512" t="str">
            <v>Kilogram</v>
          </cell>
        </row>
        <row r="513">
          <cell r="A513">
            <v>155003</v>
          </cell>
          <cell r="B513" t="str">
            <v>Kunafa Frozen</v>
          </cell>
          <cell r="C513" t="str">
            <v>Kilogram</v>
          </cell>
        </row>
        <row r="514">
          <cell r="B514" t="str">
            <v>Total Frozen Pastry</v>
          </cell>
        </row>
        <row r="515">
          <cell r="B515" t="str">
            <v>Improvements</v>
          </cell>
        </row>
        <row r="516">
          <cell r="A516">
            <v>156001</v>
          </cell>
          <cell r="B516" t="str">
            <v>Baking Powder</v>
          </cell>
          <cell r="C516" t="str">
            <v>Pkt 50 Pic</v>
          </cell>
        </row>
        <row r="517">
          <cell r="A517">
            <v>156002</v>
          </cell>
          <cell r="B517" t="str">
            <v>Bread Improver Sac 10 kg</v>
          </cell>
          <cell r="C517" t="str">
            <v>Sac 10 kg</v>
          </cell>
        </row>
        <row r="518">
          <cell r="A518">
            <v>156003</v>
          </cell>
          <cell r="B518" t="str">
            <v>Cake Improver Gallon</v>
          </cell>
          <cell r="C518" t="str">
            <v>Gallon 4 kg</v>
          </cell>
        </row>
        <row r="519">
          <cell r="A519">
            <v>156004</v>
          </cell>
          <cell r="B519" t="str">
            <v>Corn Flakes - Choco Pops</v>
          </cell>
          <cell r="C519" t="str">
            <v>Pkt 250 Gr</v>
          </cell>
        </row>
        <row r="520">
          <cell r="A520">
            <v>156005</v>
          </cell>
          <cell r="B520" t="str">
            <v>Corn Flakes - Honey Pops</v>
          </cell>
          <cell r="C520" t="str">
            <v>Pkt 250 Gr</v>
          </cell>
        </row>
        <row r="521">
          <cell r="A521">
            <v>156006</v>
          </cell>
          <cell r="B521" t="str">
            <v>Corn Flakes - Plain 500 Gr</v>
          </cell>
          <cell r="C521" t="str">
            <v>Pkt 500 Gr</v>
          </cell>
        </row>
        <row r="522">
          <cell r="A522">
            <v>156007</v>
          </cell>
          <cell r="B522" t="str">
            <v>Corn Flakes - Crispy Rice</v>
          </cell>
          <cell r="C522" t="str">
            <v>Pkt 250 Gr</v>
          </cell>
        </row>
        <row r="523">
          <cell r="A523">
            <v>156008</v>
          </cell>
          <cell r="B523" t="str">
            <v>Corn Flour Packet</v>
          </cell>
          <cell r="C523" t="str">
            <v>Pkt 280 Gr</v>
          </cell>
        </row>
        <row r="524">
          <cell r="A524">
            <v>156009</v>
          </cell>
          <cell r="B524" t="str">
            <v>Creme Caramel Packet 1 kg</v>
          </cell>
          <cell r="C524" t="str">
            <v>Packet 1 Kg</v>
          </cell>
        </row>
        <row r="525">
          <cell r="A525">
            <v>156010</v>
          </cell>
          <cell r="B525" t="str">
            <v>Cream Chante Without Sugar</v>
          </cell>
          <cell r="C525" t="str">
            <v>Kilogram</v>
          </cell>
        </row>
        <row r="526">
          <cell r="A526">
            <v>156011</v>
          </cell>
          <cell r="B526" t="str">
            <v>Cream Pastry</v>
          </cell>
          <cell r="C526" t="str">
            <v>Sac 10 kg</v>
          </cell>
        </row>
        <row r="527">
          <cell r="A527">
            <v>156012</v>
          </cell>
          <cell r="B527" t="str">
            <v>Custard Powder Packet</v>
          </cell>
          <cell r="C527" t="str">
            <v>Pkt 280 Gr</v>
          </cell>
        </row>
        <row r="528">
          <cell r="A528">
            <v>156013</v>
          </cell>
          <cell r="B528" t="str">
            <v>Dry Yeast</v>
          </cell>
          <cell r="C528" t="str">
            <v>Pkt 450 Gr</v>
          </cell>
        </row>
        <row r="529">
          <cell r="A529">
            <v>156014</v>
          </cell>
          <cell r="B529" t="str">
            <v>Gelatin Powder</v>
          </cell>
          <cell r="C529" t="str">
            <v>Kilogram</v>
          </cell>
        </row>
        <row r="530">
          <cell r="A530">
            <v>156015</v>
          </cell>
          <cell r="B530" t="str">
            <v>Jelly Powder Mixed Packet</v>
          </cell>
          <cell r="C530" t="str">
            <v>Box 12 Pkt 80 Gr</v>
          </cell>
        </row>
        <row r="531">
          <cell r="A531">
            <v>156016</v>
          </cell>
          <cell r="B531" t="str">
            <v>Jelly Fax Gallon 5 kg</v>
          </cell>
          <cell r="C531" t="str">
            <v>Gallon 5 kg</v>
          </cell>
        </row>
        <row r="532">
          <cell r="A532">
            <v>156017</v>
          </cell>
          <cell r="B532" t="str">
            <v>Vanillin Powder</v>
          </cell>
          <cell r="C532" t="str">
            <v>Pkt 100 Gr</v>
          </cell>
        </row>
        <row r="533">
          <cell r="A533">
            <v>156018</v>
          </cell>
          <cell r="B533" t="str">
            <v>Jelly Fax Gallon 6 kg</v>
          </cell>
          <cell r="C533" t="str">
            <v>Tin 6 Kg</v>
          </cell>
        </row>
        <row r="534">
          <cell r="A534">
            <v>156019</v>
          </cell>
          <cell r="B534" t="str">
            <v>Corn Flour Sac</v>
          </cell>
          <cell r="C534" t="str">
            <v>Kilogram</v>
          </cell>
        </row>
        <row r="535">
          <cell r="A535">
            <v>156020</v>
          </cell>
          <cell r="B535" t="str">
            <v>Corn Flakes - Plain 250 Gr</v>
          </cell>
          <cell r="C535" t="str">
            <v>Pkt 250 Gr</v>
          </cell>
        </row>
        <row r="536">
          <cell r="A536">
            <v>156022</v>
          </cell>
          <cell r="B536" t="str">
            <v>Bread Improver Box 3 kg</v>
          </cell>
          <cell r="C536" t="str">
            <v>Box 20 Pkt 150 Gr</v>
          </cell>
        </row>
        <row r="537">
          <cell r="A537">
            <v>156023</v>
          </cell>
          <cell r="B537" t="str">
            <v>Jelly Powder Pkt 1 kg</v>
          </cell>
          <cell r="C537" t="str">
            <v>Packet 1 Kg</v>
          </cell>
        </row>
        <row r="538">
          <cell r="A538">
            <v>156024</v>
          </cell>
          <cell r="B538" t="str">
            <v>Jelly Piping Mixed Gallon</v>
          </cell>
          <cell r="C538" t="str">
            <v>Gallon 4 kg</v>
          </cell>
        </row>
        <row r="539">
          <cell r="A539">
            <v>156025</v>
          </cell>
          <cell r="B539" t="str">
            <v>Cream Caramel Sac 5 kg</v>
          </cell>
          <cell r="C539" t="str">
            <v>Pkt 5 kg</v>
          </cell>
        </row>
        <row r="540">
          <cell r="A540">
            <v>156028</v>
          </cell>
          <cell r="B540" t="str">
            <v>Custard Powder Packet Sac</v>
          </cell>
          <cell r="C540" t="str">
            <v>Kilogram</v>
          </cell>
        </row>
        <row r="541">
          <cell r="B541" t="str">
            <v>Total Improvements</v>
          </cell>
        </row>
        <row r="542">
          <cell r="B542" t="str">
            <v>Pastry Products</v>
          </cell>
        </row>
        <row r="543">
          <cell r="A543">
            <v>157001</v>
          </cell>
          <cell r="B543" t="str">
            <v>Paste Almond</v>
          </cell>
          <cell r="C543" t="str">
            <v>Box 5 kg</v>
          </cell>
        </row>
        <row r="544">
          <cell r="A544">
            <v>157002</v>
          </cell>
          <cell r="B544" t="str">
            <v>Paste Fondant</v>
          </cell>
          <cell r="C544" t="str">
            <v>Box 5 kg</v>
          </cell>
        </row>
        <row r="545">
          <cell r="A545">
            <v>157003</v>
          </cell>
          <cell r="B545" t="str">
            <v>Paste Hazelnut</v>
          </cell>
          <cell r="C545" t="str">
            <v>Box 5 kg</v>
          </cell>
        </row>
        <row r="546">
          <cell r="A546">
            <v>157004</v>
          </cell>
          <cell r="B546" t="str">
            <v>Honey Glucose Gallon 20 kg</v>
          </cell>
          <cell r="C546" t="str">
            <v>Tin 20 Kg</v>
          </cell>
        </row>
        <row r="547">
          <cell r="A547">
            <v>157006</v>
          </cell>
          <cell r="B547" t="str">
            <v>Peaches Compote</v>
          </cell>
          <cell r="C547" t="str">
            <v>Can 820 Gr</v>
          </cell>
        </row>
        <row r="548">
          <cell r="A548">
            <v>157007</v>
          </cell>
          <cell r="B548" t="str">
            <v>Pineapple Compote</v>
          </cell>
          <cell r="C548" t="str">
            <v>Can 820 Gr</v>
          </cell>
        </row>
        <row r="549">
          <cell r="A549">
            <v>157010</v>
          </cell>
          <cell r="B549" t="str">
            <v>Color Blue Gallon</v>
          </cell>
          <cell r="C549" t="str">
            <v>Gallon 2 Liter</v>
          </cell>
        </row>
        <row r="550">
          <cell r="A550">
            <v>157011</v>
          </cell>
          <cell r="B550" t="str">
            <v>Color Lemon Gallon</v>
          </cell>
          <cell r="C550" t="str">
            <v>Gallon 2 Liter</v>
          </cell>
        </row>
        <row r="551">
          <cell r="A551">
            <v>157012</v>
          </cell>
          <cell r="B551" t="str">
            <v>Color Sunset Gallon</v>
          </cell>
          <cell r="C551" t="str">
            <v>Gallon 2 Liter</v>
          </cell>
        </row>
        <row r="552">
          <cell r="A552">
            <v>157013</v>
          </cell>
          <cell r="B552" t="str">
            <v>Color Red Gallon</v>
          </cell>
          <cell r="C552" t="str">
            <v>Gallon 2 Liter</v>
          </cell>
        </row>
        <row r="553">
          <cell r="A553">
            <v>157019</v>
          </cell>
          <cell r="B553" t="str">
            <v>Honey Glucose Gallon 25 kg</v>
          </cell>
          <cell r="C553" t="str">
            <v>Tin 25 Kg</v>
          </cell>
        </row>
        <row r="554">
          <cell r="B554" t="str">
            <v>Total Pastry Products</v>
          </cell>
        </row>
        <row r="555">
          <cell r="B555" t="str">
            <v>Total Pastry &amp; Bakary</v>
          </cell>
        </row>
        <row r="556">
          <cell r="B556" t="str">
            <v>Poultry</v>
          </cell>
        </row>
        <row r="557">
          <cell r="B557" t="str">
            <v>Chicken</v>
          </cell>
        </row>
        <row r="558">
          <cell r="A558">
            <v>121001</v>
          </cell>
          <cell r="B558" t="str">
            <v>Chicken Breast</v>
          </cell>
          <cell r="C558" t="str">
            <v>Kilogram</v>
          </cell>
        </row>
        <row r="559">
          <cell r="A559">
            <v>121003</v>
          </cell>
          <cell r="B559" t="str">
            <v>Chicken Whole</v>
          </cell>
          <cell r="C559" t="str">
            <v>Kilogram</v>
          </cell>
        </row>
        <row r="560">
          <cell r="A560">
            <v>121006</v>
          </cell>
          <cell r="B560" t="str">
            <v>Chicken Drumsticks</v>
          </cell>
          <cell r="C560" t="str">
            <v>Kilogram</v>
          </cell>
        </row>
        <row r="561">
          <cell r="B561" t="str">
            <v>Total Chicken</v>
          </cell>
        </row>
        <row r="562">
          <cell r="B562" t="str">
            <v>Duck</v>
          </cell>
        </row>
        <row r="563">
          <cell r="A563">
            <v>122001</v>
          </cell>
          <cell r="B563" t="str">
            <v>Ducks</v>
          </cell>
          <cell r="C563" t="str">
            <v>Kilogram</v>
          </cell>
        </row>
        <row r="564">
          <cell r="B564" t="str">
            <v>Total Duck</v>
          </cell>
        </row>
        <row r="565">
          <cell r="B565" t="str">
            <v>Pigeon</v>
          </cell>
        </row>
        <row r="566">
          <cell r="A566">
            <v>123001</v>
          </cell>
          <cell r="B566" t="str">
            <v>Pigeon 2 Pieces</v>
          </cell>
          <cell r="C566" t="str">
            <v>Pkt 2 Each</v>
          </cell>
        </row>
        <row r="567">
          <cell r="A567">
            <v>123002</v>
          </cell>
          <cell r="B567" t="str">
            <v>Quails 4 Pieces</v>
          </cell>
          <cell r="C567" t="str">
            <v>Pkt 4 Each</v>
          </cell>
        </row>
        <row r="568">
          <cell r="B568" t="str">
            <v>Total Pigeon</v>
          </cell>
        </row>
        <row r="569">
          <cell r="B569" t="str">
            <v>Turkey</v>
          </cell>
        </row>
        <row r="570">
          <cell r="A570">
            <v>124001</v>
          </cell>
          <cell r="B570" t="str">
            <v>Turkey Whole</v>
          </cell>
          <cell r="C570" t="str">
            <v>Kilogram</v>
          </cell>
        </row>
        <row r="571">
          <cell r="B571" t="str">
            <v>Total Turkey</v>
          </cell>
        </row>
        <row r="572">
          <cell r="B572" t="str">
            <v>Total Poultry</v>
          </cell>
        </row>
        <row r="573">
          <cell r="B573" t="str">
            <v>Sea Food</v>
          </cell>
        </row>
        <row r="574">
          <cell r="B574" t="str">
            <v>Calamari</v>
          </cell>
        </row>
        <row r="575">
          <cell r="A575">
            <v>132001</v>
          </cell>
          <cell r="B575" t="str">
            <v>Calamari</v>
          </cell>
          <cell r="C575" t="str">
            <v>Kilogram</v>
          </cell>
        </row>
        <row r="576">
          <cell r="A576">
            <v>132002</v>
          </cell>
          <cell r="B576" t="str">
            <v>Calamari Small</v>
          </cell>
          <cell r="C576" t="str">
            <v>Kilogram</v>
          </cell>
        </row>
        <row r="577">
          <cell r="B577" t="str">
            <v>Total Calamari</v>
          </cell>
        </row>
        <row r="578">
          <cell r="B578" t="str">
            <v>Fish</v>
          </cell>
        </row>
        <row r="579">
          <cell r="A579">
            <v>131001</v>
          </cell>
          <cell r="B579" t="str">
            <v>Fish Bory Fresh</v>
          </cell>
          <cell r="C579" t="str">
            <v>Kilogram</v>
          </cell>
        </row>
        <row r="580">
          <cell r="A580">
            <v>131002</v>
          </cell>
          <cell r="B580" t="str">
            <v>Fish Fillet Whole</v>
          </cell>
          <cell r="C580" t="str">
            <v>Kilogram</v>
          </cell>
        </row>
        <row r="581">
          <cell r="A581">
            <v>131003</v>
          </cell>
          <cell r="B581" t="str">
            <v>Fish Fillet Fresh</v>
          </cell>
          <cell r="C581" t="str">
            <v>Kilogram</v>
          </cell>
        </row>
        <row r="582">
          <cell r="A582">
            <v>131004</v>
          </cell>
          <cell r="B582" t="str">
            <v>Fish Fillet Frozen</v>
          </cell>
          <cell r="C582" t="str">
            <v>Kilogram</v>
          </cell>
        </row>
        <row r="583">
          <cell r="A583">
            <v>131005</v>
          </cell>
          <cell r="B583" t="str">
            <v>Fish Fresh</v>
          </cell>
          <cell r="C583" t="str">
            <v>Kilogram</v>
          </cell>
        </row>
        <row r="584">
          <cell r="A584">
            <v>131007</v>
          </cell>
          <cell r="B584" t="str">
            <v>Fish Salmon Fresh</v>
          </cell>
          <cell r="C584" t="str">
            <v>Kilogram</v>
          </cell>
        </row>
        <row r="585">
          <cell r="A585">
            <v>131008</v>
          </cell>
          <cell r="B585" t="str">
            <v>Fish Shoaer Fresh</v>
          </cell>
          <cell r="C585" t="str">
            <v>Kilogram</v>
          </cell>
        </row>
        <row r="586">
          <cell r="A586">
            <v>131009</v>
          </cell>
          <cell r="B586" t="str">
            <v>Fish For Staff</v>
          </cell>
          <cell r="C586" t="str">
            <v>Kilogram</v>
          </cell>
        </row>
        <row r="587">
          <cell r="A587">
            <v>131010</v>
          </cell>
          <cell r="B587" t="str">
            <v>Fish Salmon Whole Fresh</v>
          </cell>
          <cell r="C587" t="str">
            <v>Kilogram</v>
          </cell>
        </row>
        <row r="588">
          <cell r="A588">
            <v>131011</v>
          </cell>
          <cell r="B588" t="str">
            <v>Fish Bolty Fresh</v>
          </cell>
          <cell r="C588" t="str">
            <v>Kilogram</v>
          </cell>
        </row>
        <row r="589">
          <cell r="A589">
            <v>131012</v>
          </cell>
          <cell r="B589" t="str">
            <v>Fish Drak Frozen</v>
          </cell>
          <cell r="C589" t="str">
            <v>Kilogram</v>
          </cell>
        </row>
        <row r="590">
          <cell r="A590">
            <v>131013</v>
          </cell>
          <cell r="B590" t="str">
            <v>Fish Mackerel</v>
          </cell>
          <cell r="C590" t="str">
            <v>Kilogram</v>
          </cell>
        </row>
        <row r="591">
          <cell r="A591">
            <v>131014</v>
          </cell>
          <cell r="B591" t="str">
            <v>Fish Macarona</v>
          </cell>
          <cell r="C591" t="str">
            <v>Kilogram</v>
          </cell>
        </row>
        <row r="592">
          <cell r="B592" t="str">
            <v>Total Fish</v>
          </cell>
        </row>
        <row r="593">
          <cell r="B593" t="str">
            <v>Lobster</v>
          </cell>
        </row>
        <row r="594">
          <cell r="A594">
            <v>133001</v>
          </cell>
          <cell r="B594" t="str">
            <v>Lobster Whole</v>
          </cell>
          <cell r="C594" t="str">
            <v>Kilogram</v>
          </cell>
        </row>
        <row r="595">
          <cell r="A595">
            <v>133002</v>
          </cell>
          <cell r="B595" t="str">
            <v>Lobster Small</v>
          </cell>
          <cell r="C595" t="str">
            <v>Kilogram</v>
          </cell>
        </row>
        <row r="596">
          <cell r="B596" t="str">
            <v>Total Lobster</v>
          </cell>
        </row>
        <row r="597">
          <cell r="B597" t="str">
            <v>Sea Food</v>
          </cell>
        </row>
        <row r="598">
          <cell r="A598">
            <v>134001</v>
          </cell>
          <cell r="B598" t="str">
            <v>Crab Fresh</v>
          </cell>
          <cell r="C598" t="str">
            <v>Kilogram</v>
          </cell>
        </row>
        <row r="599">
          <cell r="A599">
            <v>134002</v>
          </cell>
          <cell r="B599" t="str">
            <v>Crab Meat</v>
          </cell>
          <cell r="C599" t="str">
            <v>Kilogram</v>
          </cell>
        </row>
        <row r="600">
          <cell r="A600">
            <v>134003</v>
          </cell>
          <cell r="B600" t="str">
            <v>Gandofly Fresh</v>
          </cell>
          <cell r="C600" t="str">
            <v>Kilogram</v>
          </cell>
        </row>
        <row r="601">
          <cell r="B601" t="str">
            <v>Total Sea Food</v>
          </cell>
        </row>
        <row r="602">
          <cell r="B602" t="str">
            <v>Shrimps</v>
          </cell>
        </row>
        <row r="603">
          <cell r="A603">
            <v>135001</v>
          </cell>
          <cell r="B603" t="str">
            <v>Shrimps Baby</v>
          </cell>
          <cell r="C603" t="str">
            <v>Kilogram</v>
          </cell>
        </row>
        <row r="604">
          <cell r="A604">
            <v>135002</v>
          </cell>
          <cell r="B604" t="str">
            <v>Shrimps Large</v>
          </cell>
          <cell r="C604" t="str">
            <v>Kilogram</v>
          </cell>
        </row>
        <row r="605">
          <cell r="A605">
            <v>135003</v>
          </cell>
          <cell r="B605" t="str">
            <v>Shrimps Medium</v>
          </cell>
          <cell r="C605" t="str">
            <v>Kilogram</v>
          </cell>
        </row>
        <row r="606">
          <cell r="A606">
            <v>135004</v>
          </cell>
          <cell r="B606" t="str">
            <v>Shrimps Small</v>
          </cell>
          <cell r="C606" t="str">
            <v>Kilogram</v>
          </cell>
        </row>
        <row r="607">
          <cell r="B607" t="str">
            <v>Total Shrimps</v>
          </cell>
        </row>
        <row r="608">
          <cell r="B608" t="str">
            <v>Smoked Fish</v>
          </cell>
        </row>
        <row r="609">
          <cell r="A609">
            <v>136002</v>
          </cell>
          <cell r="B609" t="str">
            <v>Fish Smoked Salmon</v>
          </cell>
          <cell r="C609" t="str">
            <v>Kilogram</v>
          </cell>
        </row>
        <row r="610">
          <cell r="A610">
            <v>136003</v>
          </cell>
          <cell r="B610" t="str">
            <v>Fish Smoked Snake</v>
          </cell>
          <cell r="C610" t="str">
            <v>Kilogram</v>
          </cell>
        </row>
        <row r="611">
          <cell r="A611">
            <v>136004</v>
          </cell>
          <cell r="B611" t="str">
            <v>Fish Smoked Renga</v>
          </cell>
          <cell r="C611" t="str">
            <v>Kilogram</v>
          </cell>
        </row>
        <row r="612">
          <cell r="A612">
            <v>136005</v>
          </cell>
          <cell r="B612" t="str">
            <v>Fish Smoked Salmon Dobray</v>
          </cell>
          <cell r="C612" t="str">
            <v>Kilogram</v>
          </cell>
        </row>
        <row r="613">
          <cell r="B613" t="str">
            <v>Total Smoked Fish</v>
          </cell>
        </row>
        <row r="614">
          <cell r="B614" t="str">
            <v>Total Sea Food</v>
          </cell>
        </row>
      </sheetData>
      <sheetData sheetId="2">
        <row r="10">
          <cell r="J10">
            <v>0</v>
          </cell>
          <cell r="K10">
            <v>0</v>
          </cell>
        </row>
        <row r="11">
          <cell r="J11">
            <v>14</v>
          </cell>
          <cell r="K11">
            <v>5587.72</v>
          </cell>
        </row>
        <row r="12">
          <cell r="J12">
            <v>20</v>
          </cell>
          <cell r="K12">
            <v>4755.93</v>
          </cell>
        </row>
        <row r="13">
          <cell r="J13">
            <v>123</v>
          </cell>
          <cell r="K13">
            <v>18380.169999999998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51</v>
          </cell>
          <cell r="K16">
            <v>2163.7800000000002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30887.599999999999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5</v>
          </cell>
          <cell r="K23">
            <v>585.23</v>
          </cell>
        </row>
        <row r="24">
          <cell r="J24">
            <v>0</v>
          </cell>
          <cell r="K24">
            <v>0</v>
          </cell>
        </row>
        <row r="25">
          <cell r="J25">
            <v>72</v>
          </cell>
          <cell r="K25">
            <v>4107.24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224</v>
          </cell>
          <cell r="K29">
            <v>5824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96</v>
          </cell>
          <cell r="K44">
            <v>15360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25876.47</v>
          </cell>
        </row>
        <row r="50">
          <cell r="J50">
            <v>1287</v>
          </cell>
          <cell r="K50">
            <v>45460.9</v>
          </cell>
        </row>
        <row r="51">
          <cell r="K51">
            <v>45460.9</v>
          </cell>
        </row>
        <row r="53">
          <cell r="J53">
            <v>3</v>
          </cell>
          <cell r="K53">
            <v>300</v>
          </cell>
        </row>
        <row r="54">
          <cell r="J54">
            <v>9</v>
          </cell>
          <cell r="K54">
            <v>900</v>
          </cell>
        </row>
        <row r="55">
          <cell r="J55">
            <v>0</v>
          </cell>
          <cell r="K55">
            <v>0</v>
          </cell>
        </row>
        <row r="56">
          <cell r="J56">
            <v>1028</v>
          </cell>
          <cell r="K56">
            <v>13465.97</v>
          </cell>
        </row>
        <row r="57">
          <cell r="J57">
            <v>10</v>
          </cell>
          <cell r="K57">
            <v>4000</v>
          </cell>
        </row>
        <row r="58">
          <cell r="J58">
            <v>109</v>
          </cell>
          <cell r="K58">
            <v>19702.330000000002</v>
          </cell>
        </row>
        <row r="59">
          <cell r="J59">
            <v>0</v>
          </cell>
          <cell r="K59">
            <v>0</v>
          </cell>
        </row>
        <row r="60">
          <cell r="J60">
            <v>2</v>
          </cell>
          <cell r="K60">
            <v>113.78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38482.080000000002</v>
          </cell>
        </row>
        <row r="67">
          <cell r="J67">
            <v>816</v>
          </cell>
          <cell r="K67">
            <v>1360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312</v>
          </cell>
          <cell r="K70">
            <v>11232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12592</v>
          </cell>
        </row>
        <row r="75">
          <cell r="K75">
            <v>153299.04999999999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8</v>
          </cell>
          <cell r="K82">
            <v>391.6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391.6</v>
          </cell>
        </row>
        <row r="87">
          <cell r="J87">
            <v>0</v>
          </cell>
          <cell r="K87">
            <v>0</v>
          </cell>
        </row>
        <row r="88">
          <cell r="J88">
            <v>1</v>
          </cell>
          <cell r="K88">
            <v>313</v>
          </cell>
        </row>
        <row r="89">
          <cell r="J89">
            <v>27</v>
          </cell>
          <cell r="K89">
            <v>3882.6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9.5</v>
          </cell>
          <cell r="K92">
            <v>1805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23.5</v>
          </cell>
          <cell r="K95">
            <v>6629.46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9</v>
          </cell>
          <cell r="K99">
            <v>1458.22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2</v>
          </cell>
          <cell r="K102">
            <v>290</v>
          </cell>
        </row>
        <row r="103">
          <cell r="J103">
            <v>11</v>
          </cell>
          <cell r="K103">
            <v>1754.73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16133.01</v>
          </cell>
        </row>
        <row r="108">
          <cell r="K108">
            <v>16524.61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74</v>
          </cell>
          <cell r="K114">
            <v>1294.76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35</v>
          </cell>
          <cell r="K117">
            <v>758.58</v>
          </cell>
        </row>
        <row r="118">
          <cell r="J118">
            <v>80</v>
          </cell>
          <cell r="K118">
            <v>1854.4</v>
          </cell>
        </row>
        <row r="119">
          <cell r="J119">
            <v>93</v>
          </cell>
          <cell r="K119">
            <v>930</v>
          </cell>
        </row>
        <row r="120">
          <cell r="J120">
            <v>0</v>
          </cell>
          <cell r="K120">
            <v>0</v>
          </cell>
        </row>
        <row r="121">
          <cell r="J121">
            <v>136</v>
          </cell>
          <cell r="K121">
            <v>7106.81</v>
          </cell>
        </row>
        <row r="122">
          <cell r="J122">
            <v>0</v>
          </cell>
          <cell r="K122">
            <v>0</v>
          </cell>
        </row>
        <row r="123">
          <cell r="J123">
            <v>69.349999999999994</v>
          </cell>
          <cell r="K123">
            <v>1221.99</v>
          </cell>
        </row>
        <row r="124">
          <cell r="J124">
            <v>0</v>
          </cell>
          <cell r="K124">
            <v>0</v>
          </cell>
        </row>
        <row r="125">
          <cell r="J125">
            <v>102</v>
          </cell>
          <cell r="K125">
            <v>1008.08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9</v>
          </cell>
          <cell r="K133">
            <v>2966.87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17141.489999999998</v>
          </cell>
        </row>
        <row r="139">
          <cell r="J139">
            <v>16</v>
          </cell>
          <cell r="K139">
            <v>1185.73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10</v>
          </cell>
          <cell r="K142">
            <v>727.84</v>
          </cell>
        </row>
        <row r="143">
          <cell r="J143">
            <v>21</v>
          </cell>
          <cell r="K143">
            <v>2414.7800000000002</v>
          </cell>
        </row>
        <row r="144">
          <cell r="J144">
            <v>72</v>
          </cell>
          <cell r="K144">
            <v>421.33</v>
          </cell>
        </row>
        <row r="145">
          <cell r="J145">
            <v>237</v>
          </cell>
          <cell r="K145">
            <v>5108.34</v>
          </cell>
        </row>
        <row r="146">
          <cell r="J146">
            <v>2</v>
          </cell>
          <cell r="K146">
            <v>250</v>
          </cell>
        </row>
        <row r="147">
          <cell r="J147">
            <v>156</v>
          </cell>
          <cell r="K147">
            <v>2129.81</v>
          </cell>
        </row>
        <row r="148">
          <cell r="J148">
            <v>0</v>
          </cell>
          <cell r="K148">
            <v>0</v>
          </cell>
        </row>
        <row r="149">
          <cell r="J149">
            <v>43</v>
          </cell>
          <cell r="K149">
            <v>3255.48</v>
          </cell>
        </row>
        <row r="150">
          <cell r="J150">
            <v>0</v>
          </cell>
          <cell r="K150">
            <v>0</v>
          </cell>
        </row>
        <row r="151">
          <cell r="J151">
            <v>4</v>
          </cell>
          <cell r="K151">
            <v>560</v>
          </cell>
        </row>
        <row r="152">
          <cell r="K152">
            <v>16053.31</v>
          </cell>
        </row>
        <row r="154">
          <cell r="J154">
            <v>0</v>
          </cell>
          <cell r="K154">
            <v>0</v>
          </cell>
        </row>
        <row r="155">
          <cell r="J155">
            <v>1879</v>
          </cell>
          <cell r="K155">
            <v>32084.95</v>
          </cell>
        </row>
        <row r="156">
          <cell r="J156">
            <v>0</v>
          </cell>
          <cell r="K156">
            <v>0</v>
          </cell>
        </row>
        <row r="157">
          <cell r="J157">
            <v>5</v>
          </cell>
          <cell r="K157">
            <v>575.12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2</v>
          </cell>
          <cell r="K161">
            <v>132.1</v>
          </cell>
        </row>
        <row r="162">
          <cell r="J162">
            <v>3</v>
          </cell>
          <cell r="K162">
            <v>138.22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113</v>
          </cell>
          <cell r="K165">
            <v>546.35</v>
          </cell>
        </row>
        <row r="166">
          <cell r="J166">
            <v>0</v>
          </cell>
          <cell r="K166">
            <v>0</v>
          </cell>
        </row>
        <row r="167">
          <cell r="K167">
            <v>33476.74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14</v>
          </cell>
          <cell r="K175">
            <v>658</v>
          </cell>
        </row>
        <row r="176">
          <cell r="J176">
            <v>8</v>
          </cell>
          <cell r="K176">
            <v>1301.71</v>
          </cell>
        </row>
        <row r="177">
          <cell r="J177">
            <v>15</v>
          </cell>
          <cell r="K177">
            <v>2926.98</v>
          </cell>
        </row>
        <row r="178">
          <cell r="J178">
            <v>6</v>
          </cell>
          <cell r="K178">
            <v>444.4</v>
          </cell>
        </row>
        <row r="179">
          <cell r="J179">
            <v>6</v>
          </cell>
          <cell r="K179">
            <v>1062.9100000000001</v>
          </cell>
        </row>
        <row r="180">
          <cell r="J180">
            <v>26</v>
          </cell>
          <cell r="K180">
            <v>1560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8</v>
          </cell>
          <cell r="K190">
            <v>880</v>
          </cell>
        </row>
        <row r="191">
          <cell r="K191">
            <v>8834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2425</v>
          </cell>
          <cell r="K197">
            <v>19400.02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3</v>
          </cell>
          <cell r="K202">
            <v>384</v>
          </cell>
        </row>
        <row r="203">
          <cell r="J203">
            <v>0</v>
          </cell>
          <cell r="K203">
            <v>0</v>
          </cell>
        </row>
        <row r="204">
          <cell r="J204">
            <v>18</v>
          </cell>
          <cell r="K204">
            <v>2390.4499999999998</v>
          </cell>
        </row>
        <row r="205">
          <cell r="J205">
            <v>24</v>
          </cell>
          <cell r="K205">
            <v>3189.47</v>
          </cell>
        </row>
        <row r="206">
          <cell r="J206">
            <v>19</v>
          </cell>
          <cell r="K206">
            <v>2524.1999999999998</v>
          </cell>
        </row>
        <row r="207">
          <cell r="J207">
            <v>0</v>
          </cell>
          <cell r="K207">
            <v>0</v>
          </cell>
        </row>
        <row r="208">
          <cell r="J208">
            <v>17</v>
          </cell>
          <cell r="K208">
            <v>2259.21</v>
          </cell>
        </row>
        <row r="209">
          <cell r="J209">
            <v>0</v>
          </cell>
          <cell r="K209">
            <v>0</v>
          </cell>
        </row>
        <row r="210">
          <cell r="J210">
            <v>9</v>
          </cell>
          <cell r="K210">
            <v>1167.18</v>
          </cell>
        </row>
        <row r="211">
          <cell r="J211">
            <v>0</v>
          </cell>
          <cell r="K211">
            <v>0</v>
          </cell>
        </row>
        <row r="212">
          <cell r="J212">
            <v>7</v>
          </cell>
          <cell r="K212">
            <v>849.05</v>
          </cell>
        </row>
        <row r="213">
          <cell r="J213">
            <v>0</v>
          </cell>
          <cell r="K213">
            <v>0</v>
          </cell>
        </row>
        <row r="214">
          <cell r="J214">
            <v>3</v>
          </cell>
          <cell r="K214">
            <v>384</v>
          </cell>
        </row>
        <row r="215">
          <cell r="K215">
            <v>32547.58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22</v>
          </cell>
          <cell r="K221">
            <v>151.09</v>
          </cell>
        </row>
        <row r="222">
          <cell r="J222">
            <v>0</v>
          </cell>
          <cell r="K222">
            <v>0</v>
          </cell>
        </row>
        <row r="223">
          <cell r="J223">
            <v>120</v>
          </cell>
          <cell r="K223">
            <v>780.7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14</v>
          </cell>
          <cell r="K226">
            <v>896.49</v>
          </cell>
        </row>
        <row r="227">
          <cell r="J227">
            <v>6</v>
          </cell>
          <cell r="K227">
            <v>441.28</v>
          </cell>
        </row>
        <row r="228">
          <cell r="J228">
            <v>23.06</v>
          </cell>
          <cell r="K228">
            <v>244.5</v>
          </cell>
        </row>
        <row r="229">
          <cell r="J229">
            <v>9</v>
          </cell>
          <cell r="K229">
            <v>355.26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14</v>
          </cell>
          <cell r="K234">
            <v>1304.8900000000001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3.01</v>
          </cell>
          <cell r="K245">
            <v>127.5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31</v>
          </cell>
          <cell r="K248">
            <v>2282</v>
          </cell>
        </row>
        <row r="249">
          <cell r="J249">
            <v>62</v>
          </cell>
          <cell r="K249">
            <v>2747.36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14.02</v>
          </cell>
          <cell r="K254">
            <v>552.08000000000004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9883.1500000000015</v>
          </cell>
        </row>
        <row r="264">
          <cell r="J264">
            <v>1</v>
          </cell>
          <cell r="K264">
            <v>30</v>
          </cell>
        </row>
        <row r="265">
          <cell r="J265">
            <v>20</v>
          </cell>
          <cell r="K265">
            <v>2462.87</v>
          </cell>
        </row>
        <row r="266">
          <cell r="J266">
            <v>1</v>
          </cell>
          <cell r="K266">
            <v>150</v>
          </cell>
        </row>
        <row r="267">
          <cell r="J267">
            <v>5</v>
          </cell>
          <cell r="K267">
            <v>259.98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10</v>
          </cell>
          <cell r="K270">
            <v>341.5</v>
          </cell>
        </row>
        <row r="271">
          <cell r="J271">
            <v>25</v>
          </cell>
          <cell r="K271">
            <v>965.43</v>
          </cell>
        </row>
        <row r="272">
          <cell r="J272">
            <v>10</v>
          </cell>
          <cell r="K272">
            <v>247.62</v>
          </cell>
        </row>
        <row r="273">
          <cell r="J273">
            <v>3</v>
          </cell>
          <cell r="K273">
            <v>148</v>
          </cell>
        </row>
        <row r="274">
          <cell r="J274">
            <v>5</v>
          </cell>
          <cell r="K274">
            <v>149.55000000000001</v>
          </cell>
        </row>
        <row r="275">
          <cell r="J275">
            <v>25</v>
          </cell>
          <cell r="K275">
            <v>550</v>
          </cell>
        </row>
        <row r="276">
          <cell r="J276">
            <v>0</v>
          </cell>
          <cell r="K276">
            <v>0</v>
          </cell>
        </row>
        <row r="277">
          <cell r="J277">
            <v>7</v>
          </cell>
          <cell r="K277">
            <v>293.33</v>
          </cell>
        </row>
        <row r="278">
          <cell r="J278">
            <v>3</v>
          </cell>
          <cell r="K278">
            <v>193.27</v>
          </cell>
        </row>
        <row r="279">
          <cell r="J279">
            <v>360</v>
          </cell>
          <cell r="K279">
            <v>3261.5</v>
          </cell>
        </row>
        <row r="280">
          <cell r="J280">
            <v>10</v>
          </cell>
          <cell r="K280">
            <v>105.25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45</v>
          </cell>
          <cell r="K285">
            <v>1149.45</v>
          </cell>
        </row>
        <row r="286">
          <cell r="J286">
            <v>40</v>
          </cell>
          <cell r="K286">
            <v>723.46</v>
          </cell>
        </row>
        <row r="287">
          <cell r="J287">
            <v>65</v>
          </cell>
          <cell r="K287">
            <v>1300</v>
          </cell>
        </row>
        <row r="288">
          <cell r="J288">
            <v>4</v>
          </cell>
          <cell r="K288">
            <v>108</v>
          </cell>
        </row>
        <row r="289">
          <cell r="J289">
            <v>4</v>
          </cell>
          <cell r="K289">
            <v>173.55</v>
          </cell>
        </row>
        <row r="290">
          <cell r="J290">
            <v>0</v>
          </cell>
          <cell r="K290">
            <v>0</v>
          </cell>
        </row>
        <row r="291">
          <cell r="J291">
            <v>1</v>
          </cell>
          <cell r="K291">
            <v>27</v>
          </cell>
        </row>
        <row r="292">
          <cell r="J292">
            <v>0</v>
          </cell>
          <cell r="K292">
            <v>0</v>
          </cell>
        </row>
        <row r="293">
          <cell r="J293">
            <v>296</v>
          </cell>
          <cell r="K293">
            <v>559.64</v>
          </cell>
        </row>
        <row r="294">
          <cell r="J294">
            <v>9</v>
          </cell>
          <cell r="K294">
            <v>41.25</v>
          </cell>
        </row>
        <row r="295">
          <cell r="J295">
            <v>19</v>
          </cell>
          <cell r="K295">
            <v>783.19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20</v>
          </cell>
          <cell r="K298">
            <v>169.25</v>
          </cell>
        </row>
        <row r="299">
          <cell r="J299">
            <v>75</v>
          </cell>
          <cell r="K299">
            <v>1879.68</v>
          </cell>
        </row>
        <row r="300">
          <cell r="J300">
            <v>5</v>
          </cell>
          <cell r="K300">
            <v>852.99</v>
          </cell>
        </row>
        <row r="301">
          <cell r="J301">
            <v>80</v>
          </cell>
          <cell r="K301">
            <v>720</v>
          </cell>
        </row>
        <row r="302">
          <cell r="J302">
            <v>0</v>
          </cell>
          <cell r="K302">
            <v>0</v>
          </cell>
        </row>
        <row r="303">
          <cell r="J303">
            <v>6.79</v>
          </cell>
          <cell r="K303">
            <v>291.89999999999998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17937.66</v>
          </cell>
        </row>
        <row r="315">
          <cell r="J315">
            <v>60</v>
          </cell>
          <cell r="K315">
            <v>740.15</v>
          </cell>
        </row>
        <row r="316">
          <cell r="J316">
            <v>0</v>
          </cell>
          <cell r="K316">
            <v>0</v>
          </cell>
        </row>
        <row r="317">
          <cell r="J317">
            <v>1071</v>
          </cell>
          <cell r="K317">
            <v>11205.67</v>
          </cell>
        </row>
        <row r="318">
          <cell r="J318">
            <v>34</v>
          </cell>
          <cell r="K318">
            <v>4985.08</v>
          </cell>
        </row>
        <row r="319">
          <cell r="J319">
            <v>3</v>
          </cell>
          <cell r="K319">
            <v>600</v>
          </cell>
        </row>
        <row r="320">
          <cell r="K320">
            <v>17530.900000000001</v>
          </cell>
        </row>
        <row r="321">
          <cell r="K321">
            <v>153404.82999999999</v>
          </cell>
        </row>
        <row r="324">
          <cell r="J324">
            <v>108</v>
          </cell>
          <cell r="K324">
            <v>415.64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25</v>
          </cell>
          <cell r="K330">
            <v>77.55</v>
          </cell>
        </row>
        <row r="331">
          <cell r="J331">
            <v>176</v>
          </cell>
          <cell r="K331">
            <v>15840</v>
          </cell>
        </row>
        <row r="332">
          <cell r="J332">
            <v>0</v>
          </cell>
          <cell r="K332">
            <v>0</v>
          </cell>
        </row>
        <row r="333">
          <cell r="J333">
            <v>60</v>
          </cell>
          <cell r="K333">
            <v>229.01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85</v>
          </cell>
          <cell r="K336">
            <v>2114.8200000000002</v>
          </cell>
        </row>
        <row r="337">
          <cell r="J337">
            <v>0</v>
          </cell>
          <cell r="K337">
            <v>0</v>
          </cell>
        </row>
        <row r="338">
          <cell r="J338">
            <v>34</v>
          </cell>
          <cell r="K338">
            <v>2834.43</v>
          </cell>
        </row>
        <row r="339">
          <cell r="J339">
            <v>0</v>
          </cell>
          <cell r="K339">
            <v>0</v>
          </cell>
        </row>
        <row r="340">
          <cell r="J340">
            <v>10</v>
          </cell>
          <cell r="K340">
            <v>282.68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7</v>
          </cell>
          <cell r="K345">
            <v>109.98</v>
          </cell>
        </row>
        <row r="346">
          <cell r="J346">
            <v>66</v>
          </cell>
          <cell r="K346">
            <v>10625.84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36</v>
          </cell>
          <cell r="K349">
            <v>207.84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4</v>
          </cell>
          <cell r="K353">
            <v>116.6</v>
          </cell>
        </row>
        <row r="354">
          <cell r="K354">
            <v>32854.39</v>
          </cell>
        </row>
        <row r="355">
          <cell r="K355">
            <v>32854.39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213</v>
          </cell>
          <cell r="K360">
            <v>498.23</v>
          </cell>
        </row>
        <row r="361">
          <cell r="J361">
            <v>0</v>
          </cell>
          <cell r="K361">
            <v>0</v>
          </cell>
        </row>
        <row r="362">
          <cell r="J362">
            <v>243</v>
          </cell>
          <cell r="K362">
            <v>531.91</v>
          </cell>
        </row>
        <row r="363">
          <cell r="J363">
            <v>0</v>
          </cell>
          <cell r="K363">
            <v>0</v>
          </cell>
        </row>
        <row r="364">
          <cell r="J364">
            <v>189</v>
          </cell>
          <cell r="K364">
            <v>364.64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135</v>
          </cell>
          <cell r="K372">
            <v>346.19</v>
          </cell>
        </row>
        <row r="373">
          <cell r="K373">
            <v>1740.9699999999998</v>
          </cell>
        </row>
        <row r="374">
          <cell r="K374">
            <v>1740.9699999999998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44</v>
          </cell>
          <cell r="K382">
            <v>1650.01</v>
          </cell>
        </row>
        <row r="383">
          <cell r="J383">
            <v>44</v>
          </cell>
          <cell r="K383">
            <v>1576.41</v>
          </cell>
        </row>
        <row r="384">
          <cell r="K384">
            <v>3226.42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98</v>
          </cell>
          <cell r="K397">
            <v>5512.45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124</v>
          </cell>
          <cell r="K403">
            <v>1859.98</v>
          </cell>
        </row>
        <row r="404">
          <cell r="J404">
            <v>0</v>
          </cell>
          <cell r="K404">
            <v>0</v>
          </cell>
        </row>
        <row r="405">
          <cell r="J405">
            <v>217</v>
          </cell>
          <cell r="K405">
            <v>3254.97</v>
          </cell>
        </row>
        <row r="406">
          <cell r="J406">
            <v>203</v>
          </cell>
          <cell r="K406">
            <v>3044.98</v>
          </cell>
        </row>
        <row r="407">
          <cell r="J407">
            <v>367</v>
          </cell>
          <cell r="K407">
            <v>5504.95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104</v>
          </cell>
          <cell r="K412">
            <v>1560.29</v>
          </cell>
        </row>
        <row r="413">
          <cell r="K413">
            <v>20737.62</v>
          </cell>
        </row>
        <row r="414">
          <cell r="K414">
            <v>23964.04</v>
          </cell>
        </row>
        <row r="417">
          <cell r="J417">
            <v>0</v>
          </cell>
          <cell r="K417">
            <v>0</v>
          </cell>
        </row>
        <row r="418">
          <cell r="J418">
            <v>180</v>
          </cell>
          <cell r="K418">
            <v>18468</v>
          </cell>
        </row>
        <row r="419">
          <cell r="J419">
            <v>0</v>
          </cell>
          <cell r="K419">
            <v>0</v>
          </cell>
        </row>
        <row r="420">
          <cell r="J420">
            <v>151.5</v>
          </cell>
          <cell r="K420">
            <v>5253.5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200</v>
          </cell>
          <cell r="K426">
            <v>13800</v>
          </cell>
        </row>
        <row r="427">
          <cell r="J427">
            <v>160</v>
          </cell>
          <cell r="K427">
            <v>11420</v>
          </cell>
        </row>
        <row r="428">
          <cell r="J428">
            <v>0</v>
          </cell>
          <cell r="K428">
            <v>0</v>
          </cell>
        </row>
        <row r="429">
          <cell r="J429">
            <v>2219.02</v>
          </cell>
          <cell r="K429">
            <v>143086.97</v>
          </cell>
        </row>
        <row r="430">
          <cell r="J430">
            <v>0</v>
          </cell>
          <cell r="K430">
            <v>0</v>
          </cell>
        </row>
        <row r="431">
          <cell r="K431">
            <v>192028.47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375</v>
          </cell>
          <cell r="K446">
            <v>16909.72</v>
          </cell>
        </row>
        <row r="447">
          <cell r="J447">
            <v>84</v>
          </cell>
          <cell r="K447">
            <v>5040</v>
          </cell>
        </row>
        <row r="448">
          <cell r="J448">
            <v>75</v>
          </cell>
          <cell r="K448">
            <v>4486.67</v>
          </cell>
        </row>
        <row r="449">
          <cell r="J449">
            <v>75</v>
          </cell>
          <cell r="K449">
            <v>4490.83</v>
          </cell>
        </row>
        <row r="450">
          <cell r="J450">
            <v>90</v>
          </cell>
          <cell r="K450">
            <v>6728.77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37655.990000000005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229684.46000000002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75</v>
          </cell>
          <cell r="K473">
            <v>5896.15</v>
          </cell>
        </row>
        <row r="474">
          <cell r="J474">
            <v>0</v>
          </cell>
          <cell r="K474">
            <v>0</v>
          </cell>
        </row>
        <row r="475">
          <cell r="J475">
            <v>60</v>
          </cell>
          <cell r="K475">
            <v>2100</v>
          </cell>
        </row>
        <row r="476">
          <cell r="J476">
            <v>0</v>
          </cell>
          <cell r="K476">
            <v>0</v>
          </cell>
        </row>
        <row r="477">
          <cell r="J477">
            <v>22</v>
          </cell>
          <cell r="K477">
            <v>316.45999999999998</v>
          </cell>
        </row>
        <row r="478">
          <cell r="J478">
            <v>1</v>
          </cell>
          <cell r="K478">
            <v>53.1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8365.7099999999991</v>
          </cell>
        </row>
        <row r="485">
          <cell r="J485">
            <v>246</v>
          </cell>
          <cell r="K485">
            <v>531.98</v>
          </cell>
        </row>
        <row r="486">
          <cell r="J486">
            <v>6</v>
          </cell>
          <cell r="K486">
            <v>233.9</v>
          </cell>
        </row>
        <row r="487">
          <cell r="J487">
            <v>37</v>
          </cell>
          <cell r="K487">
            <v>3481.62</v>
          </cell>
        </row>
        <row r="488">
          <cell r="J488">
            <v>7</v>
          </cell>
          <cell r="K488">
            <v>753.59</v>
          </cell>
        </row>
        <row r="489">
          <cell r="J489">
            <v>0</v>
          </cell>
          <cell r="K489">
            <v>0</v>
          </cell>
        </row>
        <row r="490">
          <cell r="K490">
            <v>5001.09</v>
          </cell>
        </row>
        <row r="492">
          <cell r="J492">
            <v>1</v>
          </cell>
          <cell r="K492">
            <v>77.88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1</v>
          </cell>
          <cell r="K498">
            <v>70.8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148.68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2850</v>
          </cell>
          <cell r="K509">
            <v>18525</v>
          </cell>
        </row>
        <row r="510">
          <cell r="K510">
            <v>18525</v>
          </cell>
        </row>
        <row r="512">
          <cell r="J512">
            <v>83</v>
          </cell>
          <cell r="K512">
            <v>898.92</v>
          </cell>
        </row>
        <row r="513">
          <cell r="J513">
            <v>32</v>
          </cell>
          <cell r="K513">
            <v>350.69</v>
          </cell>
        </row>
        <row r="514">
          <cell r="K514">
            <v>1249.6099999999999</v>
          </cell>
        </row>
        <row r="516">
          <cell r="J516">
            <v>11</v>
          </cell>
          <cell r="K516">
            <v>373.44</v>
          </cell>
        </row>
        <row r="517">
          <cell r="J517">
            <v>4</v>
          </cell>
          <cell r="K517">
            <v>370</v>
          </cell>
        </row>
        <row r="518">
          <cell r="J518">
            <v>2</v>
          </cell>
          <cell r="K518">
            <v>211.66</v>
          </cell>
        </row>
        <row r="519">
          <cell r="J519">
            <v>118</v>
          </cell>
          <cell r="K519">
            <v>2613.52</v>
          </cell>
        </row>
        <row r="520">
          <cell r="J520">
            <v>41</v>
          </cell>
          <cell r="K520">
            <v>930.35</v>
          </cell>
        </row>
        <row r="521">
          <cell r="J521">
            <v>36</v>
          </cell>
          <cell r="K521">
            <v>1211.76</v>
          </cell>
        </row>
        <row r="522">
          <cell r="J522">
            <v>0</v>
          </cell>
          <cell r="K522">
            <v>0</v>
          </cell>
        </row>
        <row r="523">
          <cell r="J523">
            <v>146</v>
          </cell>
          <cell r="K523">
            <v>594.26</v>
          </cell>
        </row>
        <row r="524">
          <cell r="J524">
            <v>0</v>
          </cell>
          <cell r="K524">
            <v>0</v>
          </cell>
        </row>
        <row r="525">
          <cell r="J525">
            <v>85</v>
          </cell>
          <cell r="K525">
            <v>4749.5200000000004</v>
          </cell>
        </row>
        <row r="526">
          <cell r="J526">
            <v>2</v>
          </cell>
          <cell r="K526">
            <v>750</v>
          </cell>
        </row>
        <row r="527">
          <cell r="J527">
            <v>0</v>
          </cell>
          <cell r="K527">
            <v>0</v>
          </cell>
        </row>
        <row r="528">
          <cell r="J528">
            <v>87</v>
          </cell>
          <cell r="K528">
            <v>2176.5700000000002</v>
          </cell>
        </row>
        <row r="529">
          <cell r="J529">
            <v>1</v>
          </cell>
          <cell r="K529">
            <v>113.46</v>
          </cell>
        </row>
        <row r="530">
          <cell r="J530">
            <v>6</v>
          </cell>
          <cell r="K530">
            <v>221.05</v>
          </cell>
        </row>
        <row r="531">
          <cell r="J531">
            <v>3</v>
          </cell>
          <cell r="K531">
            <v>181.51</v>
          </cell>
        </row>
        <row r="532">
          <cell r="J532">
            <v>24</v>
          </cell>
          <cell r="K532">
            <v>617.91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43</v>
          </cell>
          <cell r="K535">
            <v>848.86</v>
          </cell>
        </row>
        <row r="536">
          <cell r="J536">
            <v>0</v>
          </cell>
          <cell r="K536">
            <v>0</v>
          </cell>
        </row>
        <row r="537">
          <cell r="J537">
            <v>50</v>
          </cell>
          <cell r="K537">
            <v>1458.35</v>
          </cell>
        </row>
        <row r="538">
          <cell r="J538">
            <v>12</v>
          </cell>
          <cell r="K538">
            <v>940.98</v>
          </cell>
        </row>
        <row r="539">
          <cell r="J539">
            <v>1</v>
          </cell>
          <cell r="K539">
            <v>225</v>
          </cell>
        </row>
        <row r="540">
          <cell r="J540">
            <v>0</v>
          </cell>
          <cell r="K540">
            <v>0</v>
          </cell>
        </row>
        <row r="541">
          <cell r="K541">
            <v>18588.2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1</v>
          </cell>
          <cell r="K546">
            <v>237.5</v>
          </cell>
        </row>
        <row r="547">
          <cell r="J547">
            <v>7</v>
          </cell>
          <cell r="K547">
            <v>189.02</v>
          </cell>
        </row>
        <row r="548">
          <cell r="J548">
            <v>7</v>
          </cell>
          <cell r="K548">
            <v>201.22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627.74</v>
          </cell>
        </row>
        <row r="555">
          <cell r="K555">
            <v>52506.029999999992</v>
          </cell>
        </row>
        <row r="558">
          <cell r="J558">
            <v>0</v>
          </cell>
          <cell r="K558">
            <v>0</v>
          </cell>
        </row>
        <row r="559">
          <cell r="J559">
            <v>3189.5</v>
          </cell>
          <cell r="K559">
            <v>71359.960000000006</v>
          </cell>
        </row>
        <row r="560">
          <cell r="J560">
            <v>1036</v>
          </cell>
          <cell r="K560">
            <v>30044</v>
          </cell>
        </row>
        <row r="561">
          <cell r="K561">
            <v>101403.96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189</v>
          </cell>
          <cell r="K567">
            <v>4225</v>
          </cell>
        </row>
        <row r="568">
          <cell r="K568">
            <v>4225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105628.96</v>
          </cell>
        </row>
        <row r="575">
          <cell r="J575">
            <v>13</v>
          </cell>
          <cell r="K575">
            <v>975</v>
          </cell>
        </row>
        <row r="576">
          <cell r="J576">
            <v>0</v>
          </cell>
          <cell r="K576">
            <v>0</v>
          </cell>
        </row>
        <row r="577">
          <cell r="K577">
            <v>975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1180</v>
          </cell>
          <cell r="K582">
            <v>36594.67</v>
          </cell>
        </row>
        <row r="583">
          <cell r="J583">
            <v>169</v>
          </cell>
          <cell r="K583">
            <v>5070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220</v>
          </cell>
          <cell r="K591">
            <v>6532.78</v>
          </cell>
        </row>
        <row r="592">
          <cell r="K592">
            <v>48197.45</v>
          </cell>
        </row>
        <row r="594">
          <cell r="J594">
            <v>0</v>
          </cell>
          <cell r="K594">
            <v>0</v>
          </cell>
        </row>
        <row r="595">
          <cell r="J595">
            <v>19</v>
          </cell>
          <cell r="K595">
            <v>3230</v>
          </cell>
        </row>
        <row r="596">
          <cell r="K596">
            <v>3230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24</v>
          </cell>
          <cell r="K605">
            <v>5400.95</v>
          </cell>
        </row>
        <row r="606">
          <cell r="J606">
            <v>0</v>
          </cell>
          <cell r="K606">
            <v>0</v>
          </cell>
        </row>
        <row r="607">
          <cell r="K607">
            <v>5400.95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57803.399999999994</v>
          </cell>
        </row>
        <row r="616">
          <cell r="J616">
            <v>827410.74</v>
          </cell>
        </row>
      </sheetData>
      <sheetData sheetId="3">
        <row r="10">
          <cell r="J10">
            <v>0</v>
          </cell>
          <cell r="K10">
            <v>0</v>
          </cell>
        </row>
        <row r="11">
          <cell r="J11">
            <v>11</v>
          </cell>
          <cell r="K11">
            <v>4390.3500000000004</v>
          </cell>
        </row>
        <row r="12">
          <cell r="J12">
            <v>17</v>
          </cell>
          <cell r="K12">
            <v>3843.64</v>
          </cell>
        </row>
        <row r="13">
          <cell r="J13">
            <v>133</v>
          </cell>
          <cell r="K13">
            <v>22969.21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56</v>
          </cell>
          <cell r="K16">
            <v>2892.82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34096.019999999997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4.46</v>
          </cell>
          <cell r="K23">
            <v>557.5</v>
          </cell>
        </row>
        <row r="24">
          <cell r="J24">
            <v>0</v>
          </cell>
          <cell r="K24">
            <v>0</v>
          </cell>
        </row>
        <row r="25">
          <cell r="J25">
            <v>78</v>
          </cell>
          <cell r="K25">
            <v>4196.6000000000004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11</v>
          </cell>
          <cell r="K28">
            <v>737</v>
          </cell>
        </row>
        <row r="29">
          <cell r="J29">
            <v>240</v>
          </cell>
          <cell r="K29">
            <v>6240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92</v>
          </cell>
          <cell r="K44">
            <v>14720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26451.1</v>
          </cell>
        </row>
        <row r="50">
          <cell r="J50">
            <v>1232</v>
          </cell>
          <cell r="K50">
            <v>47226.29</v>
          </cell>
        </row>
        <row r="51">
          <cell r="K51">
            <v>47226.29</v>
          </cell>
        </row>
        <row r="53">
          <cell r="J53">
            <v>4</v>
          </cell>
          <cell r="K53">
            <v>400</v>
          </cell>
        </row>
        <row r="54">
          <cell r="J54">
            <v>7</v>
          </cell>
          <cell r="K54">
            <v>700</v>
          </cell>
        </row>
        <row r="55">
          <cell r="J55">
            <v>0</v>
          </cell>
          <cell r="K55">
            <v>0</v>
          </cell>
        </row>
        <row r="56">
          <cell r="J56">
            <v>956</v>
          </cell>
          <cell r="K56">
            <v>12696.29</v>
          </cell>
        </row>
        <row r="57">
          <cell r="J57">
            <v>8</v>
          </cell>
          <cell r="K57">
            <v>3200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374</v>
          </cell>
          <cell r="K60">
            <v>21276.44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38272.729999999996</v>
          </cell>
        </row>
        <row r="67">
          <cell r="J67">
            <v>1056</v>
          </cell>
          <cell r="K67">
            <v>1760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301</v>
          </cell>
          <cell r="K70">
            <v>10836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12596</v>
          </cell>
        </row>
        <row r="75">
          <cell r="K75">
            <v>158642.14000000001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8</v>
          </cell>
          <cell r="K82">
            <v>391.6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391.6</v>
          </cell>
        </row>
        <row r="87">
          <cell r="J87">
            <v>0</v>
          </cell>
          <cell r="K87">
            <v>0</v>
          </cell>
        </row>
        <row r="88">
          <cell r="J88">
            <v>1</v>
          </cell>
          <cell r="K88">
            <v>313</v>
          </cell>
        </row>
        <row r="89">
          <cell r="J89">
            <v>7</v>
          </cell>
          <cell r="K89">
            <v>1006.6</v>
          </cell>
        </row>
        <row r="90">
          <cell r="J90">
            <v>20</v>
          </cell>
          <cell r="K90">
            <v>3780.95</v>
          </cell>
        </row>
        <row r="91">
          <cell r="J91">
            <v>0</v>
          </cell>
          <cell r="K91">
            <v>0</v>
          </cell>
        </row>
        <row r="92">
          <cell r="J92">
            <v>8.5</v>
          </cell>
          <cell r="K92">
            <v>1615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17.5</v>
          </cell>
          <cell r="K95">
            <v>4949.37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8.5</v>
          </cell>
          <cell r="K99">
            <v>1409.92</v>
          </cell>
        </row>
        <row r="100">
          <cell r="J100">
            <v>0</v>
          </cell>
          <cell r="K100">
            <v>0</v>
          </cell>
        </row>
        <row r="101">
          <cell r="J101">
            <v>1</v>
          </cell>
          <cell r="K101">
            <v>475</v>
          </cell>
        </row>
        <row r="102">
          <cell r="J102">
            <v>6</v>
          </cell>
          <cell r="K102">
            <v>870</v>
          </cell>
        </row>
        <row r="103">
          <cell r="J103">
            <v>14</v>
          </cell>
          <cell r="K103">
            <v>2249.9499999999998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16669.789999999997</v>
          </cell>
        </row>
        <row r="108">
          <cell r="K108">
            <v>17061.389999999996</v>
          </cell>
        </row>
        <row r="111">
          <cell r="J111">
            <v>3</v>
          </cell>
          <cell r="K111">
            <v>58.5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66</v>
          </cell>
          <cell r="K114">
            <v>1154.9100000000001</v>
          </cell>
        </row>
        <row r="115">
          <cell r="J115">
            <v>1</v>
          </cell>
          <cell r="K115">
            <v>65</v>
          </cell>
        </row>
        <row r="116">
          <cell r="J116">
            <v>0</v>
          </cell>
          <cell r="K116">
            <v>0</v>
          </cell>
        </row>
        <row r="117">
          <cell r="J117">
            <v>31</v>
          </cell>
          <cell r="K117">
            <v>672.46</v>
          </cell>
        </row>
        <row r="118">
          <cell r="J118">
            <v>90</v>
          </cell>
          <cell r="K118">
            <v>1995.1</v>
          </cell>
        </row>
        <row r="119">
          <cell r="J119">
            <v>91</v>
          </cell>
          <cell r="K119">
            <v>1015.93</v>
          </cell>
        </row>
        <row r="120">
          <cell r="J120">
            <v>9</v>
          </cell>
          <cell r="K120">
            <v>3510</v>
          </cell>
        </row>
        <row r="121">
          <cell r="J121">
            <v>124</v>
          </cell>
          <cell r="K121">
            <v>5981.93</v>
          </cell>
        </row>
        <row r="122">
          <cell r="J122">
            <v>0</v>
          </cell>
          <cell r="K122">
            <v>0</v>
          </cell>
        </row>
        <row r="123">
          <cell r="J123">
            <v>79.459999999999994</v>
          </cell>
          <cell r="K123">
            <v>1331.47</v>
          </cell>
        </row>
        <row r="124">
          <cell r="J124">
            <v>0</v>
          </cell>
          <cell r="K124">
            <v>0</v>
          </cell>
        </row>
        <row r="125">
          <cell r="J125">
            <v>108</v>
          </cell>
          <cell r="K125">
            <v>1150.1400000000001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1</v>
          </cell>
          <cell r="K133">
            <v>329.65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17265.090000000004</v>
          </cell>
        </row>
        <row r="139">
          <cell r="J139">
            <v>17</v>
          </cell>
          <cell r="K139">
            <v>1324.87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23</v>
          </cell>
          <cell r="K142">
            <v>1793.86</v>
          </cell>
        </row>
        <row r="143">
          <cell r="J143">
            <v>0</v>
          </cell>
          <cell r="K143">
            <v>0</v>
          </cell>
        </row>
        <row r="144">
          <cell r="J144">
            <v>72</v>
          </cell>
          <cell r="K144">
            <v>431.78</v>
          </cell>
        </row>
        <row r="145">
          <cell r="J145">
            <v>282</v>
          </cell>
          <cell r="K145">
            <v>6137.17</v>
          </cell>
        </row>
        <row r="146">
          <cell r="J146">
            <v>4</v>
          </cell>
          <cell r="K146">
            <v>625.6</v>
          </cell>
        </row>
        <row r="147">
          <cell r="J147">
            <v>152</v>
          </cell>
          <cell r="K147">
            <v>2176.14</v>
          </cell>
        </row>
        <row r="148">
          <cell r="J148">
            <v>0</v>
          </cell>
          <cell r="K148">
            <v>0</v>
          </cell>
        </row>
        <row r="149">
          <cell r="J149">
            <v>29</v>
          </cell>
          <cell r="K149">
            <v>2237.9699999999998</v>
          </cell>
        </row>
        <row r="150">
          <cell r="J150">
            <v>0</v>
          </cell>
          <cell r="K150">
            <v>0</v>
          </cell>
        </row>
        <row r="151">
          <cell r="J151">
            <v>19</v>
          </cell>
          <cell r="K151">
            <v>2716.25</v>
          </cell>
        </row>
        <row r="152">
          <cell r="K152">
            <v>17443.64</v>
          </cell>
        </row>
        <row r="154">
          <cell r="J154">
            <v>0</v>
          </cell>
          <cell r="K154">
            <v>0</v>
          </cell>
        </row>
        <row r="155">
          <cell r="J155">
            <v>1964</v>
          </cell>
          <cell r="K155">
            <v>30944.75</v>
          </cell>
        </row>
        <row r="156">
          <cell r="J156">
            <v>0</v>
          </cell>
          <cell r="K156">
            <v>0</v>
          </cell>
        </row>
        <row r="157">
          <cell r="J157">
            <v>8</v>
          </cell>
          <cell r="K157">
            <v>947.53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1</v>
          </cell>
          <cell r="K161">
            <v>59.06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138</v>
          </cell>
          <cell r="K165">
            <v>751.6</v>
          </cell>
        </row>
        <row r="166">
          <cell r="J166">
            <v>0</v>
          </cell>
          <cell r="K166">
            <v>0</v>
          </cell>
        </row>
        <row r="167">
          <cell r="K167">
            <v>32702.94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1</v>
          </cell>
          <cell r="K175">
            <v>60</v>
          </cell>
        </row>
        <row r="176">
          <cell r="J176">
            <v>7</v>
          </cell>
          <cell r="K176">
            <v>1139</v>
          </cell>
        </row>
        <row r="177">
          <cell r="J177">
            <v>7</v>
          </cell>
          <cell r="K177">
            <v>1365.93</v>
          </cell>
        </row>
        <row r="178">
          <cell r="J178">
            <v>7</v>
          </cell>
          <cell r="K178">
            <v>518.47</v>
          </cell>
        </row>
        <row r="179">
          <cell r="J179">
            <v>4</v>
          </cell>
          <cell r="K179">
            <v>708.61</v>
          </cell>
        </row>
        <row r="180">
          <cell r="J180">
            <v>27</v>
          </cell>
          <cell r="K180">
            <v>1309.5999999999999</v>
          </cell>
        </row>
        <row r="181">
          <cell r="J181">
            <v>6</v>
          </cell>
          <cell r="K181">
            <v>864</v>
          </cell>
        </row>
        <row r="182">
          <cell r="J182">
            <v>2</v>
          </cell>
          <cell r="K182">
            <v>237.6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3</v>
          </cell>
          <cell r="K188">
            <v>243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6446.2100000000009</v>
          </cell>
        </row>
        <row r="193">
          <cell r="J193">
            <v>10</v>
          </cell>
          <cell r="K193">
            <v>1280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2425</v>
          </cell>
          <cell r="K197">
            <v>19400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7</v>
          </cell>
          <cell r="K202">
            <v>896</v>
          </cell>
        </row>
        <row r="203">
          <cell r="J203">
            <v>10</v>
          </cell>
          <cell r="K203">
            <v>236.25</v>
          </cell>
        </row>
        <row r="204">
          <cell r="J204">
            <v>18</v>
          </cell>
          <cell r="K204">
            <v>2559.29</v>
          </cell>
        </row>
        <row r="205">
          <cell r="J205">
            <v>24</v>
          </cell>
          <cell r="K205">
            <v>3366.68</v>
          </cell>
        </row>
        <row r="206">
          <cell r="J206">
            <v>17</v>
          </cell>
          <cell r="K206">
            <v>2442.39</v>
          </cell>
        </row>
        <row r="207">
          <cell r="J207">
            <v>0</v>
          </cell>
          <cell r="K207">
            <v>0</v>
          </cell>
        </row>
        <row r="208">
          <cell r="J208">
            <v>14</v>
          </cell>
          <cell r="K208">
            <v>2026.32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2</v>
          </cell>
          <cell r="K212">
            <v>289.47000000000003</v>
          </cell>
        </row>
        <row r="213">
          <cell r="J213">
            <v>0</v>
          </cell>
          <cell r="K213">
            <v>0</v>
          </cell>
        </row>
        <row r="214">
          <cell r="J214">
            <v>7</v>
          </cell>
          <cell r="K214">
            <v>896</v>
          </cell>
        </row>
        <row r="215">
          <cell r="K215">
            <v>33392.400000000001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29.14</v>
          </cell>
          <cell r="K221">
            <v>199.16</v>
          </cell>
        </row>
        <row r="222">
          <cell r="J222">
            <v>0</v>
          </cell>
          <cell r="K222">
            <v>0</v>
          </cell>
        </row>
        <row r="223">
          <cell r="J223">
            <v>75</v>
          </cell>
          <cell r="K223">
            <v>495.25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16</v>
          </cell>
          <cell r="K226">
            <v>1049.1400000000001</v>
          </cell>
        </row>
        <row r="227">
          <cell r="J227">
            <v>5</v>
          </cell>
          <cell r="K227">
            <v>361.39</v>
          </cell>
        </row>
        <row r="228">
          <cell r="J228">
            <v>21.02</v>
          </cell>
          <cell r="K228">
            <v>210.63</v>
          </cell>
        </row>
        <row r="229">
          <cell r="J229">
            <v>7</v>
          </cell>
          <cell r="K229">
            <v>276.32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16</v>
          </cell>
          <cell r="K234">
            <v>1392.94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12.01</v>
          </cell>
          <cell r="K245">
            <v>510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25</v>
          </cell>
          <cell r="K248">
            <v>1840.28</v>
          </cell>
        </row>
        <row r="249">
          <cell r="J249">
            <v>56</v>
          </cell>
          <cell r="K249">
            <v>2784.76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7.01</v>
          </cell>
          <cell r="K254">
            <v>276.04000000000002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9395.91</v>
          </cell>
        </row>
        <row r="264">
          <cell r="J264">
            <v>1</v>
          </cell>
          <cell r="K264">
            <v>30.91</v>
          </cell>
        </row>
        <row r="265">
          <cell r="J265">
            <v>17</v>
          </cell>
          <cell r="K265">
            <v>2202.42</v>
          </cell>
        </row>
        <row r="266">
          <cell r="J266">
            <v>1</v>
          </cell>
          <cell r="K266">
            <v>135.71</v>
          </cell>
        </row>
        <row r="267">
          <cell r="J267">
            <v>6</v>
          </cell>
          <cell r="K267">
            <v>292.7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6</v>
          </cell>
          <cell r="K270">
            <v>230.78</v>
          </cell>
        </row>
        <row r="271">
          <cell r="J271">
            <v>25</v>
          </cell>
          <cell r="K271">
            <v>988.48</v>
          </cell>
        </row>
        <row r="272">
          <cell r="J272">
            <v>11</v>
          </cell>
          <cell r="K272">
            <v>290.54000000000002</v>
          </cell>
        </row>
        <row r="273">
          <cell r="J273">
            <v>3</v>
          </cell>
          <cell r="K273">
            <v>148</v>
          </cell>
        </row>
        <row r="274">
          <cell r="J274">
            <v>3</v>
          </cell>
          <cell r="K274">
            <v>93.65</v>
          </cell>
        </row>
        <row r="275">
          <cell r="J275">
            <v>22</v>
          </cell>
          <cell r="K275">
            <v>520</v>
          </cell>
        </row>
        <row r="276">
          <cell r="J276">
            <v>0</v>
          </cell>
          <cell r="K276">
            <v>0</v>
          </cell>
        </row>
        <row r="277">
          <cell r="J277">
            <v>14</v>
          </cell>
          <cell r="K277">
            <v>740.05</v>
          </cell>
        </row>
        <row r="278">
          <cell r="J278">
            <v>3</v>
          </cell>
          <cell r="K278">
            <v>194.84</v>
          </cell>
        </row>
        <row r="279">
          <cell r="J279">
            <v>275</v>
          </cell>
          <cell r="K279">
            <v>2721.21</v>
          </cell>
        </row>
        <row r="280">
          <cell r="J280">
            <v>10</v>
          </cell>
          <cell r="K280">
            <v>109.58</v>
          </cell>
        </row>
        <row r="281">
          <cell r="J281">
            <v>1</v>
          </cell>
          <cell r="K281">
            <v>53.67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35</v>
          </cell>
          <cell r="K285">
            <v>907.37</v>
          </cell>
        </row>
        <row r="286">
          <cell r="J286">
            <v>40</v>
          </cell>
          <cell r="K286">
            <v>774.31</v>
          </cell>
        </row>
        <row r="287">
          <cell r="J287">
            <v>60</v>
          </cell>
          <cell r="K287">
            <v>1248</v>
          </cell>
        </row>
        <row r="288">
          <cell r="J288">
            <v>1</v>
          </cell>
          <cell r="K288">
            <v>27.71</v>
          </cell>
        </row>
        <row r="289">
          <cell r="J289">
            <v>4</v>
          </cell>
          <cell r="K289">
            <v>192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240</v>
          </cell>
          <cell r="K293">
            <v>484.89</v>
          </cell>
        </row>
        <row r="294">
          <cell r="J294">
            <v>13</v>
          </cell>
          <cell r="K294">
            <v>59.58</v>
          </cell>
        </row>
        <row r="295">
          <cell r="J295">
            <v>17</v>
          </cell>
          <cell r="K295">
            <v>704.76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25</v>
          </cell>
          <cell r="K298">
            <v>211.56</v>
          </cell>
        </row>
        <row r="299">
          <cell r="J299">
            <v>70</v>
          </cell>
          <cell r="K299">
            <v>1811.06</v>
          </cell>
        </row>
        <row r="300">
          <cell r="J300">
            <v>11</v>
          </cell>
          <cell r="K300">
            <v>1346.94</v>
          </cell>
        </row>
        <row r="301">
          <cell r="J301">
            <v>90</v>
          </cell>
          <cell r="K301">
            <v>810</v>
          </cell>
        </row>
        <row r="302">
          <cell r="J302">
            <v>0</v>
          </cell>
          <cell r="K302">
            <v>0</v>
          </cell>
        </row>
        <row r="303">
          <cell r="J303">
            <v>2.86</v>
          </cell>
          <cell r="K303">
            <v>201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17531.719999999998</v>
          </cell>
        </row>
        <row r="315">
          <cell r="J315">
            <v>112</v>
          </cell>
          <cell r="K315">
            <v>1451.42</v>
          </cell>
        </row>
        <row r="316">
          <cell r="J316">
            <v>0</v>
          </cell>
          <cell r="K316">
            <v>0</v>
          </cell>
        </row>
        <row r="317">
          <cell r="J317">
            <v>942</v>
          </cell>
          <cell r="K317">
            <v>9883.4500000000007</v>
          </cell>
        </row>
        <row r="318">
          <cell r="J318">
            <v>30</v>
          </cell>
          <cell r="K318">
            <v>4264.78</v>
          </cell>
        </row>
        <row r="319">
          <cell r="J319">
            <v>3</v>
          </cell>
          <cell r="K319">
            <v>600</v>
          </cell>
        </row>
        <row r="320">
          <cell r="K320">
            <v>16199.650000000001</v>
          </cell>
        </row>
        <row r="321">
          <cell r="K321">
            <v>150377.56</v>
          </cell>
        </row>
        <row r="324">
          <cell r="J324">
            <v>69</v>
          </cell>
          <cell r="K324">
            <v>265.55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24</v>
          </cell>
          <cell r="K330">
            <v>74.44</v>
          </cell>
        </row>
        <row r="331">
          <cell r="J331">
            <v>168</v>
          </cell>
          <cell r="K331">
            <v>15955.23</v>
          </cell>
        </row>
        <row r="332">
          <cell r="J332">
            <v>0</v>
          </cell>
          <cell r="K332">
            <v>0</v>
          </cell>
        </row>
        <row r="333">
          <cell r="J333">
            <v>39</v>
          </cell>
          <cell r="K333">
            <v>149.34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80</v>
          </cell>
          <cell r="K336">
            <v>2063.36</v>
          </cell>
        </row>
        <row r="337">
          <cell r="J337">
            <v>0</v>
          </cell>
          <cell r="K337">
            <v>0</v>
          </cell>
        </row>
        <row r="338">
          <cell r="J338">
            <v>29</v>
          </cell>
          <cell r="K338">
            <v>2476.0700000000002</v>
          </cell>
        </row>
        <row r="339">
          <cell r="J339">
            <v>0</v>
          </cell>
          <cell r="K339">
            <v>0</v>
          </cell>
        </row>
        <row r="340">
          <cell r="J340">
            <v>16</v>
          </cell>
          <cell r="K340">
            <v>497.86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9</v>
          </cell>
          <cell r="K345">
            <v>150.91999999999999</v>
          </cell>
        </row>
        <row r="346">
          <cell r="J346">
            <v>71</v>
          </cell>
          <cell r="K346">
            <v>11887.32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24</v>
          </cell>
          <cell r="K349">
            <v>147.13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7</v>
          </cell>
          <cell r="K353">
            <v>202</v>
          </cell>
        </row>
        <row r="354">
          <cell r="K354">
            <v>33869.219999999994</v>
          </cell>
        </row>
        <row r="355">
          <cell r="K355">
            <v>33869.219999999994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135</v>
          </cell>
          <cell r="K360">
            <v>280.70999999999998</v>
          </cell>
        </row>
        <row r="361">
          <cell r="J361">
            <v>0</v>
          </cell>
          <cell r="K361">
            <v>0</v>
          </cell>
        </row>
        <row r="362">
          <cell r="J362">
            <v>211</v>
          </cell>
          <cell r="K362">
            <v>431.39</v>
          </cell>
        </row>
        <row r="363">
          <cell r="J363">
            <v>0</v>
          </cell>
          <cell r="K363">
            <v>0</v>
          </cell>
        </row>
        <row r="364">
          <cell r="J364">
            <v>108</v>
          </cell>
          <cell r="K364">
            <v>213.77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108</v>
          </cell>
          <cell r="K371">
            <v>224.56</v>
          </cell>
        </row>
        <row r="372">
          <cell r="J372">
            <v>297</v>
          </cell>
          <cell r="K372">
            <v>592.78</v>
          </cell>
        </row>
        <row r="373">
          <cell r="K373">
            <v>1743.2099999999998</v>
          </cell>
        </row>
        <row r="374">
          <cell r="K374">
            <v>1743.2099999999998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41</v>
          </cell>
          <cell r="K382">
            <v>1547.51</v>
          </cell>
        </row>
        <row r="383">
          <cell r="J383">
            <v>42</v>
          </cell>
          <cell r="K383">
            <v>1504.8</v>
          </cell>
        </row>
        <row r="384">
          <cell r="K384">
            <v>3052.31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104</v>
          </cell>
          <cell r="K397">
            <v>5849.95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8</v>
          </cell>
          <cell r="K400">
            <v>450</v>
          </cell>
        </row>
        <row r="401">
          <cell r="J401">
            <v>30</v>
          </cell>
          <cell r="K401">
            <v>1687.49</v>
          </cell>
        </row>
        <row r="402">
          <cell r="J402">
            <v>0</v>
          </cell>
          <cell r="K402">
            <v>0</v>
          </cell>
        </row>
        <row r="403">
          <cell r="J403">
            <v>162</v>
          </cell>
          <cell r="K403">
            <v>2429.98</v>
          </cell>
        </row>
        <row r="404">
          <cell r="J404">
            <v>0</v>
          </cell>
          <cell r="K404">
            <v>0</v>
          </cell>
        </row>
        <row r="405">
          <cell r="J405">
            <v>253</v>
          </cell>
          <cell r="K405">
            <v>3794.97</v>
          </cell>
        </row>
        <row r="406">
          <cell r="J406">
            <v>202</v>
          </cell>
          <cell r="K406">
            <v>3029.98</v>
          </cell>
        </row>
        <row r="407">
          <cell r="J407">
            <v>383</v>
          </cell>
          <cell r="K407">
            <v>5744.95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30</v>
          </cell>
          <cell r="K411">
            <v>526.66</v>
          </cell>
        </row>
        <row r="412">
          <cell r="J412">
            <v>116</v>
          </cell>
          <cell r="K412">
            <v>1740.26</v>
          </cell>
        </row>
        <row r="413">
          <cell r="K413">
            <v>25254.239999999998</v>
          </cell>
        </row>
        <row r="414">
          <cell r="K414">
            <v>28306.55</v>
          </cell>
        </row>
        <row r="417">
          <cell r="J417">
            <v>0</v>
          </cell>
          <cell r="K417">
            <v>0</v>
          </cell>
        </row>
        <row r="418">
          <cell r="J418">
            <v>20.5</v>
          </cell>
          <cell r="K418">
            <v>1917.54</v>
          </cell>
        </row>
        <row r="419">
          <cell r="J419">
            <v>0</v>
          </cell>
          <cell r="K419">
            <v>0</v>
          </cell>
        </row>
        <row r="420">
          <cell r="J420">
            <v>150.29</v>
          </cell>
          <cell r="K420">
            <v>4981.46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120</v>
          </cell>
          <cell r="K426">
            <v>8320</v>
          </cell>
        </row>
        <row r="427">
          <cell r="J427">
            <v>200</v>
          </cell>
          <cell r="K427">
            <v>14352.78</v>
          </cell>
        </row>
        <row r="428">
          <cell r="J428">
            <v>0</v>
          </cell>
          <cell r="K428">
            <v>0</v>
          </cell>
        </row>
        <row r="429">
          <cell r="J429">
            <v>2131.89</v>
          </cell>
          <cell r="K429">
            <v>132318.01999999999</v>
          </cell>
        </row>
        <row r="430">
          <cell r="J430">
            <v>0</v>
          </cell>
          <cell r="K430">
            <v>0</v>
          </cell>
        </row>
        <row r="431">
          <cell r="K431">
            <v>161889.79999999999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294</v>
          </cell>
          <cell r="K446">
            <v>13232.75</v>
          </cell>
        </row>
        <row r="447">
          <cell r="J447">
            <v>72</v>
          </cell>
          <cell r="K447">
            <v>4320</v>
          </cell>
        </row>
        <row r="448">
          <cell r="J448">
            <v>57</v>
          </cell>
          <cell r="K448">
            <v>3418.31</v>
          </cell>
        </row>
        <row r="449">
          <cell r="J449">
            <v>63</v>
          </cell>
          <cell r="K449">
            <v>3778.92</v>
          </cell>
        </row>
        <row r="450">
          <cell r="J450">
            <v>66</v>
          </cell>
          <cell r="K450">
            <v>4946.75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29696.730000000003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191586.53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62.5</v>
          </cell>
          <cell r="K473">
            <v>4985.16</v>
          </cell>
        </row>
        <row r="474">
          <cell r="J474">
            <v>0</v>
          </cell>
          <cell r="K474">
            <v>0</v>
          </cell>
        </row>
        <row r="475">
          <cell r="J475">
            <v>45</v>
          </cell>
          <cell r="K475">
            <v>1575</v>
          </cell>
        </row>
        <row r="476">
          <cell r="J476">
            <v>0</v>
          </cell>
          <cell r="K476">
            <v>0</v>
          </cell>
        </row>
        <row r="477">
          <cell r="J477">
            <v>27</v>
          </cell>
          <cell r="K477">
            <v>365.98</v>
          </cell>
        </row>
        <row r="478">
          <cell r="J478">
            <v>1</v>
          </cell>
          <cell r="K478">
            <v>53.1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6979.24</v>
          </cell>
        </row>
        <row r="485">
          <cell r="J485">
            <v>95</v>
          </cell>
          <cell r="K485">
            <v>206.99</v>
          </cell>
        </row>
        <row r="486">
          <cell r="J486">
            <v>17</v>
          </cell>
          <cell r="K486">
            <v>667.32</v>
          </cell>
        </row>
        <row r="487">
          <cell r="J487">
            <v>35</v>
          </cell>
          <cell r="K487">
            <v>3316.44</v>
          </cell>
        </row>
        <row r="488">
          <cell r="J488">
            <v>8</v>
          </cell>
          <cell r="K488">
            <v>861.25</v>
          </cell>
        </row>
        <row r="489">
          <cell r="J489">
            <v>0</v>
          </cell>
          <cell r="K489">
            <v>0</v>
          </cell>
        </row>
        <row r="490">
          <cell r="K490">
            <v>5052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1</v>
          </cell>
          <cell r="K496">
            <v>62.94</v>
          </cell>
        </row>
        <row r="497">
          <cell r="J497">
            <v>0</v>
          </cell>
          <cell r="K497">
            <v>0</v>
          </cell>
        </row>
        <row r="498">
          <cell r="J498">
            <v>1</v>
          </cell>
          <cell r="K498">
            <v>70.8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1</v>
          </cell>
          <cell r="K502">
            <v>21.6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155.34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2400</v>
          </cell>
          <cell r="K509">
            <v>15600</v>
          </cell>
        </row>
        <row r="510">
          <cell r="K510">
            <v>15600</v>
          </cell>
        </row>
        <row r="512">
          <cell r="J512">
            <v>94</v>
          </cell>
          <cell r="K512">
            <v>1017.38</v>
          </cell>
        </row>
        <row r="513">
          <cell r="J513">
            <v>33</v>
          </cell>
          <cell r="K513">
            <v>373.54</v>
          </cell>
        </row>
        <row r="514">
          <cell r="K514">
            <v>1390.92</v>
          </cell>
        </row>
        <row r="516">
          <cell r="J516">
            <v>8</v>
          </cell>
          <cell r="K516">
            <v>274.95</v>
          </cell>
        </row>
        <row r="517">
          <cell r="J517">
            <v>3</v>
          </cell>
          <cell r="K517">
            <v>277.5</v>
          </cell>
        </row>
        <row r="518">
          <cell r="J518">
            <v>4</v>
          </cell>
          <cell r="K518">
            <v>358.42</v>
          </cell>
        </row>
        <row r="519">
          <cell r="J519">
            <v>101</v>
          </cell>
          <cell r="K519">
            <v>2246.27</v>
          </cell>
        </row>
        <row r="520">
          <cell r="J520">
            <v>50</v>
          </cell>
          <cell r="K520">
            <v>1138.6099999999999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132</v>
          </cell>
          <cell r="K523">
            <v>542.94000000000005</v>
          </cell>
        </row>
        <row r="524">
          <cell r="J524">
            <v>0</v>
          </cell>
          <cell r="K524">
            <v>0</v>
          </cell>
        </row>
        <row r="525">
          <cell r="J525">
            <v>80</v>
          </cell>
          <cell r="K525">
            <v>4532.5200000000004</v>
          </cell>
        </row>
        <row r="526">
          <cell r="J526">
            <v>2</v>
          </cell>
          <cell r="K526">
            <v>750</v>
          </cell>
        </row>
        <row r="527">
          <cell r="J527">
            <v>0</v>
          </cell>
          <cell r="K527">
            <v>0</v>
          </cell>
        </row>
        <row r="528">
          <cell r="J528">
            <v>91</v>
          </cell>
          <cell r="K528">
            <v>2275.25</v>
          </cell>
        </row>
        <row r="529">
          <cell r="J529">
            <v>4</v>
          </cell>
          <cell r="K529">
            <v>453.84</v>
          </cell>
        </row>
        <row r="530">
          <cell r="J530">
            <v>0</v>
          </cell>
          <cell r="K530">
            <v>0</v>
          </cell>
        </row>
        <row r="531">
          <cell r="J531">
            <v>4</v>
          </cell>
          <cell r="K531">
            <v>242.02</v>
          </cell>
        </row>
        <row r="532">
          <cell r="J532">
            <v>14</v>
          </cell>
          <cell r="K532">
            <v>376.75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111</v>
          </cell>
          <cell r="K535">
            <v>2182.0100000000002</v>
          </cell>
        </row>
        <row r="536">
          <cell r="J536">
            <v>0</v>
          </cell>
          <cell r="K536">
            <v>0</v>
          </cell>
        </row>
        <row r="537">
          <cell r="J537">
            <v>53</v>
          </cell>
          <cell r="K537">
            <v>1555.99</v>
          </cell>
        </row>
        <row r="538">
          <cell r="J538">
            <v>14</v>
          </cell>
          <cell r="K538">
            <v>1076.08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18283.150000000001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14</v>
          </cell>
          <cell r="K547">
            <v>400.88</v>
          </cell>
        </row>
        <row r="548">
          <cell r="J548">
            <v>14</v>
          </cell>
          <cell r="K548">
            <v>450.47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851.35</v>
          </cell>
        </row>
        <row r="555">
          <cell r="K555">
            <v>48312</v>
          </cell>
        </row>
        <row r="558">
          <cell r="J558">
            <v>0</v>
          </cell>
          <cell r="K558">
            <v>0</v>
          </cell>
        </row>
        <row r="559">
          <cell r="J559">
            <v>4429</v>
          </cell>
          <cell r="K559">
            <v>80114.5</v>
          </cell>
        </row>
        <row r="560">
          <cell r="J560">
            <v>0</v>
          </cell>
          <cell r="K560">
            <v>0</v>
          </cell>
        </row>
        <row r="561">
          <cell r="K561">
            <v>80114.5</v>
          </cell>
        </row>
        <row r="563">
          <cell r="J563">
            <v>60</v>
          </cell>
          <cell r="K563">
            <v>1860</v>
          </cell>
        </row>
        <row r="564">
          <cell r="K564">
            <v>1860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81974.5</v>
          </cell>
        </row>
        <row r="575">
          <cell r="J575">
            <v>27</v>
          </cell>
          <cell r="K575">
            <v>2007.86</v>
          </cell>
        </row>
        <row r="576">
          <cell r="J576">
            <v>0</v>
          </cell>
          <cell r="K576">
            <v>0</v>
          </cell>
        </row>
        <row r="577">
          <cell r="K577">
            <v>2007.86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1370</v>
          </cell>
          <cell r="K582">
            <v>42473.3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176</v>
          </cell>
          <cell r="K591">
            <v>5280</v>
          </cell>
        </row>
        <row r="592">
          <cell r="K592">
            <v>47753.3</v>
          </cell>
        </row>
        <row r="594">
          <cell r="J594">
            <v>20</v>
          </cell>
          <cell r="K594">
            <v>7500</v>
          </cell>
        </row>
        <row r="595">
          <cell r="J595">
            <v>0</v>
          </cell>
          <cell r="K595">
            <v>0</v>
          </cell>
        </row>
        <row r="596">
          <cell r="K596">
            <v>7500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6</v>
          </cell>
          <cell r="K603">
            <v>810</v>
          </cell>
        </row>
        <row r="604">
          <cell r="J604">
            <v>0</v>
          </cell>
          <cell r="K604">
            <v>0</v>
          </cell>
        </row>
        <row r="605">
          <cell r="J605">
            <v>33</v>
          </cell>
          <cell r="K605">
            <v>7407.42</v>
          </cell>
        </row>
        <row r="606">
          <cell r="J606">
            <v>0</v>
          </cell>
          <cell r="K606">
            <v>0</v>
          </cell>
        </row>
        <row r="607">
          <cell r="K607">
            <v>8217.42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65478.58</v>
          </cell>
        </row>
        <row r="616">
          <cell r="J616">
            <v>777351.67999999993</v>
          </cell>
        </row>
      </sheetData>
      <sheetData sheetId="4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0</v>
          </cell>
          <cell r="K23">
            <v>0</v>
          </cell>
        </row>
        <row r="24">
          <cell r="J24">
            <v>0</v>
          </cell>
          <cell r="K24">
            <v>0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0</v>
          </cell>
          <cell r="K44">
            <v>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0</v>
          </cell>
        </row>
        <row r="50">
          <cell r="J50">
            <v>0</v>
          </cell>
          <cell r="K50">
            <v>0</v>
          </cell>
        </row>
        <row r="51">
          <cell r="K51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5">
          <cell r="J55">
            <v>0</v>
          </cell>
          <cell r="K55">
            <v>0</v>
          </cell>
        </row>
        <row r="56">
          <cell r="J56">
            <v>0</v>
          </cell>
          <cell r="K56">
            <v>0</v>
          </cell>
        </row>
        <row r="57">
          <cell r="J57">
            <v>0</v>
          </cell>
          <cell r="K57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0</v>
          </cell>
        </row>
        <row r="67">
          <cell r="J67">
            <v>0</v>
          </cell>
          <cell r="K67">
            <v>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0</v>
          </cell>
          <cell r="K70">
            <v>0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0</v>
          </cell>
          <cell r="K82">
            <v>0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0</v>
          </cell>
        </row>
        <row r="87">
          <cell r="J87">
            <v>0</v>
          </cell>
          <cell r="K87">
            <v>0</v>
          </cell>
        </row>
        <row r="88">
          <cell r="J88">
            <v>0</v>
          </cell>
          <cell r="K88">
            <v>0</v>
          </cell>
        </row>
        <row r="89">
          <cell r="J89">
            <v>0</v>
          </cell>
          <cell r="K89">
            <v>0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0</v>
          </cell>
          <cell r="K92">
            <v>0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0</v>
          </cell>
          <cell r="K95">
            <v>0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0</v>
          </cell>
          <cell r="K99">
            <v>0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0</v>
          </cell>
          <cell r="K102">
            <v>0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0</v>
          </cell>
          <cell r="K114">
            <v>0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0</v>
          </cell>
          <cell r="K117">
            <v>0</v>
          </cell>
        </row>
        <row r="118">
          <cell r="J118">
            <v>0</v>
          </cell>
          <cell r="K118">
            <v>0</v>
          </cell>
        </row>
        <row r="119">
          <cell r="J119">
            <v>0</v>
          </cell>
          <cell r="K119">
            <v>0</v>
          </cell>
        </row>
        <row r="120">
          <cell r="J120">
            <v>0</v>
          </cell>
          <cell r="K120">
            <v>0</v>
          </cell>
        </row>
        <row r="121">
          <cell r="J121">
            <v>0</v>
          </cell>
          <cell r="K121">
            <v>0</v>
          </cell>
        </row>
        <row r="122">
          <cell r="J122">
            <v>0</v>
          </cell>
          <cell r="K122">
            <v>0</v>
          </cell>
        </row>
        <row r="123">
          <cell r="J123">
            <v>0</v>
          </cell>
          <cell r="K123">
            <v>0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0</v>
          </cell>
          <cell r="K133">
            <v>0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0</v>
          </cell>
        </row>
        <row r="139">
          <cell r="J139">
            <v>0</v>
          </cell>
          <cell r="K139">
            <v>0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0</v>
          </cell>
          <cell r="K142">
            <v>0</v>
          </cell>
        </row>
        <row r="143">
          <cell r="J143">
            <v>0</v>
          </cell>
          <cell r="K143">
            <v>0</v>
          </cell>
        </row>
        <row r="144">
          <cell r="J144">
            <v>0</v>
          </cell>
          <cell r="K144">
            <v>0</v>
          </cell>
        </row>
        <row r="145">
          <cell r="J145">
            <v>0</v>
          </cell>
          <cell r="K145">
            <v>0</v>
          </cell>
        </row>
        <row r="146">
          <cell r="J146">
            <v>0</v>
          </cell>
          <cell r="K146">
            <v>0</v>
          </cell>
        </row>
        <row r="147">
          <cell r="J147">
            <v>0</v>
          </cell>
          <cell r="K147">
            <v>0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</row>
        <row r="150">
          <cell r="J150">
            <v>0</v>
          </cell>
          <cell r="K150">
            <v>0</v>
          </cell>
        </row>
        <row r="151">
          <cell r="J151">
            <v>0</v>
          </cell>
          <cell r="K151">
            <v>0</v>
          </cell>
        </row>
        <row r="152">
          <cell r="K152">
            <v>0</v>
          </cell>
        </row>
        <row r="154">
          <cell r="J154">
            <v>0</v>
          </cell>
          <cell r="K154">
            <v>0</v>
          </cell>
        </row>
        <row r="155">
          <cell r="J155">
            <v>0</v>
          </cell>
          <cell r="K155">
            <v>0</v>
          </cell>
        </row>
        <row r="156">
          <cell r="J156">
            <v>0</v>
          </cell>
          <cell r="K156">
            <v>0</v>
          </cell>
        </row>
        <row r="157">
          <cell r="J157">
            <v>0</v>
          </cell>
          <cell r="K157">
            <v>0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0</v>
          </cell>
          <cell r="K161">
            <v>0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0</v>
          </cell>
          <cell r="K165">
            <v>0</v>
          </cell>
        </row>
        <row r="166">
          <cell r="J166">
            <v>0</v>
          </cell>
          <cell r="K166">
            <v>0</v>
          </cell>
        </row>
        <row r="167">
          <cell r="K167">
            <v>0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0</v>
          </cell>
          <cell r="K175">
            <v>0</v>
          </cell>
        </row>
        <row r="176">
          <cell r="J176">
            <v>0</v>
          </cell>
          <cell r="K176">
            <v>0</v>
          </cell>
        </row>
        <row r="177">
          <cell r="J177">
            <v>0</v>
          </cell>
          <cell r="K177">
            <v>0</v>
          </cell>
        </row>
        <row r="178">
          <cell r="J178">
            <v>0</v>
          </cell>
          <cell r="K178">
            <v>0</v>
          </cell>
        </row>
        <row r="179">
          <cell r="J179">
            <v>0</v>
          </cell>
          <cell r="K179">
            <v>0</v>
          </cell>
        </row>
        <row r="180">
          <cell r="J180">
            <v>0</v>
          </cell>
          <cell r="K180">
            <v>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0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0</v>
          </cell>
          <cell r="K202">
            <v>0</v>
          </cell>
        </row>
        <row r="203">
          <cell r="J203">
            <v>0</v>
          </cell>
          <cell r="K203">
            <v>0</v>
          </cell>
        </row>
        <row r="204">
          <cell r="J204">
            <v>0</v>
          </cell>
          <cell r="K204">
            <v>0</v>
          </cell>
        </row>
        <row r="205">
          <cell r="J205">
            <v>0</v>
          </cell>
          <cell r="K205">
            <v>0</v>
          </cell>
        </row>
        <row r="206">
          <cell r="J206">
            <v>0</v>
          </cell>
          <cell r="K206">
            <v>0</v>
          </cell>
        </row>
        <row r="207">
          <cell r="J207">
            <v>0</v>
          </cell>
          <cell r="K207">
            <v>0</v>
          </cell>
        </row>
        <row r="208">
          <cell r="J208">
            <v>0</v>
          </cell>
          <cell r="K208">
            <v>0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0</v>
          </cell>
          <cell r="K212">
            <v>0</v>
          </cell>
        </row>
        <row r="213">
          <cell r="J213">
            <v>0</v>
          </cell>
          <cell r="K213">
            <v>0</v>
          </cell>
        </row>
        <row r="214">
          <cell r="J214">
            <v>0</v>
          </cell>
          <cell r="K214">
            <v>0</v>
          </cell>
        </row>
        <row r="215">
          <cell r="K215">
            <v>0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0</v>
          </cell>
          <cell r="K221">
            <v>0</v>
          </cell>
        </row>
        <row r="222">
          <cell r="J222">
            <v>0</v>
          </cell>
          <cell r="K222">
            <v>0</v>
          </cell>
        </row>
        <row r="223">
          <cell r="J223">
            <v>0</v>
          </cell>
          <cell r="K223">
            <v>0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0</v>
          </cell>
          <cell r="K226">
            <v>0</v>
          </cell>
        </row>
        <row r="227">
          <cell r="J227">
            <v>0</v>
          </cell>
          <cell r="K227">
            <v>0</v>
          </cell>
        </row>
        <row r="228">
          <cell r="J228">
            <v>0</v>
          </cell>
          <cell r="K228">
            <v>0</v>
          </cell>
        </row>
        <row r="229">
          <cell r="J229">
            <v>0</v>
          </cell>
          <cell r="K229">
            <v>0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0</v>
          </cell>
          <cell r="K234">
            <v>0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0</v>
          </cell>
          <cell r="K245">
            <v>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0</v>
          </cell>
          <cell r="K248">
            <v>0</v>
          </cell>
        </row>
        <row r="249">
          <cell r="J249">
            <v>0</v>
          </cell>
          <cell r="K249">
            <v>0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0</v>
          </cell>
          <cell r="K254">
            <v>0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0</v>
          </cell>
        </row>
        <row r="264">
          <cell r="J264">
            <v>0</v>
          </cell>
          <cell r="K264">
            <v>0</v>
          </cell>
        </row>
        <row r="265">
          <cell r="J265">
            <v>0</v>
          </cell>
          <cell r="K265">
            <v>0</v>
          </cell>
        </row>
        <row r="266">
          <cell r="J266">
            <v>0</v>
          </cell>
          <cell r="K266">
            <v>0</v>
          </cell>
        </row>
        <row r="267">
          <cell r="J267">
            <v>0</v>
          </cell>
          <cell r="K267">
            <v>0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0</v>
          </cell>
          <cell r="K270">
            <v>0</v>
          </cell>
        </row>
        <row r="271">
          <cell r="J271">
            <v>0</v>
          </cell>
          <cell r="K271">
            <v>0</v>
          </cell>
        </row>
        <row r="272">
          <cell r="J272">
            <v>0</v>
          </cell>
          <cell r="K272">
            <v>0</v>
          </cell>
        </row>
        <row r="273">
          <cell r="J273">
            <v>0</v>
          </cell>
          <cell r="K273">
            <v>0</v>
          </cell>
        </row>
        <row r="274">
          <cell r="J274">
            <v>0</v>
          </cell>
          <cell r="K274">
            <v>0</v>
          </cell>
        </row>
        <row r="275">
          <cell r="J275">
            <v>0</v>
          </cell>
          <cell r="K275">
            <v>0</v>
          </cell>
        </row>
        <row r="276">
          <cell r="J276">
            <v>0</v>
          </cell>
          <cell r="K276">
            <v>0</v>
          </cell>
        </row>
        <row r="277">
          <cell r="J277">
            <v>0</v>
          </cell>
          <cell r="K277">
            <v>0</v>
          </cell>
        </row>
        <row r="278">
          <cell r="J278">
            <v>0</v>
          </cell>
          <cell r="K278">
            <v>0</v>
          </cell>
        </row>
        <row r="279">
          <cell r="J279">
            <v>0</v>
          </cell>
          <cell r="K279">
            <v>0</v>
          </cell>
        </row>
        <row r="280">
          <cell r="J280">
            <v>0</v>
          </cell>
          <cell r="K280">
            <v>0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0</v>
          </cell>
          <cell r="K285">
            <v>0</v>
          </cell>
        </row>
        <row r="286">
          <cell r="J286">
            <v>0</v>
          </cell>
          <cell r="K286">
            <v>0</v>
          </cell>
        </row>
        <row r="287">
          <cell r="J287">
            <v>0</v>
          </cell>
          <cell r="K287">
            <v>0</v>
          </cell>
        </row>
        <row r="288">
          <cell r="J288">
            <v>0</v>
          </cell>
          <cell r="K288">
            <v>0</v>
          </cell>
        </row>
        <row r="289">
          <cell r="J289">
            <v>0</v>
          </cell>
          <cell r="K289">
            <v>0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0</v>
          </cell>
          <cell r="K293">
            <v>0</v>
          </cell>
        </row>
        <row r="294">
          <cell r="J294">
            <v>0</v>
          </cell>
          <cell r="K294">
            <v>0</v>
          </cell>
        </row>
        <row r="295">
          <cell r="J295">
            <v>0</v>
          </cell>
          <cell r="K295">
            <v>0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0</v>
          </cell>
          <cell r="K298">
            <v>0</v>
          </cell>
        </row>
        <row r="299">
          <cell r="J299">
            <v>0</v>
          </cell>
          <cell r="K299">
            <v>0</v>
          </cell>
        </row>
        <row r="300">
          <cell r="J300">
            <v>0</v>
          </cell>
          <cell r="K300">
            <v>0</v>
          </cell>
        </row>
        <row r="301">
          <cell r="J301">
            <v>0</v>
          </cell>
          <cell r="K301">
            <v>0</v>
          </cell>
        </row>
        <row r="302">
          <cell r="J302">
            <v>0</v>
          </cell>
          <cell r="K302">
            <v>0</v>
          </cell>
        </row>
        <row r="303">
          <cell r="J303">
            <v>0</v>
          </cell>
          <cell r="K303">
            <v>0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0</v>
          </cell>
        </row>
        <row r="315">
          <cell r="J315">
            <v>0</v>
          </cell>
          <cell r="K315">
            <v>0</v>
          </cell>
        </row>
        <row r="316">
          <cell r="J316">
            <v>0</v>
          </cell>
          <cell r="K316">
            <v>0</v>
          </cell>
        </row>
        <row r="317">
          <cell r="J317">
            <v>0</v>
          </cell>
          <cell r="K317">
            <v>0</v>
          </cell>
        </row>
        <row r="318">
          <cell r="J318">
            <v>0</v>
          </cell>
          <cell r="K318">
            <v>0</v>
          </cell>
        </row>
        <row r="319">
          <cell r="J319">
            <v>0</v>
          </cell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4">
          <cell r="J324">
            <v>0</v>
          </cell>
          <cell r="K324">
            <v>0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0</v>
          </cell>
          <cell r="K330">
            <v>0</v>
          </cell>
        </row>
        <row r="331">
          <cell r="J331">
            <v>0</v>
          </cell>
          <cell r="K331">
            <v>0</v>
          </cell>
        </row>
        <row r="332">
          <cell r="J332">
            <v>0</v>
          </cell>
          <cell r="K332">
            <v>0</v>
          </cell>
        </row>
        <row r="333">
          <cell r="J333">
            <v>0</v>
          </cell>
          <cell r="K333">
            <v>0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0</v>
          </cell>
          <cell r="K336">
            <v>0</v>
          </cell>
        </row>
        <row r="337">
          <cell r="J337">
            <v>0</v>
          </cell>
          <cell r="K337">
            <v>0</v>
          </cell>
        </row>
        <row r="338">
          <cell r="J338">
            <v>0</v>
          </cell>
          <cell r="K338">
            <v>0</v>
          </cell>
        </row>
        <row r="339">
          <cell r="J339">
            <v>0</v>
          </cell>
          <cell r="K339">
            <v>0</v>
          </cell>
        </row>
        <row r="340">
          <cell r="J340">
            <v>0</v>
          </cell>
          <cell r="K340">
            <v>0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0</v>
          </cell>
          <cell r="K345">
            <v>0</v>
          </cell>
        </row>
        <row r="346">
          <cell r="J346">
            <v>0</v>
          </cell>
          <cell r="K346">
            <v>0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0</v>
          </cell>
          <cell r="K349">
            <v>0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0</v>
          </cell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0</v>
          </cell>
          <cell r="K360">
            <v>0</v>
          </cell>
        </row>
        <row r="361">
          <cell r="J361">
            <v>0</v>
          </cell>
          <cell r="K361">
            <v>0</v>
          </cell>
        </row>
        <row r="362">
          <cell r="J362">
            <v>0</v>
          </cell>
          <cell r="K362">
            <v>0</v>
          </cell>
        </row>
        <row r="363">
          <cell r="J363">
            <v>0</v>
          </cell>
          <cell r="K363">
            <v>0</v>
          </cell>
        </row>
        <row r="364">
          <cell r="J364">
            <v>0</v>
          </cell>
          <cell r="K364">
            <v>0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0</v>
          </cell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0</v>
          </cell>
          <cell r="K382">
            <v>0</v>
          </cell>
        </row>
        <row r="383">
          <cell r="J383">
            <v>0</v>
          </cell>
          <cell r="K383">
            <v>0</v>
          </cell>
        </row>
        <row r="384">
          <cell r="K384">
            <v>0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0</v>
          </cell>
          <cell r="K397">
            <v>0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0</v>
          </cell>
          <cell r="K403">
            <v>0</v>
          </cell>
        </row>
        <row r="404">
          <cell r="J404">
            <v>0</v>
          </cell>
          <cell r="K404">
            <v>0</v>
          </cell>
        </row>
        <row r="405">
          <cell r="J405">
            <v>0</v>
          </cell>
          <cell r="K405">
            <v>0</v>
          </cell>
        </row>
        <row r="406">
          <cell r="J406">
            <v>0</v>
          </cell>
          <cell r="K406">
            <v>0</v>
          </cell>
        </row>
        <row r="407">
          <cell r="J407">
            <v>0</v>
          </cell>
          <cell r="K407">
            <v>0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0</v>
          </cell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7">
          <cell r="J417">
            <v>0</v>
          </cell>
          <cell r="K417">
            <v>0</v>
          </cell>
        </row>
        <row r="418">
          <cell r="J418">
            <v>0</v>
          </cell>
          <cell r="K418">
            <v>0</v>
          </cell>
        </row>
        <row r="419">
          <cell r="J419">
            <v>0</v>
          </cell>
          <cell r="K419">
            <v>0</v>
          </cell>
        </row>
        <row r="420">
          <cell r="J420">
            <v>0</v>
          </cell>
          <cell r="K420">
            <v>0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0</v>
          </cell>
          <cell r="K426">
            <v>0</v>
          </cell>
        </row>
        <row r="427">
          <cell r="J427">
            <v>0</v>
          </cell>
          <cell r="K427">
            <v>0</v>
          </cell>
        </row>
        <row r="428">
          <cell r="J428">
            <v>0</v>
          </cell>
          <cell r="K428">
            <v>0</v>
          </cell>
        </row>
        <row r="429">
          <cell r="J429">
            <v>0</v>
          </cell>
          <cell r="K429">
            <v>0</v>
          </cell>
        </row>
        <row r="430">
          <cell r="J430">
            <v>0</v>
          </cell>
          <cell r="K430">
            <v>0</v>
          </cell>
        </row>
        <row r="431">
          <cell r="K431">
            <v>0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0</v>
          </cell>
          <cell r="K446">
            <v>0</v>
          </cell>
        </row>
        <row r="447">
          <cell r="J447">
            <v>0</v>
          </cell>
          <cell r="K447">
            <v>0</v>
          </cell>
        </row>
        <row r="448">
          <cell r="J448">
            <v>0</v>
          </cell>
          <cell r="K448">
            <v>0</v>
          </cell>
        </row>
        <row r="449">
          <cell r="J449">
            <v>0</v>
          </cell>
          <cell r="K449">
            <v>0</v>
          </cell>
        </row>
        <row r="450">
          <cell r="J450">
            <v>0</v>
          </cell>
          <cell r="K450">
            <v>0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0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0</v>
          </cell>
          <cell r="K473">
            <v>0</v>
          </cell>
        </row>
        <row r="474">
          <cell r="J474">
            <v>0</v>
          </cell>
          <cell r="K474">
            <v>0</v>
          </cell>
        </row>
        <row r="475">
          <cell r="J475">
            <v>0</v>
          </cell>
          <cell r="K475">
            <v>0</v>
          </cell>
        </row>
        <row r="476">
          <cell r="J476">
            <v>0</v>
          </cell>
          <cell r="K476">
            <v>0</v>
          </cell>
        </row>
        <row r="477">
          <cell r="J477">
            <v>0</v>
          </cell>
          <cell r="K477">
            <v>0</v>
          </cell>
        </row>
        <row r="478">
          <cell r="J478">
            <v>0</v>
          </cell>
          <cell r="K478">
            <v>0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0</v>
          </cell>
        </row>
        <row r="485">
          <cell r="J485">
            <v>0</v>
          </cell>
          <cell r="K485">
            <v>0</v>
          </cell>
        </row>
        <row r="486">
          <cell r="J486">
            <v>0</v>
          </cell>
          <cell r="K486">
            <v>0</v>
          </cell>
        </row>
        <row r="487">
          <cell r="J487">
            <v>0</v>
          </cell>
          <cell r="K487">
            <v>0</v>
          </cell>
        </row>
        <row r="488">
          <cell r="J488">
            <v>0</v>
          </cell>
          <cell r="K488">
            <v>0</v>
          </cell>
        </row>
        <row r="489">
          <cell r="J489">
            <v>0</v>
          </cell>
          <cell r="K489">
            <v>0</v>
          </cell>
        </row>
        <row r="490">
          <cell r="K490">
            <v>0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0</v>
          </cell>
          <cell r="K498">
            <v>0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0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0</v>
          </cell>
          <cell r="K509">
            <v>0</v>
          </cell>
        </row>
        <row r="510">
          <cell r="K510">
            <v>0</v>
          </cell>
        </row>
        <row r="512">
          <cell r="J512">
            <v>0</v>
          </cell>
          <cell r="K512">
            <v>0</v>
          </cell>
        </row>
        <row r="513">
          <cell r="J513">
            <v>0</v>
          </cell>
          <cell r="K513">
            <v>0</v>
          </cell>
        </row>
        <row r="514">
          <cell r="K514">
            <v>0</v>
          </cell>
        </row>
        <row r="516">
          <cell r="J516">
            <v>0</v>
          </cell>
          <cell r="K516">
            <v>0</v>
          </cell>
        </row>
        <row r="517">
          <cell r="J517">
            <v>0</v>
          </cell>
          <cell r="K517">
            <v>0</v>
          </cell>
        </row>
        <row r="518">
          <cell r="J518">
            <v>0</v>
          </cell>
          <cell r="K518">
            <v>0</v>
          </cell>
        </row>
        <row r="519">
          <cell r="J519">
            <v>0</v>
          </cell>
          <cell r="K519">
            <v>0</v>
          </cell>
        </row>
        <row r="520">
          <cell r="J520">
            <v>0</v>
          </cell>
          <cell r="K520">
            <v>0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0</v>
          </cell>
          <cell r="K523">
            <v>0</v>
          </cell>
        </row>
        <row r="524">
          <cell r="J524">
            <v>0</v>
          </cell>
          <cell r="K524">
            <v>0</v>
          </cell>
        </row>
        <row r="525">
          <cell r="J525">
            <v>0</v>
          </cell>
          <cell r="K525">
            <v>0</v>
          </cell>
        </row>
        <row r="526">
          <cell r="J526">
            <v>0</v>
          </cell>
          <cell r="K526">
            <v>0</v>
          </cell>
        </row>
        <row r="527">
          <cell r="J527">
            <v>0</v>
          </cell>
          <cell r="K527">
            <v>0</v>
          </cell>
        </row>
        <row r="528">
          <cell r="J528">
            <v>0</v>
          </cell>
          <cell r="K528">
            <v>0</v>
          </cell>
        </row>
        <row r="529">
          <cell r="J529">
            <v>0</v>
          </cell>
          <cell r="K529">
            <v>0</v>
          </cell>
        </row>
        <row r="530">
          <cell r="J530">
            <v>0</v>
          </cell>
          <cell r="K530">
            <v>0</v>
          </cell>
        </row>
        <row r="531">
          <cell r="J531">
            <v>0</v>
          </cell>
          <cell r="K531">
            <v>0</v>
          </cell>
        </row>
        <row r="532">
          <cell r="J532">
            <v>0</v>
          </cell>
          <cell r="K532">
            <v>0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0</v>
          </cell>
          <cell r="K535">
            <v>0</v>
          </cell>
        </row>
        <row r="536">
          <cell r="J536">
            <v>0</v>
          </cell>
          <cell r="K536">
            <v>0</v>
          </cell>
        </row>
        <row r="537">
          <cell r="J537">
            <v>0</v>
          </cell>
          <cell r="K537">
            <v>0</v>
          </cell>
        </row>
        <row r="538">
          <cell r="J538">
            <v>0</v>
          </cell>
          <cell r="K538">
            <v>0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0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0</v>
          </cell>
          <cell r="K547">
            <v>0</v>
          </cell>
        </row>
        <row r="548">
          <cell r="J548">
            <v>0</v>
          </cell>
          <cell r="K548">
            <v>0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8">
          <cell r="J558">
            <v>0</v>
          </cell>
          <cell r="K558">
            <v>0</v>
          </cell>
        </row>
        <row r="559">
          <cell r="J559">
            <v>0</v>
          </cell>
          <cell r="K559">
            <v>0</v>
          </cell>
        </row>
        <row r="560">
          <cell r="J560">
            <v>0</v>
          </cell>
          <cell r="K560">
            <v>0</v>
          </cell>
        </row>
        <row r="561">
          <cell r="K561">
            <v>0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5">
          <cell r="J575">
            <v>0</v>
          </cell>
          <cell r="K575">
            <v>0</v>
          </cell>
        </row>
        <row r="576">
          <cell r="J576">
            <v>0</v>
          </cell>
          <cell r="K576">
            <v>0</v>
          </cell>
        </row>
        <row r="577">
          <cell r="K577">
            <v>0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0</v>
          </cell>
          <cell r="K582">
            <v>0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0</v>
          </cell>
          <cell r="K591">
            <v>0</v>
          </cell>
        </row>
        <row r="592">
          <cell r="K592">
            <v>0</v>
          </cell>
        </row>
        <row r="594">
          <cell r="J594">
            <v>0</v>
          </cell>
          <cell r="K594">
            <v>0</v>
          </cell>
        </row>
        <row r="595">
          <cell r="J595">
            <v>0</v>
          </cell>
          <cell r="K595">
            <v>0</v>
          </cell>
        </row>
        <row r="596">
          <cell r="K596">
            <v>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0</v>
          </cell>
          <cell r="K605">
            <v>0</v>
          </cell>
        </row>
        <row r="606">
          <cell r="J606">
            <v>0</v>
          </cell>
          <cell r="K606">
            <v>0</v>
          </cell>
        </row>
        <row r="607">
          <cell r="K607">
            <v>0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6">
          <cell r="J616">
            <v>0</v>
          </cell>
        </row>
      </sheetData>
      <sheetData sheetId="5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0</v>
          </cell>
          <cell r="K23">
            <v>0</v>
          </cell>
        </row>
        <row r="24">
          <cell r="J24">
            <v>0</v>
          </cell>
          <cell r="K24">
            <v>0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0</v>
          </cell>
          <cell r="K44">
            <v>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0</v>
          </cell>
        </row>
        <row r="50">
          <cell r="J50">
            <v>0</v>
          </cell>
          <cell r="K50">
            <v>0</v>
          </cell>
        </row>
        <row r="51">
          <cell r="K51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5">
          <cell r="J55">
            <v>0</v>
          </cell>
          <cell r="K55">
            <v>0</v>
          </cell>
        </row>
        <row r="56">
          <cell r="J56">
            <v>0</v>
          </cell>
          <cell r="K56">
            <v>0</v>
          </cell>
        </row>
        <row r="57">
          <cell r="J57">
            <v>0</v>
          </cell>
          <cell r="K57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0</v>
          </cell>
        </row>
        <row r="67">
          <cell r="J67">
            <v>0</v>
          </cell>
          <cell r="K67">
            <v>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0</v>
          </cell>
          <cell r="K70">
            <v>0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0</v>
          </cell>
          <cell r="K82">
            <v>0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0</v>
          </cell>
        </row>
        <row r="87">
          <cell r="J87">
            <v>0</v>
          </cell>
          <cell r="K87">
            <v>0</v>
          </cell>
        </row>
        <row r="88">
          <cell r="J88">
            <v>0</v>
          </cell>
          <cell r="K88">
            <v>0</v>
          </cell>
        </row>
        <row r="89">
          <cell r="J89">
            <v>0</v>
          </cell>
          <cell r="K89">
            <v>0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0</v>
          </cell>
          <cell r="K92">
            <v>0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0</v>
          </cell>
          <cell r="K95">
            <v>0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0</v>
          </cell>
          <cell r="K99">
            <v>0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0</v>
          </cell>
          <cell r="K102">
            <v>0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0</v>
          </cell>
          <cell r="K114">
            <v>0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0</v>
          </cell>
          <cell r="K117">
            <v>0</v>
          </cell>
        </row>
        <row r="118">
          <cell r="J118">
            <v>0</v>
          </cell>
          <cell r="K118">
            <v>0</v>
          </cell>
        </row>
        <row r="119">
          <cell r="J119">
            <v>0</v>
          </cell>
          <cell r="K119">
            <v>0</v>
          </cell>
        </row>
        <row r="120">
          <cell r="J120">
            <v>0</v>
          </cell>
          <cell r="K120">
            <v>0</v>
          </cell>
        </row>
        <row r="121">
          <cell r="J121">
            <v>0</v>
          </cell>
          <cell r="K121">
            <v>0</v>
          </cell>
        </row>
        <row r="122">
          <cell r="J122">
            <v>0</v>
          </cell>
          <cell r="K122">
            <v>0</v>
          </cell>
        </row>
        <row r="123">
          <cell r="J123">
            <v>0</v>
          </cell>
          <cell r="K123">
            <v>0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0</v>
          </cell>
          <cell r="K133">
            <v>0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0</v>
          </cell>
        </row>
        <row r="139">
          <cell r="J139">
            <v>0</v>
          </cell>
          <cell r="K139">
            <v>0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0</v>
          </cell>
          <cell r="K142">
            <v>0</v>
          </cell>
        </row>
        <row r="143">
          <cell r="J143">
            <v>0</v>
          </cell>
          <cell r="K143">
            <v>0</v>
          </cell>
        </row>
        <row r="144">
          <cell r="J144">
            <v>0</v>
          </cell>
          <cell r="K144">
            <v>0</v>
          </cell>
        </row>
        <row r="145">
          <cell r="J145">
            <v>0</v>
          </cell>
          <cell r="K145">
            <v>0</v>
          </cell>
        </row>
        <row r="146">
          <cell r="J146">
            <v>0</v>
          </cell>
          <cell r="K146">
            <v>0</v>
          </cell>
        </row>
        <row r="147">
          <cell r="J147">
            <v>0</v>
          </cell>
          <cell r="K147">
            <v>0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</row>
        <row r="150">
          <cell r="J150">
            <v>0</v>
          </cell>
          <cell r="K150">
            <v>0</v>
          </cell>
        </row>
        <row r="151">
          <cell r="J151">
            <v>0</v>
          </cell>
          <cell r="K151">
            <v>0</v>
          </cell>
        </row>
        <row r="152">
          <cell r="K152">
            <v>0</v>
          </cell>
        </row>
        <row r="154">
          <cell r="J154">
            <v>0</v>
          </cell>
          <cell r="K154">
            <v>0</v>
          </cell>
        </row>
        <row r="155">
          <cell r="J155">
            <v>0</v>
          </cell>
          <cell r="K155">
            <v>0</v>
          </cell>
        </row>
        <row r="156">
          <cell r="J156">
            <v>0</v>
          </cell>
          <cell r="K156">
            <v>0</v>
          </cell>
        </row>
        <row r="157">
          <cell r="J157">
            <v>0</v>
          </cell>
          <cell r="K157">
            <v>0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0</v>
          </cell>
          <cell r="K161">
            <v>0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0</v>
          </cell>
          <cell r="K165">
            <v>0</v>
          </cell>
        </row>
        <row r="166">
          <cell r="J166">
            <v>0</v>
          </cell>
          <cell r="K166">
            <v>0</v>
          </cell>
        </row>
        <row r="167">
          <cell r="K167">
            <v>0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0</v>
          </cell>
          <cell r="K175">
            <v>0</v>
          </cell>
        </row>
        <row r="176">
          <cell r="J176">
            <v>0</v>
          </cell>
          <cell r="K176">
            <v>0</v>
          </cell>
        </row>
        <row r="177">
          <cell r="J177">
            <v>0</v>
          </cell>
          <cell r="K177">
            <v>0</v>
          </cell>
        </row>
        <row r="178">
          <cell r="J178">
            <v>0</v>
          </cell>
          <cell r="K178">
            <v>0</v>
          </cell>
        </row>
        <row r="179">
          <cell r="J179">
            <v>0</v>
          </cell>
          <cell r="K179">
            <v>0</v>
          </cell>
        </row>
        <row r="180">
          <cell r="J180">
            <v>0</v>
          </cell>
          <cell r="K180">
            <v>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0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0</v>
          </cell>
          <cell r="K202">
            <v>0</v>
          </cell>
        </row>
        <row r="203">
          <cell r="J203">
            <v>0</v>
          </cell>
          <cell r="K203">
            <v>0</v>
          </cell>
        </row>
        <row r="204">
          <cell r="J204">
            <v>0</v>
          </cell>
          <cell r="K204">
            <v>0</v>
          </cell>
        </row>
        <row r="205">
          <cell r="J205">
            <v>0</v>
          </cell>
          <cell r="K205">
            <v>0</v>
          </cell>
        </row>
        <row r="206">
          <cell r="J206">
            <v>0</v>
          </cell>
          <cell r="K206">
            <v>0</v>
          </cell>
        </row>
        <row r="207">
          <cell r="J207">
            <v>0</v>
          </cell>
          <cell r="K207">
            <v>0</v>
          </cell>
        </row>
        <row r="208">
          <cell r="J208">
            <v>0</v>
          </cell>
          <cell r="K208">
            <v>0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0</v>
          </cell>
          <cell r="K212">
            <v>0</v>
          </cell>
        </row>
        <row r="213">
          <cell r="J213">
            <v>0</v>
          </cell>
          <cell r="K213">
            <v>0</v>
          </cell>
        </row>
        <row r="214">
          <cell r="J214">
            <v>0</v>
          </cell>
          <cell r="K214">
            <v>0</v>
          </cell>
        </row>
        <row r="215">
          <cell r="K215">
            <v>0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0</v>
          </cell>
          <cell r="K221">
            <v>0</v>
          </cell>
        </row>
        <row r="222">
          <cell r="J222">
            <v>0</v>
          </cell>
          <cell r="K222">
            <v>0</v>
          </cell>
        </row>
        <row r="223">
          <cell r="J223">
            <v>0</v>
          </cell>
          <cell r="K223">
            <v>0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0</v>
          </cell>
          <cell r="K226">
            <v>0</v>
          </cell>
        </row>
        <row r="227">
          <cell r="J227">
            <v>0</v>
          </cell>
          <cell r="K227">
            <v>0</v>
          </cell>
        </row>
        <row r="228">
          <cell r="J228">
            <v>0</v>
          </cell>
          <cell r="K228">
            <v>0</v>
          </cell>
        </row>
        <row r="229">
          <cell r="J229">
            <v>0</v>
          </cell>
          <cell r="K229">
            <v>0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0</v>
          </cell>
          <cell r="K234">
            <v>0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0</v>
          </cell>
          <cell r="K245">
            <v>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0</v>
          </cell>
          <cell r="K248">
            <v>0</v>
          </cell>
        </row>
        <row r="249">
          <cell r="J249">
            <v>0</v>
          </cell>
          <cell r="K249">
            <v>0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0</v>
          </cell>
          <cell r="K254">
            <v>0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0</v>
          </cell>
        </row>
        <row r="264">
          <cell r="J264">
            <v>0</v>
          </cell>
          <cell r="K264">
            <v>0</v>
          </cell>
        </row>
        <row r="265">
          <cell r="J265">
            <v>0</v>
          </cell>
          <cell r="K265">
            <v>0</v>
          </cell>
        </row>
        <row r="266">
          <cell r="J266">
            <v>0</v>
          </cell>
          <cell r="K266">
            <v>0</v>
          </cell>
        </row>
        <row r="267">
          <cell r="J267">
            <v>0</v>
          </cell>
          <cell r="K267">
            <v>0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0</v>
          </cell>
          <cell r="K270">
            <v>0</v>
          </cell>
        </row>
        <row r="271">
          <cell r="J271">
            <v>0</v>
          </cell>
          <cell r="K271">
            <v>0</v>
          </cell>
        </row>
        <row r="272">
          <cell r="J272">
            <v>0</v>
          </cell>
          <cell r="K272">
            <v>0</v>
          </cell>
        </row>
        <row r="273">
          <cell r="J273">
            <v>0</v>
          </cell>
          <cell r="K273">
            <v>0</v>
          </cell>
        </row>
        <row r="274">
          <cell r="J274">
            <v>0</v>
          </cell>
          <cell r="K274">
            <v>0</v>
          </cell>
        </row>
        <row r="275">
          <cell r="J275">
            <v>0</v>
          </cell>
          <cell r="K275">
            <v>0</v>
          </cell>
        </row>
        <row r="276">
          <cell r="J276">
            <v>0</v>
          </cell>
          <cell r="K276">
            <v>0</v>
          </cell>
        </row>
        <row r="277">
          <cell r="J277">
            <v>0</v>
          </cell>
          <cell r="K277">
            <v>0</v>
          </cell>
        </row>
        <row r="278">
          <cell r="J278">
            <v>0</v>
          </cell>
          <cell r="K278">
            <v>0</v>
          </cell>
        </row>
        <row r="279">
          <cell r="J279">
            <v>0</v>
          </cell>
          <cell r="K279">
            <v>0</v>
          </cell>
        </row>
        <row r="280">
          <cell r="J280">
            <v>0</v>
          </cell>
          <cell r="K280">
            <v>0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0</v>
          </cell>
          <cell r="K285">
            <v>0</v>
          </cell>
        </row>
        <row r="286">
          <cell r="J286">
            <v>0</v>
          </cell>
          <cell r="K286">
            <v>0</v>
          </cell>
        </row>
        <row r="287">
          <cell r="J287">
            <v>0</v>
          </cell>
          <cell r="K287">
            <v>0</v>
          </cell>
        </row>
        <row r="288">
          <cell r="J288">
            <v>0</v>
          </cell>
          <cell r="K288">
            <v>0</v>
          </cell>
        </row>
        <row r="289">
          <cell r="J289">
            <v>0</v>
          </cell>
          <cell r="K289">
            <v>0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0</v>
          </cell>
          <cell r="K293">
            <v>0</v>
          </cell>
        </row>
        <row r="294">
          <cell r="J294">
            <v>0</v>
          </cell>
          <cell r="K294">
            <v>0</v>
          </cell>
        </row>
        <row r="295">
          <cell r="J295">
            <v>0</v>
          </cell>
          <cell r="K295">
            <v>0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0</v>
          </cell>
          <cell r="K298">
            <v>0</v>
          </cell>
        </row>
        <row r="299">
          <cell r="J299">
            <v>0</v>
          </cell>
          <cell r="K299">
            <v>0</v>
          </cell>
        </row>
        <row r="300">
          <cell r="J300">
            <v>0</v>
          </cell>
          <cell r="K300">
            <v>0</v>
          </cell>
        </row>
        <row r="301">
          <cell r="J301">
            <v>0</v>
          </cell>
          <cell r="K301">
            <v>0</v>
          </cell>
        </row>
        <row r="302">
          <cell r="J302">
            <v>0</v>
          </cell>
          <cell r="K302">
            <v>0</v>
          </cell>
        </row>
        <row r="303">
          <cell r="J303">
            <v>0</v>
          </cell>
          <cell r="K303">
            <v>0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0</v>
          </cell>
        </row>
        <row r="315">
          <cell r="J315">
            <v>0</v>
          </cell>
          <cell r="K315">
            <v>0</v>
          </cell>
        </row>
        <row r="316">
          <cell r="J316">
            <v>0</v>
          </cell>
          <cell r="K316">
            <v>0</v>
          </cell>
        </row>
        <row r="317">
          <cell r="J317">
            <v>0</v>
          </cell>
          <cell r="K317">
            <v>0</v>
          </cell>
        </row>
        <row r="318">
          <cell r="J318">
            <v>0</v>
          </cell>
          <cell r="K318">
            <v>0</v>
          </cell>
        </row>
        <row r="319">
          <cell r="J319">
            <v>0</v>
          </cell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4">
          <cell r="J324">
            <v>0</v>
          </cell>
          <cell r="K324">
            <v>0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0</v>
          </cell>
          <cell r="K330">
            <v>0</v>
          </cell>
        </row>
        <row r="331">
          <cell r="J331">
            <v>0</v>
          </cell>
          <cell r="K331">
            <v>0</v>
          </cell>
        </row>
        <row r="332">
          <cell r="J332">
            <v>0</v>
          </cell>
          <cell r="K332">
            <v>0</v>
          </cell>
        </row>
        <row r="333">
          <cell r="J333">
            <v>0</v>
          </cell>
          <cell r="K333">
            <v>0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0</v>
          </cell>
          <cell r="K336">
            <v>0</v>
          </cell>
        </row>
        <row r="337">
          <cell r="J337">
            <v>0</v>
          </cell>
          <cell r="K337">
            <v>0</v>
          </cell>
        </row>
        <row r="338">
          <cell r="J338">
            <v>0</v>
          </cell>
          <cell r="K338">
            <v>0</v>
          </cell>
        </row>
        <row r="339">
          <cell r="J339">
            <v>0</v>
          </cell>
          <cell r="K339">
            <v>0</v>
          </cell>
        </row>
        <row r="340">
          <cell r="J340">
            <v>0</v>
          </cell>
          <cell r="K340">
            <v>0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0</v>
          </cell>
          <cell r="K345">
            <v>0</v>
          </cell>
        </row>
        <row r="346">
          <cell r="J346">
            <v>0</v>
          </cell>
          <cell r="K346">
            <v>0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0</v>
          </cell>
          <cell r="K349">
            <v>0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0</v>
          </cell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0</v>
          </cell>
          <cell r="K360">
            <v>0</v>
          </cell>
        </row>
        <row r="361">
          <cell r="J361">
            <v>0</v>
          </cell>
          <cell r="K361">
            <v>0</v>
          </cell>
        </row>
        <row r="362">
          <cell r="J362">
            <v>0</v>
          </cell>
          <cell r="K362">
            <v>0</v>
          </cell>
        </row>
        <row r="363">
          <cell r="J363">
            <v>0</v>
          </cell>
          <cell r="K363">
            <v>0</v>
          </cell>
        </row>
        <row r="364">
          <cell r="J364">
            <v>0</v>
          </cell>
          <cell r="K364">
            <v>0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0</v>
          </cell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0</v>
          </cell>
          <cell r="K382">
            <v>0</v>
          </cell>
        </row>
        <row r="383">
          <cell r="J383">
            <v>0</v>
          </cell>
          <cell r="K383">
            <v>0</v>
          </cell>
        </row>
        <row r="384">
          <cell r="K384">
            <v>0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0</v>
          </cell>
          <cell r="K397">
            <v>0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0</v>
          </cell>
          <cell r="K403">
            <v>0</v>
          </cell>
        </row>
        <row r="404">
          <cell r="J404">
            <v>0</v>
          </cell>
          <cell r="K404">
            <v>0</v>
          </cell>
        </row>
        <row r="405">
          <cell r="J405">
            <v>0</v>
          </cell>
          <cell r="K405">
            <v>0</v>
          </cell>
        </row>
        <row r="406">
          <cell r="J406">
            <v>0</v>
          </cell>
          <cell r="K406">
            <v>0</v>
          </cell>
        </row>
        <row r="407">
          <cell r="J407">
            <v>0</v>
          </cell>
          <cell r="K407">
            <v>0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0</v>
          </cell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7">
          <cell r="J417">
            <v>0</v>
          </cell>
          <cell r="K417">
            <v>0</v>
          </cell>
        </row>
        <row r="418">
          <cell r="J418">
            <v>0</v>
          </cell>
          <cell r="K418">
            <v>0</v>
          </cell>
        </row>
        <row r="419">
          <cell r="J419">
            <v>0</v>
          </cell>
          <cell r="K419">
            <v>0</v>
          </cell>
        </row>
        <row r="420">
          <cell r="J420">
            <v>0</v>
          </cell>
          <cell r="K420">
            <v>0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0</v>
          </cell>
          <cell r="K426">
            <v>0</v>
          </cell>
        </row>
        <row r="427">
          <cell r="J427">
            <v>0</v>
          </cell>
          <cell r="K427">
            <v>0</v>
          </cell>
        </row>
        <row r="428">
          <cell r="J428">
            <v>0</v>
          </cell>
          <cell r="K428">
            <v>0</v>
          </cell>
        </row>
        <row r="429">
          <cell r="J429">
            <v>0</v>
          </cell>
          <cell r="K429">
            <v>0</v>
          </cell>
        </row>
        <row r="430">
          <cell r="J430">
            <v>0</v>
          </cell>
          <cell r="K430">
            <v>0</v>
          </cell>
        </row>
        <row r="431">
          <cell r="K431">
            <v>0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0</v>
          </cell>
          <cell r="K446">
            <v>0</v>
          </cell>
        </row>
        <row r="447">
          <cell r="J447">
            <v>0</v>
          </cell>
          <cell r="K447">
            <v>0</v>
          </cell>
        </row>
        <row r="448">
          <cell r="J448">
            <v>0</v>
          </cell>
          <cell r="K448">
            <v>0</v>
          </cell>
        </row>
        <row r="449">
          <cell r="J449">
            <v>0</v>
          </cell>
          <cell r="K449">
            <v>0</v>
          </cell>
        </row>
        <row r="450">
          <cell r="J450">
            <v>0</v>
          </cell>
          <cell r="K450">
            <v>0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0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0</v>
          </cell>
          <cell r="K473">
            <v>0</v>
          </cell>
        </row>
        <row r="474">
          <cell r="J474">
            <v>0</v>
          </cell>
          <cell r="K474">
            <v>0</v>
          </cell>
        </row>
        <row r="475">
          <cell r="J475">
            <v>0</v>
          </cell>
          <cell r="K475">
            <v>0</v>
          </cell>
        </row>
        <row r="476">
          <cell r="J476">
            <v>0</v>
          </cell>
          <cell r="K476">
            <v>0</v>
          </cell>
        </row>
        <row r="477">
          <cell r="J477">
            <v>0</v>
          </cell>
          <cell r="K477">
            <v>0</v>
          </cell>
        </row>
        <row r="478">
          <cell r="J478">
            <v>0</v>
          </cell>
          <cell r="K478">
            <v>0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0</v>
          </cell>
        </row>
        <row r="485">
          <cell r="J485">
            <v>0</v>
          </cell>
          <cell r="K485">
            <v>0</v>
          </cell>
        </row>
        <row r="486">
          <cell r="J486">
            <v>0</v>
          </cell>
          <cell r="K486">
            <v>0</v>
          </cell>
        </row>
        <row r="487">
          <cell r="J487">
            <v>0</v>
          </cell>
          <cell r="K487">
            <v>0</v>
          </cell>
        </row>
        <row r="488">
          <cell r="J488">
            <v>0</v>
          </cell>
          <cell r="K488">
            <v>0</v>
          </cell>
        </row>
        <row r="489">
          <cell r="J489">
            <v>0</v>
          </cell>
          <cell r="K489">
            <v>0</v>
          </cell>
        </row>
        <row r="490">
          <cell r="K490">
            <v>0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0</v>
          </cell>
          <cell r="K498">
            <v>0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0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0</v>
          </cell>
          <cell r="K509">
            <v>0</v>
          </cell>
        </row>
        <row r="510">
          <cell r="K510">
            <v>0</v>
          </cell>
        </row>
        <row r="512">
          <cell r="J512">
            <v>0</v>
          </cell>
          <cell r="K512">
            <v>0</v>
          </cell>
        </row>
        <row r="513">
          <cell r="J513">
            <v>0</v>
          </cell>
          <cell r="K513">
            <v>0</v>
          </cell>
        </row>
        <row r="514">
          <cell r="K514">
            <v>0</v>
          </cell>
        </row>
        <row r="516">
          <cell r="J516">
            <v>0</v>
          </cell>
          <cell r="K516">
            <v>0</v>
          </cell>
        </row>
        <row r="517">
          <cell r="J517">
            <v>0</v>
          </cell>
          <cell r="K517">
            <v>0</v>
          </cell>
        </row>
        <row r="518">
          <cell r="J518">
            <v>0</v>
          </cell>
          <cell r="K518">
            <v>0</v>
          </cell>
        </row>
        <row r="519">
          <cell r="J519">
            <v>0</v>
          </cell>
          <cell r="K519">
            <v>0</v>
          </cell>
        </row>
        <row r="520">
          <cell r="J520">
            <v>0</v>
          </cell>
          <cell r="K520">
            <v>0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0</v>
          </cell>
          <cell r="K523">
            <v>0</v>
          </cell>
        </row>
        <row r="524">
          <cell r="J524">
            <v>0</v>
          </cell>
          <cell r="K524">
            <v>0</v>
          </cell>
        </row>
        <row r="525">
          <cell r="J525">
            <v>0</v>
          </cell>
          <cell r="K525">
            <v>0</v>
          </cell>
        </row>
        <row r="526">
          <cell r="J526">
            <v>0</v>
          </cell>
          <cell r="K526">
            <v>0</v>
          </cell>
        </row>
        <row r="527">
          <cell r="J527">
            <v>0</v>
          </cell>
          <cell r="K527">
            <v>0</v>
          </cell>
        </row>
        <row r="528">
          <cell r="J528">
            <v>0</v>
          </cell>
          <cell r="K528">
            <v>0</v>
          </cell>
        </row>
        <row r="529">
          <cell r="J529">
            <v>0</v>
          </cell>
          <cell r="K529">
            <v>0</v>
          </cell>
        </row>
        <row r="530">
          <cell r="J530">
            <v>0</v>
          </cell>
          <cell r="K530">
            <v>0</v>
          </cell>
        </row>
        <row r="531">
          <cell r="J531">
            <v>0</v>
          </cell>
          <cell r="K531">
            <v>0</v>
          </cell>
        </row>
        <row r="532">
          <cell r="J532">
            <v>0</v>
          </cell>
          <cell r="K532">
            <v>0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0</v>
          </cell>
          <cell r="K535">
            <v>0</v>
          </cell>
        </row>
        <row r="536">
          <cell r="J536">
            <v>0</v>
          </cell>
          <cell r="K536">
            <v>0</v>
          </cell>
        </row>
        <row r="537">
          <cell r="J537">
            <v>0</v>
          </cell>
          <cell r="K537">
            <v>0</v>
          </cell>
        </row>
        <row r="538">
          <cell r="J538">
            <v>0</v>
          </cell>
          <cell r="K538">
            <v>0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0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0</v>
          </cell>
          <cell r="K547">
            <v>0</v>
          </cell>
        </row>
        <row r="548">
          <cell r="J548">
            <v>0</v>
          </cell>
          <cell r="K548">
            <v>0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8">
          <cell r="J558">
            <v>0</v>
          </cell>
          <cell r="K558">
            <v>0</v>
          </cell>
        </row>
        <row r="559">
          <cell r="J559">
            <v>0</v>
          </cell>
          <cell r="K559">
            <v>0</v>
          </cell>
        </row>
        <row r="560">
          <cell r="J560">
            <v>0</v>
          </cell>
          <cell r="K560">
            <v>0</v>
          </cell>
        </row>
        <row r="561">
          <cell r="K561">
            <v>0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5">
          <cell r="J575">
            <v>0</v>
          </cell>
          <cell r="K575">
            <v>0</v>
          </cell>
        </row>
        <row r="576">
          <cell r="J576">
            <v>0</v>
          </cell>
          <cell r="K576">
            <v>0</v>
          </cell>
        </row>
        <row r="577">
          <cell r="K577">
            <v>0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0</v>
          </cell>
          <cell r="K582">
            <v>0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0</v>
          </cell>
          <cell r="K591">
            <v>0</v>
          </cell>
        </row>
        <row r="592">
          <cell r="K592">
            <v>0</v>
          </cell>
        </row>
        <row r="594">
          <cell r="J594">
            <v>0</v>
          </cell>
          <cell r="K594">
            <v>0</v>
          </cell>
        </row>
        <row r="595">
          <cell r="J595">
            <v>0</v>
          </cell>
          <cell r="K595">
            <v>0</v>
          </cell>
        </row>
        <row r="596">
          <cell r="K596">
            <v>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0</v>
          </cell>
          <cell r="K605">
            <v>0</v>
          </cell>
        </row>
        <row r="606">
          <cell r="J606">
            <v>0</v>
          </cell>
          <cell r="K606">
            <v>0</v>
          </cell>
        </row>
        <row r="607">
          <cell r="K607">
            <v>0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6">
          <cell r="J616">
            <v>0</v>
          </cell>
        </row>
      </sheetData>
      <sheetData sheetId="6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0</v>
          </cell>
          <cell r="K23">
            <v>0</v>
          </cell>
        </row>
        <row r="24">
          <cell r="J24">
            <v>0</v>
          </cell>
          <cell r="K24">
            <v>0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0</v>
          </cell>
          <cell r="K44">
            <v>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0</v>
          </cell>
        </row>
        <row r="50">
          <cell r="J50">
            <v>0</v>
          </cell>
          <cell r="K50">
            <v>0</v>
          </cell>
        </row>
        <row r="51">
          <cell r="K51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5">
          <cell r="J55">
            <v>0</v>
          </cell>
          <cell r="K55">
            <v>0</v>
          </cell>
        </row>
        <row r="56">
          <cell r="J56">
            <v>0</v>
          </cell>
          <cell r="K56">
            <v>0</v>
          </cell>
        </row>
        <row r="57">
          <cell r="J57">
            <v>0</v>
          </cell>
          <cell r="K57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0</v>
          </cell>
        </row>
        <row r="67">
          <cell r="J67">
            <v>0</v>
          </cell>
          <cell r="K67">
            <v>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0</v>
          </cell>
          <cell r="K70">
            <v>0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0</v>
          </cell>
          <cell r="K82">
            <v>0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0</v>
          </cell>
        </row>
        <row r="87">
          <cell r="J87">
            <v>0</v>
          </cell>
          <cell r="K87">
            <v>0</v>
          </cell>
        </row>
        <row r="88">
          <cell r="J88">
            <v>0</v>
          </cell>
          <cell r="K88">
            <v>0</v>
          </cell>
        </row>
        <row r="89">
          <cell r="J89">
            <v>0</v>
          </cell>
          <cell r="K89">
            <v>0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0</v>
          </cell>
          <cell r="K92">
            <v>0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0</v>
          </cell>
          <cell r="K95">
            <v>0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0</v>
          </cell>
          <cell r="K99">
            <v>0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0</v>
          </cell>
          <cell r="K102">
            <v>0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0</v>
          </cell>
          <cell r="K114">
            <v>0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0</v>
          </cell>
          <cell r="K117">
            <v>0</v>
          </cell>
        </row>
        <row r="118">
          <cell r="J118">
            <v>0</v>
          </cell>
          <cell r="K118">
            <v>0</v>
          </cell>
        </row>
        <row r="119">
          <cell r="J119">
            <v>0</v>
          </cell>
          <cell r="K119">
            <v>0</v>
          </cell>
        </row>
        <row r="120">
          <cell r="J120">
            <v>0</v>
          </cell>
          <cell r="K120">
            <v>0</v>
          </cell>
        </row>
        <row r="121">
          <cell r="J121">
            <v>0</v>
          </cell>
          <cell r="K121">
            <v>0</v>
          </cell>
        </row>
        <row r="122">
          <cell r="J122">
            <v>0</v>
          </cell>
          <cell r="K122">
            <v>0</v>
          </cell>
        </row>
        <row r="123">
          <cell r="J123">
            <v>0</v>
          </cell>
          <cell r="K123">
            <v>0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0</v>
          </cell>
          <cell r="K133">
            <v>0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0</v>
          </cell>
        </row>
        <row r="139">
          <cell r="J139">
            <v>0</v>
          </cell>
          <cell r="K139">
            <v>0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0</v>
          </cell>
          <cell r="K142">
            <v>0</v>
          </cell>
        </row>
        <row r="143">
          <cell r="J143">
            <v>0</v>
          </cell>
          <cell r="K143">
            <v>0</v>
          </cell>
        </row>
        <row r="144">
          <cell r="J144">
            <v>0</v>
          </cell>
          <cell r="K144">
            <v>0</v>
          </cell>
        </row>
        <row r="145">
          <cell r="J145">
            <v>0</v>
          </cell>
          <cell r="K145">
            <v>0</v>
          </cell>
        </row>
        <row r="146">
          <cell r="J146">
            <v>0</v>
          </cell>
          <cell r="K146">
            <v>0</v>
          </cell>
        </row>
        <row r="147">
          <cell r="J147">
            <v>0</v>
          </cell>
          <cell r="K147">
            <v>0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</row>
        <row r="150">
          <cell r="J150">
            <v>0</v>
          </cell>
          <cell r="K150">
            <v>0</v>
          </cell>
        </row>
        <row r="151">
          <cell r="J151">
            <v>0</v>
          </cell>
          <cell r="K151">
            <v>0</v>
          </cell>
        </row>
        <row r="152">
          <cell r="K152">
            <v>0</v>
          </cell>
        </row>
        <row r="154">
          <cell r="J154">
            <v>0</v>
          </cell>
          <cell r="K154">
            <v>0</v>
          </cell>
        </row>
        <row r="155">
          <cell r="J155">
            <v>0</v>
          </cell>
          <cell r="K155">
            <v>0</v>
          </cell>
        </row>
        <row r="156">
          <cell r="J156">
            <v>0</v>
          </cell>
          <cell r="K156">
            <v>0</v>
          </cell>
        </row>
        <row r="157">
          <cell r="J157">
            <v>0</v>
          </cell>
          <cell r="K157">
            <v>0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0</v>
          </cell>
          <cell r="K161">
            <v>0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0</v>
          </cell>
          <cell r="K165">
            <v>0</v>
          </cell>
        </row>
        <row r="166">
          <cell r="J166">
            <v>0</v>
          </cell>
          <cell r="K166">
            <v>0</v>
          </cell>
        </row>
        <row r="167">
          <cell r="K167">
            <v>0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0</v>
          </cell>
          <cell r="K175">
            <v>0</v>
          </cell>
        </row>
        <row r="176">
          <cell r="J176">
            <v>0</v>
          </cell>
          <cell r="K176">
            <v>0</v>
          </cell>
        </row>
        <row r="177">
          <cell r="J177">
            <v>0</v>
          </cell>
          <cell r="K177">
            <v>0</v>
          </cell>
        </row>
        <row r="178">
          <cell r="J178">
            <v>0</v>
          </cell>
          <cell r="K178">
            <v>0</v>
          </cell>
        </row>
        <row r="179">
          <cell r="J179">
            <v>0</v>
          </cell>
          <cell r="K179">
            <v>0</v>
          </cell>
        </row>
        <row r="180">
          <cell r="J180">
            <v>0</v>
          </cell>
          <cell r="K180">
            <v>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0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0</v>
          </cell>
          <cell r="K202">
            <v>0</v>
          </cell>
        </row>
        <row r="203">
          <cell r="J203">
            <v>0</v>
          </cell>
          <cell r="K203">
            <v>0</v>
          </cell>
        </row>
        <row r="204">
          <cell r="J204">
            <v>0</v>
          </cell>
          <cell r="K204">
            <v>0</v>
          </cell>
        </row>
        <row r="205">
          <cell r="J205">
            <v>0</v>
          </cell>
          <cell r="K205">
            <v>0</v>
          </cell>
        </row>
        <row r="206">
          <cell r="J206">
            <v>0</v>
          </cell>
          <cell r="K206">
            <v>0</v>
          </cell>
        </row>
        <row r="207">
          <cell r="J207">
            <v>0</v>
          </cell>
          <cell r="K207">
            <v>0</v>
          </cell>
        </row>
        <row r="208">
          <cell r="J208">
            <v>0</v>
          </cell>
          <cell r="K208">
            <v>0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0</v>
          </cell>
          <cell r="K212">
            <v>0</v>
          </cell>
        </row>
        <row r="213">
          <cell r="J213">
            <v>0</v>
          </cell>
          <cell r="K213">
            <v>0</v>
          </cell>
        </row>
        <row r="214">
          <cell r="J214">
            <v>0</v>
          </cell>
          <cell r="K214">
            <v>0</v>
          </cell>
        </row>
        <row r="215">
          <cell r="K215">
            <v>0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0</v>
          </cell>
          <cell r="K221">
            <v>0</v>
          </cell>
        </row>
        <row r="222">
          <cell r="J222">
            <v>0</v>
          </cell>
          <cell r="K222">
            <v>0</v>
          </cell>
        </row>
        <row r="223">
          <cell r="J223">
            <v>0</v>
          </cell>
          <cell r="K223">
            <v>0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0</v>
          </cell>
          <cell r="K226">
            <v>0</v>
          </cell>
        </row>
        <row r="227">
          <cell r="J227">
            <v>0</v>
          </cell>
          <cell r="K227">
            <v>0</v>
          </cell>
        </row>
        <row r="228">
          <cell r="J228">
            <v>0</v>
          </cell>
          <cell r="K228">
            <v>0</v>
          </cell>
        </row>
        <row r="229">
          <cell r="J229">
            <v>0</v>
          </cell>
          <cell r="K229">
            <v>0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0</v>
          </cell>
          <cell r="K234">
            <v>0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0</v>
          </cell>
          <cell r="K245">
            <v>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0</v>
          </cell>
          <cell r="K248">
            <v>0</v>
          </cell>
        </row>
        <row r="249">
          <cell r="J249">
            <v>0</v>
          </cell>
          <cell r="K249">
            <v>0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0</v>
          </cell>
          <cell r="K254">
            <v>0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0</v>
          </cell>
        </row>
        <row r="264">
          <cell r="J264">
            <v>0</v>
          </cell>
          <cell r="K264">
            <v>0</v>
          </cell>
        </row>
        <row r="265">
          <cell r="J265">
            <v>0</v>
          </cell>
          <cell r="K265">
            <v>0</v>
          </cell>
        </row>
        <row r="266">
          <cell r="J266">
            <v>0</v>
          </cell>
          <cell r="K266">
            <v>0</v>
          </cell>
        </row>
        <row r="267">
          <cell r="J267">
            <v>0</v>
          </cell>
          <cell r="K267">
            <v>0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0</v>
          </cell>
          <cell r="K270">
            <v>0</v>
          </cell>
        </row>
        <row r="271">
          <cell r="J271">
            <v>0</v>
          </cell>
          <cell r="K271">
            <v>0</v>
          </cell>
        </row>
        <row r="272">
          <cell r="J272">
            <v>0</v>
          </cell>
          <cell r="K272">
            <v>0</v>
          </cell>
        </row>
        <row r="273">
          <cell r="J273">
            <v>0</v>
          </cell>
          <cell r="K273">
            <v>0</v>
          </cell>
        </row>
        <row r="274">
          <cell r="J274">
            <v>0</v>
          </cell>
          <cell r="K274">
            <v>0</v>
          </cell>
        </row>
        <row r="275">
          <cell r="J275">
            <v>0</v>
          </cell>
          <cell r="K275">
            <v>0</v>
          </cell>
        </row>
        <row r="276">
          <cell r="J276">
            <v>0</v>
          </cell>
          <cell r="K276">
            <v>0</v>
          </cell>
        </row>
        <row r="277">
          <cell r="J277">
            <v>0</v>
          </cell>
          <cell r="K277">
            <v>0</v>
          </cell>
        </row>
        <row r="278">
          <cell r="J278">
            <v>0</v>
          </cell>
          <cell r="K278">
            <v>0</v>
          </cell>
        </row>
        <row r="279">
          <cell r="J279">
            <v>0</v>
          </cell>
          <cell r="K279">
            <v>0</v>
          </cell>
        </row>
        <row r="280">
          <cell r="J280">
            <v>0</v>
          </cell>
          <cell r="K280">
            <v>0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0</v>
          </cell>
          <cell r="K285">
            <v>0</v>
          </cell>
        </row>
        <row r="286">
          <cell r="J286">
            <v>0</v>
          </cell>
          <cell r="K286">
            <v>0</v>
          </cell>
        </row>
        <row r="287">
          <cell r="J287">
            <v>0</v>
          </cell>
          <cell r="K287">
            <v>0</v>
          </cell>
        </row>
        <row r="288">
          <cell r="J288">
            <v>0</v>
          </cell>
          <cell r="K288">
            <v>0</v>
          </cell>
        </row>
        <row r="289">
          <cell r="J289">
            <v>0</v>
          </cell>
          <cell r="K289">
            <v>0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0</v>
          </cell>
          <cell r="K293">
            <v>0</v>
          </cell>
        </row>
        <row r="294">
          <cell r="J294">
            <v>0</v>
          </cell>
          <cell r="K294">
            <v>0</v>
          </cell>
        </row>
        <row r="295">
          <cell r="J295">
            <v>0</v>
          </cell>
          <cell r="K295">
            <v>0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0</v>
          </cell>
          <cell r="K298">
            <v>0</v>
          </cell>
        </row>
        <row r="299">
          <cell r="J299">
            <v>0</v>
          </cell>
          <cell r="K299">
            <v>0</v>
          </cell>
        </row>
        <row r="300">
          <cell r="J300">
            <v>0</v>
          </cell>
          <cell r="K300">
            <v>0</v>
          </cell>
        </row>
        <row r="301">
          <cell r="J301">
            <v>0</v>
          </cell>
          <cell r="K301">
            <v>0</v>
          </cell>
        </row>
        <row r="302">
          <cell r="J302">
            <v>0</v>
          </cell>
          <cell r="K302">
            <v>0</v>
          </cell>
        </row>
        <row r="303">
          <cell r="J303">
            <v>0</v>
          </cell>
          <cell r="K303">
            <v>0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0</v>
          </cell>
        </row>
        <row r="315">
          <cell r="J315">
            <v>0</v>
          </cell>
          <cell r="K315">
            <v>0</v>
          </cell>
        </row>
        <row r="316">
          <cell r="J316">
            <v>0</v>
          </cell>
          <cell r="K316">
            <v>0</v>
          </cell>
        </row>
        <row r="317">
          <cell r="J317">
            <v>0</v>
          </cell>
          <cell r="K317">
            <v>0</v>
          </cell>
        </row>
        <row r="318">
          <cell r="J318">
            <v>0</v>
          </cell>
          <cell r="K318">
            <v>0</v>
          </cell>
        </row>
        <row r="319">
          <cell r="J319">
            <v>0</v>
          </cell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4">
          <cell r="J324">
            <v>0</v>
          </cell>
          <cell r="K324">
            <v>0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0</v>
          </cell>
          <cell r="K330">
            <v>0</v>
          </cell>
        </row>
        <row r="331">
          <cell r="J331">
            <v>0</v>
          </cell>
          <cell r="K331">
            <v>0</v>
          </cell>
        </row>
        <row r="332">
          <cell r="J332">
            <v>0</v>
          </cell>
          <cell r="K332">
            <v>0</v>
          </cell>
        </row>
        <row r="333">
          <cell r="J333">
            <v>0</v>
          </cell>
          <cell r="K333">
            <v>0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0</v>
          </cell>
          <cell r="K336">
            <v>0</v>
          </cell>
        </row>
        <row r="337">
          <cell r="J337">
            <v>0</v>
          </cell>
          <cell r="K337">
            <v>0</v>
          </cell>
        </row>
        <row r="338">
          <cell r="J338">
            <v>0</v>
          </cell>
          <cell r="K338">
            <v>0</v>
          </cell>
        </row>
        <row r="339">
          <cell r="J339">
            <v>0</v>
          </cell>
          <cell r="K339">
            <v>0</v>
          </cell>
        </row>
        <row r="340">
          <cell r="J340">
            <v>0</v>
          </cell>
          <cell r="K340">
            <v>0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0</v>
          </cell>
          <cell r="K345">
            <v>0</v>
          </cell>
        </row>
        <row r="346">
          <cell r="J346">
            <v>0</v>
          </cell>
          <cell r="K346">
            <v>0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0</v>
          </cell>
          <cell r="K349">
            <v>0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0</v>
          </cell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0</v>
          </cell>
          <cell r="K360">
            <v>0</v>
          </cell>
        </row>
        <row r="361">
          <cell r="J361">
            <v>0</v>
          </cell>
          <cell r="K361">
            <v>0</v>
          </cell>
        </row>
        <row r="362">
          <cell r="J362">
            <v>0</v>
          </cell>
          <cell r="K362">
            <v>0</v>
          </cell>
        </row>
        <row r="363">
          <cell r="J363">
            <v>0</v>
          </cell>
          <cell r="K363">
            <v>0</v>
          </cell>
        </row>
        <row r="364">
          <cell r="J364">
            <v>0</v>
          </cell>
          <cell r="K364">
            <v>0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0</v>
          </cell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0</v>
          </cell>
          <cell r="K382">
            <v>0</v>
          </cell>
        </row>
        <row r="383">
          <cell r="J383">
            <v>0</v>
          </cell>
          <cell r="K383">
            <v>0</v>
          </cell>
        </row>
        <row r="384">
          <cell r="K384">
            <v>0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0</v>
          </cell>
          <cell r="K397">
            <v>0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0</v>
          </cell>
          <cell r="K403">
            <v>0</v>
          </cell>
        </row>
        <row r="404">
          <cell r="J404">
            <v>0</v>
          </cell>
          <cell r="K404">
            <v>0</v>
          </cell>
        </row>
        <row r="405">
          <cell r="J405">
            <v>0</v>
          </cell>
          <cell r="K405">
            <v>0</v>
          </cell>
        </row>
        <row r="406">
          <cell r="J406">
            <v>0</v>
          </cell>
          <cell r="K406">
            <v>0</v>
          </cell>
        </row>
        <row r="407">
          <cell r="J407">
            <v>0</v>
          </cell>
          <cell r="K407">
            <v>0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0</v>
          </cell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7">
          <cell r="J417">
            <v>0</v>
          </cell>
          <cell r="K417">
            <v>0</v>
          </cell>
        </row>
        <row r="418">
          <cell r="J418">
            <v>0</v>
          </cell>
          <cell r="K418">
            <v>0</v>
          </cell>
        </row>
        <row r="419">
          <cell r="J419">
            <v>0</v>
          </cell>
          <cell r="K419">
            <v>0</v>
          </cell>
        </row>
        <row r="420">
          <cell r="J420">
            <v>0</v>
          </cell>
          <cell r="K420">
            <v>0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0</v>
          </cell>
          <cell r="K426">
            <v>0</v>
          </cell>
        </row>
        <row r="427">
          <cell r="J427">
            <v>0</v>
          </cell>
          <cell r="K427">
            <v>0</v>
          </cell>
        </row>
        <row r="428">
          <cell r="J428">
            <v>0</v>
          </cell>
          <cell r="K428">
            <v>0</v>
          </cell>
        </row>
        <row r="429">
          <cell r="J429">
            <v>0</v>
          </cell>
          <cell r="K429">
            <v>0</v>
          </cell>
        </row>
        <row r="430">
          <cell r="J430">
            <v>0</v>
          </cell>
          <cell r="K430">
            <v>0</v>
          </cell>
        </row>
        <row r="431">
          <cell r="K431">
            <v>0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0</v>
          </cell>
          <cell r="K446">
            <v>0</v>
          </cell>
        </row>
        <row r="447">
          <cell r="J447">
            <v>0</v>
          </cell>
          <cell r="K447">
            <v>0</v>
          </cell>
        </row>
        <row r="448">
          <cell r="J448">
            <v>0</v>
          </cell>
          <cell r="K448">
            <v>0</v>
          </cell>
        </row>
        <row r="449">
          <cell r="J449">
            <v>0</v>
          </cell>
          <cell r="K449">
            <v>0</v>
          </cell>
        </row>
        <row r="450">
          <cell r="J450">
            <v>0</v>
          </cell>
          <cell r="K450">
            <v>0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0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0</v>
          </cell>
          <cell r="K473">
            <v>0</v>
          </cell>
        </row>
        <row r="474">
          <cell r="J474">
            <v>0</v>
          </cell>
          <cell r="K474">
            <v>0</v>
          </cell>
        </row>
        <row r="475">
          <cell r="J475">
            <v>0</v>
          </cell>
          <cell r="K475">
            <v>0</v>
          </cell>
        </row>
        <row r="476">
          <cell r="J476">
            <v>0</v>
          </cell>
          <cell r="K476">
            <v>0</v>
          </cell>
        </row>
        <row r="477">
          <cell r="J477">
            <v>0</v>
          </cell>
          <cell r="K477">
            <v>0</v>
          </cell>
        </row>
        <row r="478">
          <cell r="J478">
            <v>0</v>
          </cell>
          <cell r="K478">
            <v>0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0</v>
          </cell>
        </row>
        <row r="485">
          <cell r="J485">
            <v>0</v>
          </cell>
          <cell r="K485">
            <v>0</v>
          </cell>
        </row>
        <row r="486">
          <cell r="J486">
            <v>0</v>
          </cell>
          <cell r="K486">
            <v>0</v>
          </cell>
        </row>
        <row r="487">
          <cell r="J487">
            <v>0</v>
          </cell>
          <cell r="K487">
            <v>0</v>
          </cell>
        </row>
        <row r="488">
          <cell r="J488">
            <v>0</v>
          </cell>
          <cell r="K488">
            <v>0</v>
          </cell>
        </row>
        <row r="489">
          <cell r="J489">
            <v>0</v>
          </cell>
          <cell r="K489">
            <v>0</v>
          </cell>
        </row>
        <row r="490">
          <cell r="K490">
            <v>0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0</v>
          </cell>
          <cell r="K498">
            <v>0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0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0</v>
          </cell>
          <cell r="K509">
            <v>0</v>
          </cell>
        </row>
        <row r="510">
          <cell r="K510">
            <v>0</v>
          </cell>
        </row>
        <row r="512">
          <cell r="J512">
            <v>0</v>
          </cell>
          <cell r="K512">
            <v>0</v>
          </cell>
        </row>
        <row r="513">
          <cell r="J513">
            <v>0</v>
          </cell>
          <cell r="K513">
            <v>0</v>
          </cell>
        </row>
        <row r="514">
          <cell r="K514">
            <v>0</v>
          </cell>
        </row>
        <row r="516">
          <cell r="J516">
            <v>0</v>
          </cell>
          <cell r="K516">
            <v>0</v>
          </cell>
        </row>
        <row r="517">
          <cell r="J517">
            <v>0</v>
          </cell>
          <cell r="K517">
            <v>0</v>
          </cell>
        </row>
        <row r="518">
          <cell r="J518">
            <v>0</v>
          </cell>
          <cell r="K518">
            <v>0</v>
          </cell>
        </row>
        <row r="519">
          <cell r="J519">
            <v>0</v>
          </cell>
          <cell r="K519">
            <v>0</v>
          </cell>
        </row>
        <row r="520">
          <cell r="J520">
            <v>0</v>
          </cell>
          <cell r="K520">
            <v>0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0</v>
          </cell>
          <cell r="K523">
            <v>0</v>
          </cell>
        </row>
        <row r="524">
          <cell r="J524">
            <v>0</v>
          </cell>
          <cell r="K524">
            <v>0</v>
          </cell>
        </row>
        <row r="525">
          <cell r="J525">
            <v>0</v>
          </cell>
          <cell r="K525">
            <v>0</v>
          </cell>
        </row>
        <row r="526">
          <cell r="J526">
            <v>0</v>
          </cell>
          <cell r="K526">
            <v>0</v>
          </cell>
        </row>
        <row r="527">
          <cell r="J527">
            <v>0</v>
          </cell>
          <cell r="K527">
            <v>0</v>
          </cell>
        </row>
        <row r="528">
          <cell r="J528">
            <v>0</v>
          </cell>
          <cell r="K528">
            <v>0</v>
          </cell>
        </row>
        <row r="529">
          <cell r="J529">
            <v>0</v>
          </cell>
          <cell r="K529">
            <v>0</v>
          </cell>
        </row>
        <row r="530">
          <cell r="J530">
            <v>0</v>
          </cell>
          <cell r="K530">
            <v>0</v>
          </cell>
        </row>
        <row r="531">
          <cell r="J531">
            <v>0</v>
          </cell>
          <cell r="K531">
            <v>0</v>
          </cell>
        </row>
        <row r="532">
          <cell r="J532">
            <v>0</v>
          </cell>
          <cell r="K532">
            <v>0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0</v>
          </cell>
          <cell r="K535">
            <v>0</v>
          </cell>
        </row>
        <row r="536">
          <cell r="J536">
            <v>0</v>
          </cell>
          <cell r="K536">
            <v>0</v>
          </cell>
        </row>
        <row r="537">
          <cell r="J537">
            <v>0</v>
          </cell>
          <cell r="K537">
            <v>0</v>
          </cell>
        </row>
        <row r="538">
          <cell r="J538">
            <v>0</v>
          </cell>
          <cell r="K538">
            <v>0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0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0</v>
          </cell>
          <cell r="K547">
            <v>0</v>
          </cell>
        </row>
        <row r="548">
          <cell r="J548">
            <v>0</v>
          </cell>
          <cell r="K548">
            <v>0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8">
          <cell r="J558">
            <v>0</v>
          </cell>
          <cell r="K558">
            <v>0</v>
          </cell>
        </row>
        <row r="559">
          <cell r="J559">
            <v>0</v>
          </cell>
          <cell r="K559">
            <v>0</v>
          </cell>
        </row>
        <row r="560">
          <cell r="J560">
            <v>0</v>
          </cell>
          <cell r="K560">
            <v>0</v>
          </cell>
        </row>
        <row r="561">
          <cell r="K561">
            <v>0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5">
          <cell r="J575">
            <v>0</v>
          </cell>
          <cell r="K575">
            <v>0</v>
          </cell>
        </row>
        <row r="576">
          <cell r="J576">
            <v>0</v>
          </cell>
          <cell r="K576">
            <v>0</v>
          </cell>
        </row>
        <row r="577">
          <cell r="K577">
            <v>0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0</v>
          </cell>
          <cell r="K582">
            <v>0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0</v>
          </cell>
          <cell r="K591">
            <v>0</v>
          </cell>
        </row>
        <row r="592">
          <cell r="K592">
            <v>0</v>
          </cell>
        </row>
        <row r="594">
          <cell r="J594">
            <v>0</v>
          </cell>
          <cell r="K594">
            <v>0</v>
          </cell>
        </row>
        <row r="595">
          <cell r="J595">
            <v>0</v>
          </cell>
          <cell r="K595">
            <v>0</v>
          </cell>
        </row>
        <row r="596">
          <cell r="K596">
            <v>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0</v>
          </cell>
          <cell r="K605">
            <v>0</v>
          </cell>
        </row>
        <row r="606">
          <cell r="J606">
            <v>0</v>
          </cell>
          <cell r="K606">
            <v>0</v>
          </cell>
        </row>
        <row r="607">
          <cell r="K607">
            <v>0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6">
          <cell r="J616">
            <v>0</v>
          </cell>
        </row>
      </sheetData>
      <sheetData sheetId="7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0</v>
          </cell>
          <cell r="K23">
            <v>0</v>
          </cell>
        </row>
        <row r="24">
          <cell r="J24">
            <v>0</v>
          </cell>
          <cell r="K24">
            <v>0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0</v>
          </cell>
          <cell r="K44">
            <v>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0</v>
          </cell>
        </row>
        <row r="50">
          <cell r="J50">
            <v>0</v>
          </cell>
          <cell r="K50">
            <v>0</v>
          </cell>
        </row>
        <row r="51">
          <cell r="K51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5">
          <cell r="J55">
            <v>0</v>
          </cell>
          <cell r="K55">
            <v>0</v>
          </cell>
        </row>
        <row r="56">
          <cell r="J56">
            <v>0</v>
          </cell>
          <cell r="K56">
            <v>0</v>
          </cell>
        </row>
        <row r="57">
          <cell r="J57">
            <v>0</v>
          </cell>
          <cell r="K57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0</v>
          </cell>
        </row>
        <row r="67">
          <cell r="J67">
            <v>0</v>
          </cell>
          <cell r="K67">
            <v>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0</v>
          </cell>
          <cell r="K70">
            <v>0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0</v>
          </cell>
          <cell r="K82">
            <v>0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0</v>
          </cell>
        </row>
        <row r="87">
          <cell r="J87">
            <v>0</v>
          </cell>
          <cell r="K87">
            <v>0</v>
          </cell>
        </row>
        <row r="88">
          <cell r="J88">
            <v>0</v>
          </cell>
          <cell r="K88">
            <v>0</v>
          </cell>
        </row>
        <row r="89">
          <cell r="J89">
            <v>0</v>
          </cell>
          <cell r="K89">
            <v>0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0</v>
          </cell>
          <cell r="K92">
            <v>0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0</v>
          </cell>
          <cell r="K95">
            <v>0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0</v>
          </cell>
          <cell r="K99">
            <v>0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0</v>
          </cell>
          <cell r="K102">
            <v>0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0</v>
          </cell>
          <cell r="K114">
            <v>0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0</v>
          </cell>
          <cell r="K117">
            <v>0</v>
          </cell>
        </row>
        <row r="118">
          <cell r="J118">
            <v>0</v>
          </cell>
          <cell r="K118">
            <v>0</v>
          </cell>
        </row>
        <row r="119">
          <cell r="J119">
            <v>0</v>
          </cell>
          <cell r="K119">
            <v>0</v>
          </cell>
        </row>
        <row r="120">
          <cell r="J120">
            <v>0</v>
          </cell>
          <cell r="K120">
            <v>0</v>
          </cell>
        </row>
        <row r="121">
          <cell r="J121">
            <v>0</v>
          </cell>
          <cell r="K121">
            <v>0</v>
          </cell>
        </row>
        <row r="122">
          <cell r="J122">
            <v>0</v>
          </cell>
          <cell r="K122">
            <v>0</v>
          </cell>
        </row>
        <row r="123">
          <cell r="J123">
            <v>0</v>
          </cell>
          <cell r="K123">
            <v>0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0</v>
          </cell>
          <cell r="K133">
            <v>0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0</v>
          </cell>
        </row>
        <row r="139">
          <cell r="J139">
            <v>0</v>
          </cell>
          <cell r="K139">
            <v>0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0</v>
          </cell>
          <cell r="K142">
            <v>0</v>
          </cell>
        </row>
        <row r="143">
          <cell r="J143">
            <v>0</v>
          </cell>
          <cell r="K143">
            <v>0</v>
          </cell>
        </row>
        <row r="144">
          <cell r="J144">
            <v>0</v>
          </cell>
          <cell r="K144">
            <v>0</v>
          </cell>
        </row>
        <row r="145">
          <cell r="J145">
            <v>0</v>
          </cell>
          <cell r="K145">
            <v>0</v>
          </cell>
        </row>
        <row r="146">
          <cell r="J146">
            <v>0</v>
          </cell>
          <cell r="K146">
            <v>0</v>
          </cell>
        </row>
        <row r="147">
          <cell r="J147">
            <v>0</v>
          </cell>
          <cell r="K147">
            <v>0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</row>
        <row r="150">
          <cell r="J150">
            <v>0</v>
          </cell>
          <cell r="K150">
            <v>0</v>
          </cell>
        </row>
        <row r="151">
          <cell r="J151">
            <v>0</v>
          </cell>
          <cell r="K151">
            <v>0</v>
          </cell>
        </row>
        <row r="152">
          <cell r="K152">
            <v>0</v>
          </cell>
        </row>
        <row r="154">
          <cell r="J154">
            <v>0</v>
          </cell>
          <cell r="K154">
            <v>0</v>
          </cell>
        </row>
        <row r="155">
          <cell r="J155">
            <v>0</v>
          </cell>
          <cell r="K155">
            <v>0</v>
          </cell>
        </row>
        <row r="156">
          <cell r="J156">
            <v>0</v>
          </cell>
          <cell r="K156">
            <v>0</v>
          </cell>
        </row>
        <row r="157">
          <cell r="J157">
            <v>0</v>
          </cell>
          <cell r="K157">
            <v>0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0</v>
          </cell>
          <cell r="K161">
            <v>0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0</v>
          </cell>
          <cell r="K165">
            <v>0</v>
          </cell>
        </row>
        <row r="166">
          <cell r="J166">
            <v>0</v>
          </cell>
          <cell r="K166">
            <v>0</v>
          </cell>
        </row>
        <row r="167">
          <cell r="K167">
            <v>0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0</v>
          </cell>
          <cell r="K175">
            <v>0</v>
          </cell>
        </row>
        <row r="176">
          <cell r="J176">
            <v>0</v>
          </cell>
          <cell r="K176">
            <v>0</v>
          </cell>
        </row>
        <row r="177">
          <cell r="J177">
            <v>0</v>
          </cell>
          <cell r="K177">
            <v>0</v>
          </cell>
        </row>
        <row r="178">
          <cell r="J178">
            <v>0</v>
          </cell>
          <cell r="K178">
            <v>0</v>
          </cell>
        </row>
        <row r="179">
          <cell r="J179">
            <v>0</v>
          </cell>
          <cell r="K179">
            <v>0</v>
          </cell>
        </row>
        <row r="180">
          <cell r="J180">
            <v>0</v>
          </cell>
          <cell r="K180">
            <v>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0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0</v>
          </cell>
          <cell r="K202">
            <v>0</v>
          </cell>
        </row>
        <row r="203">
          <cell r="J203">
            <v>0</v>
          </cell>
          <cell r="K203">
            <v>0</v>
          </cell>
        </row>
        <row r="204">
          <cell r="J204">
            <v>0</v>
          </cell>
          <cell r="K204">
            <v>0</v>
          </cell>
        </row>
        <row r="205">
          <cell r="J205">
            <v>0</v>
          </cell>
          <cell r="K205">
            <v>0</v>
          </cell>
        </row>
        <row r="206">
          <cell r="J206">
            <v>0</v>
          </cell>
          <cell r="K206">
            <v>0</v>
          </cell>
        </row>
        <row r="207">
          <cell r="J207">
            <v>0</v>
          </cell>
          <cell r="K207">
            <v>0</v>
          </cell>
        </row>
        <row r="208">
          <cell r="J208">
            <v>0</v>
          </cell>
          <cell r="K208">
            <v>0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0</v>
          </cell>
          <cell r="K212">
            <v>0</v>
          </cell>
        </row>
        <row r="213">
          <cell r="J213">
            <v>0</v>
          </cell>
          <cell r="K213">
            <v>0</v>
          </cell>
        </row>
        <row r="214">
          <cell r="J214">
            <v>0</v>
          </cell>
          <cell r="K214">
            <v>0</v>
          </cell>
        </row>
        <row r="215">
          <cell r="K215">
            <v>0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0</v>
          </cell>
          <cell r="K221">
            <v>0</v>
          </cell>
        </row>
        <row r="222">
          <cell r="J222">
            <v>0</v>
          </cell>
          <cell r="K222">
            <v>0</v>
          </cell>
        </row>
        <row r="223">
          <cell r="J223">
            <v>0</v>
          </cell>
          <cell r="K223">
            <v>0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0</v>
          </cell>
          <cell r="K226">
            <v>0</v>
          </cell>
        </row>
        <row r="227">
          <cell r="J227">
            <v>0</v>
          </cell>
          <cell r="K227">
            <v>0</v>
          </cell>
        </row>
        <row r="228">
          <cell r="J228">
            <v>0</v>
          </cell>
          <cell r="K228">
            <v>0</v>
          </cell>
        </row>
        <row r="229">
          <cell r="J229">
            <v>0</v>
          </cell>
          <cell r="K229">
            <v>0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0</v>
          </cell>
          <cell r="K234">
            <v>0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0</v>
          </cell>
          <cell r="K245">
            <v>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0</v>
          </cell>
          <cell r="K248">
            <v>0</v>
          </cell>
        </row>
        <row r="249">
          <cell r="J249">
            <v>0</v>
          </cell>
          <cell r="K249">
            <v>0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0</v>
          </cell>
          <cell r="K254">
            <v>0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0</v>
          </cell>
        </row>
        <row r="264">
          <cell r="J264">
            <v>0</v>
          </cell>
          <cell r="K264">
            <v>0</v>
          </cell>
        </row>
        <row r="265">
          <cell r="J265">
            <v>0</v>
          </cell>
          <cell r="K265">
            <v>0</v>
          </cell>
        </row>
        <row r="266">
          <cell r="J266">
            <v>0</v>
          </cell>
          <cell r="K266">
            <v>0</v>
          </cell>
        </row>
        <row r="267">
          <cell r="J267">
            <v>0</v>
          </cell>
          <cell r="K267">
            <v>0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0</v>
          </cell>
          <cell r="K270">
            <v>0</v>
          </cell>
        </row>
        <row r="271">
          <cell r="J271">
            <v>0</v>
          </cell>
          <cell r="K271">
            <v>0</v>
          </cell>
        </row>
        <row r="272">
          <cell r="J272">
            <v>0</v>
          </cell>
          <cell r="K272">
            <v>0</v>
          </cell>
        </row>
        <row r="273">
          <cell r="J273">
            <v>0</v>
          </cell>
          <cell r="K273">
            <v>0</v>
          </cell>
        </row>
        <row r="274">
          <cell r="J274">
            <v>0</v>
          </cell>
          <cell r="K274">
            <v>0</v>
          </cell>
        </row>
        <row r="275">
          <cell r="J275">
            <v>0</v>
          </cell>
          <cell r="K275">
            <v>0</v>
          </cell>
        </row>
        <row r="276">
          <cell r="J276">
            <v>0</v>
          </cell>
          <cell r="K276">
            <v>0</v>
          </cell>
        </row>
        <row r="277">
          <cell r="J277">
            <v>0</v>
          </cell>
          <cell r="K277">
            <v>0</v>
          </cell>
        </row>
        <row r="278">
          <cell r="J278">
            <v>0</v>
          </cell>
          <cell r="K278">
            <v>0</v>
          </cell>
        </row>
        <row r="279">
          <cell r="J279">
            <v>0</v>
          </cell>
          <cell r="K279">
            <v>0</v>
          </cell>
        </row>
        <row r="280">
          <cell r="J280">
            <v>0</v>
          </cell>
          <cell r="K280">
            <v>0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0</v>
          </cell>
          <cell r="K285">
            <v>0</v>
          </cell>
        </row>
        <row r="286">
          <cell r="J286">
            <v>0</v>
          </cell>
          <cell r="K286">
            <v>0</v>
          </cell>
        </row>
        <row r="287">
          <cell r="J287">
            <v>0</v>
          </cell>
          <cell r="K287">
            <v>0</v>
          </cell>
        </row>
        <row r="288">
          <cell r="J288">
            <v>0</v>
          </cell>
          <cell r="K288">
            <v>0</v>
          </cell>
        </row>
        <row r="289">
          <cell r="J289">
            <v>0</v>
          </cell>
          <cell r="K289">
            <v>0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0</v>
          </cell>
          <cell r="K293">
            <v>0</v>
          </cell>
        </row>
        <row r="294">
          <cell r="J294">
            <v>0</v>
          </cell>
          <cell r="K294">
            <v>0</v>
          </cell>
        </row>
        <row r="295">
          <cell r="J295">
            <v>0</v>
          </cell>
          <cell r="K295">
            <v>0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0</v>
          </cell>
          <cell r="K298">
            <v>0</v>
          </cell>
        </row>
        <row r="299">
          <cell r="J299">
            <v>0</v>
          </cell>
          <cell r="K299">
            <v>0</v>
          </cell>
        </row>
        <row r="300">
          <cell r="J300">
            <v>0</v>
          </cell>
          <cell r="K300">
            <v>0</v>
          </cell>
        </row>
        <row r="301">
          <cell r="J301">
            <v>0</v>
          </cell>
          <cell r="K301">
            <v>0</v>
          </cell>
        </row>
        <row r="302">
          <cell r="J302">
            <v>0</v>
          </cell>
          <cell r="K302">
            <v>0</v>
          </cell>
        </row>
        <row r="303">
          <cell r="J303">
            <v>0</v>
          </cell>
          <cell r="K303">
            <v>0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0</v>
          </cell>
        </row>
        <row r="315">
          <cell r="J315">
            <v>0</v>
          </cell>
          <cell r="K315">
            <v>0</v>
          </cell>
        </row>
        <row r="316">
          <cell r="J316">
            <v>0</v>
          </cell>
          <cell r="K316">
            <v>0</v>
          </cell>
        </row>
        <row r="317">
          <cell r="J317">
            <v>0</v>
          </cell>
          <cell r="K317">
            <v>0</v>
          </cell>
        </row>
        <row r="318">
          <cell r="J318">
            <v>0</v>
          </cell>
          <cell r="K318">
            <v>0</v>
          </cell>
        </row>
        <row r="319">
          <cell r="J319">
            <v>0</v>
          </cell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4">
          <cell r="J324">
            <v>0</v>
          </cell>
          <cell r="K324">
            <v>0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0</v>
          </cell>
          <cell r="K330">
            <v>0</v>
          </cell>
        </row>
        <row r="331">
          <cell r="J331">
            <v>0</v>
          </cell>
          <cell r="K331">
            <v>0</v>
          </cell>
        </row>
        <row r="332">
          <cell r="J332">
            <v>0</v>
          </cell>
          <cell r="K332">
            <v>0</v>
          </cell>
        </row>
        <row r="333">
          <cell r="J333">
            <v>0</v>
          </cell>
          <cell r="K333">
            <v>0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0</v>
          </cell>
          <cell r="K336">
            <v>0</v>
          </cell>
        </row>
        <row r="337">
          <cell r="J337">
            <v>0</v>
          </cell>
          <cell r="K337">
            <v>0</v>
          </cell>
        </row>
        <row r="338">
          <cell r="J338">
            <v>0</v>
          </cell>
          <cell r="K338">
            <v>0</v>
          </cell>
        </row>
        <row r="339">
          <cell r="J339">
            <v>0</v>
          </cell>
          <cell r="K339">
            <v>0</v>
          </cell>
        </row>
        <row r="340">
          <cell r="J340">
            <v>0</v>
          </cell>
          <cell r="K340">
            <v>0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0</v>
          </cell>
          <cell r="K345">
            <v>0</v>
          </cell>
        </row>
        <row r="346">
          <cell r="J346">
            <v>0</v>
          </cell>
          <cell r="K346">
            <v>0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0</v>
          </cell>
          <cell r="K349">
            <v>0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0</v>
          </cell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0</v>
          </cell>
          <cell r="K360">
            <v>0</v>
          </cell>
        </row>
        <row r="361">
          <cell r="J361">
            <v>0</v>
          </cell>
          <cell r="K361">
            <v>0</v>
          </cell>
        </row>
        <row r="362">
          <cell r="J362">
            <v>0</v>
          </cell>
          <cell r="K362">
            <v>0</v>
          </cell>
        </row>
        <row r="363">
          <cell r="J363">
            <v>0</v>
          </cell>
          <cell r="K363">
            <v>0</v>
          </cell>
        </row>
        <row r="364">
          <cell r="J364">
            <v>0</v>
          </cell>
          <cell r="K364">
            <v>0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0</v>
          </cell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0</v>
          </cell>
          <cell r="K382">
            <v>0</v>
          </cell>
        </row>
        <row r="383">
          <cell r="J383">
            <v>0</v>
          </cell>
          <cell r="K383">
            <v>0</v>
          </cell>
        </row>
        <row r="384">
          <cell r="K384">
            <v>0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0</v>
          </cell>
          <cell r="K397">
            <v>0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0</v>
          </cell>
          <cell r="K403">
            <v>0</v>
          </cell>
        </row>
        <row r="404">
          <cell r="J404">
            <v>0</v>
          </cell>
          <cell r="K404">
            <v>0</v>
          </cell>
        </row>
        <row r="405">
          <cell r="J405">
            <v>0</v>
          </cell>
          <cell r="K405">
            <v>0</v>
          </cell>
        </row>
        <row r="406">
          <cell r="J406">
            <v>0</v>
          </cell>
          <cell r="K406">
            <v>0</v>
          </cell>
        </row>
        <row r="407">
          <cell r="J407">
            <v>0</v>
          </cell>
          <cell r="K407">
            <v>0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0</v>
          </cell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7">
          <cell r="J417">
            <v>0</v>
          </cell>
          <cell r="K417">
            <v>0</v>
          </cell>
        </row>
        <row r="418">
          <cell r="J418">
            <v>0</v>
          </cell>
          <cell r="K418">
            <v>0</v>
          </cell>
        </row>
        <row r="419">
          <cell r="J419">
            <v>0</v>
          </cell>
          <cell r="K419">
            <v>0</v>
          </cell>
        </row>
        <row r="420">
          <cell r="J420">
            <v>0</v>
          </cell>
          <cell r="K420">
            <v>0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0</v>
          </cell>
          <cell r="K426">
            <v>0</v>
          </cell>
        </row>
        <row r="427">
          <cell r="J427">
            <v>0</v>
          </cell>
          <cell r="K427">
            <v>0</v>
          </cell>
        </row>
        <row r="428">
          <cell r="J428">
            <v>0</v>
          </cell>
          <cell r="K428">
            <v>0</v>
          </cell>
        </row>
        <row r="429">
          <cell r="J429">
            <v>0</v>
          </cell>
          <cell r="K429">
            <v>0</v>
          </cell>
        </row>
        <row r="430">
          <cell r="J430">
            <v>0</v>
          </cell>
          <cell r="K430">
            <v>0</v>
          </cell>
        </row>
        <row r="431">
          <cell r="K431">
            <v>0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0</v>
          </cell>
          <cell r="K446">
            <v>0</v>
          </cell>
        </row>
        <row r="447">
          <cell r="J447">
            <v>0</v>
          </cell>
          <cell r="K447">
            <v>0</v>
          </cell>
        </row>
        <row r="448">
          <cell r="J448">
            <v>0</v>
          </cell>
          <cell r="K448">
            <v>0</v>
          </cell>
        </row>
        <row r="449">
          <cell r="J449">
            <v>0</v>
          </cell>
          <cell r="K449">
            <v>0</v>
          </cell>
        </row>
        <row r="450">
          <cell r="J450">
            <v>0</v>
          </cell>
          <cell r="K450">
            <v>0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0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0</v>
          </cell>
          <cell r="K473">
            <v>0</v>
          </cell>
        </row>
        <row r="474">
          <cell r="J474">
            <v>0</v>
          </cell>
          <cell r="K474">
            <v>0</v>
          </cell>
        </row>
        <row r="475">
          <cell r="J475">
            <v>0</v>
          </cell>
          <cell r="K475">
            <v>0</v>
          </cell>
        </row>
        <row r="476">
          <cell r="J476">
            <v>0</v>
          </cell>
          <cell r="K476">
            <v>0</v>
          </cell>
        </row>
        <row r="477">
          <cell r="J477">
            <v>0</v>
          </cell>
          <cell r="K477">
            <v>0</v>
          </cell>
        </row>
        <row r="478">
          <cell r="J478">
            <v>0</v>
          </cell>
          <cell r="K478">
            <v>0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0</v>
          </cell>
        </row>
        <row r="485">
          <cell r="J485">
            <v>0</v>
          </cell>
          <cell r="K485">
            <v>0</v>
          </cell>
        </row>
        <row r="486">
          <cell r="J486">
            <v>0</v>
          </cell>
          <cell r="K486">
            <v>0</v>
          </cell>
        </row>
        <row r="487">
          <cell r="J487">
            <v>0</v>
          </cell>
          <cell r="K487">
            <v>0</v>
          </cell>
        </row>
        <row r="488">
          <cell r="J488">
            <v>0</v>
          </cell>
          <cell r="K488">
            <v>0</v>
          </cell>
        </row>
        <row r="489">
          <cell r="J489">
            <v>0</v>
          </cell>
          <cell r="K489">
            <v>0</v>
          </cell>
        </row>
        <row r="490">
          <cell r="K490">
            <v>0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0</v>
          </cell>
          <cell r="K498">
            <v>0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0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0</v>
          </cell>
          <cell r="K509">
            <v>0</v>
          </cell>
        </row>
        <row r="510">
          <cell r="K510">
            <v>0</v>
          </cell>
        </row>
        <row r="512">
          <cell r="J512">
            <v>0</v>
          </cell>
          <cell r="K512">
            <v>0</v>
          </cell>
        </row>
        <row r="513">
          <cell r="J513">
            <v>0</v>
          </cell>
          <cell r="K513">
            <v>0</v>
          </cell>
        </row>
        <row r="514">
          <cell r="K514">
            <v>0</v>
          </cell>
        </row>
        <row r="516">
          <cell r="J516">
            <v>0</v>
          </cell>
          <cell r="K516">
            <v>0</v>
          </cell>
        </row>
        <row r="517">
          <cell r="J517">
            <v>0</v>
          </cell>
          <cell r="K517">
            <v>0</v>
          </cell>
        </row>
        <row r="518">
          <cell r="J518">
            <v>0</v>
          </cell>
          <cell r="K518">
            <v>0</v>
          </cell>
        </row>
        <row r="519">
          <cell r="J519">
            <v>0</v>
          </cell>
          <cell r="K519">
            <v>0</v>
          </cell>
        </row>
        <row r="520">
          <cell r="J520">
            <v>0</v>
          </cell>
          <cell r="K520">
            <v>0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0</v>
          </cell>
          <cell r="K523">
            <v>0</v>
          </cell>
        </row>
        <row r="524">
          <cell r="J524">
            <v>0</v>
          </cell>
          <cell r="K524">
            <v>0</v>
          </cell>
        </row>
        <row r="525">
          <cell r="J525">
            <v>0</v>
          </cell>
          <cell r="K525">
            <v>0</v>
          </cell>
        </row>
        <row r="526">
          <cell r="J526">
            <v>0</v>
          </cell>
          <cell r="K526">
            <v>0</v>
          </cell>
        </row>
        <row r="527">
          <cell r="J527">
            <v>0</v>
          </cell>
          <cell r="K527">
            <v>0</v>
          </cell>
        </row>
        <row r="528">
          <cell r="J528">
            <v>0</v>
          </cell>
          <cell r="K528">
            <v>0</v>
          </cell>
        </row>
        <row r="529">
          <cell r="J529">
            <v>0</v>
          </cell>
          <cell r="K529">
            <v>0</v>
          </cell>
        </row>
        <row r="530">
          <cell r="J530">
            <v>0</v>
          </cell>
          <cell r="K530">
            <v>0</v>
          </cell>
        </row>
        <row r="531">
          <cell r="J531">
            <v>0</v>
          </cell>
          <cell r="K531">
            <v>0</v>
          </cell>
        </row>
        <row r="532">
          <cell r="J532">
            <v>0</v>
          </cell>
          <cell r="K532">
            <v>0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0</v>
          </cell>
          <cell r="K535">
            <v>0</v>
          </cell>
        </row>
        <row r="536">
          <cell r="J536">
            <v>0</v>
          </cell>
          <cell r="K536">
            <v>0</v>
          </cell>
        </row>
        <row r="537">
          <cell r="J537">
            <v>0</v>
          </cell>
          <cell r="K537">
            <v>0</v>
          </cell>
        </row>
        <row r="538">
          <cell r="J538">
            <v>0</v>
          </cell>
          <cell r="K538">
            <v>0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0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0</v>
          </cell>
          <cell r="K547">
            <v>0</v>
          </cell>
        </row>
        <row r="548">
          <cell r="J548">
            <v>0</v>
          </cell>
          <cell r="K548">
            <v>0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8">
          <cell r="J558">
            <v>0</v>
          </cell>
          <cell r="K558">
            <v>0</v>
          </cell>
        </row>
        <row r="559">
          <cell r="J559">
            <v>0</v>
          </cell>
          <cell r="K559">
            <v>0</v>
          </cell>
        </row>
        <row r="560">
          <cell r="J560">
            <v>0</v>
          </cell>
          <cell r="K560">
            <v>0</v>
          </cell>
        </row>
        <row r="561">
          <cell r="K561">
            <v>0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5">
          <cell r="J575">
            <v>0</v>
          </cell>
          <cell r="K575">
            <v>0</v>
          </cell>
        </row>
        <row r="576">
          <cell r="J576">
            <v>0</v>
          </cell>
          <cell r="K576">
            <v>0</v>
          </cell>
        </row>
        <row r="577">
          <cell r="K577">
            <v>0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0</v>
          </cell>
          <cell r="K582">
            <v>0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0</v>
          </cell>
          <cell r="K591">
            <v>0</v>
          </cell>
        </row>
        <row r="592">
          <cell r="K592">
            <v>0</v>
          </cell>
        </row>
        <row r="594">
          <cell r="J594">
            <v>0</v>
          </cell>
          <cell r="K594">
            <v>0</v>
          </cell>
        </row>
        <row r="595">
          <cell r="J595">
            <v>0</v>
          </cell>
          <cell r="K595">
            <v>0</v>
          </cell>
        </row>
        <row r="596">
          <cell r="K596">
            <v>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0</v>
          </cell>
          <cell r="K605">
            <v>0</v>
          </cell>
        </row>
        <row r="606">
          <cell r="J606">
            <v>0</v>
          </cell>
          <cell r="K606">
            <v>0</v>
          </cell>
        </row>
        <row r="607">
          <cell r="K607">
            <v>0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6">
          <cell r="J616">
            <v>0</v>
          </cell>
        </row>
      </sheetData>
      <sheetData sheetId="8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0</v>
          </cell>
          <cell r="K23">
            <v>0</v>
          </cell>
        </row>
        <row r="24">
          <cell r="J24">
            <v>0</v>
          </cell>
          <cell r="K24">
            <v>0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0</v>
          </cell>
          <cell r="K44">
            <v>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0</v>
          </cell>
        </row>
        <row r="50">
          <cell r="J50">
            <v>0</v>
          </cell>
          <cell r="K50">
            <v>0</v>
          </cell>
        </row>
        <row r="51">
          <cell r="K51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5">
          <cell r="J55">
            <v>0</v>
          </cell>
          <cell r="K55">
            <v>0</v>
          </cell>
        </row>
        <row r="56">
          <cell r="J56">
            <v>0</v>
          </cell>
          <cell r="K56">
            <v>0</v>
          </cell>
        </row>
        <row r="57">
          <cell r="J57">
            <v>0</v>
          </cell>
          <cell r="K57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0</v>
          </cell>
        </row>
        <row r="67">
          <cell r="J67">
            <v>0</v>
          </cell>
          <cell r="K67">
            <v>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0</v>
          </cell>
          <cell r="K70">
            <v>0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0</v>
          </cell>
          <cell r="K82">
            <v>0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0</v>
          </cell>
        </row>
        <row r="87">
          <cell r="J87">
            <v>0</v>
          </cell>
          <cell r="K87">
            <v>0</v>
          </cell>
        </row>
        <row r="88">
          <cell r="J88">
            <v>0</v>
          </cell>
          <cell r="K88">
            <v>0</v>
          </cell>
        </row>
        <row r="89">
          <cell r="J89">
            <v>0</v>
          </cell>
          <cell r="K89">
            <v>0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0</v>
          </cell>
          <cell r="K92">
            <v>0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0</v>
          </cell>
          <cell r="K95">
            <v>0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0</v>
          </cell>
          <cell r="K99">
            <v>0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0</v>
          </cell>
          <cell r="K102">
            <v>0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0</v>
          </cell>
          <cell r="K114">
            <v>0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0</v>
          </cell>
          <cell r="K117">
            <v>0</v>
          </cell>
        </row>
        <row r="118">
          <cell r="J118">
            <v>0</v>
          </cell>
          <cell r="K118">
            <v>0</v>
          </cell>
        </row>
        <row r="119">
          <cell r="J119">
            <v>0</v>
          </cell>
          <cell r="K119">
            <v>0</v>
          </cell>
        </row>
        <row r="120">
          <cell r="J120">
            <v>0</v>
          </cell>
          <cell r="K120">
            <v>0</v>
          </cell>
        </row>
        <row r="121">
          <cell r="J121">
            <v>0</v>
          </cell>
          <cell r="K121">
            <v>0</v>
          </cell>
        </row>
        <row r="122">
          <cell r="J122">
            <v>0</v>
          </cell>
          <cell r="K122">
            <v>0</v>
          </cell>
        </row>
        <row r="123">
          <cell r="J123">
            <v>0</v>
          </cell>
          <cell r="K123">
            <v>0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0</v>
          </cell>
          <cell r="K133">
            <v>0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0</v>
          </cell>
        </row>
        <row r="139">
          <cell r="J139">
            <v>0</v>
          </cell>
          <cell r="K139">
            <v>0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0</v>
          </cell>
          <cell r="K142">
            <v>0</v>
          </cell>
        </row>
        <row r="143">
          <cell r="J143">
            <v>0</v>
          </cell>
          <cell r="K143">
            <v>0</v>
          </cell>
        </row>
        <row r="144">
          <cell r="J144">
            <v>0</v>
          </cell>
          <cell r="K144">
            <v>0</v>
          </cell>
        </row>
        <row r="145">
          <cell r="J145">
            <v>0</v>
          </cell>
          <cell r="K145">
            <v>0</v>
          </cell>
        </row>
        <row r="146">
          <cell r="J146">
            <v>0</v>
          </cell>
          <cell r="K146">
            <v>0</v>
          </cell>
        </row>
        <row r="147">
          <cell r="J147">
            <v>0</v>
          </cell>
          <cell r="K147">
            <v>0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</row>
        <row r="150">
          <cell r="J150">
            <v>0</v>
          </cell>
          <cell r="K150">
            <v>0</v>
          </cell>
        </row>
        <row r="151">
          <cell r="J151">
            <v>0</v>
          </cell>
          <cell r="K151">
            <v>0</v>
          </cell>
        </row>
        <row r="152">
          <cell r="K152">
            <v>0</v>
          </cell>
        </row>
        <row r="154">
          <cell r="J154">
            <v>0</v>
          </cell>
          <cell r="K154">
            <v>0</v>
          </cell>
        </row>
        <row r="155">
          <cell r="J155">
            <v>0</v>
          </cell>
          <cell r="K155">
            <v>0</v>
          </cell>
        </row>
        <row r="156">
          <cell r="J156">
            <v>0</v>
          </cell>
          <cell r="K156">
            <v>0</v>
          </cell>
        </row>
        <row r="157">
          <cell r="J157">
            <v>0</v>
          </cell>
          <cell r="K157">
            <v>0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0</v>
          </cell>
          <cell r="K161">
            <v>0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0</v>
          </cell>
          <cell r="K165">
            <v>0</v>
          </cell>
        </row>
        <row r="166">
          <cell r="J166">
            <v>0</v>
          </cell>
          <cell r="K166">
            <v>0</v>
          </cell>
        </row>
        <row r="167">
          <cell r="K167">
            <v>0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0</v>
          </cell>
          <cell r="K175">
            <v>0</v>
          </cell>
        </row>
        <row r="176">
          <cell r="J176">
            <v>0</v>
          </cell>
          <cell r="K176">
            <v>0</v>
          </cell>
        </row>
        <row r="177">
          <cell r="J177">
            <v>0</v>
          </cell>
          <cell r="K177">
            <v>0</v>
          </cell>
        </row>
        <row r="178">
          <cell r="J178">
            <v>0</v>
          </cell>
          <cell r="K178">
            <v>0</v>
          </cell>
        </row>
        <row r="179">
          <cell r="J179">
            <v>0</v>
          </cell>
          <cell r="K179">
            <v>0</v>
          </cell>
        </row>
        <row r="180">
          <cell r="J180">
            <v>0</v>
          </cell>
          <cell r="K180">
            <v>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0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0</v>
          </cell>
          <cell r="K202">
            <v>0</v>
          </cell>
        </row>
        <row r="203">
          <cell r="J203">
            <v>0</v>
          </cell>
          <cell r="K203">
            <v>0</v>
          </cell>
        </row>
        <row r="204">
          <cell r="J204">
            <v>0</v>
          </cell>
          <cell r="K204">
            <v>0</v>
          </cell>
        </row>
        <row r="205">
          <cell r="J205">
            <v>0</v>
          </cell>
          <cell r="K205">
            <v>0</v>
          </cell>
        </row>
        <row r="206">
          <cell r="J206">
            <v>0</v>
          </cell>
          <cell r="K206">
            <v>0</v>
          </cell>
        </row>
        <row r="207">
          <cell r="J207">
            <v>0</v>
          </cell>
          <cell r="K207">
            <v>0</v>
          </cell>
        </row>
        <row r="208">
          <cell r="J208">
            <v>0</v>
          </cell>
          <cell r="K208">
            <v>0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0</v>
          </cell>
          <cell r="K212">
            <v>0</v>
          </cell>
        </row>
        <row r="213">
          <cell r="J213">
            <v>0</v>
          </cell>
          <cell r="K213">
            <v>0</v>
          </cell>
        </row>
        <row r="214">
          <cell r="J214">
            <v>0</v>
          </cell>
          <cell r="K214">
            <v>0</v>
          </cell>
        </row>
        <row r="215">
          <cell r="K215">
            <v>0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0</v>
          </cell>
          <cell r="K221">
            <v>0</v>
          </cell>
        </row>
        <row r="222">
          <cell r="J222">
            <v>0</v>
          </cell>
          <cell r="K222">
            <v>0</v>
          </cell>
        </row>
        <row r="223">
          <cell r="J223">
            <v>0</v>
          </cell>
          <cell r="K223">
            <v>0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0</v>
          </cell>
          <cell r="K226">
            <v>0</v>
          </cell>
        </row>
        <row r="227">
          <cell r="J227">
            <v>0</v>
          </cell>
          <cell r="K227">
            <v>0</v>
          </cell>
        </row>
        <row r="228">
          <cell r="J228">
            <v>0</v>
          </cell>
          <cell r="K228">
            <v>0</v>
          </cell>
        </row>
        <row r="229">
          <cell r="J229">
            <v>0</v>
          </cell>
          <cell r="K229">
            <v>0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0</v>
          </cell>
          <cell r="K234">
            <v>0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0</v>
          </cell>
          <cell r="K245">
            <v>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0</v>
          </cell>
          <cell r="K248">
            <v>0</v>
          </cell>
        </row>
        <row r="249">
          <cell r="J249">
            <v>0</v>
          </cell>
          <cell r="K249">
            <v>0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0</v>
          </cell>
          <cell r="K254">
            <v>0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0</v>
          </cell>
        </row>
        <row r="264">
          <cell r="J264">
            <v>0</v>
          </cell>
          <cell r="K264">
            <v>0</v>
          </cell>
        </row>
        <row r="265">
          <cell r="J265">
            <v>0</v>
          </cell>
          <cell r="K265">
            <v>0</v>
          </cell>
        </row>
        <row r="266">
          <cell r="J266">
            <v>0</v>
          </cell>
          <cell r="K266">
            <v>0</v>
          </cell>
        </row>
        <row r="267">
          <cell r="J267">
            <v>0</v>
          </cell>
          <cell r="K267">
            <v>0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0</v>
          </cell>
          <cell r="K270">
            <v>0</v>
          </cell>
        </row>
        <row r="271">
          <cell r="J271">
            <v>0</v>
          </cell>
          <cell r="K271">
            <v>0</v>
          </cell>
        </row>
        <row r="272">
          <cell r="J272">
            <v>0</v>
          </cell>
          <cell r="K272">
            <v>0</v>
          </cell>
        </row>
        <row r="273">
          <cell r="J273">
            <v>0</v>
          </cell>
          <cell r="K273">
            <v>0</v>
          </cell>
        </row>
        <row r="274">
          <cell r="J274">
            <v>0</v>
          </cell>
          <cell r="K274">
            <v>0</v>
          </cell>
        </row>
        <row r="275">
          <cell r="J275">
            <v>0</v>
          </cell>
          <cell r="K275">
            <v>0</v>
          </cell>
        </row>
        <row r="276">
          <cell r="J276">
            <v>0</v>
          </cell>
          <cell r="K276">
            <v>0</v>
          </cell>
        </row>
        <row r="277">
          <cell r="J277">
            <v>0</v>
          </cell>
          <cell r="K277">
            <v>0</v>
          </cell>
        </row>
        <row r="278">
          <cell r="J278">
            <v>0</v>
          </cell>
          <cell r="K278">
            <v>0</v>
          </cell>
        </row>
        <row r="279">
          <cell r="J279">
            <v>0</v>
          </cell>
          <cell r="K279">
            <v>0</v>
          </cell>
        </row>
        <row r="280">
          <cell r="J280">
            <v>0</v>
          </cell>
          <cell r="K280">
            <v>0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0</v>
          </cell>
          <cell r="K285">
            <v>0</v>
          </cell>
        </row>
        <row r="286">
          <cell r="J286">
            <v>0</v>
          </cell>
          <cell r="K286">
            <v>0</v>
          </cell>
        </row>
        <row r="287">
          <cell r="J287">
            <v>0</v>
          </cell>
          <cell r="K287">
            <v>0</v>
          </cell>
        </row>
        <row r="288">
          <cell r="J288">
            <v>0</v>
          </cell>
          <cell r="K288">
            <v>0</v>
          </cell>
        </row>
        <row r="289">
          <cell r="J289">
            <v>0</v>
          </cell>
          <cell r="K289">
            <v>0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0</v>
          </cell>
          <cell r="K293">
            <v>0</v>
          </cell>
        </row>
        <row r="294">
          <cell r="J294">
            <v>0</v>
          </cell>
          <cell r="K294">
            <v>0</v>
          </cell>
        </row>
        <row r="295">
          <cell r="J295">
            <v>0</v>
          </cell>
          <cell r="K295">
            <v>0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0</v>
          </cell>
          <cell r="K298">
            <v>0</v>
          </cell>
        </row>
        <row r="299">
          <cell r="J299">
            <v>0</v>
          </cell>
          <cell r="K299">
            <v>0</v>
          </cell>
        </row>
        <row r="300">
          <cell r="J300">
            <v>0</v>
          </cell>
          <cell r="K300">
            <v>0</v>
          </cell>
        </row>
        <row r="301">
          <cell r="J301">
            <v>0</v>
          </cell>
          <cell r="K301">
            <v>0</v>
          </cell>
        </row>
        <row r="302">
          <cell r="J302">
            <v>0</v>
          </cell>
          <cell r="K302">
            <v>0</v>
          </cell>
        </row>
        <row r="303">
          <cell r="J303">
            <v>0</v>
          </cell>
          <cell r="K303">
            <v>0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0</v>
          </cell>
        </row>
        <row r="315">
          <cell r="J315">
            <v>0</v>
          </cell>
          <cell r="K315">
            <v>0</v>
          </cell>
        </row>
        <row r="316">
          <cell r="J316">
            <v>0</v>
          </cell>
          <cell r="K316">
            <v>0</v>
          </cell>
        </row>
        <row r="317">
          <cell r="J317">
            <v>0</v>
          </cell>
          <cell r="K317">
            <v>0</v>
          </cell>
        </row>
        <row r="318">
          <cell r="J318">
            <v>0</v>
          </cell>
          <cell r="K318">
            <v>0</v>
          </cell>
        </row>
        <row r="319">
          <cell r="J319">
            <v>0</v>
          </cell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4">
          <cell r="J324">
            <v>0</v>
          </cell>
          <cell r="K324">
            <v>0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0</v>
          </cell>
          <cell r="K330">
            <v>0</v>
          </cell>
        </row>
        <row r="331">
          <cell r="J331">
            <v>0</v>
          </cell>
          <cell r="K331">
            <v>0</v>
          </cell>
        </row>
        <row r="332">
          <cell r="J332">
            <v>0</v>
          </cell>
          <cell r="K332">
            <v>0</v>
          </cell>
        </row>
        <row r="333">
          <cell r="J333">
            <v>0</v>
          </cell>
          <cell r="K333">
            <v>0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0</v>
          </cell>
          <cell r="K336">
            <v>0</v>
          </cell>
        </row>
        <row r="337">
          <cell r="J337">
            <v>0</v>
          </cell>
          <cell r="K337">
            <v>0</v>
          </cell>
        </row>
        <row r="338">
          <cell r="J338">
            <v>0</v>
          </cell>
          <cell r="K338">
            <v>0</v>
          </cell>
        </row>
        <row r="339">
          <cell r="J339">
            <v>0</v>
          </cell>
          <cell r="K339">
            <v>0</v>
          </cell>
        </row>
        <row r="340">
          <cell r="J340">
            <v>0</v>
          </cell>
          <cell r="K340">
            <v>0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0</v>
          </cell>
          <cell r="K345">
            <v>0</v>
          </cell>
        </row>
        <row r="346">
          <cell r="J346">
            <v>0</v>
          </cell>
          <cell r="K346">
            <v>0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0</v>
          </cell>
          <cell r="K349">
            <v>0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0</v>
          </cell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0</v>
          </cell>
          <cell r="K360">
            <v>0</v>
          </cell>
        </row>
        <row r="361">
          <cell r="J361">
            <v>0</v>
          </cell>
          <cell r="K361">
            <v>0</v>
          </cell>
        </row>
        <row r="362">
          <cell r="J362">
            <v>0</v>
          </cell>
          <cell r="K362">
            <v>0</v>
          </cell>
        </row>
        <row r="363">
          <cell r="J363">
            <v>0</v>
          </cell>
          <cell r="K363">
            <v>0</v>
          </cell>
        </row>
        <row r="364">
          <cell r="J364">
            <v>0</v>
          </cell>
          <cell r="K364">
            <v>0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0</v>
          </cell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0</v>
          </cell>
          <cell r="K382">
            <v>0</v>
          </cell>
        </row>
        <row r="383">
          <cell r="J383">
            <v>0</v>
          </cell>
          <cell r="K383">
            <v>0</v>
          </cell>
        </row>
        <row r="384">
          <cell r="K384">
            <v>0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0</v>
          </cell>
          <cell r="K397">
            <v>0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0</v>
          </cell>
          <cell r="K403">
            <v>0</v>
          </cell>
        </row>
        <row r="404">
          <cell r="J404">
            <v>0</v>
          </cell>
          <cell r="K404">
            <v>0</v>
          </cell>
        </row>
        <row r="405">
          <cell r="J405">
            <v>0</v>
          </cell>
          <cell r="K405">
            <v>0</v>
          </cell>
        </row>
        <row r="406">
          <cell r="J406">
            <v>0</v>
          </cell>
          <cell r="K406">
            <v>0</v>
          </cell>
        </row>
        <row r="407">
          <cell r="J407">
            <v>0</v>
          </cell>
          <cell r="K407">
            <v>0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0</v>
          </cell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7">
          <cell r="J417">
            <v>0</v>
          </cell>
          <cell r="K417">
            <v>0</v>
          </cell>
        </row>
        <row r="418">
          <cell r="J418">
            <v>0</v>
          </cell>
          <cell r="K418">
            <v>0</v>
          </cell>
        </row>
        <row r="419">
          <cell r="J419">
            <v>0</v>
          </cell>
          <cell r="K419">
            <v>0</v>
          </cell>
        </row>
        <row r="420">
          <cell r="J420">
            <v>0</v>
          </cell>
          <cell r="K420">
            <v>0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0</v>
          </cell>
          <cell r="K426">
            <v>0</v>
          </cell>
        </row>
        <row r="427">
          <cell r="J427">
            <v>0</v>
          </cell>
          <cell r="K427">
            <v>0</v>
          </cell>
        </row>
        <row r="428">
          <cell r="J428">
            <v>0</v>
          </cell>
          <cell r="K428">
            <v>0</v>
          </cell>
        </row>
        <row r="429">
          <cell r="J429">
            <v>0</v>
          </cell>
          <cell r="K429">
            <v>0</v>
          </cell>
        </row>
        <row r="430">
          <cell r="J430">
            <v>0</v>
          </cell>
          <cell r="K430">
            <v>0</v>
          </cell>
        </row>
        <row r="431">
          <cell r="K431">
            <v>0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0</v>
          </cell>
          <cell r="K446">
            <v>0</v>
          </cell>
        </row>
        <row r="447">
          <cell r="J447">
            <v>0</v>
          </cell>
          <cell r="K447">
            <v>0</v>
          </cell>
        </row>
        <row r="448">
          <cell r="J448">
            <v>0</v>
          </cell>
          <cell r="K448">
            <v>0</v>
          </cell>
        </row>
        <row r="449">
          <cell r="J449">
            <v>0</v>
          </cell>
          <cell r="K449">
            <v>0</v>
          </cell>
        </row>
        <row r="450">
          <cell r="J450">
            <v>0</v>
          </cell>
          <cell r="K450">
            <v>0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0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0</v>
          </cell>
          <cell r="K473">
            <v>0</v>
          </cell>
        </row>
        <row r="474">
          <cell r="J474">
            <v>0</v>
          </cell>
          <cell r="K474">
            <v>0</v>
          </cell>
        </row>
        <row r="475">
          <cell r="J475">
            <v>0</v>
          </cell>
          <cell r="K475">
            <v>0</v>
          </cell>
        </row>
        <row r="476">
          <cell r="J476">
            <v>0</v>
          </cell>
          <cell r="K476">
            <v>0</v>
          </cell>
        </row>
        <row r="477">
          <cell r="J477">
            <v>0</v>
          </cell>
          <cell r="K477">
            <v>0</v>
          </cell>
        </row>
        <row r="478">
          <cell r="J478">
            <v>0</v>
          </cell>
          <cell r="K478">
            <v>0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0</v>
          </cell>
        </row>
        <row r="485">
          <cell r="J485">
            <v>0</v>
          </cell>
          <cell r="K485">
            <v>0</v>
          </cell>
        </row>
        <row r="486">
          <cell r="J486">
            <v>0</v>
          </cell>
          <cell r="K486">
            <v>0</v>
          </cell>
        </row>
        <row r="487">
          <cell r="J487">
            <v>0</v>
          </cell>
          <cell r="K487">
            <v>0</v>
          </cell>
        </row>
        <row r="488">
          <cell r="J488">
            <v>0</v>
          </cell>
          <cell r="K488">
            <v>0</v>
          </cell>
        </row>
        <row r="489">
          <cell r="J489">
            <v>0</v>
          </cell>
          <cell r="K489">
            <v>0</v>
          </cell>
        </row>
        <row r="490">
          <cell r="K490">
            <v>0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0</v>
          </cell>
          <cell r="K498">
            <v>0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0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0</v>
          </cell>
          <cell r="K509">
            <v>0</v>
          </cell>
        </row>
        <row r="510">
          <cell r="K510">
            <v>0</v>
          </cell>
        </row>
        <row r="512">
          <cell r="J512">
            <v>0</v>
          </cell>
          <cell r="K512">
            <v>0</v>
          </cell>
        </row>
        <row r="513">
          <cell r="J513">
            <v>0</v>
          </cell>
          <cell r="K513">
            <v>0</v>
          </cell>
        </row>
        <row r="514">
          <cell r="K514">
            <v>0</v>
          </cell>
        </row>
        <row r="516">
          <cell r="J516">
            <v>0</v>
          </cell>
          <cell r="K516">
            <v>0</v>
          </cell>
        </row>
        <row r="517">
          <cell r="J517">
            <v>0</v>
          </cell>
          <cell r="K517">
            <v>0</v>
          </cell>
        </row>
        <row r="518">
          <cell r="J518">
            <v>0</v>
          </cell>
          <cell r="K518">
            <v>0</v>
          </cell>
        </row>
        <row r="519">
          <cell r="J519">
            <v>0</v>
          </cell>
          <cell r="K519">
            <v>0</v>
          </cell>
        </row>
        <row r="520">
          <cell r="J520">
            <v>0</v>
          </cell>
          <cell r="K520">
            <v>0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0</v>
          </cell>
          <cell r="K523">
            <v>0</v>
          </cell>
        </row>
        <row r="524">
          <cell r="J524">
            <v>0</v>
          </cell>
          <cell r="K524">
            <v>0</v>
          </cell>
        </row>
        <row r="525">
          <cell r="J525">
            <v>0</v>
          </cell>
          <cell r="K525">
            <v>0</v>
          </cell>
        </row>
        <row r="526">
          <cell r="J526">
            <v>0</v>
          </cell>
          <cell r="K526">
            <v>0</v>
          </cell>
        </row>
        <row r="527">
          <cell r="J527">
            <v>0</v>
          </cell>
          <cell r="K527">
            <v>0</v>
          </cell>
        </row>
        <row r="528">
          <cell r="J528">
            <v>0</v>
          </cell>
          <cell r="K528">
            <v>0</v>
          </cell>
        </row>
        <row r="529">
          <cell r="J529">
            <v>0</v>
          </cell>
          <cell r="K529">
            <v>0</v>
          </cell>
        </row>
        <row r="530">
          <cell r="J530">
            <v>0</v>
          </cell>
          <cell r="K530">
            <v>0</v>
          </cell>
        </row>
        <row r="531">
          <cell r="J531">
            <v>0</v>
          </cell>
          <cell r="K531">
            <v>0</v>
          </cell>
        </row>
        <row r="532">
          <cell r="J532">
            <v>0</v>
          </cell>
          <cell r="K532">
            <v>0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0</v>
          </cell>
          <cell r="K535">
            <v>0</v>
          </cell>
        </row>
        <row r="536">
          <cell r="J536">
            <v>0</v>
          </cell>
          <cell r="K536">
            <v>0</v>
          </cell>
        </row>
        <row r="537">
          <cell r="J537">
            <v>0</v>
          </cell>
          <cell r="K537">
            <v>0</v>
          </cell>
        </row>
        <row r="538">
          <cell r="J538">
            <v>0</v>
          </cell>
          <cell r="K538">
            <v>0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0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0</v>
          </cell>
          <cell r="K547">
            <v>0</v>
          </cell>
        </row>
        <row r="548">
          <cell r="J548">
            <v>0</v>
          </cell>
          <cell r="K548">
            <v>0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8">
          <cell r="J558">
            <v>0</v>
          </cell>
          <cell r="K558">
            <v>0</v>
          </cell>
        </row>
        <row r="559">
          <cell r="J559">
            <v>0</v>
          </cell>
          <cell r="K559">
            <v>0</v>
          </cell>
        </row>
        <row r="560">
          <cell r="J560">
            <v>0</v>
          </cell>
          <cell r="K560">
            <v>0</v>
          </cell>
        </row>
        <row r="561">
          <cell r="K561">
            <v>0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5">
          <cell r="J575">
            <v>0</v>
          </cell>
          <cell r="K575">
            <v>0</v>
          </cell>
        </row>
        <row r="576">
          <cell r="J576">
            <v>0</v>
          </cell>
          <cell r="K576">
            <v>0</v>
          </cell>
        </row>
        <row r="577">
          <cell r="K577">
            <v>0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0</v>
          </cell>
          <cell r="K582">
            <v>0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0</v>
          </cell>
          <cell r="K591">
            <v>0</v>
          </cell>
        </row>
        <row r="592">
          <cell r="K592">
            <v>0</v>
          </cell>
        </row>
        <row r="594">
          <cell r="J594">
            <v>0</v>
          </cell>
          <cell r="K594">
            <v>0</v>
          </cell>
        </row>
        <row r="595">
          <cell r="J595">
            <v>0</v>
          </cell>
          <cell r="K595">
            <v>0</v>
          </cell>
        </row>
        <row r="596">
          <cell r="K596">
            <v>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0</v>
          </cell>
          <cell r="K605">
            <v>0</v>
          </cell>
        </row>
        <row r="606">
          <cell r="J606">
            <v>0</v>
          </cell>
          <cell r="K606">
            <v>0</v>
          </cell>
        </row>
        <row r="607">
          <cell r="K607">
            <v>0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6">
          <cell r="J616">
            <v>0</v>
          </cell>
        </row>
      </sheetData>
      <sheetData sheetId="9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0</v>
          </cell>
          <cell r="K23">
            <v>0</v>
          </cell>
        </row>
        <row r="24">
          <cell r="J24">
            <v>0</v>
          </cell>
          <cell r="K24">
            <v>0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0</v>
          </cell>
          <cell r="K44">
            <v>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0</v>
          </cell>
        </row>
        <row r="50">
          <cell r="J50">
            <v>0</v>
          </cell>
          <cell r="K50">
            <v>0</v>
          </cell>
        </row>
        <row r="51">
          <cell r="K51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5">
          <cell r="J55">
            <v>0</v>
          </cell>
          <cell r="K55">
            <v>0</v>
          </cell>
        </row>
        <row r="56">
          <cell r="J56">
            <v>0</v>
          </cell>
          <cell r="K56">
            <v>0</v>
          </cell>
        </row>
        <row r="57">
          <cell r="J57">
            <v>0</v>
          </cell>
          <cell r="K57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0</v>
          </cell>
        </row>
        <row r="67">
          <cell r="J67">
            <v>0</v>
          </cell>
          <cell r="K67">
            <v>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0</v>
          </cell>
          <cell r="K70">
            <v>0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0</v>
          </cell>
          <cell r="K82">
            <v>0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0</v>
          </cell>
        </row>
        <row r="87">
          <cell r="J87">
            <v>0</v>
          </cell>
          <cell r="K87">
            <v>0</v>
          </cell>
        </row>
        <row r="88">
          <cell r="J88">
            <v>0</v>
          </cell>
          <cell r="K88">
            <v>0</v>
          </cell>
        </row>
        <row r="89">
          <cell r="J89">
            <v>0</v>
          </cell>
          <cell r="K89">
            <v>0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0</v>
          </cell>
          <cell r="K92">
            <v>0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0</v>
          </cell>
          <cell r="K95">
            <v>0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0</v>
          </cell>
          <cell r="K99">
            <v>0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0</v>
          </cell>
          <cell r="K102">
            <v>0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0</v>
          </cell>
          <cell r="K114">
            <v>0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0</v>
          </cell>
          <cell r="K117">
            <v>0</v>
          </cell>
        </row>
        <row r="118">
          <cell r="J118">
            <v>0</v>
          </cell>
          <cell r="K118">
            <v>0</v>
          </cell>
        </row>
        <row r="119">
          <cell r="J119">
            <v>0</v>
          </cell>
          <cell r="K119">
            <v>0</v>
          </cell>
        </row>
        <row r="120">
          <cell r="J120">
            <v>0</v>
          </cell>
          <cell r="K120">
            <v>0</v>
          </cell>
        </row>
        <row r="121">
          <cell r="J121">
            <v>0</v>
          </cell>
          <cell r="K121">
            <v>0</v>
          </cell>
        </row>
        <row r="122">
          <cell r="J122">
            <v>0</v>
          </cell>
          <cell r="K122">
            <v>0</v>
          </cell>
        </row>
        <row r="123">
          <cell r="J123">
            <v>0</v>
          </cell>
          <cell r="K123">
            <v>0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0</v>
          </cell>
          <cell r="K133">
            <v>0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0</v>
          </cell>
        </row>
        <row r="139">
          <cell r="J139">
            <v>0</v>
          </cell>
          <cell r="K139">
            <v>0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0</v>
          </cell>
          <cell r="K142">
            <v>0</v>
          </cell>
        </row>
        <row r="143">
          <cell r="J143">
            <v>0</v>
          </cell>
          <cell r="K143">
            <v>0</v>
          </cell>
        </row>
        <row r="144">
          <cell r="J144">
            <v>0</v>
          </cell>
          <cell r="K144">
            <v>0</v>
          </cell>
        </row>
        <row r="145">
          <cell r="J145">
            <v>0</v>
          </cell>
          <cell r="K145">
            <v>0</v>
          </cell>
        </row>
        <row r="146">
          <cell r="J146">
            <v>0</v>
          </cell>
          <cell r="K146">
            <v>0</v>
          </cell>
        </row>
        <row r="147">
          <cell r="J147">
            <v>0</v>
          </cell>
          <cell r="K147">
            <v>0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</row>
        <row r="150">
          <cell r="J150">
            <v>0</v>
          </cell>
          <cell r="K150">
            <v>0</v>
          </cell>
        </row>
        <row r="151">
          <cell r="J151">
            <v>0</v>
          </cell>
          <cell r="K151">
            <v>0</v>
          </cell>
        </row>
        <row r="152">
          <cell r="K152">
            <v>0</v>
          </cell>
        </row>
        <row r="154">
          <cell r="J154">
            <v>0</v>
          </cell>
          <cell r="K154">
            <v>0</v>
          </cell>
        </row>
        <row r="155">
          <cell r="J155">
            <v>0</v>
          </cell>
          <cell r="K155">
            <v>0</v>
          </cell>
        </row>
        <row r="156">
          <cell r="J156">
            <v>0</v>
          </cell>
          <cell r="K156">
            <v>0</v>
          </cell>
        </row>
        <row r="157">
          <cell r="J157">
            <v>0</v>
          </cell>
          <cell r="K157">
            <v>0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0</v>
          </cell>
          <cell r="K161">
            <v>0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0</v>
          </cell>
          <cell r="K165">
            <v>0</v>
          </cell>
        </row>
        <row r="166">
          <cell r="J166">
            <v>0</v>
          </cell>
          <cell r="K166">
            <v>0</v>
          </cell>
        </row>
        <row r="167">
          <cell r="K167">
            <v>0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0</v>
          </cell>
          <cell r="K175">
            <v>0</v>
          </cell>
        </row>
        <row r="176">
          <cell r="J176">
            <v>0</v>
          </cell>
          <cell r="K176">
            <v>0</v>
          </cell>
        </row>
        <row r="177">
          <cell r="J177">
            <v>0</v>
          </cell>
          <cell r="K177">
            <v>0</v>
          </cell>
        </row>
        <row r="178">
          <cell r="J178">
            <v>0</v>
          </cell>
          <cell r="K178">
            <v>0</v>
          </cell>
        </row>
        <row r="179">
          <cell r="J179">
            <v>0</v>
          </cell>
          <cell r="K179">
            <v>0</v>
          </cell>
        </row>
        <row r="180">
          <cell r="J180">
            <v>0</v>
          </cell>
          <cell r="K180">
            <v>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0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0</v>
          </cell>
          <cell r="K202">
            <v>0</v>
          </cell>
        </row>
        <row r="203">
          <cell r="J203">
            <v>0</v>
          </cell>
          <cell r="K203">
            <v>0</v>
          </cell>
        </row>
        <row r="204">
          <cell r="J204">
            <v>0</v>
          </cell>
          <cell r="K204">
            <v>0</v>
          </cell>
        </row>
        <row r="205">
          <cell r="J205">
            <v>0</v>
          </cell>
          <cell r="K205">
            <v>0</v>
          </cell>
        </row>
        <row r="206">
          <cell r="J206">
            <v>0</v>
          </cell>
          <cell r="K206">
            <v>0</v>
          </cell>
        </row>
        <row r="207">
          <cell r="J207">
            <v>0</v>
          </cell>
          <cell r="K207">
            <v>0</v>
          </cell>
        </row>
        <row r="208">
          <cell r="J208">
            <v>0</v>
          </cell>
          <cell r="K208">
            <v>0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0</v>
          </cell>
          <cell r="K212">
            <v>0</v>
          </cell>
        </row>
        <row r="213">
          <cell r="J213">
            <v>0</v>
          </cell>
          <cell r="K213">
            <v>0</v>
          </cell>
        </row>
        <row r="214">
          <cell r="J214">
            <v>0</v>
          </cell>
          <cell r="K214">
            <v>0</v>
          </cell>
        </row>
        <row r="215">
          <cell r="K215">
            <v>0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0</v>
          </cell>
          <cell r="K221">
            <v>0</v>
          </cell>
        </row>
        <row r="222">
          <cell r="J222">
            <v>0</v>
          </cell>
          <cell r="K222">
            <v>0</v>
          </cell>
        </row>
        <row r="223">
          <cell r="J223">
            <v>0</v>
          </cell>
          <cell r="K223">
            <v>0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0</v>
          </cell>
          <cell r="K226">
            <v>0</v>
          </cell>
        </row>
        <row r="227">
          <cell r="J227">
            <v>0</v>
          </cell>
          <cell r="K227">
            <v>0</v>
          </cell>
        </row>
        <row r="228">
          <cell r="J228">
            <v>0</v>
          </cell>
          <cell r="K228">
            <v>0</v>
          </cell>
        </row>
        <row r="229">
          <cell r="J229">
            <v>0</v>
          </cell>
          <cell r="K229">
            <v>0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0</v>
          </cell>
          <cell r="K234">
            <v>0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0</v>
          </cell>
          <cell r="K245">
            <v>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0</v>
          </cell>
          <cell r="K248">
            <v>0</v>
          </cell>
        </row>
        <row r="249">
          <cell r="J249">
            <v>0</v>
          </cell>
          <cell r="K249">
            <v>0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0</v>
          </cell>
          <cell r="K254">
            <v>0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0</v>
          </cell>
        </row>
        <row r="264">
          <cell r="J264">
            <v>0</v>
          </cell>
          <cell r="K264">
            <v>0</v>
          </cell>
        </row>
        <row r="265">
          <cell r="J265">
            <v>0</v>
          </cell>
          <cell r="K265">
            <v>0</v>
          </cell>
        </row>
        <row r="266">
          <cell r="J266">
            <v>0</v>
          </cell>
          <cell r="K266">
            <v>0</v>
          </cell>
        </row>
        <row r="267">
          <cell r="J267">
            <v>0</v>
          </cell>
          <cell r="K267">
            <v>0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0</v>
          </cell>
          <cell r="K270">
            <v>0</v>
          </cell>
        </row>
        <row r="271">
          <cell r="J271">
            <v>0</v>
          </cell>
          <cell r="K271">
            <v>0</v>
          </cell>
        </row>
        <row r="272">
          <cell r="J272">
            <v>0</v>
          </cell>
          <cell r="K272">
            <v>0</v>
          </cell>
        </row>
        <row r="273">
          <cell r="J273">
            <v>0</v>
          </cell>
          <cell r="K273">
            <v>0</v>
          </cell>
        </row>
        <row r="274">
          <cell r="J274">
            <v>0</v>
          </cell>
          <cell r="K274">
            <v>0</v>
          </cell>
        </row>
        <row r="275">
          <cell r="J275">
            <v>0</v>
          </cell>
          <cell r="K275">
            <v>0</v>
          </cell>
        </row>
        <row r="276">
          <cell r="J276">
            <v>0</v>
          </cell>
          <cell r="K276">
            <v>0</v>
          </cell>
        </row>
        <row r="277">
          <cell r="J277">
            <v>0</v>
          </cell>
          <cell r="K277">
            <v>0</v>
          </cell>
        </row>
        <row r="278">
          <cell r="J278">
            <v>0</v>
          </cell>
          <cell r="K278">
            <v>0</v>
          </cell>
        </row>
        <row r="279">
          <cell r="J279">
            <v>0</v>
          </cell>
          <cell r="K279">
            <v>0</v>
          </cell>
        </row>
        <row r="280">
          <cell r="J280">
            <v>0</v>
          </cell>
          <cell r="K280">
            <v>0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0</v>
          </cell>
          <cell r="K285">
            <v>0</v>
          </cell>
        </row>
        <row r="286">
          <cell r="J286">
            <v>0</v>
          </cell>
          <cell r="K286">
            <v>0</v>
          </cell>
        </row>
        <row r="287">
          <cell r="J287">
            <v>0</v>
          </cell>
          <cell r="K287">
            <v>0</v>
          </cell>
        </row>
        <row r="288">
          <cell r="J288">
            <v>0</v>
          </cell>
          <cell r="K288">
            <v>0</v>
          </cell>
        </row>
        <row r="289">
          <cell r="J289">
            <v>0</v>
          </cell>
          <cell r="K289">
            <v>0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0</v>
          </cell>
          <cell r="K293">
            <v>0</v>
          </cell>
        </row>
        <row r="294">
          <cell r="J294">
            <v>0</v>
          </cell>
          <cell r="K294">
            <v>0</v>
          </cell>
        </row>
        <row r="295">
          <cell r="J295">
            <v>0</v>
          </cell>
          <cell r="K295">
            <v>0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0</v>
          </cell>
          <cell r="K298">
            <v>0</v>
          </cell>
        </row>
        <row r="299">
          <cell r="J299">
            <v>0</v>
          </cell>
          <cell r="K299">
            <v>0</v>
          </cell>
        </row>
        <row r="300">
          <cell r="J300">
            <v>0</v>
          </cell>
          <cell r="K300">
            <v>0</v>
          </cell>
        </row>
        <row r="301">
          <cell r="J301">
            <v>0</v>
          </cell>
          <cell r="K301">
            <v>0</v>
          </cell>
        </row>
        <row r="302">
          <cell r="J302">
            <v>0</v>
          </cell>
          <cell r="K302">
            <v>0</v>
          </cell>
        </row>
        <row r="303">
          <cell r="J303">
            <v>0</v>
          </cell>
          <cell r="K303">
            <v>0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0</v>
          </cell>
        </row>
        <row r="315">
          <cell r="J315">
            <v>0</v>
          </cell>
          <cell r="K315">
            <v>0</v>
          </cell>
        </row>
        <row r="316">
          <cell r="J316">
            <v>0</v>
          </cell>
          <cell r="K316">
            <v>0</v>
          </cell>
        </row>
        <row r="317">
          <cell r="J317">
            <v>0</v>
          </cell>
          <cell r="K317">
            <v>0</v>
          </cell>
        </row>
        <row r="318">
          <cell r="J318">
            <v>0</v>
          </cell>
          <cell r="K318">
            <v>0</v>
          </cell>
        </row>
        <row r="319">
          <cell r="J319">
            <v>0</v>
          </cell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4">
          <cell r="J324">
            <v>0</v>
          </cell>
          <cell r="K324">
            <v>0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0</v>
          </cell>
          <cell r="K330">
            <v>0</v>
          </cell>
        </row>
        <row r="331">
          <cell r="J331">
            <v>0</v>
          </cell>
          <cell r="K331">
            <v>0</v>
          </cell>
        </row>
        <row r="332">
          <cell r="J332">
            <v>0</v>
          </cell>
          <cell r="K332">
            <v>0</v>
          </cell>
        </row>
        <row r="333">
          <cell r="J333">
            <v>0</v>
          </cell>
          <cell r="K333">
            <v>0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0</v>
          </cell>
          <cell r="K336">
            <v>0</v>
          </cell>
        </row>
        <row r="337">
          <cell r="J337">
            <v>0</v>
          </cell>
          <cell r="K337">
            <v>0</v>
          </cell>
        </row>
        <row r="338">
          <cell r="J338">
            <v>0</v>
          </cell>
          <cell r="K338">
            <v>0</v>
          </cell>
        </row>
        <row r="339">
          <cell r="J339">
            <v>0</v>
          </cell>
          <cell r="K339">
            <v>0</v>
          </cell>
        </row>
        <row r="340">
          <cell r="J340">
            <v>0</v>
          </cell>
          <cell r="K340">
            <v>0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0</v>
          </cell>
          <cell r="K345">
            <v>0</v>
          </cell>
        </row>
        <row r="346">
          <cell r="J346">
            <v>0</v>
          </cell>
          <cell r="K346">
            <v>0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0</v>
          </cell>
          <cell r="K349">
            <v>0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0</v>
          </cell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0</v>
          </cell>
          <cell r="K360">
            <v>0</v>
          </cell>
        </row>
        <row r="361">
          <cell r="J361">
            <v>0</v>
          </cell>
          <cell r="K361">
            <v>0</v>
          </cell>
        </row>
        <row r="362">
          <cell r="J362">
            <v>0</v>
          </cell>
          <cell r="K362">
            <v>0</v>
          </cell>
        </row>
        <row r="363">
          <cell r="J363">
            <v>0</v>
          </cell>
          <cell r="K363">
            <v>0</v>
          </cell>
        </row>
        <row r="364">
          <cell r="J364">
            <v>0</v>
          </cell>
          <cell r="K364">
            <v>0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0</v>
          </cell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0</v>
          </cell>
          <cell r="K382">
            <v>0</v>
          </cell>
        </row>
        <row r="383">
          <cell r="J383">
            <v>0</v>
          </cell>
          <cell r="K383">
            <v>0</v>
          </cell>
        </row>
        <row r="384">
          <cell r="K384">
            <v>0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0</v>
          </cell>
          <cell r="K397">
            <v>0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0</v>
          </cell>
          <cell r="K403">
            <v>0</v>
          </cell>
        </row>
        <row r="404">
          <cell r="J404">
            <v>0</v>
          </cell>
          <cell r="K404">
            <v>0</v>
          </cell>
        </row>
        <row r="405">
          <cell r="J405">
            <v>0</v>
          </cell>
          <cell r="K405">
            <v>0</v>
          </cell>
        </row>
        <row r="406">
          <cell r="J406">
            <v>0</v>
          </cell>
          <cell r="K406">
            <v>0</v>
          </cell>
        </row>
        <row r="407">
          <cell r="J407">
            <v>0</v>
          </cell>
          <cell r="K407">
            <v>0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0</v>
          </cell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7">
          <cell r="J417">
            <v>0</v>
          </cell>
          <cell r="K417">
            <v>0</v>
          </cell>
        </row>
        <row r="418">
          <cell r="J418">
            <v>0</v>
          </cell>
          <cell r="K418">
            <v>0</v>
          </cell>
        </row>
        <row r="419">
          <cell r="J419">
            <v>0</v>
          </cell>
          <cell r="K419">
            <v>0</v>
          </cell>
        </row>
        <row r="420">
          <cell r="J420">
            <v>0</v>
          </cell>
          <cell r="K420">
            <v>0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0</v>
          </cell>
          <cell r="K426">
            <v>0</v>
          </cell>
        </row>
        <row r="427">
          <cell r="J427">
            <v>0</v>
          </cell>
          <cell r="K427">
            <v>0</v>
          </cell>
        </row>
        <row r="428">
          <cell r="J428">
            <v>0</v>
          </cell>
          <cell r="K428">
            <v>0</v>
          </cell>
        </row>
        <row r="429">
          <cell r="J429">
            <v>0</v>
          </cell>
          <cell r="K429">
            <v>0</v>
          </cell>
        </row>
        <row r="430">
          <cell r="J430">
            <v>0</v>
          </cell>
          <cell r="K430">
            <v>0</v>
          </cell>
        </row>
        <row r="431">
          <cell r="K431">
            <v>0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0</v>
          </cell>
          <cell r="K446">
            <v>0</v>
          </cell>
        </row>
        <row r="447">
          <cell r="J447">
            <v>0</v>
          </cell>
          <cell r="K447">
            <v>0</v>
          </cell>
        </row>
        <row r="448">
          <cell r="J448">
            <v>0</v>
          </cell>
          <cell r="K448">
            <v>0</v>
          </cell>
        </row>
        <row r="449">
          <cell r="J449">
            <v>0</v>
          </cell>
          <cell r="K449">
            <v>0</v>
          </cell>
        </row>
        <row r="450">
          <cell r="J450">
            <v>0</v>
          </cell>
          <cell r="K450">
            <v>0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0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0</v>
          </cell>
          <cell r="K473">
            <v>0</v>
          </cell>
        </row>
        <row r="474">
          <cell r="J474">
            <v>0</v>
          </cell>
          <cell r="K474">
            <v>0</v>
          </cell>
        </row>
        <row r="475">
          <cell r="J475">
            <v>0</v>
          </cell>
          <cell r="K475">
            <v>0</v>
          </cell>
        </row>
        <row r="476">
          <cell r="J476">
            <v>0</v>
          </cell>
          <cell r="K476">
            <v>0</v>
          </cell>
        </row>
        <row r="477">
          <cell r="J477">
            <v>0</v>
          </cell>
          <cell r="K477">
            <v>0</v>
          </cell>
        </row>
        <row r="478">
          <cell r="J478">
            <v>0</v>
          </cell>
          <cell r="K478">
            <v>0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0</v>
          </cell>
        </row>
        <row r="485">
          <cell r="J485">
            <v>0</v>
          </cell>
          <cell r="K485">
            <v>0</v>
          </cell>
        </row>
        <row r="486">
          <cell r="J486">
            <v>0</v>
          </cell>
          <cell r="K486">
            <v>0</v>
          </cell>
        </row>
        <row r="487">
          <cell r="J487">
            <v>0</v>
          </cell>
          <cell r="K487">
            <v>0</v>
          </cell>
        </row>
        <row r="488">
          <cell r="J488">
            <v>0</v>
          </cell>
          <cell r="K488">
            <v>0</v>
          </cell>
        </row>
        <row r="489">
          <cell r="J489">
            <v>0</v>
          </cell>
          <cell r="K489">
            <v>0</v>
          </cell>
        </row>
        <row r="490">
          <cell r="K490">
            <v>0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0</v>
          </cell>
          <cell r="K498">
            <v>0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0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0</v>
          </cell>
          <cell r="K509">
            <v>0</v>
          </cell>
        </row>
        <row r="510">
          <cell r="K510">
            <v>0</v>
          </cell>
        </row>
        <row r="512">
          <cell r="J512">
            <v>0</v>
          </cell>
          <cell r="K512">
            <v>0</v>
          </cell>
        </row>
        <row r="513">
          <cell r="J513">
            <v>0</v>
          </cell>
          <cell r="K513">
            <v>0</v>
          </cell>
        </row>
        <row r="514">
          <cell r="K514">
            <v>0</v>
          </cell>
        </row>
        <row r="516">
          <cell r="J516">
            <v>0</v>
          </cell>
          <cell r="K516">
            <v>0</v>
          </cell>
        </row>
        <row r="517">
          <cell r="J517">
            <v>0</v>
          </cell>
          <cell r="K517">
            <v>0</v>
          </cell>
        </row>
        <row r="518">
          <cell r="J518">
            <v>0</v>
          </cell>
          <cell r="K518">
            <v>0</v>
          </cell>
        </row>
        <row r="519">
          <cell r="J519">
            <v>0</v>
          </cell>
          <cell r="K519">
            <v>0</v>
          </cell>
        </row>
        <row r="520">
          <cell r="J520">
            <v>0</v>
          </cell>
          <cell r="K520">
            <v>0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0</v>
          </cell>
          <cell r="K523">
            <v>0</v>
          </cell>
        </row>
        <row r="524">
          <cell r="J524">
            <v>0</v>
          </cell>
          <cell r="K524">
            <v>0</v>
          </cell>
        </row>
        <row r="525">
          <cell r="J525">
            <v>0</v>
          </cell>
          <cell r="K525">
            <v>0</v>
          </cell>
        </row>
        <row r="526">
          <cell r="J526">
            <v>0</v>
          </cell>
          <cell r="K526">
            <v>0</v>
          </cell>
        </row>
        <row r="527">
          <cell r="J527">
            <v>0</v>
          </cell>
          <cell r="K527">
            <v>0</v>
          </cell>
        </row>
        <row r="528">
          <cell r="J528">
            <v>0</v>
          </cell>
          <cell r="K528">
            <v>0</v>
          </cell>
        </row>
        <row r="529">
          <cell r="J529">
            <v>0</v>
          </cell>
          <cell r="K529">
            <v>0</v>
          </cell>
        </row>
        <row r="530">
          <cell r="J530">
            <v>0</v>
          </cell>
          <cell r="K530">
            <v>0</v>
          </cell>
        </row>
        <row r="531">
          <cell r="J531">
            <v>0</v>
          </cell>
          <cell r="K531">
            <v>0</v>
          </cell>
        </row>
        <row r="532">
          <cell r="J532">
            <v>0</v>
          </cell>
          <cell r="K532">
            <v>0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0</v>
          </cell>
          <cell r="K535">
            <v>0</v>
          </cell>
        </row>
        <row r="536">
          <cell r="J536">
            <v>0</v>
          </cell>
          <cell r="K536">
            <v>0</v>
          </cell>
        </row>
        <row r="537">
          <cell r="J537">
            <v>0</v>
          </cell>
          <cell r="K537">
            <v>0</v>
          </cell>
        </row>
        <row r="538">
          <cell r="J538">
            <v>0</v>
          </cell>
          <cell r="K538">
            <v>0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0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0</v>
          </cell>
          <cell r="K547">
            <v>0</v>
          </cell>
        </row>
        <row r="548">
          <cell r="J548">
            <v>0</v>
          </cell>
          <cell r="K548">
            <v>0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8">
          <cell r="J558">
            <v>0</v>
          </cell>
          <cell r="K558">
            <v>0</v>
          </cell>
        </row>
        <row r="559">
          <cell r="J559">
            <v>0</v>
          </cell>
          <cell r="K559">
            <v>0</v>
          </cell>
        </row>
        <row r="560">
          <cell r="J560">
            <v>0</v>
          </cell>
          <cell r="K560">
            <v>0</v>
          </cell>
        </row>
        <row r="561">
          <cell r="K561">
            <v>0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5">
          <cell r="J575">
            <v>0</v>
          </cell>
          <cell r="K575">
            <v>0</v>
          </cell>
        </row>
        <row r="576">
          <cell r="J576">
            <v>0</v>
          </cell>
          <cell r="K576">
            <v>0</v>
          </cell>
        </row>
        <row r="577">
          <cell r="K577">
            <v>0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0</v>
          </cell>
          <cell r="K582">
            <v>0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0</v>
          </cell>
          <cell r="K591">
            <v>0</v>
          </cell>
        </row>
        <row r="592">
          <cell r="K592">
            <v>0</v>
          </cell>
        </row>
        <row r="594">
          <cell r="J594">
            <v>0</v>
          </cell>
          <cell r="K594">
            <v>0</v>
          </cell>
        </row>
        <row r="595">
          <cell r="J595">
            <v>0</v>
          </cell>
          <cell r="K595">
            <v>0</v>
          </cell>
        </row>
        <row r="596">
          <cell r="K596">
            <v>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0</v>
          </cell>
          <cell r="K605">
            <v>0</v>
          </cell>
        </row>
        <row r="606">
          <cell r="J606">
            <v>0</v>
          </cell>
          <cell r="K606">
            <v>0</v>
          </cell>
        </row>
        <row r="607">
          <cell r="K607">
            <v>0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6">
          <cell r="J616">
            <v>0</v>
          </cell>
        </row>
      </sheetData>
      <sheetData sheetId="10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0</v>
          </cell>
          <cell r="K23">
            <v>0</v>
          </cell>
        </row>
        <row r="24">
          <cell r="J24">
            <v>0</v>
          </cell>
          <cell r="K24">
            <v>0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0</v>
          </cell>
          <cell r="K44">
            <v>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0</v>
          </cell>
        </row>
        <row r="50">
          <cell r="J50">
            <v>0</v>
          </cell>
          <cell r="K50">
            <v>0</v>
          </cell>
        </row>
        <row r="51">
          <cell r="K51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5">
          <cell r="J55">
            <v>0</v>
          </cell>
          <cell r="K55">
            <v>0</v>
          </cell>
        </row>
        <row r="56">
          <cell r="J56">
            <v>0</v>
          </cell>
          <cell r="K56">
            <v>0</v>
          </cell>
        </row>
        <row r="57">
          <cell r="J57">
            <v>0</v>
          </cell>
          <cell r="K57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0</v>
          </cell>
        </row>
        <row r="67">
          <cell r="J67">
            <v>0</v>
          </cell>
          <cell r="K67">
            <v>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0</v>
          </cell>
          <cell r="K70">
            <v>0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0</v>
          </cell>
          <cell r="K82">
            <v>0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0</v>
          </cell>
        </row>
        <row r="87">
          <cell r="J87">
            <v>0</v>
          </cell>
          <cell r="K87">
            <v>0</v>
          </cell>
        </row>
        <row r="88">
          <cell r="J88">
            <v>0</v>
          </cell>
          <cell r="K88">
            <v>0</v>
          </cell>
        </row>
        <row r="89">
          <cell r="J89">
            <v>0</v>
          </cell>
          <cell r="K89">
            <v>0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0</v>
          </cell>
          <cell r="K92">
            <v>0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0</v>
          </cell>
          <cell r="K95">
            <v>0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0</v>
          </cell>
          <cell r="K99">
            <v>0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0</v>
          </cell>
          <cell r="K102">
            <v>0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0</v>
          </cell>
          <cell r="K114">
            <v>0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0</v>
          </cell>
          <cell r="K117">
            <v>0</v>
          </cell>
        </row>
        <row r="118">
          <cell r="J118">
            <v>0</v>
          </cell>
          <cell r="K118">
            <v>0</v>
          </cell>
        </row>
        <row r="119">
          <cell r="J119">
            <v>0</v>
          </cell>
          <cell r="K119">
            <v>0</v>
          </cell>
        </row>
        <row r="120">
          <cell r="J120">
            <v>0</v>
          </cell>
          <cell r="K120">
            <v>0</v>
          </cell>
        </row>
        <row r="121">
          <cell r="J121">
            <v>0</v>
          </cell>
          <cell r="K121">
            <v>0</v>
          </cell>
        </row>
        <row r="122">
          <cell r="J122">
            <v>0</v>
          </cell>
          <cell r="K122">
            <v>0</v>
          </cell>
        </row>
        <row r="123">
          <cell r="J123">
            <v>0</v>
          </cell>
          <cell r="K123">
            <v>0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0</v>
          </cell>
          <cell r="K133">
            <v>0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0</v>
          </cell>
        </row>
        <row r="139">
          <cell r="J139">
            <v>0</v>
          </cell>
          <cell r="K139">
            <v>0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0</v>
          </cell>
          <cell r="K142">
            <v>0</v>
          </cell>
        </row>
        <row r="143">
          <cell r="J143">
            <v>0</v>
          </cell>
          <cell r="K143">
            <v>0</v>
          </cell>
        </row>
        <row r="144">
          <cell r="J144">
            <v>0</v>
          </cell>
          <cell r="K144">
            <v>0</v>
          </cell>
        </row>
        <row r="145">
          <cell r="J145">
            <v>0</v>
          </cell>
          <cell r="K145">
            <v>0</v>
          </cell>
        </row>
        <row r="146">
          <cell r="J146">
            <v>0</v>
          </cell>
          <cell r="K146">
            <v>0</v>
          </cell>
        </row>
        <row r="147">
          <cell r="J147">
            <v>0</v>
          </cell>
          <cell r="K147">
            <v>0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</row>
        <row r="150">
          <cell r="J150">
            <v>0</v>
          </cell>
          <cell r="K150">
            <v>0</v>
          </cell>
        </row>
        <row r="151">
          <cell r="J151">
            <v>0</v>
          </cell>
          <cell r="K151">
            <v>0</v>
          </cell>
        </row>
        <row r="152">
          <cell r="K152">
            <v>0</v>
          </cell>
        </row>
        <row r="154">
          <cell r="J154">
            <v>0</v>
          </cell>
          <cell r="K154">
            <v>0</v>
          </cell>
        </row>
        <row r="155">
          <cell r="J155">
            <v>0</v>
          </cell>
          <cell r="K155">
            <v>0</v>
          </cell>
        </row>
        <row r="156">
          <cell r="J156">
            <v>0</v>
          </cell>
          <cell r="K156">
            <v>0</v>
          </cell>
        </row>
        <row r="157">
          <cell r="J157">
            <v>0</v>
          </cell>
          <cell r="K157">
            <v>0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0</v>
          </cell>
          <cell r="K161">
            <v>0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0</v>
          </cell>
          <cell r="K165">
            <v>0</v>
          </cell>
        </row>
        <row r="166">
          <cell r="J166">
            <v>0</v>
          </cell>
          <cell r="K166">
            <v>0</v>
          </cell>
        </row>
        <row r="167">
          <cell r="K167">
            <v>0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0</v>
          </cell>
          <cell r="K175">
            <v>0</v>
          </cell>
        </row>
        <row r="176">
          <cell r="J176">
            <v>0</v>
          </cell>
          <cell r="K176">
            <v>0</v>
          </cell>
        </row>
        <row r="177">
          <cell r="J177">
            <v>0</v>
          </cell>
          <cell r="K177">
            <v>0</v>
          </cell>
        </row>
        <row r="178">
          <cell r="J178">
            <v>0</v>
          </cell>
          <cell r="K178">
            <v>0</v>
          </cell>
        </row>
        <row r="179">
          <cell r="J179">
            <v>0</v>
          </cell>
          <cell r="K179">
            <v>0</v>
          </cell>
        </row>
        <row r="180">
          <cell r="J180">
            <v>0</v>
          </cell>
          <cell r="K180">
            <v>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0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0</v>
          </cell>
          <cell r="K202">
            <v>0</v>
          </cell>
        </row>
        <row r="203">
          <cell r="J203">
            <v>0</v>
          </cell>
          <cell r="K203">
            <v>0</v>
          </cell>
        </row>
        <row r="204">
          <cell r="J204">
            <v>0</v>
          </cell>
          <cell r="K204">
            <v>0</v>
          </cell>
        </row>
        <row r="205">
          <cell r="J205">
            <v>0</v>
          </cell>
          <cell r="K205">
            <v>0</v>
          </cell>
        </row>
        <row r="206">
          <cell r="J206">
            <v>0</v>
          </cell>
          <cell r="K206">
            <v>0</v>
          </cell>
        </row>
        <row r="207">
          <cell r="J207">
            <v>0</v>
          </cell>
          <cell r="K207">
            <v>0</v>
          </cell>
        </row>
        <row r="208">
          <cell r="J208">
            <v>0</v>
          </cell>
          <cell r="K208">
            <v>0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0</v>
          </cell>
          <cell r="K212">
            <v>0</v>
          </cell>
        </row>
        <row r="213">
          <cell r="J213">
            <v>0</v>
          </cell>
          <cell r="K213">
            <v>0</v>
          </cell>
        </row>
        <row r="214">
          <cell r="J214">
            <v>0</v>
          </cell>
          <cell r="K214">
            <v>0</v>
          </cell>
        </row>
        <row r="215">
          <cell r="K215">
            <v>0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0</v>
          </cell>
          <cell r="K221">
            <v>0</v>
          </cell>
        </row>
        <row r="222">
          <cell r="J222">
            <v>0</v>
          </cell>
          <cell r="K222">
            <v>0</v>
          </cell>
        </row>
        <row r="223">
          <cell r="J223">
            <v>0</v>
          </cell>
          <cell r="K223">
            <v>0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0</v>
          </cell>
          <cell r="K226">
            <v>0</v>
          </cell>
        </row>
        <row r="227">
          <cell r="J227">
            <v>0</v>
          </cell>
          <cell r="K227">
            <v>0</v>
          </cell>
        </row>
        <row r="228">
          <cell r="J228">
            <v>0</v>
          </cell>
          <cell r="K228">
            <v>0</v>
          </cell>
        </row>
        <row r="229">
          <cell r="J229">
            <v>0</v>
          </cell>
          <cell r="K229">
            <v>0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0</v>
          </cell>
          <cell r="K234">
            <v>0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0</v>
          </cell>
          <cell r="K245">
            <v>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0</v>
          </cell>
          <cell r="K248">
            <v>0</v>
          </cell>
        </row>
        <row r="249">
          <cell r="J249">
            <v>0</v>
          </cell>
          <cell r="K249">
            <v>0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0</v>
          </cell>
          <cell r="K254">
            <v>0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0</v>
          </cell>
        </row>
        <row r="264">
          <cell r="J264">
            <v>0</v>
          </cell>
          <cell r="K264">
            <v>0</v>
          </cell>
        </row>
        <row r="265">
          <cell r="J265">
            <v>0</v>
          </cell>
          <cell r="K265">
            <v>0</v>
          </cell>
        </row>
        <row r="266">
          <cell r="J266">
            <v>0</v>
          </cell>
          <cell r="K266">
            <v>0</v>
          </cell>
        </row>
        <row r="267">
          <cell r="J267">
            <v>0</v>
          </cell>
          <cell r="K267">
            <v>0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0</v>
          </cell>
          <cell r="K270">
            <v>0</v>
          </cell>
        </row>
        <row r="271">
          <cell r="J271">
            <v>0</v>
          </cell>
          <cell r="K271">
            <v>0</v>
          </cell>
        </row>
        <row r="272">
          <cell r="J272">
            <v>0</v>
          </cell>
          <cell r="K272">
            <v>0</v>
          </cell>
        </row>
        <row r="273">
          <cell r="J273">
            <v>0</v>
          </cell>
          <cell r="K273">
            <v>0</v>
          </cell>
        </row>
        <row r="274">
          <cell r="J274">
            <v>0</v>
          </cell>
          <cell r="K274">
            <v>0</v>
          </cell>
        </row>
        <row r="275">
          <cell r="J275">
            <v>0</v>
          </cell>
          <cell r="K275">
            <v>0</v>
          </cell>
        </row>
        <row r="276">
          <cell r="J276">
            <v>0</v>
          </cell>
          <cell r="K276">
            <v>0</v>
          </cell>
        </row>
        <row r="277">
          <cell r="J277">
            <v>0</v>
          </cell>
          <cell r="K277">
            <v>0</v>
          </cell>
        </row>
        <row r="278">
          <cell r="J278">
            <v>0</v>
          </cell>
          <cell r="K278">
            <v>0</v>
          </cell>
        </row>
        <row r="279">
          <cell r="J279">
            <v>0</v>
          </cell>
          <cell r="K279">
            <v>0</v>
          </cell>
        </row>
        <row r="280">
          <cell r="J280">
            <v>0</v>
          </cell>
          <cell r="K280">
            <v>0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0</v>
          </cell>
          <cell r="K285">
            <v>0</v>
          </cell>
        </row>
        <row r="286">
          <cell r="J286">
            <v>0</v>
          </cell>
          <cell r="K286">
            <v>0</v>
          </cell>
        </row>
        <row r="287">
          <cell r="J287">
            <v>0</v>
          </cell>
          <cell r="K287">
            <v>0</v>
          </cell>
        </row>
        <row r="288">
          <cell r="J288">
            <v>0</v>
          </cell>
          <cell r="K288">
            <v>0</v>
          </cell>
        </row>
        <row r="289">
          <cell r="J289">
            <v>0</v>
          </cell>
          <cell r="K289">
            <v>0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0</v>
          </cell>
          <cell r="K293">
            <v>0</v>
          </cell>
        </row>
        <row r="294">
          <cell r="J294">
            <v>0</v>
          </cell>
          <cell r="K294">
            <v>0</v>
          </cell>
        </row>
        <row r="295">
          <cell r="J295">
            <v>0</v>
          </cell>
          <cell r="K295">
            <v>0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0</v>
          </cell>
          <cell r="K298">
            <v>0</v>
          </cell>
        </row>
        <row r="299">
          <cell r="J299">
            <v>0</v>
          </cell>
          <cell r="K299">
            <v>0</v>
          </cell>
        </row>
        <row r="300">
          <cell r="J300">
            <v>0</v>
          </cell>
          <cell r="K300">
            <v>0</v>
          </cell>
        </row>
        <row r="301">
          <cell r="J301">
            <v>0</v>
          </cell>
          <cell r="K301">
            <v>0</v>
          </cell>
        </row>
        <row r="302">
          <cell r="J302">
            <v>0</v>
          </cell>
          <cell r="K302">
            <v>0</v>
          </cell>
        </row>
        <row r="303">
          <cell r="J303">
            <v>0</v>
          </cell>
          <cell r="K303">
            <v>0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0</v>
          </cell>
        </row>
        <row r="315">
          <cell r="J315">
            <v>0</v>
          </cell>
          <cell r="K315">
            <v>0</v>
          </cell>
        </row>
        <row r="316">
          <cell r="J316">
            <v>0</v>
          </cell>
          <cell r="K316">
            <v>0</v>
          </cell>
        </row>
        <row r="317">
          <cell r="J317">
            <v>0</v>
          </cell>
          <cell r="K317">
            <v>0</v>
          </cell>
        </row>
        <row r="318">
          <cell r="J318">
            <v>0</v>
          </cell>
          <cell r="K318">
            <v>0</v>
          </cell>
        </row>
        <row r="319">
          <cell r="J319">
            <v>0</v>
          </cell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4">
          <cell r="J324">
            <v>0</v>
          </cell>
          <cell r="K324">
            <v>0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0</v>
          </cell>
          <cell r="K330">
            <v>0</v>
          </cell>
        </row>
        <row r="331">
          <cell r="J331">
            <v>0</v>
          </cell>
          <cell r="K331">
            <v>0</v>
          </cell>
        </row>
        <row r="332">
          <cell r="J332">
            <v>0</v>
          </cell>
          <cell r="K332">
            <v>0</v>
          </cell>
        </row>
        <row r="333">
          <cell r="J333">
            <v>0</v>
          </cell>
          <cell r="K333">
            <v>0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0</v>
          </cell>
          <cell r="K336">
            <v>0</v>
          </cell>
        </row>
        <row r="337">
          <cell r="J337">
            <v>0</v>
          </cell>
          <cell r="K337">
            <v>0</v>
          </cell>
        </row>
        <row r="338">
          <cell r="J338">
            <v>0</v>
          </cell>
          <cell r="K338">
            <v>0</v>
          </cell>
        </row>
        <row r="339">
          <cell r="J339">
            <v>0</v>
          </cell>
          <cell r="K339">
            <v>0</v>
          </cell>
        </row>
        <row r="340">
          <cell r="J340">
            <v>0</v>
          </cell>
          <cell r="K340">
            <v>0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0</v>
          </cell>
          <cell r="K345">
            <v>0</v>
          </cell>
        </row>
        <row r="346">
          <cell r="J346">
            <v>0</v>
          </cell>
          <cell r="K346">
            <v>0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0</v>
          </cell>
          <cell r="K349">
            <v>0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0</v>
          </cell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0</v>
          </cell>
          <cell r="K360">
            <v>0</v>
          </cell>
        </row>
        <row r="361">
          <cell r="J361">
            <v>0</v>
          </cell>
          <cell r="K361">
            <v>0</v>
          </cell>
        </row>
        <row r="362">
          <cell r="J362">
            <v>0</v>
          </cell>
          <cell r="K362">
            <v>0</v>
          </cell>
        </row>
        <row r="363">
          <cell r="J363">
            <v>0</v>
          </cell>
          <cell r="K363">
            <v>0</v>
          </cell>
        </row>
        <row r="364">
          <cell r="J364">
            <v>0</v>
          </cell>
          <cell r="K364">
            <v>0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0</v>
          </cell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0</v>
          </cell>
          <cell r="K382">
            <v>0</v>
          </cell>
        </row>
        <row r="383">
          <cell r="J383">
            <v>0</v>
          </cell>
          <cell r="K383">
            <v>0</v>
          </cell>
        </row>
        <row r="384">
          <cell r="K384">
            <v>0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0</v>
          </cell>
          <cell r="K397">
            <v>0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0</v>
          </cell>
          <cell r="K403">
            <v>0</v>
          </cell>
        </row>
        <row r="404">
          <cell r="J404">
            <v>0</v>
          </cell>
          <cell r="K404">
            <v>0</v>
          </cell>
        </row>
        <row r="405">
          <cell r="J405">
            <v>0</v>
          </cell>
          <cell r="K405">
            <v>0</v>
          </cell>
        </row>
        <row r="406">
          <cell r="J406">
            <v>0</v>
          </cell>
          <cell r="K406">
            <v>0</v>
          </cell>
        </row>
        <row r="407">
          <cell r="J407">
            <v>0</v>
          </cell>
          <cell r="K407">
            <v>0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0</v>
          </cell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7">
          <cell r="J417">
            <v>0</v>
          </cell>
          <cell r="K417">
            <v>0</v>
          </cell>
        </row>
        <row r="418">
          <cell r="J418">
            <v>0</v>
          </cell>
          <cell r="K418">
            <v>0</v>
          </cell>
        </row>
        <row r="419">
          <cell r="J419">
            <v>0</v>
          </cell>
          <cell r="K419">
            <v>0</v>
          </cell>
        </row>
        <row r="420">
          <cell r="J420">
            <v>0</v>
          </cell>
          <cell r="K420">
            <v>0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0</v>
          </cell>
          <cell r="K426">
            <v>0</v>
          </cell>
        </row>
        <row r="427">
          <cell r="J427">
            <v>0</v>
          </cell>
          <cell r="K427">
            <v>0</v>
          </cell>
        </row>
        <row r="428">
          <cell r="J428">
            <v>0</v>
          </cell>
          <cell r="K428">
            <v>0</v>
          </cell>
        </row>
        <row r="429">
          <cell r="J429">
            <v>0</v>
          </cell>
          <cell r="K429">
            <v>0</v>
          </cell>
        </row>
        <row r="430">
          <cell r="J430">
            <v>0</v>
          </cell>
          <cell r="K430">
            <v>0</v>
          </cell>
        </row>
        <row r="431">
          <cell r="K431">
            <v>0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0</v>
          </cell>
          <cell r="K446">
            <v>0</v>
          </cell>
        </row>
        <row r="447">
          <cell r="J447">
            <v>0</v>
          </cell>
          <cell r="K447">
            <v>0</v>
          </cell>
        </row>
        <row r="448">
          <cell r="J448">
            <v>0</v>
          </cell>
          <cell r="K448">
            <v>0</v>
          </cell>
        </row>
        <row r="449">
          <cell r="J449">
            <v>0</v>
          </cell>
          <cell r="K449">
            <v>0</v>
          </cell>
        </row>
        <row r="450">
          <cell r="J450">
            <v>0</v>
          </cell>
          <cell r="K450">
            <v>0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0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0</v>
          </cell>
          <cell r="K473">
            <v>0</v>
          </cell>
        </row>
        <row r="474">
          <cell r="J474">
            <v>0</v>
          </cell>
          <cell r="K474">
            <v>0</v>
          </cell>
        </row>
        <row r="475">
          <cell r="J475">
            <v>0</v>
          </cell>
          <cell r="K475">
            <v>0</v>
          </cell>
        </row>
        <row r="476">
          <cell r="J476">
            <v>0</v>
          </cell>
          <cell r="K476">
            <v>0</v>
          </cell>
        </row>
        <row r="477">
          <cell r="J477">
            <v>0</v>
          </cell>
          <cell r="K477">
            <v>0</v>
          </cell>
        </row>
        <row r="478">
          <cell r="J478">
            <v>0</v>
          </cell>
          <cell r="K478">
            <v>0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0</v>
          </cell>
        </row>
        <row r="485">
          <cell r="J485">
            <v>0</v>
          </cell>
          <cell r="K485">
            <v>0</v>
          </cell>
        </row>
        <row r="486">
          <cell r="J486">
            <v>0</v>
          </cell>
          <cell r="K486">
            <v>0</v>
          </cell>
        </row>
        <row r="487">
          <cell r="J487">
            <v>0</v>
          </cell>
          <cell r="K487">
            <v>0</v>
          </cell>
        </row>
        <row r="488">
          <cell r="J488">
            <v>0</v>
          </cell>
          <cell r="K488">
            <v>0</v>
          </cell>
        </row>
        <row r="489">
          <cell r="J489">
            <v>0</v>
          </cell>
          <cell r="K489">
            <v>0</v>
          </cell>
        </row>
        <row r="490">
          <cell r="K490">
            <v>0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0</v>
          </cell>
          <cell r="K498">
            <v>0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0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0</v>
          </cell>
          <cell r="K509">
            <v>0</v>
          </cell>
        </row>
        <row r="510">
          <cell r="K510">
            <v>0</v>
          </cell>
        </row>
        <row r="512">
          <cell r="J512">
            <v>0</v>
          </cell>
          <cell r="K512">
            <v>0</v>
          </cell>
        </row>
        <row r="513">
          <cell r="J513">
            <v>0</v>
          </cell>
          <cell r="K513">
            <v>0</v>
          </cell>
        </row>
        <row r="514">
          <cell r="K514">
            <v>0</v>
          </cell>
        </row>
        <row r="516">
          <cell r="J516">
            <v>0</v>
          </cell>
          <cell r="K516">
            <v>0</v>
          </cell>
        </row>
        <row r="517">
          <cell r="J517">
            <v>0</v>
          </cell>
          <cell r="K517">
            <v>0</v>
          </cell>
        </row>
        <row r="518">
          <cell r="J518">
            <v>0</v>
          </cell>
          <cell r="K518">
            <v>0</v>
          </cell>
        </row>
        <row r="519">
          <cell r="J519">
            <v>0</v>
          </cell>
          <cell r="K519">
            <v>0</v>
          </cell>
        </row>
        <row r="520">
          <cell r="J520">
            <v>0</v>
          </cell>
          <cell r="K520">
            <v>0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0</v>
          </cell>
          <cell r="K523">
            <v>0</v>
          </cell>
        </row>
        <row r="524">
          <cell r="J524">
            <v>0</v>
          </cell>
          <cell r="K524">
            <v>0</v>
          </cell>
        </row>
        <row r="525">
          <cell r="J525">
            <v>0</v>
          </cell>
          <cell r="K525">
            <v>0</v>
          </cell>
        </row>
        <row r="526">
          <cell r="J526">
            <v>0</v>
          </cell>
          <cell r="K526">
            <v>0</v>
          </cell>
        </row>
        <row r="527">
          <cell r="J527">
            <v>0</v>
          </cell>
          <cell r="K527">
            <v>0</v>
          </cell>
        </row>
        <row r="528">
          <cell r="J528">
            <v>0</v>
          </cell>
          <cell r="K528">
            <v>0</v>
          </cell>
        </row>
        <row r="529">
          <cell r="J529">
            <v>0</v>
          </cell>
          <cell r="K529">
            <v>0</v>
          </cell>
        </row>
        <row r="530">
          <cell r="J530">
            <v>0</v>
          </cell>
          <cell r="K530">
            <v>0</v>
          </cell>
        </row>
        <row r="531">
          <cell r="J531">
            <v>0</v>
          </cell>
          <cell r="K531">
            <v>0</v>
          </cell>
        </row>
        <row r="532">
          <cell r="J532">
            <v>0</v>
          </cell>
          <cell r="K532">
            <v>0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0</v>
          </cell>
          <cell r="K535">
            <v>0</v>
          </cell>
        </row>
        <row r="536">
          <cell r="J536">
            <v>0</v>
          </cell>
          <cell r="K536">
            <v>0</v>
          </cell>
        </row>
        <row r="537">
          <cell r="J537">
            <v>0</v>
          </cell>
          <cell r="K537">
            <v>0</v>
          </cell>
        </row>
        <row r="538">
          <cell r="J538">
            <v>0</v>
          </cell>
          <cell r="K538">
            <v>0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0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0</v>
          </cell>
          <cell r="K547">
            <v>0</v>
          </cell>
        </row>
        <row r="548">
          <cell r="J548">
            <v>0</v>
          </cell>
          <cell r="K548">
            <v>0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8">
          <cell r="J558">
            <v>0</v>
          </cell>
          <cell r="K558">
            <v>0</v>
          </cell>
        </row>
        <row r="559">
          <cell r="J559">
            <v>0</v>
          </cell>
          <cell r="K559">
            <v>0</v>
          </cell>
        </row>
        <row r="560">
          <cell r="J560">
            <v>0</v>
          </cell>
          <cell r="K560">
            <v>0</v>
          </cell>
        </row>
        <row r="561">
          <cell r="K561">
            <v>0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5">
          <cell r="J575">
            <v>0</v>
          </cell>
          <cell r="K575">
            <v>0</v>
          </cell>
        </row>
        <row r="576">
          <cell r="J576">
            <v>0</v>
          </cell>
          <cell r="K576">
            <v>0</v>
          </cell>
        </row>
        <row r="577">
          <cell r="K577">
            <v>0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0</v>
          </cell>
          <cell r="K582">
            <v>0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0</v>
          </cell>
          <cell r="K591">
            <v>0</v>
          </cell>
        </row>
        <row r="592">
          <cell r="K592">
            <v>0</v>
          </cell>
        </row>
        <row r="594">
          <cell r="J594">
            <v>0</v>
          </cell>
          <cell r="K594">
            <v>0</v>
          </cell>
        </row>
        <row r="595">
          <cell r="J595">
            <v>0</v>
          </cell>
          <cell r="K595">
            <v>0</v>
          </cell>
        </row>
        <row r="596">
          <cell r="K596">
            <v>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0</v>
          </cell>
          <cell r="K605">
            <v>0</v>
          </cell>
        </row>
        <row r="606">
          <cell r="J606">
            <v>0</v>
          </cell>
          <cell r="K606">
            <v>0</v>
          </cell>
        </row>
        <row r="607">
          <cell r="K607">
            <v>0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6">
          <cell r="J616">
            <v>0</v>
          </cell>
        </row>
      </sheetData>
      <sheetData sheetId="11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0</v>
          </cell>
          <cell r="K23">
            <v>0</v>
          </cell>
        </row>
        <row r="24">
          <cell r="J24">
            <v>0</v>
          </cell>
          <cell r="K24">
            <v>0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0</v>
          </cell>
          <cell r="K44">
            <v>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0</v>
          </cell>
        </row>
        <row r="50">
          <cell r="J50">
            <v>0</v>
          </cell>
          <cell r="K50">
            <v>0</v>
          </cell>
        </row>
        <row r="51">
          <cell r="K51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5">
          <cell r="J55">
            <v>0</v>
          </cell>
          <cell r="K55">
            <v>0</v>
          </cell>
        </row>
        <row r="56">
          <cell r="J56">
            <v>0</v>
          </cell>
          <cell r="K56">
            <v>0</v>
          </cell>
        </row>
        <row r="57">
          <cell r="J57">
            <v>0</v>
          </cell>
          <cell r="K57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0</v>
          </cell>
        </row>
        <row r="67">
          <cell r="J67">
            <v>0</v>
          </cell>
          <cell r="K67">
            <v>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0</v>
          </cell>
          <cell r="K70">
            <v>0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0</v>
          </cell>
          <cell r="K82">
            <v>0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0</v>
          </cell>
        </row>
        <row r="87">
          <cell r="J87">
            <v>0</v>
          </cell>
          <cell r="K87">
            <v>0</v>
          </cell>
        </row>
        <row r="88">
          <cell r="J88">
            <v>0</v>
          </cell>
          <cell r="K88">
            <v>0</v>
          </cell>
        </row>
        <row r="89">
          <cell r="J89">
            <v>0</v>
          </cell>
          <cell r="K89">
            <v>0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0</v>
          </cell>
          <cell r="K92">
            <v>0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0</v>
          </cell>
          <cell r="K95">
            <v>0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0</v>
          </cell>
          <cell r="K99">
            <v>0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0</v>
          </cell>
          <cell r="K102">
            <v>0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0</v>
          </cell>
          <cell r="K114">
            <v>0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0</v>
          </cell>
          <cell r="K117">
            <v>0</v>
          </cell>
        </row>
        <row r="118">
          <cell r="J118">
            <v>0</v>
          </cell>
          <cell r="K118">
            <v>0</v>
          </cell>
        </row>
        <row r="119">
          <cell r="J119">
            <v>0</v>
          </cell>
          <cell r="K119">
            <v>0</v>
          </cell>
        </row>
        <row r="120">
          <cell r="J120">
            <v>0</v>
          </cell>
          <cell r="K120">
            <v>0</v>
          </cell>
        </row>
        <row r="121">
          <cell r="J121">
            <v>0</v>
          </cell>
          <cell r="K121">
            <v>0</v>
          </cell>
        </row>
        <row r="122">
          <cell r="J122">
            <v>0</v>
          </cell>
          <cell r="K122">
            <v>0</v>
          </cell>
        </row>
        <row r="123">
          <cell r="J123">
            <v>0</v>
          </cell>
          <cell r="K123">
            <v>0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0</v>
          </cell>
          <cell r="K133">
            <v>0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0</v>
          </cell>
        </row>
        <row r="139">
          <cell r="J139">
            <v>0</v>
          </cell>
          <cell r="K139">
            <v>0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0</v>
          </cell>
          <cell r="K142">
            <v>0</v>
          </cell>
        </row>
        <row r="143">
          <cell r="J143">
            <v>0</v>
          </cell>
          <cell r="K143">
            <v>0</v>
          </cell>
        </row>
        <row r="144">
          <cell r="J144">
            <v>0</v>
          </cell>
          <cell r="K144">
            <v>0</v>
          </cell>
        </row>
        <row r="145">
          <cell r="J145">
            <v>0</v>
          </cell>
          <cell r="K145">
            <v>0</v>
          </cell>
        </row>
        <row r="146">
          <cell r="J146">
            <v>0</v>
          </cell>
          <cell r="K146">
            <v>0</v>
          </cell>
        </row>
        <row r="147">
          <cell r="J147">
            <v>0</v>
          </cell>
          <cell r="K147">
            <v>0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</row>
        <row r="150">
          <cell r="J150">
            <v>0</v>
          </cell>
          <cell r="K150">
            <v>0</v>
          </cell>
        </row>
        <row r="151">
          <cell r="J151">
            <v>0</v>
          </cell>
          <cell r="K151">
            <v>0</v>
          </cell>
        </row>
        <row r="152">
          <cell r="K152">
            <v>0</v>
          </cell>
        </row>
        <row r="154">
          <cell r="J154">
            <v>0</v>
          </cell>
          <cell r="K154">
            <v>0</v>
          </cell>
        </row>
        <row r="155">
          <cell r="J155">
            <v>0</v>
          </cell>
          <cell r="K155">
            <v>0</v>
          </cell>
        </row>
        <row r="156">
          <cell r="J156">
            <v>0</v>
          </cell>
          <cell r="K156">
            <v>0</v>
          </cell>
        </row>
        <row r="157">
          <cell r="J157">
            <v>0</v>
          </cell>
          <cell r="K157">
            <v>0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0</v>
          </cell>
          <cell r="K161">
            <v>0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0</v>
          </cell>
          <cell r="K165">
            <v>0</v>
          </cell>
        </row>
        <row r="166">
          <cell r="J166">
            <v>0</v>
          </cell>
          <cell r="K166">
            <v>0</v>
          </cell>
        </row>
        <row r="167">
          <cell r="K167">
            <v>0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0</v>
          </cell>
          <cell r="K175">
            <v>0</v>
          </cell>
        </row>
        <row r="176">
          <cell r="J176">
            <v>0</v>
          </cell>
          <cell r="K176">
            <v>0</v>
          </cell>
        </row>
        <row r="177">
          <cell r="J177">
            <v>0</v>
          </cell>
          <cell r="K177">
            <v>0</v>
          </cell>
        </row>
        <row r="178">
          <cell r="J178">
            <v>0</v>
          </cell>
          <cell r="K178">
            <v>0</v>
          </cell>
        </row>
        <row r="179">
          <cell r="J179">
            <v>0</v>
          </cell>
          <cell r="K179">
            <v>0</v>
          </cell>
        </row>
        <row r="180">
          <cell r="J180">
            <v>0</v>
          </cell>
          <cell r="K180">
            <v>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0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0</v>
          </cell>
          <cell r="K202">
            <v>0</v>
          </cell>
        </row>
        <row r="203">
          <cell r="J203">
            <v>0</v>
          </cell>
          <cell r="K203">
            <v>0</v>
          </cell>
        </row>
        <row r="204">
          <cell r="J204">
            <v>0</v>
          </cell>
          <cell r="K204">
            <v>0</v>
          </cell>
        </row>
        <row r="205">
          <cell r="J205">
            <v>0</v>
          </cell>
          <cell r="K205">
            <v>0</v>
          </cell>
        </row>
        <row r="206">
          <cell r="J206">
            <v>0</v>
          </cell>
          <cell r="K206">
            <v>0</v>
          </cell>
        </row>
        <row r="207">
          <cell r="J207">
            <v>0</v>
          </cell>
          <cell r="K207">
            <v>0</v>
          </cell>
        </row>
        <row r="208">
          <cell r="J208">
            <v>0</v>
          </cell>
          <cell r="K208">
            <v>0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0</v>
          </cell>
          <cell r="K212">
            <v>0</v>
          </cell>
        </row>
        <row r="213">
          <cell r="J213">
            <v>0</v>
          </cell>
          <cell r="K213">
            <v>0</v>
          </cell>
        </row>
        <row r="214">
          <cell r="J214">
            <v>0</v>
          </cell>
          <cell r="K214">
            <v>0</v>
          </cell>
        </row>
        <row r="215">
          <cell r="K215">
            <v>0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0</v>
          </cell>
          <cell r="K221">
            <v>0</v>
          </cell>
        </row>
        <row r="222">
          <cell r="J222">
            <v>0</v>
          </cell>
          <cell r="K222">
            <v>0</v>
          </cell>
        </row>
        <row r="223">
          <cell r="J223">
            <v>0</v>
          </cell>
          <cell r="K223">
            <v>0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0</v>
          </cell>
          <cell r="K226">
            <v>0</v>
          </cell>
        </row>
        <row r="227">
          <cell r="J227">
            <v>0</v>
          </cell>
          <cell r="K227">
            <v>0</v>
          </cell>
        </row>
        <row r="228">
          <cell r="J228">
            <v>0</v>
          </cell>
          <cell r="K228">
            <v>0</v>
          </cell>
        </row>
        <row r="229">
          <cell r="J229">
            <v>0</v>
          </cell>
          <cell r="K229">
            <v>0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0</v>
          </cell>
          <cell r="K234">
            <v>0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0</v>
          </cell>
          <cell r="K245">
            <v>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0</v>
          </cell>
          <cell r="K248">
            <v>0</v>
          </cell>
        </row>
        <row r="249">
          <cell r="J249">
            <v>0</v>
          </cell>
          <cell r="K249">
            <v>0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0</v>
          </cell>
          <cell r="K254">
            <v>0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0</v>
          </cell>
        </row>
        <row r="264">
          <cell r="J264">
            <v>0</v>
          </cell>
          <cell r="K264">
            <v>0</v>
          </cell>
        </row>
        <row r="265">
          <cell r="J265">
            <v>0</v>
          </cell>
          <cell r="K265">
            <v>0</v>
          </cell>
        </row>
        <row r="266">
          <cell r="J266">
            <v>0</v>
          </cell>
          <cell r="K266">
            <v>0</v>
          </cell>
        </row>
        <row r="267">
          <cell r="J267">
            <v>0</v>
          </cell>
          <cell r="K267">
            <v>0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0</v>
          </cell>
          <cell r="K270">
            <v>0</v>
          </cell>
        </row>
        <row r="271">
          <cell r="J271">
            <v>0</v>
          </cell>
          <cell r="K271">
            <v>0</v>
          </cell>
        </row>
        <row r="272">
          <cell r="J272">
            <v>0</v>
          </cell>
          <cell r="K272">
            <v>0</v>
          </cell>
        </row>
        <row r="273">
          <cell r="J273">
            <v>0</v>
          </cell>
          <cell r="K273">
            <v>0</v>
          </cell>
        </row>
        <row r="274">
          <cell r="J274">
            <v>0</v>
          </cell>
          <cell r="K274">
            <v>0</v>
          </cell>
        </row>
        <row r="275">
          <cell r="J275">
            <v>0</v>
          </cell>
          <cell r="K275">
            <v>0</v>
          </cell>
        </row>
        <row r="276">
          <cell r="J276">
            <v>0</v>
          </cell>
          <cell r="K276">
            <v>0</v>
          </cell>
        </row>
        <row r="277">
          <cell r="J277">
            <v>0</v>
          </cell>
          <cell r="K277">
            <v>0</v>
          </cell>
        </row>
        <row r="278">
          <cell r="J278">
            <v>0</v>
          </cell>
          <cell r="K278">
            <v>0</v>
          </cell>
        </row>
        <row r="279">
          <cell r="J279">
            <v>0</v>
          </cell>
          <cell r="K279">
            <v>0</v>
          </cell>
        </row>
        <row r="280">
          <cell r="J280">
            <v>0</v>
          </cell>
          <cell r="K280">
            <v>0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0</v>
          </cell>
          <cell r="K285">
            <v>0</v>
          </cell>
        </row>
        <row r="286">
          <cell r="J286">
            <v>0</v>
          </cell>
          <cell r="K286">
            <v>0</v>
          </cell>
        </row>
        <row r="287">
          <cell r="J287">
            <v>0</v>
          </cell>
          <cell r="K287">
            <v>0</v>
          </cell>
        </row>
        <row r="288">
          <cell r="J288">
            <v>0</v>
          </cell>
          <cell r="K288">
            <v>0</v>
          </cell>
        </row>
        <row r="289">
          <cell r="J289">
            <v>0</v>
          </cell>
          <cell r="K289">
            <v>0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0</v>
          </cell>
          <cell r="K293">
            <v>0</v>
          </cell>
        </row>
        <row r="294">
          <cell r="J294">
            <v>0</v>
          </cell>
          <cell r="K294">
            <v>0</v>
          </cell>
        </row>
        <row r="295">
          <cell r="J295">
            <v>0</v>
          </cell>
          <cell r="K295">
            <v>0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0</v>
          </cell>
          <cell r="K298">
            <v>0</v>
          </cell>
        </row>
        <row r="299">
          <cell r="J299">
            <v>0</v>
          </cell>
          <cell r="K299">
            <v>0</v>
          </cell>
        </row>
        <row r="300">
          <cell r="J300">
            <v>0</v>
          </cell>
          <cell r="K300">
            <v>0</v>
          </cell>
        </row>
        <row r="301">
          <cell r="J301">
            <v>0</v>
          </cell>
          <cell r="K301">
            <v>0</v>
          </cell>
        </row>
        <row r="302">
          <cell r="J302">
            <v>0</v>
          </cell>
          <cell r="K302">
            <v>0</v>
          </cell>
        </row>
        <row r="303">
          <cell r="J303">
            <v>0</v>
          </cell>
          <cell r="K303">
            <v>0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0</v>
          </cell>
        </row>
        <row r="315">
          <cell r="J315">
            <v>0</v>
          </cell>
          <cell r="K315">
            <v>0</v>
          </cell>
        </row>
        <row r="316">
          <cell r="J316">
            <v>0</v>
          </cell>
          <cell r="K316">
            <v>0</v>
          </cell>
        </row>
        <row r="317">
          <cell r="J317">
            <v>0</v>
          </cell>
          <cell r="K317">
            <v>0</v>
          </cell>
        </row>
        <row r="318">
          <cell r="J318">
            <v>0</v>
          </cell>
          <cell r="K318">
            <v>0</v>
          </cell>
        </row>
        <row r="319">
          <cell r="J319">
            <v>0</v>
          </cell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4">
          <cell r="J324">
            <v>0</v>
          </cell>
          <cell r="K324">
            <v>0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0</v>
          </cell>
          <cell r="K330">
            <v>0</v>
          </cell>
        </row>
        <row r="331">
          <cell r="J331">
            <v>0</v>
          </cell>
          <cell r="K331">
            <v>0</v>
          </cell>
        </row>
        <row r="332">
          <cell r="J332">
            <v>0</v>
          </cell>
          <cell r="K332">
            <v>0</v>
          </cell>
        </row>
        <row r="333">
          <cell r="J333">
            <v>0</v>
          </cell>
          <cell r="K333">
            <v>0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0</v>
          </cell>
          <cell r="K336">
            <v>0</v>
          </cell>
        </row>
        <row r="337">
          <cell r="J337">
            <v>0</v>
          </cell>
          <cell r="K337">
            <v>0</v>
          </cell>
        </row>
        <row r="338">
          <cell r="J338">
            <v>0</v>
          </cell>
          <cell r="K338">
            <v>0</v>
          </cell>
        </row>
        <row r="339">
          <cell r="J339">
            <v>0</v>
          </cell>
          <cell r="K339">
            <v>0</v>
          </cell>
        </row>
        <row r="340">
          <cell r="J340">
            <v>0</v>
          </cell>
          <cell r="K340">
            <v>0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0</v>
          </cell>
          <cell r="K345">
            <v>0</v>
          </cell>
        </row>
        <row r="346">
          <cell r="J346">
            <v>0</v>
          </cell>
          <cell r="K346">
            <v>0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0</v>
          </cell>
          <cell r="K349">
            <v>0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0</v>
          </cell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0</v>
          </cell>
          <cell r="K360">
            <v>0</v>
          </cell>
        </row>
        <row r="361">
          <cell r="J361">
            <v>0</v>
          </cell>
          <cell r="K361">
            <v>0</v>
          </cell>
        </row>
        <row r="362">
          <cell r="J362">
            <v>0</v>
          </cell>
          <cell r="K362">
            <v>0</v>
          </cell>
        </row>
        <row r="363">
          <cell r="J363">
            <v>0</v>
          </cell>
          <cell r="K363">
            <v>0</v>
          </cell>
        </row>
        <row r="364">
          <cell r="J364">
            <v>0</v>
          </cell>
          <cell r="K364">
            <v>0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0</v>
          </cell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0</v>
          </cell>
          <cell r="K382">
            <v>0</v>
          </cell>
        </row>
        <row r="383">
          <cell r="J383">
            <v>0</v>
          </cell>
          <cell r="K383">
            <v>0</v>
          </cell>
        </row>
        <row r="384">
          <cell r="K384">
            <v>0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0</v>
          </cell>
          <cell r="K397">
            <v>0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0</v>
          </cell>
          <cell r="K403">
            <v>0</v>
          </cell>
        </row>
        <row r="404">
          <cell r="J404">
            <v>0</v>
          </cell>
          <cell r="K404">
            <v>0</v>
          </cell>
        </row>
        <row r="405">
          <cell r="J405">
            <v>0</v>
          </cell>
          <cell r="K405">
            <v>0</v>
          </cell>
        </row>
        <row r="406">
          <cell r="J406">
            <v>0</v>
          </cell>
          <cell r="K406">
            <v>0</v>
          </cell>
        </row>
        <row r="407">
          <cell r="J407">
            <v>0</v>
          </cell>
          <cell r="K407">
            <v>0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0</v>
          </cell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7">
          <cell r="J417">
            <v>0</v>
          </cell>
          <cell r="K417">
            <v>0</v>
          </cell>
        </row>
        <row r="418">
          <cell r="J418">
            <v>0</v>
          </cell>
          <cell r="K418">
            <v>0</v>
          </cell>
        </row>
        <row r="419">
          <cell r="J419">
            <v>0</v>
          </cell>
          <cell r="K419">
            <v>0</v>
          </cell>
        </row>
        <row r="420">
          <cell r="J420">
            <v>0</v>
          </cell>
          <cell r="K420">
            <v>0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0</v>
          </cell>
          <cell r="K426">
            <v>0</v>
          </cell>
        </row>
        <row r="427">
          <cell r="J427">
            <v>0</v>
          </cell>
          <cell r="K427">
            <v>0</v>
          </cell>
        </row>
        <row r="428">
          <cell r="J428">
            <v>0</v>
          </cell>
          <cell r="K428">
            <v>0</v>
          </cell>
        </row>
        <row r="429">
          <cell r="J429">
            <v>0</v>
          </cell>
          <cell r="K429">
            <v>0</v>
          </cell>
        </row>
        <row r="430">
          <cell r="J430">
            <v>0</v>
          </cell>
          <cell r="K430">
            <v>0</v>
          </cell>
        </row>
        <row r="431">
          <cell r="K431">
            <v>0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0</v>
          </cell>
          <cell r="K446">
            <v>0</v>
          </cell>
        </row>
        <row r="447">
          <cell r="J447">
            <v>0</v>
          </cell>
          <cell r="K447">
            <v>0</v>
          </cell>
        </row>
        <row r="448">
          <cell r="J448">
            <v>0</v>
          </cell>
          <cell r="K448">
            <v>0</v>
          </cell>
        </row>
        <row r="449">
          <cell r="J449">
            <v>0</v>
          </cell>
          <cell r="K449">
            <v>0</v>
          </cell>
        </row>
        <row r="450">
          <cell r="J450">
            <v>0</v>
          </cell>
          <cell r="K450">
            <v>0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0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0</v>
          </cell>
          <cell r="K473">
            <v>0</v>
          </cell>
        </row>
        <row r="474">
          <cell r="J474">
            <v>0</v>
          </cell>
          <cell r="K474">
            <v>0</v>
          </cell>
        </row>
        <row r="475">
          <cell r="J475">
            <v>0</v>
          </cell>
          <cell r="K475">
            <v>0</v>
          </cell>
        </row>
        <row r="476">
          <cell r="J476">
            <v>0</v>
          </cell>
          <cell r="K476">
            <v>0</v>
          </cell>
        </row>
        <row r="477">
          <cell r="J477">
            <v>0</v>
          </cell>
          <cell r="K477">
            <v>0</v>
          </cell>
        </row>
        <row r="478">
          <cell r="J478">
            <v>0</v>
          </cell>
          <cell r="K478">
            <v>0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0</v>
          </cell>
        </row>
        <row r="485">
          <cell r="J485">
            <v>0</v>
          </cell>
          <cell r="K485">
            <v>0</v>
          </cell>
        </row>
        <row r="486">
          <cell r="J486">
            <v>0</v>
          </cell>
          <cell r="K486">
            <v>0</v>
          </cell>
        </row>
        <row r="487">
          <cell r="J487">
            <v>0</v>
          </cell>
          <cell r="K487">
            <v>0</v>
          </cell>
        </row>
        <row r="488">
          <cell r="J488">
            <v>0</v>
          </cell>
          <cell r="K488">
            <v>0</v>
          </cell>
        </row>
        <row r="489">
          <cell r="J489">
            <v>0</v>
          </cell>
          <cell r="K489">
            <v>0</v>
          </cell>
        </row>
        <row r="490">
          <cell r="K490">
            <v>0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0</v>
          </cell>
          <cell r="K498">
            <v>0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0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0</v>
          </cell>
          <cell r="K509">
            <v>0</v>
          </cell>
        </row>
        <row r="510">
          <cell r="K510">
            <v>0</v>
          </cell>
        </row>
        <row r="512">
          <cell r="J512">
            <v>0</v>
          </cell>
          <cell r="K512">
            <v>0</v>
          </cell>
        </row>
        <row r="513">
          <cell r="J513">
            <v>0</v>
          </cell>
          <cell r="K513">
            <v>0</v>
          </cell>
        </row>
        <row r="514">
          <cell r="K514">
            <v>0</v>
          </cell>
        </row>
        <row r="516">
          <cell r="J516">
            <v>0</v>
          </cell>
          <cell r="K516">
            <v>0</v>
          </cell>
        </row>
        <row r="517">
          <cell r="J517">
            <v>0</v>
          </cell>
          <cell r="K517">
            <v>0</v>
          </cell>
        </row>
        <row r="518">
          <cell r="J518">
            <v>0</v>
          </cell>
          <cell r="K518">
            <v>0</v>
          </cell>
        </row>
        <row r="519">
          <cell r="J519">
            <v>0</v>
          </cell>
          <cell r="K519">
            <v>0</v>
          </cell>
        </row>
        <row r="520">
          <cell r="J520">
            <v>0</v>
          </cell>
          <cell r="K520">
            <v>0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0</v>
          </cell>
          <cell r="K523">
            <v>0</v>
          </cell>
        </row>
        <row r="524">
          <cell r="J524">
            <v>0</v>
          </cell>
          <cell r="K524">
            <v>0</v>
          </cell>
        </row>
        <row r="525">
          <cell r="J525">
            <v>0</v>
          </cell>
          <cell r="K525">
            <v>0</v>
          </cell>
        </row>
        <row r="526">
          <cell r="J526">
            <v>0</v>
          </cell>
          <cell r="K526">
            <v>0</v>
          </cell>
        </row>
        <row r="527">
          <cell r="J527">
            <v>0</v>
          </cell>
          <cell r="K527">
            <v>0</v>
          </cell>
        </row>
        <row r="528">
          <cell r="J528">
            <v>0</v>
          </cell>
          <cell r="K528">
            <v>0</v>
          </cell>
        </row>
        <row r="529">
          <cell r="J529">
            <v>0</v>
          </cell>
          <cell r="K529">
            <v>0</v>
          </cell>
        </row>
        <row r="530">
          <cell r="J530">
            <v>0</v>
          </cell>
          <cell r="K530">
            <v>0</v>
          </cell>
        </row>
        <row r="531">
          <cell r="J531">
            <v>0</v>
          </cell>
          <cell r="K531">
            <v>0</v>
          </cell>
        </row>
        <row r="532">
          <cell r="J532">
            <v>0</v>
          </cell>
          <cell r="K532">
            <v>0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0</v>
          </cell>
          <cell r="K535">
            <v>0</v>
          </cell>
        </row>
        <row r="536">
          <cell r="J536">
            <v>0</v>
          </cell>
          <cell r="K536">
            <v>0</v>
          </cell>
        </row>
        <row r="537">
          <cell r="J537">
            <v>0</v>
          </cell>
          <cell r="K537">
            <v>0</v>
          </cell>
        </row>
        <row r="538">
          <cell r="J538">
            <v>0</v>
          </cell>
          <cell r="K538">
            <v>0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0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0</v>
          </cell>
          <cell r="K547">
            <v>0</v>
          </cell>
        </row>
        <row r="548">
          <cell r="J548">
            <v>0</v>
          </cell>
          <cell r="K548">
            <v>0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8">
          <cell r="J558">
            <v>0</v>
          </cell>
          <cell r="K558">
            <v>0</v>
          </cell>
        </row>
        <row r="559">
          <cell r="J559">
            <v>0</v>
          </cell>
          <cell r="K559">
            <v>0</v>
          </cell>
        </row>
        <row r="560">
          <cell r="J560">
            <v>0</v>
          </cell>
          <cell r="K560">
            <v>0</v>
          </cell>
        </row>
        <row r="561">
          <cell r="K561">
            <v>0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5">
          <cell r="J575">
            <v>0</v>
          </cell>
          <cell r="K575">
            <v>0</v>
          </cell>
        </row>
        <row r="576">
          <cell r="J576">
            <v>0</v>
          </cell>
          <cell r="K576">
            <v>0</v>
          </cell>
        </row>
        <row r="577">
          <cell r="K577">
            <v>0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0</v>
          </cell>
          <cell r="K582">
            <v>0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0</v>
          </cell>
          <cell r="K591">
            <v>0</v>
          </cell>
        </row>
        <row r="592">
          <cell r="K592">
            <v>0</v>
          </cell>
        </row>
        <row r="594">
          <cell r="J594">
            <v>0</v>
          </cell>
          <cell r="K594">
            <v>0</v>
          </cell>
        </row>
        <row r="595">
          <cell r="J595">
            <v>0</v>
          </cell>
          <cell r="K595">
            <v>0</v>
          </cell>
        </row>
        <row r="596">
          <cell r="K596">
            <v>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0</v>
          </cell>
          <cell r="K605">
            <v>0</v>
          </cell>
        </row>
        <row r="606">
          <cell r="J606">
            <v>0</v>
          </cell>
          <cell r="K606">
            <v>0</v>
          </cell>
        </row>
        <row r="607">
          <cell r="K607">
            <v>0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6">
          <cell r="J616">
            <v>0</v>
          </cell>
        </row>
      </sheetData>
      <sheetData sheetId="12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0</v>
          </cell>
          <cell r="K23">
            <v>0</v>
          </cell>
        </row>
        <row r="24">
          <cell r="J24">
            <v>0</v>
          </cell>
          <cell r="K24">
            <v>0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0</v>
          </cell>
          <cell r="K44">
            <v>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0</v>
          </cell>
        </row>
        <row r="50">
          <cell r="J50">
            <v>0</v>
          </cell>
          <cell r="K50">
            <v>0</v>
          </cell>
        </row>
        <row r="51">
          <cell r="K51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5">
          <cell r="J55">
            <v>0</v>
          </cell>
          <cell r="K55">
            <v>0</v>
          </cell>
        </row>
        <row r="56">
          <cell r="J56">
            <v>0</v>
          </cell>
          <cell r="K56">
            <v>0</v>
          </cell>
        </row>
        <row r="57">
          <cell r="J57">
            <v>0</v>
          </cell>
          <cell r="K57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0</v>
          </cell>
        </row>
        <row r="67">
          <cell r="J67">
            <v>0</v>
          </cell>
          <cell r="K67">
            <v>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0</v>
          </cell>
          <cell r="K70">
            <v>0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0</v>
          </cell>
          <cell r="K82">
            <v>0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0</v>
          </cell>
        </row>
        <row r="87">
          <cell r="J87">
            <v>0</v>
          </cell>
          <cell r="K87">
            <v>0</v>
          </cell>
        </row>
        <row r="88">
          <cell r="J88">
            <v>0</v>
          </cell>
          <cell r="K88">
            <v>0</v>
          </cell>
        </row>
        <row r="89">
          <cell r="J89">
            <v>0</v>
          </cell>
          <cell r="K89">
            <v>0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0</v>
          </cell>
          <cell r="K92">
            <v>0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0</v>
          </cell>
          <cell r="K95">
            <v>0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0</v>
          </cell>
          <cell r="K99">
            <v>0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0</v>
          </cell>
          <cell r="K102">
            <v>0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0</v>
          </cell>
          <cell r="K114">
            <v>0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0</v>
          </cell>
          <cell r="K117">
            <v>0</v>
          </cell>
        </row>
        <row r="118">
          <cell r="J118">
            <v>0</v>
          </cell>
          <cell r="K118">
            <v>0</v>
          </cell>
        </row>
        <row r="119">
          <cell r="J119">
            <v>0</v>
          </cell>
          <cell r="K119">
            <v>0</v>
          </cell>
        </row>
        <row r="120">
          <cell r="J120">
            <v>0</v>
          </cell>
          <cell r="K120">
            <v>0</v>
          </cell>
        </row>
        <row r="121">
          <cell r="J121">
            <v>0</v>
          </cell>
          <cell r="K121">
            <v>0</v>
          </cell>
        </row>
        <row r="122">
          <cell r="J122">
            <v>0</v>
          </cell>
          <cell r="K122">
            <v>0</v>
          </cell>
        </row>
        <row r="123">
          <cell r="J123">
            <v>0</v>
          </cell>
          <cell r="K123">
            <v>0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0</v>
          </cell>
          <cell r="K133">
            <v>0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0</v>
          </cell>
        </row>
        <row r="139">
          <cell r="J139">
            <v>0</v>
          </cell>
          <cell r="K139">
            <v>0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0</v>
          </cell>
          <cell r="K142">
            <v>0</v>
          </cell>
        </row>
        <row r="143">
          <cell r="J143">
            <v>0</v>
          </cell>
          <cell r="K143">
            <v>0</v>
          </cell>
        </row>
        <row r="144">
          <cell r="J144">
            <v>0</v>
          </cell>
          <cell r="K144">
            <v>0</v>
          </cell>
        </row>
        <row r="145">
          <cell r="J145">
            <v>0</v>
          </cell>
          <cell r="K145">
            <v>0</v>
          </cell>
        </row>
        <row r="146">
          <cell r="J146">
            <v>0</v>
          </cell>
          <cell r="K146">
            <v>0</v>
          </cell>
        </row>
        <row r="147">
          <cell r="J147">
            <v>0</v>
          </cell>
          <cell r="K147">
            <v>0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</row>
        <row r="150">
          <cell r="J150">
            <v>0</v>
          </cell>
          <cell r="K150">
            <v>0</v>
          </cell>
        </row>
        <row r="151">
          <cell r="J151">
            <v>0</v>
          </cell>
          <cell r="K151">
            <v>0</v>
          </cell>
        </row>
        <row r="152">
          <cell r="K152">
            <v>0</v>
          </cell>
        </row>
        <row r="154">
          <cell r="J154">
            <v>0</v>
          </cell>
          <cell r="K154">
            <v>0</v>
          </cell>
        </row>
        <row r="155">
          <cell r="J155">
            <v>0</v>
          </cell>
          <cell r="K155">
            <v>0</v>
          </cell>
        </row>
        <row r="156">
          <cell r="J156">
            <v>0</v>
          </cell>
          <cell r="K156">
            <v>0</v>
          </cell>
        </row>
        <row r="157">
          <cell r="J157">
            <v>0</v>
          </cell>
          <cell r="K157">
            <v>0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0</v>
          </cell>
          <cell r="K161">
            <v>0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0</v>
          </cell>
          <cell r="K165">
            <v>0</v>
          </cell>
        </row>
        <row r="166">
          <cell r="J166">
            <v>0</v>
          </cell>
          <cell r="K166">
            <v>0</v>
          </cell>
        </row>
        <row r="167">
          <cell r="K167">
            <v>0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0</v>
          </cell>
          <cell r="K175">
            <v>0</v>
          </cell>
        </row>
        <row r="176">
          <cell r="J176">
            <v>0</v>
          </cell>
          <cell r="K176">
            <v>0</v>
          </cell>
        </row>
        <row r="177">
          <cell r="J177">
            <v>0</v>
          </cell>
          <cell r="K177">
            <v>0</v>
          </cell>
        </row>
        <row r="178">
          <cell r="J178">
            <v>0</v>
          </cell>
          <cell r="K178">
            <v>0</v>
          </cell>
        </row>
        <row r="179">
          <cell r="J179">
            <v>0</v>
          </cell>
          <cell r="K179">
            <v>0</v>
          </cell>
        </row>
        <row r="180">
          <cell r="J180">
            <v>0</v>
          </cell>
          <cell r="K180">
            <v>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0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0</v>
          </cell>
          <cell r="K202">
            <v>0</v>
          </cell>
        </row>
        <row r="203">
          <cell r="J203">
            <v>0</v>
          </cell>
          <cell r="K203">
            <v>0</v>
          </cell>
        </row>
        <row r="204">
          <cell r="J204">
            <v>0</v>
          </cell>
          <cell r="K204">
            <v>0</v>
          </cell>
        </row>
        <row r="205">
          <cell r="J205">
            <v>0</v>
          </cell>
          <cell r="K205">
            <v>0</v>
          </cell>
        </row>
        <row r="206">
          <cell r="J206">
            <v>0</v>
          </cell>
          <cell r="K206">
            <v>0</v>
          </cell>
        </row>
        <row r="207">
          <cell r="J207">
            <v>0</v>
          </cell>
          <cell r="K207">
            <v>0</v>
          </cell>
        </row>
        <row r="208">
          <cell r="J208">
            <v>0</v>
          </cell>
          <cell r="K208">
            <v>0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0</v>
          </cell>
          <cell r="K212">
            <v>0</v>
          </cell>
        </row>
        <row r="213">
          <cell r="J213">
            <v>0</v>
          </cell>
          <cell r="K213">
            <v>0</v>
          </cell>
        </row>
        <row r="214">
          <cell r="J214">
            <v>0</v>
          </cell>
          <cell r="K214">
            <v>0</v>
          </cell>
        </row>
        <row r="215">
          <cell r="K215">
            <v>0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0</v>
          </cell>
          <cell r="K221">
            <v>0</v>
          </cell>
        </row>
        <row r="222">
          <cell r="J222">
            <v>0</v>
          </cell>
          <cell r="K222">
            <v>0</v>
          </cell>
        </row>
        <row r="223">
          <cell r="J223">
            <v>0</v>
          </cell>
          <cell r="K223">
            <v>0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0</v>
          </cell>
          <cell r="K226">
            <v>0</v>
          </cell>
        </row>
        <row r="227">
          <cell r="J227">
            <v>0</v>
          </cell>
          <cell r="K227">
            <v>0</v>
          </cell>
        </row>
        <row r="228">
          <cell r="J228">
            <v>0</v>
          </cell>
          <cell r="K228">
            <v>0</v>
          </cell>
        </row>
        <row r="229">
          <cell r="J229">
            <v>0</v>
          </cell>
          <cell r="K229">
            <v>0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0</v>
          </cell>
          <cell r="K234">
            <v>0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0</v>
          </cell>
          <cell r="K245">
            <v>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0</v>
          </cell>
          <cell r="K248">
            <v>0</v>
          </cell>
        </row>
        <row r="249">
          <cell r="J249">
            <v>0</v>
          </cell>
          <cell r="K249">
            <v>0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0</v>
          </cell>
          <cell r="K254">
            <v>0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0</v>
          </cell>
        </row>
        <row r="264">
          <cell r="J264">
            <v>0</v>
          </cell>
          <cell r="K264">
            <v>0</v>
          </cell>
        </row>
        <row r="265">
          <cell r="J265">
            <v>0</v>
          </cell>
          <cell r="K265">
            <v>0</v>
          </cell>
        </row>
        <row r="266">
          <cell r="J266">
            <v>0</v>
          </cell>
          <cell r="K266">
            <v>0</v>
          </cell>
        </row>
        <row r="267">
          <cell r="J267">
            <v>0</v>
          </cell>
          <cell r="K267">
            <v>0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0</v>
          </cell>
          <cell r="K270">
            <v>0</v>
          </cell>
        </row>
        <row r="271">
          <cell r="J271">
            <v>0</v>
          </cell>
          <cell r="K271">
            <v>0</v>
          </cell>
        </row>
        <row r="272">
          <cell r="J272">
            <v>0</v>
          </cell>
          <cell r="K272">
            <v>0</v>
          </cell>
        </row>
        <row r="273">
          <cell r="J273">
            <v>0</v>
          </cell>
          <cell r="K273">
            <v>0</v>
          </cell>
        </row>
        <row r="274">
          <cell r="J274">
            <v>0</v>
          </cell>
          <cell r="K274">
            <v>0</v>
          </cell>
        </row>
        <row r="275">
          <cell r="J275">
            <v>0</v>
          </cell>
          <cell r="K275">
            <v>0</v>
          </cell>
        </row>
        <row r="276">
          <cell r="J276">
            <v>0</v>
          </cell>
          <cell r="K276">
            <v>0</v>
          </cell>
        </row>
        <row r="277">
          <cell r="J277">
            <v>0</v>
          </cell>
          <cell r="K277">
            <v>0</v>
          </cell>
        </row>
        <row r="278">
          <cell r="J278">
            <v>0</v>
          </cell>
          <cell r="K278">
            <v>0</v>
          </cell>
        </row>
        <row r="279">
          <cell r="J279">
            <v>0</v>
          </cell>
          <cell r="K279">
            <v>0</v>
          </cell>
        </row>
        <row r="280">
          <cell r="J280">
            <v>0</v>
          </cell>
          <cell r="K280">
            <v>0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0</v>
          </cell>
          <cell r="K285">
            <v>0</v>
          </cell>
        </row>
        <row r="286">
          <cell r="J286">
            <v>0</v>
          </cell>
          <cell r="K286">
            <v>0</v>
          </cell>
        </row>
        <row r="287">
          <cell r="J287">
            <v>0</v>
          </cell>
          <cell r="K287">
            <v>0</v>
          </cell>
        </row>
        <row r="288">
          <cell r="J288">
            <v>0</v>
          </cell>
          <cell r="K288">
            <v>0</v>
          </cell>
        </row>
        <row r="289">
          <cell r="J289">
            <v>0</v>
          </cell>
          <cell r="K289">
            <v>0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0</v>
          </cell>
          <cell r="K293">
            <v>0</v>
          </cell>
        </row>
        <row r="294">
          <cell r="J294">
            <v>0</v>
          </cell>
          <cell r="K294">
            <v>0</v>
          </cell>
        </row>
        <row r="295">
          <cell r="J295">
            <v>0</v>
          </cell>
          <cell r="K295">
            <v>0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0</v>
          </cell>
          <cell r="K298">
            <v>0</v>
          </cell>
        </row>
        <row r="299">
          <cell r="J299">
            <v>0</v>
          </cell>
          <cell r="K299">
            <v>0</v>
          </cell>
        </row>
        <row r="300">
          <cell r="J300">
            <v>0</v>
          </cell>
          <cell r="K300">
            <v>0</v>
          </cell>
        </row>
        <row r="301">
          <cell r="J301">
            <v>0</v>
          </cell>
          <cell r="K301">
            <v>0</v>
          </cell>
        </row>
        <row r="302">
          <cell r="J302">
            <v>0</v>
          </cell>
          <cell r="K302">
            <v>0</v>
          </cell>
        </row>
        <row r="303">
          <cell r="J303">
            <v>0</v>
          </cell>
          <cell r="K303">
            <v>0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0</v>
          </cell>
        </row>
        <row r="315">
          <cell r="J315">
            <v>0</v>
          </cell>
          <cell r="K315">
            <v>0</v>
          </cell>
        </row>
        <row r="316">
          <cell r="J316">
            <v>0</v>
          </cell>
          <cell r="K316">
            <v>0</v>
          </cell>
        </row>
        <row r="317">
          <cell r="J317">
            <v>0</v>
          </cell>
          <cell r="K317">
            <v>0</v>
          </cell>
        </row>
        <row r="318">
          <cell r="J318">
            <v>0</v>
          </cell>
          <cell r="K318">
            <v>0</v>
          </cell>
        </row>
        <row r="319">
          <cell r="J319">
            <v>0</v>
          </cell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4">
          <cell r="J324">
            <v>0</v>
          </cell>
          <cell r="K324">
            <v>0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0</v>
          </cell>
          <cell r="K330">
            <v>0</v>
          </cell>
        </row>
        <row r="331">
          <cell r="J331">
            <v>0</v>
          </cell>
          <cell r="K331">
            <v>0</v>
          </cell>
        </row>
        <row r="332">
          <cell r="J332">
            <v>0</v>
          </cell>
          <cell r="K332">
            <v>0</v>
          </cell>
        </row>
        <row r="333">
          <cell r="J333">
            <v>0</v>
          </cell>
          <cell r="K333">
            <v>0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0</v>
          </cell>
          <cell r="K336">
            <v>0</v>
          </cell>
        </row>
        <row r="337">
          <cell r="J337">
            <v>0</v>
          </cell>
          <cell r="K337">
            <v>0</v>
          </cell>
        </row>
        <row r="338">
          <cell r="J338">
            <v>0</v>
          </cell>
          <cell r="K338">
            <v>0</v>
          </cell>
        </row>
        <row r="339">
          <cell r="J339">
            <v>0</v>
          </cell>
          <cell r="K339">
            <v>0</v>
          </cell>
        </row>
        <row r="340">
          <cell r="J340">
            <v>0</v>
          </cell>
          <cell r="K340">
            <v>0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0</v>
          </cell>
          <cell r="K345">
            <v>0</v>
          </cell>
        </row>
        <row r="346">
          <cell r="J346">
            <v>0</v>
          </cell>
          <cell r="K346">
            <v>0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0</v>
          </cell>
          <cell r="K349">
            <v>0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0</v>
          </cell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0</v>
          </cell>
          <cell r="K360">
            <v>0</v>
          </cell>
        </row>
        <row r="361">
          <cell r="J361">
            <v>0</v>
          </cell>
          <cell r="K361">
            <v>0</v>
          </cell>
        </row>
        <row r="362">
          <cell r="J362">
            <v>0</v>
          </cell>
          <cell r="K362">
            <v>0</v>
          </cell>
        </row>
        <row r="363">
          <cell r="J363">
            <v>0</v>
          </cell>
          <cell r="K363">
            <v>0</v>
          </cell>
        </row>
        <row r="364">
          <cell r="J364">
            <v>0</v>
          </cell>
          <cell r="K364">
            <v>0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0</v>
          </cell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0</v>
          </cell>
          <cell r="K382">
            <v>0</v>
          </cell>
        </row>
        <row r="383">
          <cell r="J383">
            <v>0</v>
          </cell>
          <cell r="K383">
            <v>0</v>
          </cell>
        </row>
        <row r="384">
          <cell r="K384">
            <v>0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0</v>
          </cell>
          <cell r="K397">
            <v>0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0</v>
          </cell>
          <cell r="K403">
            <v>0</v>
          </cell>
        </row>
        <row r="404">
          <cell r="J404">
            <v>0</v>
          </cell>
          <cell r="K404">
            <v>0</v>
          </cell>
        </row>
        <row r="405">
          <cell r="J405">
            <v>0</v>
          </cell>
          <cell r="K405">
            <v>0</v>
          </cell>
        </row>
        <row r="406">
          <cell r="J406">
            <v>0</v>
          </cell>
          <cell r="K406">
            <v>0</v>
          </cell>
        </row>
        <row r="407">
          <cell r="J407">
            <v>0</v>
          </cell>
          <cell r="K407">
            <v>0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0</v>
          </cell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7">
          <cell r="J417">
            <v>0</v>
          </cell>
          <cell r="K417">
            <v>0</v>
          </cell>
        </row>
        <row r="418">
          <cell r="J418">
            <v>0</v>
          </cell>
          <cell r="K418">
            <v>0</v>
          </cell>
        </row>
        <row r="419">
          <cell r="J419">
            <v>0</v>
          </cell>
          <cell r="K419">
            <v>0</v>
          </cell>
        </row>
        <row r="420">
          <cell r="J420">
            <v>0</v>
          </cell>
          <cell r="K420">
            <v>0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0</v>
          </cell>
          <cell r="K426">
            <v>0</v>
          </cell>
        </row>
        <row r="427">
          <cell r="J427">
            <v>0</v>
          </cell>
          <cell r="K427">
            <v>0</v>
          </cell>
        </row>
        <row r="428">
          <cell r="J428">
            <v>0</v>
          </cell>
          <cell r="K428">
            <v>0</v>
          </cell>
        </row>
        <row r="429">
          <cell r="J429">
            <v>0</v>
          </cell>
          <cell r="K429">
            <v>0</v>
          </cell>
        </row>
        <row r="430">
          <cell r="J430">
            <v>0</v>
          </cell>
          <cell r="K430">
            <v>0</v>
          </cell>
        </row>
        <row r="431">
          <cell r="K431">
            <v>0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0</v>
          </cell>
          <cell r="K446">
            <v>0</v>
          </cell>
        </row>
        <row r="447">
          <cell r="J447">
            <v>0</v>
          </cell>
          <cell r="K447">
            <v>0</v>
          </cell>
        </row>
        <row r="448">
          <cell r="J448">
            <v>0</v>
          </cell>
          <cell r="K448">
            <v>0</v>
          </cell>
        </row>
        <row r="449">
          <cell r="J449">
            <v>0</v>
          </cell>
          <cell r="K449">
            <v>0</v>
          </cell>
        </row>
        <row r="450">
          <cell r="J450">
            <v>0</v>
          </cell>
          <cell r="K450">
            <v>0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0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0</v>
          </cell>
          <cell r="K473">
            <v>0</v>
          </cell>
        </row>
        <row r="474">
          <cell r="J474">
            <v>0</v>
          </cell>
          <cell r="K474">
            <v>0</v>
          </cell>
        </row>
        <row r="475">
          <cell r="J475">
            <v>0</v>
          </cell>
          <cell r="K475">
            <v>0</v>
          </cell>
        </row>
        <row r="476">
          <cell r="J476">
            <v>0</v>
          </cell>
          <cell r="K476">
            <v>0</v>
          </cell>
        </row>
        <row r="477">
          <cell r="J477">
            <v>0</v>
          </cell>
          <cell r="K477">
            <v>0</v>
          </cell>
        </row>
        <row r="478">
          <cell r="J478">
            <v>0</v>
          </cell>
          <cell r="K478">
            <v>0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0</v>
          </cell>
        </row>
        <row r="485">
          <cell r="J485">
            <v>0</v>
          </cell>
          <cell r="K485">
            <v>0</v>
          </cell>
        </row>
        <row r="486">
          <cell r="J486">
            <v>0</v>
          </cell>
          <cell r="K486">
            <v>0</v>
          </cell>
        </row>
        <row r="487">
          <cell r="J487">
            <v>0</v>
          </cell>
          <cell r="K487">
            <v>0</v>
          </cell>
        </row>
        <row r="488">
          <cell r="J488">
            <v>0</v>
          </cell>
          <cell r="K488">
            <v>0</v>
          </cell>
        </row>
        <row r="489">
          <cell r="J489">
            <v>0</v>
          </cell>
          <cell r="K489">
            <v>0</v>
          </cell>
        </row>
        <row r="490">
          <cell r="K490">
            <v>0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0</v>
          </cell>
          <cell r="K498">
            <v>0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0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0</v>
          </cell>
          <cell r="K509">
            <v>0</v>
          </cell>
        </row>
        <row r="510">
          <cell r="K510">
            <v>0</v>
          </cell>
        </row>
        <row r="512">
          <cell r="J512">
            <v>0</v>
          </cell>
          <cell r="K512">
            <v>0</v>
          </cell>
        </row>
        <row r="513">
          <cell r="J513">
            <v>0</v>
          </cell>
          <cell r="K513">
            <v>0</v>
          </cell>
        </row>
        <row r="514">
          <cell r="K514">
            <v>0</v>
          </cell>
        </row>
        <row r="516">
          <cell r="J516">
            <v>0</v>
          </cell>
          <cell r="K516">
            <v>0</v>
          </cell>
        </row>
        <row r="517">
          <cell r="J517">
            <v>0</v>
          </cell>
          <cell r="K517">
            <v>0</v>
          </cell>
        </row>
        <row r="518">
          <cell r="J518">
            <v>0</v>
          </cell>
          <cell r="K518">
            <v>0</v>
          </cell>
        </row>
        <row r="519">
          <cell r="J519">
            <v>0</v>
          </cell>
          <cell r="K519">
            <v>0</v>
          </cell>
        </row>
        <row r="520">
          <cell r="J520">
            <v>0</v>
          </cell>
          <cell r="K520">
            <v>0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0</v>
          </cell>
          <cell r="K523">
            <v>0</v>
          </cell>
        </row>
        <row r="524">
          <cell r="J524">
            <v>0</v>
          </cell>
          <cell r="K524">
            <v>0</v>
          </cell>
        </row>
        <row r="525">
          <cell r="J525">
            <v>0</v>
          </cell>
          <cell r="K525">
            <v>0</v>
          </cell>
        </row>
        <row r="526">
          <cell r="J526">
            <v>0</v>
          </cell>
          <cell r="K526">
            <v>0</v>
          </cell>
        </row>
        <row r="527">
          <cell r="J527">
            <v>0</v>
          </cell>
          <cell r="K527">
            <v>0</v>
          </cell>
        </row>
        <row r="528">
          <cell r="J528">
            <v>0</v>
          </cell>
          <cell r="K528">
            <v>0</v>
          </cell>
        </row>
        <row r="529">
          <cell r="J529">
            <v>0</v>
          </cell>
          <cell r="K529">
            <v>0</v>
          </cell>
        </row>
        <row r="530">
          <cell r="J530">
            <v>0</v>
          </cell>
          <cell r="K530">
            <v>0</v>
          </cell>
        </row>
        <row r="531">
          <cell r="J531">
            <v>0</v>
          </cell>
          <cell r="K531">
            <v>0</v>
          </cell>
        </row>
        <row r="532">
          <cell r="J532">
            <v>0</v>
          </cell>
          <cell r="K532">
            <v>0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0</v>
          </cell>
          <cell r="K535">
            <v>0</v>
          </cell>
        </row>
        <row r="536">
          <cell r="J536">
            <v>0</v>
          </cell>
          <cell r="K536">
            <v>0</v>
          </cell>
        </row>
        <row r="537">
          <cell r="J537">
            <v>0</v>
          </cell>
          <cell r="K537">
            <v>0</v>
          </cell>
        </row>
        <row r="538">
          <cell r="J538">
            <v>0</v>
          </cell>
          <cell r="K538">
            <v>0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0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0</v>
          </cell>
          <cell r="K547">
            <v>0</v>
          </cell>
        </row>
        <row r="548">
          <cell r="J548">
            <v>0</v>
          </cell>
          <cell r="K548">
            <v>0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8">
          <cell r="J558">
            <v>0</v>
          </cell>
          <cell r="K558">
            <v>0</v>
          </cell>
        </row>
        <row r="559">
          <cell r="J559">
            <v>0</v>
          </cell>
          <cell r="K559">
            <v>0</v>
          </cell>
        </row>
        <row r="560">
          <cell r="J560">
            <v>0</v>
          </cell>
          <cell r="K560">
            <v>0</v>
          </cell>
        </row>
        <row r="561">
          <cell r="K561">
            <v>0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5">
          <cell r="J575">
            <v>0</v>
          </cell>
          <cell r="K575">
            <v>0</v>
          </cell>
        </row>
        <row r="576">
          <cell r="J576">
            <v>0</v>
          </cell>
          <cell r="K576">
            <v>0</v>
          </cell>
        </row>
        <row r="577">
          <cell r="K577">
            <v>0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0</v>
          </cell>
          <cell r="K582">
            <v>0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0</v>
          </cell>
          <cell r="K591">
            <v>0</v>
          </cell>
        </row>
        <row r="592">
          <cell r="K592">
            <v>0</v>
          </cell>
        </row>
        <row r="594">
          <cell r="J594">
            <v>0</v>
          </cell>
          <cell r="K594">
            <v>0</v>
          </cell>
        </row>
        <row r="595">
          <cell r="J595">
            <v>0</v>
          </cell>
          <cell r="K595">
            <v>0</v>
          </cell>
        </row>
        <row r="596">
          <cell r="K596">
            <v>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0</v>
          </cell>
          <cell r="K605">
            <v>0</v>
          </cell>
        </row>
        <row r="606">
          <cell r="J606">
            <v>0</v>
          </cell>
          <cell r="K606">
            <v>0</v>
          </cell>
        </row>
        <row r="607">
          <cell r="K607">
            <v>0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6">
          <cell r="J616">
            <v>0</v>
          </cell>
        </row>
      </sheetData>
      <sheetData sheetId="13">
        <row r="10">
          <cell r="J10">
            <v>0</v>
          </cell>
          <cell r="K10">
            <v>0</v>
          </cell>
        </row>
        <row r="11">
          <cell r="J11">
            <v>0</v>
          </cell>
          <cell r="K11">
            <v>0</v>
          </cell>
        </row>
        <row r="12">
          <cell r="J12">
            <v>0</v>
          </cell>
          <cell r="K12">
            <v>0</v>
          </cell>
        </row>
        <row r="13">
          <cell r="J13">
            <v>0</v>
          </cell>
          <cell r="K13">
            <v>0</v>
          </cell>
        </row>
        <row r="14">
          <cell r="J14">
            <v>0</v>
          </cell>
          <cell r="K14">
            <v>0</v>
          </cell>
        </row>
        <row r="15">
          <cell r="J15">
            <v>0</v>
          </cell>
          <cell r="K15">
            <v>0</v>
          </cell>
        </row>
        <row r="16">
          <cell r="J16">
            <v>0</v>
          </cell>
          <cell r="K16">
            <v>0</v>
          </cell>
        </row>
        <row r="17">
          <cell r="J17">
            <v>0</v>
          </cell>
          <cell r="K17">
            <v>0</v>
          </cell>
        </row>
        <row r="18">
          <cell r="J18">
            <v>0</v>
          </cell>
          <cell r="K18">
            <v>0</v>
          </cell>
        </row>
        <row r="19">
          <cell r="K19">
            <v>0</v>
          </cell>
        </row>
        <row r="21">
          <cell r="J21">
            <v>0</v>
          </cell>
          <cell r="K21">
            <v>0</v>
          </cell>
        </row>
        <row r="22">
          <cell r="J22">
            <v>0</v>
          </cell>
          <cell r="K22">
            <v>0</v>
          </cell>
        </row>
        <row r="23">
          <cell r="J23">
            <v>0</v>
          </cell>
          <cell r="K23">
            <v>0</v>
          </cell>
        </row>
        <row r="24">
          <cell r="J24">
            <v>0</v>
          </cell>
          <cell r="K24">
            <v>0</v>
          </cell>
        </row>
        <row r="25">
          <cell r="J25">
            <v>0</v>
          </cell>
          <cell r="K25">
            <v>0</v>
          </cell>
        </row>
        <row r="26">
          <cell r="J26">
            <v>0</v>
          </cell>
          <cell r="K26">
            <v>0</v>
          </cell>
        </row>
        <row r="27">
          <cell r="J27">
            <v>0</v>
          </cell>
          <cell r="K27">
            <v>0</v>
          </cell>
        </row>
        <row r="28">
          <cell r="J28">
            <v>0</v>
          </cell>
          <cell r="K28">
            <v>0</v>
          </cell>
        </row>
        <row r="29">
          <cell r="J29">
            <v>0</v>
          </cell>
          <cell r="K29">
            <v>0</v>
          </cell>
        </row>
        <row r="30">
          <cell r="J30">
            <v>0</v>
          </cell>
          <cell r="K30">
            <v>0</v>
          </cell>
        </row>
        <row r="31">
          <cell r="J31">
            <v>0</v>
          </cell>
          <cell r="K31">
            <v>0</v>
          </cell>
        </row>
        <row r="32">
          <cell r="J32">
            <v>0</v>
          </cell>
          <cell r="K32">
            <v>0</v>
          </cell>
        </row>
        <row r="33">
          <cell r="J33">
            <v>0</v>
          </cell>
          <cell r="K33">
            <v>0</v>
          </cell>
        </row>
        <row r="34">
          <cell r="J34">
            <v>0</v>
          </cell>
          <cell r="K34">
            <v>0</v>
          </cell>
        </row>
        <row r="35">
          <cell r="J35">
            <v>0</v>
          </cell>
          <cell r="K35">
            <v>0</v>
          </cell>
        </row>
        <row r="36">
          <cell r="J36">
            <v>0</v>
          </cell>
          <cell r="K36">
            <v>0</v>
          </cell>
        </row>
        <row r="37">
          <cell r="J37">
            <v>0</v>
          </cell>
          <cell r="K37">
            <v>0</v>
          </cell>
        </row>
        <row r="38">
          <cell r="J38">
            <v>0</v>
          </cell>
          <cell r="K38">
            <v>0</v>
          </cell>
        </row>
        <row r="39">
          <cell r="J39">
            <v>0</v>
          </cell>
          <cell r="K39">
            <v>0</v>
          </cell>
        </row>
        <row r="40">
          <cell r="J40">
            <v>0</v>
          </cell>
          <cell r="K40">
            <v>0</v>
          </cell>
        </row>
        <row r="41">
          <cell r="J41">
            <v>0</v>
          </cell>
          <cell r="K41">
            <v>0</v>
          </cell>
        </row>
        <row r="42">
          <cell r="J42">
            <v>0</v>
          </cell>
          <cell r="K42">
            <v>0</v>
          </cell>
        </row>
        <row r="43">
          <cell r="J43">
            <v>0</v>
          </cell>
          <cell r="K43">
            <v>0</v>
          </cell>
        </row>
        <row r="44">
          <cell r="J44">
            <v>0</v>
          </cell>
          <cell r="K44">
            <v>0</v>
          </cell>
        </row>
        <row r="45">
          <cell r="J45">
            <v>0</v>
          </cell>
          <cell r="K45">
            <v>0</v>
          </cell>
        </row>
        <row r="46">
          <cell r="J46">
            <v>0</v>
          </cell>
          <cell r="K46">
            <v>0</v>
          </cell>
        </row>
        <row r="47">
          <cell r="J47">
            <v>0</v>
          </cell>
          <cell r="K47">
            <v>0</v>
          </cell>
        </row>
        <row r="48">
          <cell r="K48">
            <v>0</v>
          </cell>
        </row>
        <row r="50">
          <cell r="J50">
            <v>0</v>
          </cell>
          <cell r="K50">
            <v>0</v>
          </cell>
        </row>
        <row r="51">
          <cell r="K51">
            <v>0</v>
          </cell>
        </row>
        <row r="53">
          <cell r="J53">
            <v>0</v>
          </cell>
          <cell r="K53">
            <v>0</v>
          </cell>
        </row>
        <row r="54">
          <cell r="J54">
            <v>0</v>
          </cell>
          <cell r="K54">
            <v>0</v>
          </cell>
        </row>
        <row r="55">
          <cell r="J55">
            <v>0</v>
          </cell>
          <cell r="K55">
            <v>0</v>
          </cell>
        </row>
        <row r="56">
          <cell r="J56">
            <v>0</v>
          </cell>
          <cell r="K56">
            <v>0</v>
          </cell>
        </row>
        <row r="57">
          <cell r="J57">
            <v>0</v>
          </cell>
          <cell r="K57">
            <v>0</v>
          </cell>
        </row>
        <row r="58">
          <cell r="J58">
            <v>0</v>
          </cell>
          <cell r="K58">
            <v>0</v>
          </cell>
        </row>
        <row r="59">
          <cell r="J59">
            <v>0</v>
          </cell>
          <cell r="K59">
            <v>0</v>
          </cell>
        </row>
        <row r="60">
          <cell r="J60">
            <v>0</v>
          </cell>
          <cell r="K60">
            <v>0</v>
          </cell>
        </row>
        <row r="61">
          <cell r="J61">
            <v>0</v>
          </cell>
          <cell r="K61">
            <v>0</v>
          </cell>
        </row>
        <row r="62">
          <cell r="J62">
            <v>0</v>
          </cell>
          <cell r="K62">
            <v>0</v>
          </cell>
        </row>
        <row r="63">
          <cell r="J63">
            <v>0</v>
          </cell>
          <cell r="K63">
            <v>0</v>
          </cell>
        </row>
        <row r="64">
          <cell r="J64">
            <v>0</v>
          </cell>
          <cell r="K64">
            <v>0</v>
          </cell>
        </row>
        <row r="65">
          <cell r="K65">
            <v>0</v>
          </cell>
        </row>
        <row r="67">
          <cell r="J67">
            <v>0</v>
          </cell>
          <cell r="K67">
            <v>0</v>
          </cell>
        </row>
        <row r="68">
          <cell r="J68">
            <v>0</v>
          </cell>
          <cell r="K68">
            <v>0</v>
          </cell>
        </row>
        <row r="69">
          <cell r="J69">
            <v>0</v>
          </cell>
          <cell r="K69">
            <v>0</v>
          </cell>
        </row>
        <row r="70">
          <cell r="J70">
            <v>0</v>
          </cell>
          <cell r="K70">
            <v>0</v>
          </cell>
        </row>
        <row r="71">
          <cell r="J71">
            <v>0</v>
          </cell>
          <cell r="K71">
            <v>0</v>
          </cell>
        </row>
        <row r="72">
          <cell r="J72">
            <v>0</v>
          </cell>
          <cell r="K72">
            <v>0</v>
          </cell>
        </row>
        <row r="73">
          <cell r="J73">
            <v>0</v>
          </cell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8">
          <cell r="J78">
            <v>0</v>
          </cell>
          <cell r="K78">
            <v>0</v>
          </cell>
        </row>
        <row r="79">
          <cell r="J79">
            <v>0</v>
          </cell>
          <cell r="K79">
            <v>0</v>
          </cell>
        </row>
        <row r="80">
          <cell r="J80">
            <v>0</v>
          </cell>
          <cell r="K80">
            <v>0</v>
          </cell>
        </row>
        <row r="81">
          <cell r="J81">
            <v>0</v>
          </cell>
          <cell r="K81">
            <v>0</v>
          </cell>
        </row>
        <row r="82">
          <cell r="J82">
            <v>0</v>
          </cell>
          <cell r="K82">
            <v>0</v>
          </cell>
        </row>
        <row r="83">
          <cell r="J83">
            <v>0</v>
          </cell>
          <cell r="K83">
            <v>0</v>
          </cell>
        </row>
        <row r="84">
          <cell r="J84">
            <v>0</v>
          </cell>
          <cell r="K84">
            <v>0</v>
          </cell>
        </row>
        <row r="85">
          <cell r="K85">
            <v>0</v>
          </cell>
        </row>
        <row r="87">
          <cell r="J87">
            <v>0</v>
          </cell>
          <cell r="K87">
            <v>0</v>
          </cell>
        </row>
        <row r="88">
          <cell r="J88">
            <v>0</v>
          </cell>
          <cell r="K88">
            <v>0</v>
          </cell>
        </row>
        <row r="89">
          <cell r="J89">
            <v>0</v>
          </cell>
          <cell r="K89">
            <v>0</v>
          </cell>
        </row>
        <row r="90">
          <cell r="J90">
            <v>0</v>
          </cell>
          <cell r="K90">
            <v>0</v>
          </cell>
        </row>
        <row r="91">
          <cell r="J91">
            <v>0</v>
          </cell>
          <cell r="K91">
            <v>0</v>
          </cell>
        </row>
        <row r="92">
          <cell r="J92">
            <v>0</v>
          </cell>
          <cell r="K92">
            <v>0</v>
          </cell>
        </row>
        <row r="93">
          <cell r="J93">
            <v>0</v>
          </cell>
          <cell r="K93">
            <v>0</v>
          </cell>
        </row>
        <row r="94">
          <cell r="J94">
            <v>0</v>
          </cell>
          <cell r="K94">
            <v>0</v>
          </cell>
        </row>
        <row r="95">
          <cell r="J95">
            <v>0</v>
          </cell>
          <cell r="K95">
            <v>0</v>
          </cell>
        </row>
        <row r="96">
          <cell r="J96">
            <v>0</v>
          </cell>
          <cell r="K96">
            <v>0</v>
          </cell>
        </row>
        <row r="97">
          <cell r="J97">
            <v>0</v>
          </cell>
          <cell r="K97">
            <v>0</v>
          </cell>
        </row>
        <row r="98">
          <cell r="J98">
            <v>0</v>
          </cell>
          <cell r="K98">
            <v>0</v>
          </cell>
        </row>
        <row r="99">
          <cell r="J99">
            <v>0</v>
          </cell>
          <cell r="K99">
            <v>0</v>
          </cell>
        </row>
        <row r="100">
          <cell r="J100">
            <v>0</v>
          </cell>
          <cell r="K100">
            <v>0</v>
          </cell>
        </row>
        <row r="101">
          <cell r="J101">
            <v>0</v>
          </cell>
          <cell r="K101">
            <v>0</v>
          </cell>
        </row>
        <row r="102">
          <cell r="J102">
            <v>0</v>
          </cell>
          <cell r="K102">
            <v>0</v>
          </cell>
        </row>
        <row r="103">
          <cell r="J103">
            <v>0</v>
          </cell>
          <cell r="K103">
            <v>0</v>
          </cell>
        </row>
        <row r="104">
          <cell r="J104">
            <v>0</v>
          </cell>
          <cell r="K104">
            <v>0</v>
          </cell>
        </row>
        <row r="105">
          <cell r="J105">
            <v>0</v>
          </cell>
          <cell r="K105">
            <v>0</v>
          </cell>
        </row>
        <row r="106">
          <cell r="J106">
            <v>0</v>
          </cell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11">
          <cell r="J111">
            <v>0</v>
          </cell>
          <cell r="K111">
            <v>0</v>
          </cell>
        </row>
        <row r="112">
          <cell r="J112">
            <v>0</v>
          </cell>
          <cell r="K112">
            <v>0</v>
          </cell>
        </row>
        <row r="113">
          <cell r="J113">
            <v>0</v>
          </cell>
          <cell r="K113">
            <v>0</v>
          </cell>
        </row>
        <row r="114">
          <cell r="J114">
            <v>0</v>
          </cell>
          <cell r="K114">
            <v>0</v>
          </cell>
        </row>
        <row r="115">
          <cell r="J115">
            <v>0</v>
          </cell>
          <cell r="K115">
            <v>0</v>
          </cell>
        </row>
        <row r="116">
          <cell r="J116">
            <v>0</v>
          </cell>
          <cell r="K116">
            <v>0</v>
          </cell>
        </row>
        <row r="117">
          <cell r="J117">
            <v>0</v>
          </cell>
          <cell r="K117">
            <v>0</v>
          </cell>
        </row>
        <row r="118">
          <cell r="J118">
            <v>0</v>
          </cell>
          <cell r="K118">
            <v>0</v>
          </cell>
        </row>
        <row r="119">
          <cell r="J119">
            <v>0</v>
          </cell>
          <cell r="K119">
            <v>0</v>
          </cell>
        </row>
        <row r="120">
          <cell r="J120">
            <v>0</v>
          </cell>
          <cell r="K120">
            <v>0</v>
          </cell>
        </row>
        <row r="121">
          <cell r="J121">
            <v>0</v>
          </cell>
          <cell r="K121">
            <v>0</v>
          </cell>
        </row>
        <row r="122">
          <cell r="J122">
            <v>0</v>
          </cell>
          <cell r="K122">
            <v>0</v>
          </cell>
        </row>
        <row r="123">
          <cell r="J123">
            <v>0</v>
          </cell>
          <cell r="K123">
            <v>0</v>
          </cell>
        </row>
        <row r="124">
          <cell r="J124">
            <v>0</v>
          </cell>
          <cell r="K124">
            <v>0</v>
          </cell>
        </row>
        <row r="125">
          <cell r="J125">
            <v>0</v>
          </cell>
          <cell r="K125">
            <v>0</v>
          </cell>
        </row>
        <row r="126">
          <cell r="J126">
            <v>0</v>
          </cell>
          <cell r="K126">
            <v>0</v>
          </cell>
        </row>
        <row r="127">
          <cell r="J127">
            <v>0</v>
          </cell>
          <cell r="K127">
            <v>0</v>
          </cell>
        </row>
        <row r="128">
          <cell r="J128">
            <v>0</v>
          </cell>
          <cell r="K128">
            <v>0</v>
          </cell>
        </row>
        <row r="129">
          <cell r="J129">
            <v>0</v>
          </cell>
          <cell r="K129">
            <v>0</v>
          </cell>
        </row>
        <row r="130">
          <cell r="J130">
            <v>0</v>
          </cell>
          <cell r="K130">
            <v>0</v>
          </cell>
        </row>
        <row r="131">
          <cell r="J131">
            <v>0</v>
          </cell>
          <cell r="K131">
            <v>0</v>
          </cell>
        </row>
        <row r="132">
          <cell r="J132">
            <v>0</v>
          </cell>
          <cell r="K132">
            <v>0</v>
          </cell>
        </row>
        <row r="133">
          <cell r="J133">
            <v>0</v>
          </cell>
          <cell r="K133">
            <v>0</v>
          </cell>
        </row>
        <row r="134">
          <cell r="J134">
            <v>0</v>
          </cell>
          <cell r="K134">
            <v>0</v>
          </cell>
        </row>
        <row r="135">
          <cell r="J135">
            <v>0</v>
          </cell>
          <cell r="K135">
            <v>0</v>
          </cell>
        </row>
        <row r="136">
          <cell r="J136">
            <v>0</v>
          </cell>
          <cell r="K136">
            <v>0</v>
          </cell>
        </row>
        <row r="137">
          <cell r="K137">
            <v>0</v>
          </cell>
        </row>
        <row r="139">
          <cell r="J139">
            <v>0</v>
          </cell>
          <cell r="K139">
            <v>0</v>
          </cell>
        </row>
        <row r="140">
          <cell r="J140">
            <v>0</v>
          </cell>
          <cell r="K140">
            <v>0</v>
          </cell>
        </row>
        <row r="141">
          <cell r="J141">
            <v>0</v>
          </cell>
          <cell r="K141">
            <v>0</v>
          </cell>
        </row>
        <row r="142">
          <cell r="J142">
            <v>0</v>
          </cell>
          <cell r="K142">
            <v>0</v>
          </cell>
        </row>
        <row r="143">
          <cell r="J143">
            <v>0</v>
          </cell>
          <cell r="K143">
            <v>0</v>
          </cell>
        </row>
        <row r="144">
          <cell r="J144">
            <v>0</v>
          </cell>
          <cell r="K144">
            <v>0</v>
          </cell>
        </row>
        <row r="145">
          <cell r="J145">
            <v>0</v>
          </cell>
          <cell r="K145">
            <v>0</v>
          </cell>
        </row>
        <row r="146">
          <cell r="J146">
            <v>0</v>
          </cell>
          <cell r="K146">
            <v>0</v>
          </cell>
        </row>
        <row r="147">
          <cell r="J147">
            <v>0</v>
          </cell>
          <cell r="K147">
            <v>0</v>
          </cell>
        </row>
        <row r="148">
          <cell r="J148">
            <v>0</v>
          </cell>
          <cell r="K148">
            <v>0</v>
          </cell>
        </row>
        <row r="149">
          <cell r="J149">
            <v>0</v>
          </cell>
          <cell r="K149">
            <v>0</v>
          </cell>
        </row>
        <row r="150">
          <cell r="J150">
            <v>0</v>
          </cell>
          <cell r="K150">
            <v>0</v>
          </cell>
        </row>
        <row r="151">
          <cell r="J151">
            <v>0</v>
          </cell>
          <cell r="K151">
            <v>0</v>
          </cell>
        </row>
        <row r="152">
          <cell r="K152">
            <v>0</v>
          </cell>
        </row>
        <row r="154">
          <cell r="J154">
            <v>0</v>
          </cell>
          <cell r="K154">
            <v>0</v>
          </cell>
        </row>
        <row r="155">
          <cell r="J155">
            <v>0</v>
          </cell>
          <cell r="K155">
            <v>0</v>
          </cell>
        </row>
        <row r="156">
          <cell r="J156">
            <v>0</v>
          </cell>
          <cell r="K156">
            <v>0</v>
          </cell>
        </row>
        <row r="157">
          <cell r="J157">
            <v>0</v>
          </cell>
          <cell r="K157">
            <v>0</v>
          </cell>
        </row>
        <row r="158">
          <cell r="J158">
            <v>0</v>
          </cell>
          <cell r="K158">
            <v>0</v>
          </cell>
        </row>
        <row r="159">
          <cell r="J159">
            <v>0</v>
          </cell>
          <cell r="K159">
            <v>0</v>
          </cell>
        </row>
        <row r="160">
          <cell r="J160">
            <v>0</v>
          </cell>
          <cell r="K160">
            <v>0</v>
          </cell>
        </row>
        <row r="161">
          <cell r="J161">
            <v>0</v>
          </cell>
          <cell r="K161">
            <v>0</v>
          </cell>
        </row>
        <row r="162">
          <cell r="J162">
            <v>0</v>
          </cell>
          <cell r="K162">
            <v>0</v>
          </cell>
        </row>
        <row r="163">
          <cell r="J163">
            <v>0</v>
          </cell>
          <cell r="K163">
            <v>0</v>
          </cell>
        </row>
        <row r="164">
          <cell r="J164">
            <v>0</v>
          </cell>
          <cell r="K164">
            <v>0</v>
          </cell>
        </row>
        <row r="165">
          <cell r="J165">
            <v>0</v>
          </cell>
          <cell r="K165">
            <v>0</v>
          </cell>
        </row>
        <row r="166">
          <cell r="J166">
            <v>0</v>
          </cell>
          <cell r="K166">
            <v>0</v>
          </cell>
        </row>
        <row r="167">
          <cell r="K167">
            <v>0</v>
          </cell>
        </row>
        <row r="169">
          <cell r="J169">
            <v>0</v>
          </cell>
          <cell r="K169">
            <v>0</v>
          </cell>
        </row>
        <row r="170">
          <cell r="J170">
            <v>0</v>
          </cell>
          <cell r="K170">
            <v>0</v>
          </cell>
        </row>
        <row r="171">
          <cell r="J171">
            <v>0</v>
          </cell>
          <cell r="K171">
            <v>0</v>
          </cell>
        </row>
        <row r="172">
          <cell r="J172">
            <v>0</v>
          </cell>
          <cell r="K172">
            <v>0</v>
          </cell>
        </row>
        <row r="173">
          <cell r="J173">
            <v>0</v>
          </cell>
          <cell r="K173">
            <v>0</v>
          </cell>
        </row>
        <row r="174">
          <cell r="J174">
            <v>0</v>
          </cell>
          <cell r="K174">
            <v>0</v>
          </cell>
        </row>
        <row r="175">
          <cell r="J175">
            <v>0</v>
          </cell>
          <cell r="K175">
            <v>0</v>
          </cell>
        </row>
        <row r="176">
          <cell r="J176">
            <v>0</v>
          </cell>
          <cell r="K176">
            <v>0</v>
          </cell>
        </row>
        <row r="177">
          <cell r="J177">
            <v>0</v>
          </cell>
          <cell r="K177">
            <v>0</v>
          </cell>
        </row>
        <row r="178">
          <cell r="J178">
            <v>0</v>
          </cell>
          <cell r="K178">
            <v>0</v>
          </cell>
        </row>
        <row r="179">
          <cell r="J179">
            <v>0</v>
          </cell>
          <cell r="K179">
            <v>0</v>
          </cell>
        </row>
        <row r="180">
          <cell r="J180">
            <v>0</v>
          </cell>
          <cell r="K180">
            <v>0</v>
          </cell>
        </row>
        <row r="181">
          <cell r="J181">
            <v>0</v>
          </cell>
          <cell r="K181">
            <v>0</v>
          </cell>
        </row>
        <row r="182">
          <cell r="J182">
            <v>0</v>
          </cell>
          <cell r="K182">
            <v>0</v>
          </cell>
        </row>
        <row r="183">
          <cell r="J183">
            <v>0</v>
          </cell>
          <cell r="K183">
            <v>0</v>
          </cell>
        </row>
        <row r="184">
          <cell r="J184">
            <v>0</v>
          </cell>
          <cell r="K184">
            <v>0</v>
          </cell>
        </row>
        <row r="185">
          <cell r="J185">
            <v>0</v>
          </cell>
          <cell r="K185">
            <v>0</v>
          </cell>
        </row>
        <row r="186">
          <cell r="J186">
            <v>0</v>
          </cell>
          <cell r="K186">
            <v>0</v>
          </cell>
        </row>
        <row r="187">
          <cell r="J187">
            <v>0</v>
          </cell>
          <cell r="K187">
            <v>0</v>
          </cell>
        </row>
        <row r="188">
          <cell r="J188">
            <v>0</v>
          </cell>
          <cell r="K188">
            <v>0</v>
          </cell>
        </row>
        <row r="189">
          <cell r="J189">
            <v>0</v>
          </cell>
          <cell r="K189">
            <v>0</v>
          </cell>
        </row>
        <row r="190">
          <cell r="J190">
            <v>0</v>
          </cell>
          <cell r="K190">
            <v>0</v>
          </cell>
        </row>
        <row r="191">
          <cell r="K191">
            <v>0</v>
          </cell>
        </row>
        <row r="193">
          <cell r="J193">
            <v>0</v>
          </cell>
          <cell r="K193">
            <v>0</v>
          </cell>
        </row>
        <row r="194">
          <cell r="J194">
            <v>0</v>
          </cell>
          <cell r="K194">
            <v>0</v>
          </cell>
        </row>
        <row r="195">
          <cell r="J195">
            <v>0</v>
          </cell>
          <cell r="K195">
            <v>0</v>
          </cell>
        </row>
        <row r="196">
          <cell r="J196">
            <v>0</v>
          </cell>
          <cell r="K196">
            <v>0</v>
          </cell>
        </row>
        <row r="197">
          <cell r="J197">
            <v>0</v>
          </cell>
          <cell r="K197">
            <v>0</v>
          </cell>
        </row>
        <row r="198">
          <cell r="J198">
            <v>0</v>
          </cell>
          <cell r="K198">
            <v>0</v>
          </cell>
        </row>
        <row r="199">
          <cell r="J199">
            <v>0</v>
          </cell>
          <cell r="K199">
            <v>0</v>
          </cell>
        </row>
        <row r="200">
          <cell r="J200">
            <v>0</v>
          </cell>
          <cell r="K200">
            <v>0</v>
          </cell>
        </row>
        <row r="201">
          <cell r="J201">
            <v>0</v>
          </cell>
          <cell r="K201">
            <v>0</v>
          </cell>
        </row>
        <row r="202">
          <cell r="J202">
            <v>0</v>
          </cell>
          <cell r="K202">
            <v>0</v>
          </cell>
        </row>
        <row r="203">
          <cell r="J203">
            <v>0</v>
          </cell>
          <cell r="K203">
            <v>0</v>
          </cell>
        </row>
        <row r="204">
          <cell r="J204">
            <v>0</v>
          </cell>
          <cell r="K204">
            <v>0</v>
          </cell>
        </row>
        <row r="205">
          <cell r="J205">
            <v>0</v>
          </cell>
          <cell r="K205">
            <v>0</v>
          </cell>
        </row>
        <row r="206">
          <cell r="J206">
            <v>0</v>
          </cell>
          <cell r="K206">
            <v>0</v>
          </cell>
        </row>
        <row r="207">
          <cell r="J207">
            <v>0</v>
          </cell>
          <cell r="K207">
            <v>0</v>
          </cell>
        </row>
        <row r="208">
          <cell r="J208">
            <v>0</v>
          </cell>
          <cell r="K208">
            <v>0</v>
          </cell>
        </row>
        <row r="209">
          <cell r="J209">
            <v>0</v>
          </cell>
          <cell r="K209">
            <v>0</v>
          </cell>
        </row>
        <row r="210">
          <cell r="J210">
            <v>0</v>
          </cell>
          <cell r="K210">
            <v>0</v>
          </cell>
        </row>
        <row r="211">
          <cell r="J211">
            <v>0</v>
          </cell>
          <cell r="K211">
            <v>0</v>
          </cell>
        </row>
        <row r="212">
          <cell r="J212">
            <v>0</v>
          </cell>
          <cell r="K212">
            <v>0</v>
          </cell>
        </row>
        <row r="213">
          <cell r="J213">
            <v>0</v>
          </cell>
          <cell r="K213">
            <v>0</v>
          </cell>
        </row>
        <row r="214">
          <cell r="J214">
            <v>0</v>
          </cell>
          <cell r="K214">
            <v>0</v>
          </cell>
        </row>
        <row r="215">
          <cell r="K215">
            <v>0</v>
          </cell>
        </row>
        <row r="217">
          <cell r="J217">
            <v>0</v>
          </cell>
          <cell r="K217">
            <v>0</v>
          </cell>
        </row>
        <row r="218">
          <cell r="J218">
            <v>0</v>
          </cell>
          <cell r="K218">
            <v>0</v>
          </cell>
        </row>
        <row r="219">
          <cell r="J219">
            <v>0</v>
          </cell>
          <cell r="K219">
            <v>0</v>
          </cell>
        </row>
        <row r="220">
          <cell r="J220">
            <v>0</v>
          </cell>
          <cell r="K220">
            <v>0</v>
          </cell>
        </row>
        <row r="221">
          <cell r="J221">
            <v>0</v>
          </cell>
          <cell r="K221">
            <v>0</v>
          </cell>
        </row>
        <row r="222">
          <cell r="J222">
            <v>0</v>
          </cell>
          <cell r="K222">
            <v>0</v>
          </cell>
        </row>
        <row r="223">
          <cell r="J223">
            <v>0</v>
          </cell>
          <cell r="K223">
            <v>0</v>
          </cell>
        </row>
        <row r="224">
          <cell r="J224">
            <v>0</v>
          </cell>
          <cell r="K224">
            <v>0</v>
          </cell>
        </row>
        <row r="225">
          <cell r="J225">
            <v>0</v>
          </cell>
          <cell r="K225">
            <v>0</v>
          </cell>
        </row>
        <row r="226">
          <cell r="J226">
            <v>0</v>
          </cell>
          <cell r="K226">
            <v>0</v>
          </cell>
        </row>
        <row r="227">
          <cell r="J227">
            <v>0</v>
          </cell>
          <cell r="K227">
            <v>0</v>
          </cell>
        </row>
        <row r="228">
          <cell r="J228">
            <v>0</v>
          </cell>
          <cell r="K228">
            <v>0</v>
          </cell>
        </row>
        <row r="229">
          <cell r="J229">
            <v>0</v>
          </cell>
          <cell r="K229">
            <v>0</v>
          </cell>
        </row>
        <row r="230">
          <cell r="J230">
            <v>0</v>
          </cell>
          <cell r="K230">
            <v>0</v>
          </cell>
        </row>
        <row r="231">
          <cell r="J231">
            <v>0</v>
          </cell>
          <cell r="K231">
            <v>0</v>
          </cell>
        </row>
        <row r="232">
          <cell r="J232">
            <v>0</v>
          </cell>
          <cell r="K232">
            <v>0</v>
          </cell>
        </row>
        <row r="233">
          <cell r="J233">
            <v>0</v>
          </cell>
          <cell r="K233">
            <v>0</v>
          </cell>
        </row>
        <row r="234">
          <cell r="J234">
            <v>0</v>
          </cell>
          <cell r="K234">
            <v>0</v>
          </cell>
        </row>
        <row r="235">
          <cell r="J235">
            <v>0</v>
          </cell>
          <cell r="K235">
            <v>0</v>
          </cell>
        </row>
        <row r="236">
          <cell r="J236">
            <v>0</v>
          </cell>
          <cell r="K236">
            <v>0</v>
          </cell>
        </row>
        <row r="237">
          <cell r="J237">
            <v>0</v>
          </cell>
          <cell r="K237">
            <v>0</v>
          </cell>
        </row>
        <row r="238">
          <cell r="J238">
            <v>0</v>
          </cell>
          <cell r="K238">
            <v>0</v>
          </cell>
        </row>
        <row r="239">
          <cell r="J239">
            <v>0</v>
          </cell>
          <cell r="K239">
            <v>0</v>
          </cell>
        </row>
        <row r="240">
          <cell r="J240">
            <v>0</v>
          </cell>
          <cell r="K240">
            <v>0</v>
          </cell>
        </row>
        <row r="241">
          <cell r="J241">
            <v>0</v>
          </cell>
          <cell r="K241">
            <v>0</v>
          </cell>
        </row>
        <row r="242">
          <cell r="J242">
            <v>0</v>
          </cell>
          <cell r="K242">
            <v>0</v>
          </cell>
        </row>
        <row r="243">
          <cell r="J243">
            <v>0</v>
          </cell>
          <cell r="K243">
            <v>0</v>
          </cell>
        </row>
        <row r="244">
          <cell r="J244">
            <v>0</v>
          </cell>
          <cell r="K244">
            <v>0</v>
          </cell>
        </row>
        <row r="245">
          <cell r="J245">
            <v>0</v>
          </cell>
          <cell r="K245">
            <v>0</v>
          </cell>
        </row>
        <row r="246">
          <cell r="J246">
            <v>0</v>
          </cell>
          <cell r="K246">
            <v>0</v>
          </cell>
        </row>
        <row r="247">
          <cell r="J247">
            <v>0</v>
          </cell>
          <cell r="K247">
            <v>0</v>
          </cell>
        </row>
        <row r="248">
          <cell r="J248">
            <v>0</v>
          </cell>
          <cell r="K248">
            <v>0</v>
          </cell>
        </row>
        <row r="249">
          <cell r="J249">
            <v>0</v>
          </cell>
          <cell r="K249">
            <v>0</v>
          </cell>
        </row>
        <row r="250">
          <cell r="J250">
            <v>0</v>
          </cell>
          <cell r="K250">
            <v>0</v>
          </cell>
        </row>
        <row r="251">
          <cell r="J251">
            <v>0</v>
          </cell>
          <cell r="K251">
            <v>0</v>
          </cell>
        </row>
        <row r="252">
          <cell r="J252">
            <v>0</v>
          </cell>
          <cell r="K252">
            <v>0</v>
          </cell>
        </row>
        <row r="253">
          <cell r="J253">
            <v>0</v>
          </cell>
          <cell r="K253">
            <v>0</v>
          </cell>
        </row>
        <row r="254">
          <cell r="J254">
            <v>0</v>
          </cell>
          <cell r="K254">
            <v>0</v>
          </cell>
        </row>
        <row r="255">
          <cell r="J255">
            <v>0</v>
          </cell>
          <cell r="K255">
            <v>0</v>
          </cell>
        </row>
        <row r="256">
          <cell r="J256">
            <v>0</v>
          </cell>
          <cell r="K256">
            <v>0</v>
          </cell>
        </row>
        <row r="257">
          <cell r="J257">
            <v>0</v>
          </cell>
          <cell r="K257">
            <v>0</v>
          </cell>
        </row>
        <row r="258">
          <cell r="J258">
            <v>0</v>
          </cell>
          <cell r="K258">
            <v>0</v>
          </cell>
        </row>
        <row r="259">
          <cell r="J259">
            <v>0</v>
          </cell>
          <cell r="K259">
            <v>0</v>
          </cell>
        </row>
        <row r="260">
          <cell r="J260">
            <v>0</v>
          </cell>
          <cell r="K260">
            <v>0</v>
          </cell>
        </row>
        <row r="261">
          <cell r="J261">
            <v>0</v>
          </cell>
          <cell r="K261">
            <v>0</v>
          </cell>
        </row>
        <row r="262">
          <cell r="K262">
            <v>0</v>
          </cell>
        </row>
        <row r="264">
          <cell r="J264">
            <v>0</v>
          </cell>
          <cell r="K264">
            <v>0</v>
          </cell>
        </row>
        <row r="265">
          <cell r="J265">
            <v>0</v>
          </cell>
          <cell r="K265">
            <v>0</v>
          </cell>
        </row>
        <row r="266">
          <cell r="J266">
            <v>0</v>
          </cell>
          <cell r="K266">
            <v>0</v>
          </cell>
        </row>
        <row r="267">
          <cell r="J267">
            <v>0</v>
          </cell>
          <cell r="K267">
            <v>0</v>
          </cell>
        </row>
        <row r="268">
          <cell r="J268">
            <v>0</v>
          </cell>
          <cell r="K268">
            <v>0</v>
          </cell>
        </row>
        <row r="269">
          <cell r="J269">
            <v>0</v>
          </cell>
          <cell r="K269">
            <v>0</v>
          </cell>
        </row>
        <row r="270">
          <cell r="J270">
            <v>0</v>
          </cell>
          <cell r="K270">
            <v>0</v>
          </cell>
        </row>
        <row r="271">
          <cell r="J271">
            <v>0</v>
          </cell>
          <cell r="K271">
            <v>0</v>
          </cell>
        </row>
        <row r="272">
          <cell r="J272">
            <v>0</v>
          </cell>
          <cell r="K272">
            <v>0</v>
          </cell>
        </row>
        <row r="273">
          <cell r="J273">
            <v>0</v>
          </cell>
          <cell r="K273">
            <v>0</v>
          </cell>
        </row>
        <row r="274">
          <cell r="J274">
            <v>0</v>
          </cell>
          <cell r="K274">
            <v>0</v>
          </cell>
        </row>
        <row r="275">
          <cell r="J275">
            <v>0</v>
          </cell>
          <cell r="K275">
            <v>0</v>
          </cell>
        </row>
        <row r="276">
          <cell r="J276">
            <v>0</v>
          </cell>
          <cell r="K276">
            <v>0</v>
          </cell>
        </row>
        <row r="277">
          <cell r="J277">
            <v>0</v>
          </cell>
          <cell r="K277">
            <v>0</v>
          </cell>
        </row>
        <row r="278">
          <cell r="J278">
            <v>0</v>
          </cell>
          <cell r="K278">
            <v>0</v>
          </cell>
        </row>
        <row r="279">
          <cell r="J279">
            <v>0</v>
          </cell>
          <cell r="K279">
            <v>0</v>
          </cell>
        </row>
        <row r="280">
          <cell r="J280">
            <v>0</v>
          </cell>
          <cell r="K280">
            <v>0</v>
          </cell>
        </row>
        <row r="281">
          <cell r="J281">
            <v>0</v>
          </cell>
          <cell r="K281">
            <v>0</v>
          </cell>
        </row>
        <row r="282">
          <cell r="J282">
            <v>0</v>
          </cell>
          <cell r="K282">
            <v>0</v>
          </cell>
        </row>
        <row r="283">
          <cell r="J283">
            <v>0</v>
          </cell>
          <cell r="K283">
            <v>0</v>
          </cell>
        </row>
        <row r="284">
          <cell r="J284">
            <v>0</v>
          </cell>
          <cell r="K284">
            <v>0</v>
          </cell>
        </row>
        <row r="285">
          <cell r="J285">
            <v>0</v>
          </cell>
          <cell r="K285">
            <v>0</v>
          </cell>
        </row>
        <row r="286">
          <cell r="J286">
            <v>0</v>
          </cell>
          <cell r="K286">
            <v>0</v>
          </cell>
        </row>
        <row r="287">
          <cell r="J287">
            <v>0</v>
          </cell>
          <cell r="K287">
            <v>0</v>
          </cell>
        </row>
        <row r="288">
          <cell r="J288">
            <v>0</v>
          </cell>
          <cell r="K288">
            <v>0</v>
          </cell>
        </row>
        <row r="289">
          <cell r="J289">
            <v>0</v>
          </cell>
          <cell r="K289">
            <v>0</v>
          </cell>
        </row>
        <row r="290">
          <cell r="J290">
            <v>0</v>
          </cell>
          <cell r="K290">
            <v>0</v>
          </cell>
        </row>
        <row r="291">
          <cell r="J291">
            <v>0</v>
          </cell>
          <cell r="K291">
            <v>0</v>
          </cell>
        </row>
        <row r="292">
          <cell r="J292">
            <v>0</v>
          </cell>
          <cell r="K292">
            <v>0</v>
          </cell>
        </row>
        <row r="293">
          <cell r="J293">
            <v>0</v>
          </cell>
          <cell r="K293">
            <v>0</v>
          </cell>
        </row>
        <row r="294">
          <cell r="J294">
            <v>0</v>
          </cell>
          <cell r="K294">
            <v>0</v>
          </cell>
        </row>
        <row r="295">
          <cell r="J295">
            <v>0</v>
          </cell>
          <cell r="K295">
            <v>0</v>
          </cell>
        </row>
        <row r="296">
          <cell r="J296">
            <v>0</v>
          </cell>
          <cell r="K296">
            <v>0</v>
          </cell>
        </row>
        <row r="297">
          <cell r="J297">
            <v>0</v>
          </cell>
          <cell r="K297">
            <v>0</v>
          </cell>
        </row>
        <row r="298">
          <cell r="J298">
            <v>0</v>
          </cell>
          <cell r="K298">
            <v>0</v>
          </cell>
        </row>
        <row r="299">
          <cell r="J299">
            <v>0</v>
          </cell>
          <cell r="K299">
            <v>0</v>
          </cell>
        </row>
        <row r="300">
          <cell r="J300">
            <v>0</v>
          </cell>
          <cell r="K300">
            <v>0</v>
          </cell>
        </row>
        <row r="301">
          <cell r="J301">
            <v>0</v>
          </cell>
          <cell r="K301">
            <v>0</v>
          </cell>
        </row>
        <row r="302">
          <cell r="J302">
            <v>0</v>
          </cell>
          <cell r="K302">
            <v>0</v>
          </cell>
        </row>
        <row r="303">
          <cell r="J303">
            <v>0</v>
          </cell>
          <cell r="K303">
            <v>0</v>
          </cell>
        </row>
        <row r="304">
          <cell r="J304">
            <v>0</v>
          </cell>
          <cell r="K304">
            <v>0</v>
          </cell>
        </row>
        <row r="305">
          <cell r="J305">
            <v>0</v>
          </cell>
          <cell r="K305">
            <v>0</v>
          </cell>
        </row>
        <row r="306">
          <cell r="J306">
            <v>0</v>
          </cell>
          <cell r="K306">
            <v>0</v>
          </cell>
        </row>
        <row r="307">
          <cell r="J307">
            <v>0</v>
          </cell>
          <cell r="K307">
            <v>0</v>
          </cell>
        </row>
        <row r="308">
          <cell r="J308">
            <v>0</v>
          </cell>
          <cell r="K308">
            <v>0</v>
          </cell>
        </row>
        <row r="309">
          <cell r="J309">
            <v>0</v>
          </cell>
          <cell r="K309">
            <v>0</v>
          </cell>
        </row>
        <row r="310">
          <cell r="J310">
            <v>0</v>
          </cell>
          <cell r="K310">
            <v>0</v>
          </cell>
        </row>
        <row r="311">
          <cell r="J311">
            <v>0</v>
          </cell>
          <cell r="K311">
            <v>0</v>
          </cell>
        </row>
        <row r="312">
          <cell r="J312">
            <v>0</v>
          </cell>
          <cell r="K312">
            <v>0</v>
          </cell>
        </row>
        <row r="313">
          <cell r="K313">
            <v>0</v>
          </cell>
        </row>
        <row r="315">
          <cell r="J315">
            <v>0</v>
          </cell>
          <cell r="K315">
            <v>0</v>
          </cell>
        </row>
        <row r="316">
          <cell r="J316">
            <v>0</v>
          </cell>
          <cell r="K316">
            <v>0</v>
          </cell>
        </row>
        <row r="317">
          <cell r="J317">
            <v>0</v>
          </cell>
          <cell r="K317">
            <v>0</v>
          </cell>
        </row>
        <row r="318">
          <cell r="J318">
            <v>0</v>
          </cell>
          <cell r="K318">
            <v>0</v>
          </cell>
        </row>
        <row r="319">
          <cell r="J319">
            <v>0</v>
          </cell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4">
          <cell r="J324">
            <v>0</v>
          </cell>
          <cell r="K324">
            <v>0</v>
          </cell>
        </row>
        <row r="325">
          <cell r="J325">
            <v>0</v>
          </cell>
          <cell r="K325">
            <v>0</v>
          </cell>
        </row>
        <row r="326">
          <cell r="J326">
            <v>0</v>
          </cell>
          <cell r="K326">
            <v>0</v>
          </cell>
        </row>
        <row r="327">
          <cell r="J327">
            <v>0</v>
          </cell>
          <cell r="K327">
            <v>0</v>
          </cell>
        </row>
        <row r="328">
          <cell r="J328">
            <v>0</v>
          </cell>
          <cell r="K328">
            <v>0</v>
          </cell>
        </row>
        <row r="329">
          <cell r="J329">
            <v>0</v>
          </cell>
          <cell r="K329">
            <v>0</v>
          </cell>
        </row>
        <row r="330">
          <cell r="J330">
            <v>0</v>
          </cell>
          <cell r="K330">
            <v>0</v>
          </cell>
        </row>
        <row r="331">
          <cell r="J331">
            <v>0</v>
          </cell>
          <cell r="K331">
            <v>0</v>
          </cell>
        </row>
        <row r="332">
          <cell r="J332">
            <v>0</v>
          </cell>
          <cell r="K332">
            <v>0</v>
          </cell>
        </row>
        <row r="333">
          <cell r="J333">
            <v>0</v>
          </cell>
          <cell r="K333">
            <v>0</v>
          </cell>
        </row>
        <row r="334">
          <cell r="J334">
            <v>0</v>
          </cell>
          <cell r="K334">
            <v>0</v>
          </cell>
        </row>
        <row r="335">
          <cell r="J335">
            <v>0</v>
          </cell>
          <cell r="K335">
            <v>0</v>
          </cell>
        </row>
        <row r="336">
          <cell r="J336">
            <v>0</v>
          </cell>
          <cell r="K336">
            <v>0</v>
          </cell>
        </row>
        <row r="337">
          <cell r="J337">
            <v>0</v>
          </cell>
          <cell r="K337">
            <v>0</v>
          </cell>
        </row>
        <row r="338">
          <cell r="J338">
            <v>0</v>
          </cell>
          <cell r="K338">
            <v>0</v>
          </cell>
        </row>
        <row r="339">
          <cell r="J339">
            <v>0</v>
          </cell>
          <cell r="K339">
            <v>0</v>
          </cell>
        </row>
        <row r="340">
          <cell r="J340">
            <v>0</v>
          </cell>
          <cell r="K340">
            <v>0</v>
          </cell>
        </row>
        <row r="341">
          <cell r="J341">
            <v>0</v>
          </cell>
          <cell r="K341">
            <v>0</v>
          </cell>
        </row>
        <row r="342">
          <cell r="J342">
            <v>0</v>
          </cell>
          <cell r="K342">
            <v>0</v>
          </cell>
        </row>
        <row r="343">
          <cell r="J343">
            <v>0</v>
          </cell>
          <cell r="K343">
            <v>0</v>
          </cell>
        </row>
        <row r="344">
          <cell r="J344">
            <v>0</v>
          </cell>
          <cell r="K344">
            <v>0</v>
          </cell>
        </row>
        <row r="345">
          <cell r="J345">
            <v>0</v>
          </cell>
          <cell r="K345">
            <v>0</v>
          </cell>
        </row>
        <row r="346">
          <cell r="J346">
            <v>0</v>
          </cell>
          <cell r="K346">
            <v>0</v>
          </cell>
        </row>
        <row r="347">
          <cell r="J347">
            <v>0</v>
          </cell>
          <cell r="K347">
            <v>0</v>
          </cell>
        </row>
        <row r="348">
          <cell r="J348">
            <v>0</v>
          </cell>
          <cell r="K348">
            <v>0</v>
          </cell>
        </row>
        <row r="349">
          <cell r="J349">
            <v>0</v>
          </cell>
          <cell r="K349">
            <v>0</v>
          </cell>
        </row>
        <row r="350">
          <cell r="J350">
            <v>0</v>
          </cell>
          <cell r="K350">
            <v>0</v>
          </cell>
        </row>
        <row r="351">
          <cell r="J351">
            <v>0</v>
          </cell>
          <cell r="K351">
            <v>0</v>
          </cell>
        </row>
        <row r="352">
          <cell r="J352">
            <v>0</v>
          </cell>
          <cell r="K352">
            <v>0</v>
          </cell>
        </row>
        <row r="353">
          <cell r="J353">
            <v>0</v>
          </cell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8">
          <cell r="J358">
            <v>0</v>
          </cell>
          <cell r="K358">
            <v>0</v>
          </cell>
        </row>
        <row r="359">
          <cell r="J359">
            <v>0</v>
          </cell>
          <cell r="K359">
            <v>0</v>
          </cell>
        </row>
        <row r="360">
          <cell r="J360">
            <v>0</v>
          </cell>
          <cell r="K360">
            <v>0</v>
          </cell>
        </row>
        <row r="361">
          <cell r="J361">
            <v>0</v>
          </cell>
          <cell r="K361">
            <v>0</v>
          </cell>
        </row>
        <row r="362">
          <cell r="J362">
            <v>0</v>
          </cell>
          <cell r="K362">
            <v>0</v>
          </cell>
        </row>
        <row r="363">
          <cell r="J363">
            <v>0</v>
          </cell>
          <cell r="K363">
            <v>0</v>
          </cell>
        </row>
        <row r="364">
          <cell r="J364">
            <v>0</v>
          </cell>
          <cell r="K364">
            <v>0</v>
          </cell>
        </row>
        <row r="365">
          <cell r="J365">
            <v>0</v>
          </cell>
          <cell r="K365">
            <v>0</v>
          </cell>
        </row>
        <row r="366">
          <cell r="J366">
            <v>0</v>
          </cell>
          <cell r="K366">
            <v>0</v>
          </cell>
        </row>
        <row r="367">
          <cell r="J367">
            <v>0</v>
          </cell>
          <cell r="K367">
            <v>0</v>
          </cell>
        </row>
        <row r="368">
          <cell r="J368">
            <v>0</v>
          </cell>
          <cell r="K368">
            <v>0</v>
          </cell>
        </row>
        <row r="369">
          <cell r="J369">
            <v>0</v>
          </cell>
          <cell r="K369">
            <v>0</v>
          </cell>
        </row>
        <row r="370">
          <cell r="J370">
            <v>0</v>
          </cell>
          <cell r="K370">
            <v>0</v>
          </cell>
        </row>
        <row r="371">
          <cell r="J371">
            <v>0</v>
          </cell>
          <cell r="K371">
            <v>0</v>
          </cell>
        </row>
        <row r="372">
          <cell r="J372">
            <v>0</v>
          </cell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7">
          <cell r="J377">
            <v>0</v>
          </cell>
          <cell r="K377">
            <v>0</v>
          </cell>
        </row>
        <row r="378">
          <cell r="J378">
            <v>0</v>
          </cell>
          <cell r="K378">
            <v>0</v>
          </cell>
        </row>
        <row r="379">
          <cell r="J379">
            <v>0</v>
          </cell>
          <cell r="K379">
            <v>0</v>
          </cell>
        </row>
        <row r="380">
          <cell r="J380">
            <v>0</v>
          </cell>
          <cell r="K380">
            <v>0</v>
          </cell>
        </row>
        <row r="381">
          <cell r="J381">
            <v>0</v>
          </cell>
          <cell r="K381">
            <v>0</v>
          </cell>
        </row>
        <row r="382">
          <cell r="J382">
            <v>0</v>
          </cell>
          <cell r="K382">
            <v>0</v>
          </cell>
        </row>
        <row r="383">
          <cell r="J383">
            <v>0</v>
          </cell>
          <cell r="K383">
            <v>0</v>
          </cell>
        </row>
        <row r="384">
          <cell r="K384">
            <v>0</v>
          </cell>
        </row>
        <row r="386">
          <cell r="J386">
            <v>0</v>
          </cell>
          <cell r="K386">
            <v>0</v>
          </cell>
        </row>
        <row r="387">
          <cell r="J387">
            <v>0</v>
          </cell>
          <cell r="K387">
            <v>0</v>
          </cell>
        </row>
        <row r="388">
          <cell r="J388">
            <v>0</v>
          </cell>
          <cell r="K388">
            <v>0</v>
          </cell>
        </row>
        <row r="389">
          <cell r="J389">
            <v>0</v>
          </cell>
          <cell r="K389">
            <v>0</v>
          </cell>
        </row>
        <row r="390">
          <cell r="J390">
            <v>0</v>
          </cell>
          <cell r="K390">
            <v>0</v>
          </cell>
        </row>
        <row r="391">
          <cell r="J391">
            <v>0</v>
          </cell>
          <cell r="K391">
            <v>0</v>
          </cell>
        </row>
        <row r="392">
          <cell r="J392">
            <v>0</v>
          </cell>
          <cell r="K392">
            <v>0</v>
          </cell>
        </row>
        <row r="393">
          <cell r="J393">
            <v>0</v>
          </cell>
          <cell r="K393">
            <v>0</v>
          </cell>
        </row>
        <row r="394">
          <cell r="J394">
            <v>0</v>
          </cell>
          <cell r="K394">
            <v>0</v>
          </cell>
        </row>
        <row r="395">
          <cell r="K395">
            <v>0</v>
          </cell>
        </row>
        <row r="397">
          <cell r="J397">
            <v>0</v>
          </cell>
          <cell r="K397">
            <v>0</v>
          </cell>
        </row>
        <row r="398">
          <cell r="J398">
            <v>0</v>
          </cell>
          <cell r="K398">
            <v>0</v>
          </cell>
        </row>
        <row r="399">
          <cell r="J399">
            <v>0</v>
          </cell>
          <cell r="K399">
            <v>0</v>
          </cell>
        </row>
        <row r="400">
          <cell r="J400">
            <v>0</v>
          </cell>
          <cell r="K400">
            <v>0</v>
          </cell>
        </row>
        <row r="401">
          <cell r="J401">
            <v>0</v>
          </cell>
          <cell r="K401">
            <v>0</v>
          </cell>
        </row>
        <row r="402">
          <cell r="J402">
            <v>0</v>
          </cell>
          <cell r="K402">
            <v>0</v>
          </cell>
        </row>
        <row r="403">
          <cell r="J403">
            <v>0</v>
          </cell>
          <cell r="K403">
            <v>0</v>
          </cell>
        </row>
        <row r="404">
          <cell r="J404">
            <v>0</v>
          </cell>
          <cell r="K404">
            <v>0</v>
          </cell>
        </row>
        <row r="405">
          <cell r="J405">
            <v>0</v>
          </cell>
          <cell r="K405">
            <v>0</v>
          </cell>
        </row>
        <row r="406">
          <cell r="J406">
            <v>0</v>
          </cell>
          <cell r="K406">
            <v>0</v>
          </cell>
        </row>
        <row r="407">
          <cell r="J407">
            <v>0</v>
          </cell>
          <cell r="K407">
            <v>0</v>
          </cell>
        </row>
        <row r="408">
          <cell r="J408">
            <v>0</v>
          </cell>
          <cell r="K408">
            <v>0</v>
          </cell>
        </row>
        <row r="409">
          <cell r="J409">
            <v>0</v>
          </cell>
          <cell r="K409">
            <v>0</v>
          </cell>
        </row>
        <row r="410">
          <cell r="J410">
            <v>0</v>
          </cell>
          <cell r="K410">
            <v>0</v>
          </cell>
        </row>
        <row r="411">
          <cell r="J411">
            <v>0</v>
          </cell>
          <cell r="K411">
            <v>0</v>
          </cell>
        </row>
        <row r="412">
          <cell r="J412">
            <v>0</v>
          </cell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7">
          <cell r="J417">
            <v>0</v>
          </cell>
          <cell r="K417">
            <v>0</v>
          </cell>
        </row>
        <row r="418">
          <cell r="J418">
            <v>0</v>
          </cell>
          <cell r="K418">
            <v>0</v>
          </cell>
        </row>
        <row r="419">
          <cell r="J419">
            <v>0</v>
          </cell>
          <cell r="K419">
            <v>0</v>
          </cell>
        </row>
        <row r="420">
          <cell r="J420">
            <v>0</v>
          </cell>
          <cell r="K420">
            <v>0</v>
          </cell>
        </row>
        <row r="421">
          <cell r="J421">
            <v>0</v>
          </cell>
          <cell r="K421">
            <v>0</v>
          </cell>
        </row>
        <row r="422">
          <cell r="J422">
            <v>0</v>
          </cell>
          <cell r="K422">
            <v>0</v>
          </cell>
        </row>
        <row r="423">
          <cell r="J423">
            <v>0</v>
          </cell>
          <cell r="K423">
            <v>0</v>
          </cell>
        </row>
        <row r="424">
          <cell r="J424">
            <v>0</v>
          </cell>
          <cell r="K424">
            <v>0</v>
          </cell>
        </row>
        <row r="425">
          <cell r="J425">
            <v>0</v>
          </cell>
          <cell r="K425">
            <v>0</v>
          </cell>
        </row>
        <row r="426">
          <cell r="J426">
            <v>0</v>
          </cell>
          <cell r="K426">
            <v>0</v>
          </cell>
        </row>
        <row r="427">
          <cell r="J427">
            <v>0</v>
          </cell>
          <cell r="K427">
            <v>0</v>
          </cell>
        </row>
        <row r="428">
          <cell r="J428">
            <v>0</v>
          </cell>
          <cell r="K428">
            <v>0</v>
          </cell>
        </row>
        <row r="429">
          <cell r="J429">
            <v>0</v>
          </cell>
          <cell r="K429">
            <v>0</v>
          </cell>
        </row>
        <row r="430">
          <cell r="J430">
            <v>0</v>
          </cell>
          <cell r="K430">
            <v>0</v>
          </cell>
        </row>
        <row r="431">
          <cell r="K431">
            <v>0</v>
          </cell>
        </row>
        <row r="433">
          <cell r="J433">
            <v>0</v>
          </cell>
          <cell r="K433">
            <v>0</v>
          </cell>
        </row>
        <row r="434">
          <cell r="J434">
            <v>0</v>
          </cell>
          <cell r="K434">
            <v>0</v>
          </cell>
        </row>
        <row r="435">
          <cell r="J435">
            <v>0</v>
          </cell>
          <cell r="K435">
            <v>0</v>
          </cell>
        </row>
        <row r="436">
          <cell r="J436">
            <v>0</v>
          </cell>
          <cell r="K436">
            <v>0</v>
          </cell>
        </row>
        <row r="437">
          <cell r="J437">
            <v>0</v>
          </cell>
          <cell r="K437">
            <v>0</v>
          </cell>
        </row>
        <row r="438">
          <cell r="K438">
            <v>0</v>
          </cell>
        </row>
        <row r="440">
          <cell r="J440">
            <v>0</v>
          </cell>
          <cell r="K440">
            <v>0</v>
          </cell>
        </row>
        <row r="441">
          <cell r="J441">
            <v>0</v>
          </cell>
          <cell r="K441">
            <v>0</v>
          </cell>
        </row>
        <row r="442">
          <cell r="J442">
            <v>0</v>
          </cell>
          <cell r="K442">
            <v>0</v>
          </cell>
        </row>
        <row r="443">
          <cell r="J443">
            <v>0</v>
          </cell>
          <cell r="K443">
            <v>0</v>
          </cell>
        </row>
        <row r="444">
          <cell r="J444">
            <v>0</v>
          </cell>
          <cell r="K444">
            <v>0</v>
          </cell>
        </row>
        <row r="445">
          <cell r="J445">
            <v>0</v>
          </cell>
          <cell r="K445">
            <v>0</v>
          </cell>
        </row>
        <row r="446">
          <cell r="J446">
            <v>0</v>
          </cell>
          <cell r="K446">
            <v>0</v>
          </cell>
        </row>
        <row r="447">
          <cell r="J447">
            <v>0</v>
          </cell>
          <cell r="K447">
            <v>0</v>
          </cell>
        </row>
        <row r="448">
          <cell r="J448">
            <v>0</v>
          </cell>
          <cell r="K448">
            <v>0</v>
          </cell>
        </row>
        <row r="449">
          <cell r="J449">
            <v>0</v>
          </cell>
          <cell r="K449">
            <v>0</v>
          </cell>
        </row>
        <row r="450">
          <cell r="J450">
            <v>0</v>
          </cell>
          <cell r="K450">
            <v>0</v>
          </cell>
        </row>
        <row r="451">
          <cell r="J451">
            <v>0</v>
          </cell>
          <cell r="K451">
            <v>0</v>
          </cell>
        </row>
        <row r="452">
          <cell r="J452">
            <v>0</v>
          </cell>
          <cell r="K452">
            <v>0</v>
          </cell>
        </row>
        <row r="453">
          <cell r="J453">
            <v>0</v>
          </cell>
          <cell r="K453">
            <v>0</v>
          </cell>
        </row>
        <row r="454">
          <cell r="K454">
            <v>0</v>
          </cell>
        </row>
        <row r="456">
          <cell r="J456">
            <v>0</v>
          </cell>
          <cell r="K456">
            <v>0</v>
          </cell>
        </row>
        <row r="457">
          <cell r="J457">
            <v>0</v>
          </cell>
          <cell r="K457">
            <v>0</v>
          </cell>
        </row>
        <row r="458">
          <cell r="J458">
            <v>0</v>
          </cell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3">
          <cell r="J463">
            <v>0</v>
          </cell>
          <cell r="K463">
            <v>0</v>
          </cell>
        </row>
        <row r="464">
          <cell r="J464">
            <v>0</v>
          </cell>
          <cell r="K464">
            <v>0</v>
          </cell>
        </row>
        <row r="465">
          <cell r="J465">
            <v>0</v>
          </cell>
          <cell r="K465">
            <v>0</v>
          </cell>
        </row>
        <row r="466">
          <cell r="J466">
            <v>0</v>
          </cell>
          <cell r="K466">
            <v>0</v>
          </cell>
        </row>
        <row r="467">
          <cell r="J467">
            <v>0</v>
          </cell>
          <cell r="K467">
            <v>0</v>
          </cell>
        </row>
        <row r="468">
          <cell r="J468">
            <v>0</v>
          </cell>
          <cell r="K468">
            <v>0</v>
          </cell>
        </row>
        <row r="469">
          <cell r="K469">
            <v>0</v>
          </cell>
        </row>
        <row r="471">
          <cell r="J471">
            <v>0</v>
          </cell>
          <cell r="K471">
            <v>0</v>
          </cell>
        </row>
        <row r="472">
          <cell r="J472">
            <v>0</v>
          </cell>
          <cell r="K472">
            <v>0</v>
          </cell>
        </row>
        <row r="473">
          <cell r="J473">
            <v>0</v>
          </cell>
          <cell r="K473">
            <v>0</v>
          </cell>
        </row>
        <row r="474">
          <cell r="J474">
            <v>0</v>
          </cell>
          <cell r="K474">
            <v>0</v>
          </cell>
        </row>
        <row r="475">
          <cell r="J475">
            <v>0</v>
          </cell>
          <cell r="K475">
            <v>0</v>
          </cell>
        </row>
        <row r="476">
          <cell r="J476">
            <v>0</v>
          </cell>
          <cell r="K476">
            <v>0</v>
          </cell>
        </row>
        <row r="477">
          <cell r="J477">
            <v>0</v>
          </cell>
          <cell r="K477">
            <v>0</v>
          </cell>
        </row>
        <row r="478">
          <cell r="J478">
            <v>0</v>
          </cell>
          <cell r="K478">
            <v>0</v>
          </cell>
        </row>
        <row r="479">
          <cell r="J479">
            <v>0</v>
          </cell>
          <cell r="K479">
            <v>0</v>
          </cell>
        </row>
        <row r="480">
          <cell r="J480">
            <v>0</v>
          </cell>
          <cell r="K480">
            <v>0</v>
          </cell>
        </row>
        <row r="481">
          <cell r="J481">
            <v>0</v>
          </cell>
          <cell r="K481">
            <v>0</v>
          </cell>
        </row>
        <row r="482">
          <cell r="J482">
            <v>0</v>
          </cell>
          <cell r="K482">
            <v>0</v>
          </cell>
        </row>
        <row r="483">
          <cell r="K483">
            <v>0</v>
          </cell>
        </row>
        <row r="485">
          <cell r="J485">
            <v>0</v>
          </cell>
          <cell r="K485">
            <v>0</v>
          </cell>
        </row>
        <row r="486">
          <cell r="J486">
            <v>0</v>
          </cell>
          <cell r="K486">
            <v>0</v>
          </cell>
        </row>
        <row r="487">
          <cell r="J487">
            <v>0</v>
          </cell>
          <cell r="K487">
            <v>0</v>
          </cell>
        </row>
        <row r="488">
          <cell r="J488">
            <v>0</v>
          </cell>
          <cell r="K488">
            <v>0</v>
          </cell>
        </row>
        <row r="489">
          <cell r="J489">
            <v>0</v>
          </cell>
          <cell r="K489">
            <v>0</v>
          </cell>
        </row>
        <row r="490">
          <cell r="K490">
            <v>0</v>
          </cell>
        </row>
        <row r="492">
          <cell r="J492">
            <v>0</v>
          </cell>
          <cell r="K492">
            <v>0</v>
          </cell>
        </row>
        <row r="493">
          <cell r="J493">
            <v>0</v>
          </cell>
          <cell r="K493">
            <v>0</v>
          </cell>
        </row>
        <row r="494">
          <cell r="J494">
            <v>0</v>
          </cell>
          <cell r="K494">
            <v>0</v>
          </cell>
        </row>
        <row r="495">
          <cell r="J495">
            <v>0</v>
          </cell>
          <cell r="K495">
            <v>0</v>
          </cell>
        </row>
        <row r="496">
          <cell r="J496">
            <v>0</v>
          </cell>
          <cell r="K496">
            <v>0</v>
          </cell>
        </row>
        <row r="497">
          <cell r="J497">
            <v>0</v>
          </cell>
          <cell r="K497">
            <v>0</v>
          </cell>
        </row>
        <row r="498">
          <cell r="J498">
            <v>0</v>
          </cell>
          <cell r="K498">
            <v>0</v>
          </cell>
        </row>
        <row r="499">
          <cell r="J499">
            <v>0</v>
          </cell>
          <cell r="K499">
            <v>0</v>
          </cell>
        </row>
        <row r="500">
          <cell r="J500">
            <v>0</v>
          </cell>
          <cell r="K500">
            <v>0</v>
          </cell>
        </row>
        <row r="501">
          <cell r="J501">
            <v>0</v>
          </cell>
          <cell r="K501">
            <v>0</v>
          </cell>
        </row>
        <row r="502">
          <cell r="J502">
            <v>0</v>
          </cell>
          <cell r="K502">
            <v>0</v>
          </cell>
        </row>
        <row r="503">
          <cell r="J503">
            <v>0</v>
          </cell>
          <cell r="K503">
            <v>0</v>
          </cell>
        </row>
        <row r="504">
          <cell r="J504">
            <v>0</v>
          </cell>
          <cell r="K504">
            <v>0</v>
          </cell>
        </row>
        <row r="505">
          <cell r="K505">
            <v>0</v>
          </cell>
        </row>
        <row r="507">
          <cell r="J507">
            <v>0</v>
          </cell>
          <cell r="K507">
            <v>0</v>
          </cell>
        </row>
        <row r="508">
          <cell r="J508">
            <v>0</v>
          </cell>
          <cell r="K508">
            <v>0</v>
          </cell>
        </row>
        <row r="509">
          <cell r="J509">
            <v>0</v>
          </cell>
          <cell r="K509">
            <v>0</v>
          </cell>
        </row>
        <row r="510">
          <cell r="K510">
            <v>0</v>
          </cell>
        </row>
        <row r="512">
          <cell r="J512">
            <v>0</v>
          </cell>
          <cell r="K512">
            <v>0</v>
          </cell>
        </row>
        <row r="513">
          <cell r="J513">
            <v>0</v>
          </cell>
          <cell r="K513">
            <v>0</v>
          </cell>
        </row>
        <row r="514">
          <cell r="K514">
            <v>0</v>
          </cell>
        </row>
        <row r="516">
          <cell r="J516">
            <v>0</v>
          </cell>
          <cell r="K516">
            <v>0</v>
          </cell>
        </row>
        <row r="517">
          <cell r="J517">
            <v>0</v>
          </cell>
          <cell r="K517">
            <v>0</v>
          </cell>
        </row>
        <row r="518">
          <cell r="J518">
            <v>0</v>
          </cell>
          <cell r="K518">
            <v>0</v>
          </cell>
        </row>
        <row r="519">
          <cell r="J519">
            <v>0</v>
          </cell>
          <cell r="K519">
            <v>0</v>
          </cell>
        </row>
        <row r="520">
          <cell r="J520">
            <v>0</v>
          </cell>
          <cell r="K520">
            <v>0</v>
          </cell>
        </row>
        <row r="521">
          <cell r="J521">
            <v>0</v>
          </cell>
          <cell r="K521">
            <v>0</v>
          </cell>
        </row>
        <row r="522">
          <cell r="J522">
            <v>0</v>
          </cell>
          <cell r="K522">
            <v>0</v>
          </cell>
        </row>
        <row r="523">
          <cell r="J523">
            <v>0</v>
          </cell>
          <cell r="K523">
            <v>0</v>
          </cell>
        </row>
        <row r="524">
          <cell r="J524">
            <v>0</v>
          </cell>
          <cell r="K524">
            <v>0</v>
          </cell>
        </row>
        <row r="525">
          <cell r="J525">
            <v>0</v>
          </cell>
          <cell r="K525">
            <v>0</v>
          </cell>
        </row>
        <row r="526">
          <cell r="J526">
            <v>0</v>
          </cell>
          <cell r="K526">
            <v>0</v>
          </cell>
        </row>
        <row r="527">
          <cell r="J527">
            <v>0</v>
          </cell>
          <cell r="K527">
            <v>0</v>
          </cell>
        </row>
        <row r="528">
          <cell r="J528">
            <v>0</v>
          </cell>
          <cell r="K528">
            <v>0</v>
          </cell>
        </row>
        <row r="529">
          <cell r="J529">
            <v>0</v>
          </cell>
          <cell r="K529">
            <v>0</v>
          </cell>
        </row>
        <row r="530">
          <cell r="J530">
            <v>0</v>
          </cell>
          <cell r="K530">
            <v>0</v>
          </cell>
        </row>
        <row r="531">
          <cell r="J531">
            <v>0</v>
          </cell>
          <cell r="K531">
            <v>0</v>
          </cell>
        </row>
        <row r="532">
          <cell r="J532">
            <v>0</v>
          </cell>
          <cell r="K532">
            <v>0</v>
          </cell>
        </row>
        <row r="533">
          <cell r="J533">
            <v>0</v>
          </cell>
          <cell r="K533">
            <v>0</v>
          </cell>
        </row>
        <row r="534">
          <cell r="J534">
            <v>0</v>
          </cell>
          <cell r="K534">
            <v>0</v>
          </cell>
        </row>
        <row r="535">
          <cell r="J535">
            <v>0</v>
          </cell>
          <cell r="K535">
            <v>0</v>
          </cell>
        </row>
        <row r="536">
          <cell r="J536">
            <v>0</v>
          </cell>
          <cell r="K536">
            <v>0</v>
          </cell>
        </row>
        <row r="537">
          <cell r="J537">
            <v>0</v>
          </cell>
          <cell r="K537">
            <v>0</v>
          </cell>
        </row>
        <row r="538">
          <cell r="J538">
            <v>0</v>
          </cell>
          <cell r="K538">
            <v>0</v>
          </cell>
        </row>
        <row r="539">
          <cell r="J539">
            <v>0</v>
          </cell>
          <cell r="K539">
            <v>0</v>
          </cell>
        </row>
        <row r="540">
          <cell r="J540">
            <v>0</v>
          </cell>
          <cell r="K540">
            <v>0</v>
          </cell>
        </row>
        <row r="541">
          <cell r="K541">
            <v>0</v>
          </cell>
        </row>
        <row r="543">
          <cell r="J543">
            <v>0</v>
          </cell>
          <cell r="K543">
            <v>0</v>
          </cell>
        </row>
        <row r="544">
          <cell r="J544">
            <v>0</v>
          </cell>
          <cell r="K544">
            <v>0</v>
          </cell>
        </row>
        <row r="545">
          <cell r="J545">
            <v>0</v>
          </cell>
          <cell r="K545">
            <v>0</v>
          </cell>
        </row>
        <row r="546">
          <cell r="J546">
            <v>0</v>
          </cell>
          <cell r="K546">
            <v>0</v>
          </cell>
        </row>
        <row r="547">
          <cell r="J547">
            <v>0</v>
          </cell>
          <cell r="K547">
            <v>0</v>
          </cell>
        </row>
        <row r="548">
          <cell r="J548">
            <v>0</v>
          </cell>
          <cell r="K548">
            <v>0</v>
          </cell>
        </row>
        <row r="549">
          <cell r="J549">
            <v>0</v>
          </cell>
          <cell r="K549">
            <v>0</v>
          </cell>
        </row>
        <row r="550">
          <cell r="J550">
            <v>0</v>
          </cell>
          <cell r="K550">
            <v>0</v>
          </cell>
        </row>
        <row r="551">
          <cell r="J551">
            <v>0</v>
          </cell>
          <cell r="K551">
            <v>0</v>
          </cell>
        </row>
        <row r="552">
          <cell r="J552">
            <v>0</v>
          </cell>
          <cell r="K552">
            <v>0</v>
          </cell>
        </row>
        <row r="553">
          <cell r="J553">
            <v>0</v>
          </cell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8">
          <cell r="J558">
            <v>0</v>
          </cell>
          <cell r="K558">
            <v>0</v>
          </cell>
        </row>
        <row r="559">
          <cell r="J559">
            <v>0</v>
          </cell>
          <cell r="K559">
            <v>0</v>
          </cell>
        </row>
        <row r="560">
          <cell r="J560">
            <v>0</v>
          </cell>
          <cell r="K560">
            <v>0</v>
          </cell>
        </row>
        <row r="561">
          <cell r="K561">
            <v>0</v>
          </cell>
        </row>
        <row r="563">
          <cell r="J563">
            <v>0</v>
          </cell>
          <cell r="K563">
            <v>0</v>
          </cell>
        </row>
        <row r="564">
          <cell r="K564">
            <v>0</v>
          </cell>
        </row>
        <row r="566">
          <cell r="J566">
            <v>0</v>
          </cell>
          <cell r="K566">
            <v>0</v>
          </cell>
        </row>
        <row r="567">
          <cell r="J567">
            <v>0</v>
          </cell>
          <cell r="K567">
            <v>0</v>
          </cell>
        </row>
        <row r="568">
          <cell r="K568">
            <v>0</v>
          </cell>
        </row>
        <row r="570">
          <cell r="J570">
            <v>0</v>
          </cell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5">
          <cell r="J575">
            <v>0</v>
          </cell>
          <cell r="K575">
            <v>0</v>
          </cell>
        </row>
        <row r="576">
          <cell r="J576">
            <v>0</v>
          </cell>
          <cell r="K576">
            <v>0</v>
          </cell>
        </row>
        <row r="577">
          <cell r="K577">
            <v>0</v>
          </cell>
        </row>
        <row r="579">
          <cell r="J579">
            <v>0</v>
          </cell>
          <cell r="K579">
            <v>0</v>
          </cell>
        </row>
        <row r="580">
          <cell r="J580">
            <v>0</v>
          </cell>
          <cell r="K580">
            <v>0</v>
          </cell>
        </row>
        <row r="581">
          <cell r="J581">
            <v>0</v>
          </cell>
          <cell r="K581">
            <v>0</v>
          </cell>
        </row>
        <row r="582">
          <cell r="J582">
            <v>0</v>
          </cell>
          <cell r="K582">
            <v>0</v>
          </cell>
        </row>
        <row r="583">
          <cell r="J583">
            <v>0</v>
          </cell>
          <cell r="K583">
            <v>0</v>
          </cell>
        </row>
        <row r="584">
          <cell r="J584">
            <v>0</v>
          </cell>
          <cell r="K584">
            <v>0</v>
          </cell>
        </row>
        <row r="585">
          <cell r="J585">
            <v>0</v>
          </cell>
          <cell r="K585">
            <v>0</v>
          </cell>
        </row>
        <row r="586">
          <cell r="J586">
            <v>0</v>
          </cell>
          <cell r="K586">
            <v>0</v>
          </cell>
        </row>
        <row r="587">
          <cell r="J587">
            <v>0</v>
          </cell>
          <cell r="K587">
            <v>0</v>
          </cell>
        </row>
        <row r="588">
          <cell r="J588">
            <v>0</v>
          </cell>
          <cell r="K588">
            <v>0</v>
          </cell>
        </row>
        <row r="589">
          <cell r="J589">
            <v>0</v>
          </cell>
          <cell r="K589">
            <v>0</v>
          </cell>
        </row>
        <row r="590">
          <cell r="J590">
            <v>0</v>
          </cell>
          <cell r="K590">
            <v>0</v>
          </cell>
        </row>
        <row r="591">
          <cell r="J591">
            <v>0</v>
          </cell>
          <cell r="K591">
            <v>0</v>
          </cell>
        </row>
        <row r="592">
          <cell r="K592">
            <v>0</v>
          </cell>
        </row>
        <row r="594">
          <cell r="J594">
            <v>0</v>
          </cell>
          <cell r="K594">
            <v>0</v>
          </cell>
        </row>
        <row r="595">
          <cell r="J595">
            <v>0</v>
          </cell>
          <cell r="K595">
            <v>0</v>
          </cell>
        </row>
        <row r="596">
          <cell r="K596">
            <v>0</v>
          </cell>
        </row>
        <row r="598">
          <cell r="J598">
            <v>0</v>
          </cell>
          <cell r="K598">
            <v>0</v>
          </cell>
        </row>
        <row r="599">
          <cell r="J599">
            <v>0</v>
          </cell>
          <cell r="K599">
            <v>0</v>
          </cell>
        </row>
        <row r="600">
          <cell r="J600">
            <v>0</v>
          </cell>
          <cell r="K600">
            <v>0</v>
          </cell>
        </row>
        <row r="601">
          <cell r="K601">
            <v>0</v>
          </cell>
        </row>
        <row r="603">
          <cell r="J603">
            <v>0</v>
          </cell>
          <cell r="K603">
            <v>0</v>
          </cell>
        </row>
        <row r="604">
          <cell r="J604">
            <v>0</v>
          </cell>
          <cell r="K604">
            <v>0</v>
          </cell>
        </row>
        <row r="605">
          <cell r="J605">
            <v>0</v>
          </cell>
          <cell r="K605">
            <v>0</v>
          </cell>
        </row>
        <row r="606">
          <cell r="J606">
            <v>0</v>
          </cell>
          <cell r="K606">
            <v>0</v>
          </cell>
        </row>
        <row r="607">
          <cell r="K607">
            <v>0</v>
          </cell>
        </row>
        <row r="609">
          <cell r="J609">
            <v>0</v>
          </cell>
          <cell r="K609">
            <v>0</v>
          </cell>
        </row>
        <row r="610">
          <cell r="J610">
            <v>0</v>
          </cell>
          <cell r="K610">
            <v>0</v>
          </cell>
        </row>
        <row r="611">
          <cell r="J611">
            <v>0</v>
          </cell>
          <cell r="K611">
            <v>0</v>
          </cell>
        </row>
        <row r="612">
          <cell r="J612">
            <v>0</v>
          </cell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6">
          <cell r="J616">
            <v>0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7">
    <tabColor rgb="FFC00000"/>
  </sheetPr>
  <dimension ref="A1:BR1010"/>
  <sheetViews>
    <sheetView showGridLines="0" showZeros="0" tabSelected="1" workbookViewId="0">
      <pane xSplit="2" ySplit="7" topLeftCell="C8" activePane="bottomRight" state="frozen"/>
      <selection activeCell="B5" sqref="B5:B6"/>
      <selection pane="topRight" activeCell="B5" sqref="B5:B6"/>
      <selection pane="bottomLeft" activeCell="B5" sqref="B5:B6"/>
      <selection pane="bottomRight" activeCell="A10" sqref="A10"/>
    </sheetView>
  </sheetViews>
  <sheetFormatPr defaultColWidth="6.85546875" defaultRowHeight="15" outlineLevelRow="2" outlineLevelCol="1"/>
  <cols>
    <col min="1" max="1" width="10.7109375" style="12" customWidth="1"/>
    <col min="2" max="2" width="40.7109375" style="9" customWidth="1"/>
    <col min="3" max="3" width="20.7109375" style="9" customWidth="1" outlineLevel="1"/>
    <col min="4" max="4" width="3.28515625" style="67" customWidth="1"/>
    <col min="5" max="5" width="9.7109375" style="164" customWidth="1" outlineLevel="1"/>
    <col min="6" max="6" width="10.7109375" style="164" customWidth="1" outlineLevel="1"/>
    <col min="7" max="7" width="8.7109375" style="165" customWidth="1" outlineLevel="1"/>
    <col min="8" max="8" width="3.28515625" style="67" customWidth="1"/>
    <col min="9" max="9" width="9.7109375" style="164" customWidth="1" outlineLevel="1"/>
    <col min="10" max="10" width="10.7109375" style="164" customWidth="1" outlineLevel="1"/>
    <col min="11" max="11" width="8.7109375" style="165" customWidth="1" outlineLevel="1"/>
    <col min="12" max="12" width="3.28515625" style="67" customWidth="1"/>
    <col min="13" max="13" width="9.7109375" style="164" customWidth="1" outlineLevel="1"/>
    <col min="14" max="14" width="10.7109375" style="164" customWidth="1" outlineLevel="1"/>
    <col min="15" max="15" width="8.7109375" style="165" customWidth="1" outlineLevel="1"/>
    <col min="16" max="16" width="3.28515625" style="67" customWidth="1"/>
    <col min="17" max="17" width="9.7109375" style="164" customWidth="1" outlineLevel="1"/>
    <col min="18" max="18" width="10.7109375" style="164" customWidth="1" outlineLevel="1"/>
    <col min="19" max="19" width="8.7109375" style="165" customWidth="1" outlineLevel="1"/>
    <col min="20" max="20" width="3.28515625" style="67" customWidth="1"/>
    <col min="21" max="21" width="9.7109375" style="164" customWidth="1" outlineLevel="1"/>
    <col min="22" max="22" width="10.7109375" style="164" customWidth="1" outlineLevel="1"/>
    <col min="23" max="23" width="8.7109375" style="165" customWidth="1" outlineLevel="1"/>
    <col min="24" max="24" width="3.28515625" style="67" customWidth="1"/>
    <col min="25" max="25" width="9.7109375" style="164" customWidth="1" outlineLevel="1"/>
    <col min="26" max="26" width="10.7109375" style="164" customWidth="1" outlineLevel="1"/>
    <col min="27" max="27" width="8.7109375" style="165" customWidth="1" outlineLevel="1"/>
    <col min="28" max="28" width="3.28515625" style="67" customWidth="1"/>
    <col min="29" max="29" width="9.7109375" style="164" customWidth="1" outlineLevel="1"/>
    <col min="30" max="30" width="10.7109375" style="164" customWidth="1" outlineLevel="1"/>
    <col min="31" max="31" width="8.7109375" style="165" customWidth="1" outlineLevel="1"/>
    <col min="32" max="32" width="3.28515625" style="67" customWidth="1"/>
    <col min="33" max="33" width="9.7109375" style="164" customWidth="1" outlineLevel="1"/>
    <col min="34" max="34" width="10.7109375" style="164" customWidth="1" outlineLevel="1"/>
    <col min="35" max="35" width="8.7109375" style="165" customWidth="1" outlineLevel="1"/>
    <col min="36" max="36" width="3.28515625" style="67" customWidth="1"/>
    <col min="37" max="37" width="9.7109375" style="164" customWidth="1" outlineLevel="1"/>
    <col min="38" max="38" width="10.7109375" style="164" customWidth="1" outlineLevel="1"/>
    <col min="39" max="39" width="8.7109375" style="165" customWidth="1" outlineLevel="1"/>
    <col min="40" max="40" width="3.28515625" style="67" customWidth="1"/>
    <col min="41" max="41" width="9.7109375" style="164" customWidth="1" outlineLevel="1"/>
    <col min="42" max="42" width="10.7109375" style="164" customWidth="1" outlineLevel="1"/>
    <col min="43" max="43" width="8.7109375" style="165" customWidth="1" outlineLevel="1"/>
    <col min="44" max="44" width="3.28515625" style="67" customWidth="1"/>
    <col min="45" max="45" width="9.7109375" style="164" customWidth="1" outlineLevel="1"/>
    <col min="46" max="46" width="10.7109375" style="164" customWidth="1" outlineLevel="1"/>
    <col min="47" max="47" width="8.7109375" style="165" customWidth="1" outlineLevel="1"/>
    <col min="48" max="48" width="3.28515625" style="67" customWidth="1"/>
    <col min="49" max="49" width="9.7109375" style="164" customWidth="1" outlineLevel="1"/>
    <col min="50" max="50" width="10.7109375" style="164" customWidth="1" outlineLevel="1"/>
    <col min="51" max="51" width="8.7109375" style="165" customWidth="1" outlineLevel="1"/>
    <col min="52" max="52" width="3.28515625" style="67" customWidth="1"/>
    <col min="53" max="53" width="9.7109375" style="164" customWidth="1" outlineLevel="1"/>
    <col min="54" max="54" width="10.7109375" style="164" customWidth="1" outlineLevel="1"/>
    <col min="55" max="55" width="8.7109375" style="165" customWidth="1" outlineLevel="1"/>
    <col min="56" max="56" width="3.28515625" style="67" customWidth="1"/>
    <col min="57" max="57" width="10.7109375" style="8" customWidth="1" outlineLevel="1"/>
    <col min="58" max="58" width="10.7109375" style="9" customWidth="1" outlineLevel="1"/>
    <col min="59" max="59" width="10.7109375" style="8" customWidth="1" outlineLevel="1"/>
    <col min="60" max="60" width="10.7109375" style="9" customWidth="1" outlineLevel="1"/>
    <col min="61" max="61" width="9.7109375" style="10" customWidth="1" outlineLevel="1"/>
    <col min="62" max="62" width="9.7109375" style="11" customWidth="1" outlineLevel="1"/>
    <col min="63" max="63" width="3.28515625" style="67" customWidth="1"/>
    <col min="64" max="64" width="8.7109375" style="9" customWidth="1"/>
    <col min="65" max="65" width="2.7109375" style="9" customWidth="1"/>
    <col min="66" max="66" width="8.5703125" style="9" bestFit="1" customWidth="1"/>
    <col min="71" max="284" width="6.85546875" style="9"/>
    <col min="285" max="285" width="10.42578125" style="9" bestFit="1" customWidth="1"/>
    <col min="286" max="286" width="44.140625" style="9" bestFit="1" customWidth="1"/>
    <col min="287" max="287" width="13.85546875" style="9" bestFit="1" customWidth="1"/>
    <col min="288" max="540" width="6.85546875" style="9"/>
    <col min="541" max="541" width="10.42578125" style="9" bestFit="1" customWidth="1"/>
    <col min="542" max="542" width="44.140625" style="9" bestFit="1" customWidth="1"/>
    <col min="543" max="543" width="13.85546875" style="9" bestFit="1" customWidth="1"/>
    <col min="544" max="796" width="6.85546875" style="9"/>
    <col min="797" max="797" width="10.42578125" style="9" bestFit="1" customWidth="1"/>
    <col min="798" max="798" width="44.140625" style="9" bestFit="1" customWidth="1"/>
    <col min="799" max="799" width="13.85546875" style="9" bestFit="1" customWidth="1"/>
    <col min="800" max="1052" width="6.85546875" style="9"/>
    <col min="1053" max="1053" width="10.42578125" style="9" bestFit="1" customWidth="1"/>
    <col min="1054" max="1054" width="44.140625" style="9" bestFit="1" customWidth="1"/>
    <col min="1055" max="1055" width="13.85546875" style="9" bestFit="1" customWidth="1"/>
    <col min="1056" max="1308" width="6.85546875" style="9"/>
    <col min="1309" max="1309" width="10.42578125" style="9" bestFit="1" customWidth="1"/>
    <col min="1310" max="1310" width="44.140625" style="9" bestFit="1" customWidth="1"/>
    <col min="1311" max="1311" width="13.85546875" style="9" bestFit="1" customWidth="1"/>
    <col min="1312" max="1564" width="6.85546875" style="9"/>
    <col min="1565" max="1565" width="10.42578125" style="9" bestFit="1" customWidth="1"/>
    <col min="1566" max="1566" width="44.140625" style="9" bestFit="1" customWidth="1"/>
    <col min="1567" max="1567" width="13.85546875" style="9" bestFit="1" customWidth="1"/>
    <col min="1568" max="1820" width="6.85546875" style="9"/>
    <col min="1821" max="1821" width="10.42578125" style="9" bestFit="1" customWidth="1"/>
    <col min="1822" max="1822" width="44.140625" style="9" bestFit="1" customWidth="1"/>
    <col min="1823" max="1823" width="13.85546875" style="9" bestFit="1" customWidth="1"/>
    <col min="1824" max="2076" width="6.85546875" style="9"/>
    <col min="2077" max="2077" width="10.42578125" style="9" bestFit="1" customWidth="1"/>
    <col min="2078" max="2078" width="44.140625" style="9" bestFit="1" customWidth="1"/>
    <col min="2079" max="2079" width="13.85546875" style="9" bestFit="1" customWidth="1"/>
    <col min="2080" max="2332" width="6.85546875" style="9"/>
    <col min="2333" max="2333" width="10.42578125" style="9" bestFit="1" customWidth="1"/>
    <col min="2334" max="2334" width="44.140625" style="9" bestFit="1" customWidth="1"/>
    <col min="2335" max="2335" width="13.85546875" style="9" bestFit="1" customWidth="1"/>
    <col min="2336" max="2588" width="6.85546875" style="9"/>
    <col min="2589" max="2589" width="10.42578125" style="9" bestFit="1" customWidth="1"/>
    <col min="2590" max="2590" width="44.140625" style="9" bestFit="1" customWidth="1"/>
    <col min="2591" max="2591" width="13.85546875" style="9" bestFit="1" customWidth="1"/>
    <col min="2592" max="2844" width="6.85546875" style="9"/>
    <col min="2845" max="2845" width="10.42578125" style="9" bestFit="1" customWidth="1"/>
    <col min="2846" max="2846" width="44.140625" style="9" bestFit="1" customWidth="1"/>
    <col min="2847" max="2847" width="13.85546875" style="9" bestFit="1" customWidth="1"/>
    <col min="2848" max="3100" width="6.85546875" style="9"/>
    <col min="3101" max="3101" width="10.42578125" style="9" bestFit="1" customWidth="1"/>
    <col min="3102" max="3102" width="44.140625" style="9" bestFit="1" customWidth="1"/>
    <col min="3103" max="3103" width="13.85546875" style="9" bestFit="1" customWidth="1"/>
    <col min="3104" max="3356" width="6.85546875" style="9"/>
    <col min="3357" max="3357" width="10.42578125" style="9" bestFit="1" customWidth="1"/>
    <col min="3358" max="3358" width="44.140625" style="9" bestFit="1" customWidth="1"/>
    <col min="3359" max="3359" width="13.85546875" style="9" bestFit="1" customWidth="1"/>
    <col min="3360" max="3612" width="6.85546875" style="9"/>
    <col min="3613" max="3613" width="10.42578125" style="9" bestFit="1" customWidth="1"/>
    <col min="3614" max="3614" width="44.140625" style="9" bestFit="1" customWidth="1"/>
    <col min="3615" max="3615" width="13.85546875" style="9" bestFit="1" customWidth="1"/>
    <col min="3616" max="3868" width="6.85546875" style="9"/>
    <col min="3869" max="3869" width="10.42578125" style="9" bestFit="1" customWidth="1"/>
    <col min="3870" max="3870" width="44.140625" style="9" bestFit="1" customWidth="1"/>
    <col min="3871" max="3871" width="13.85546875" style="9" bestFit="1" customWidth="1"/>
    <col min="3872" max="4124" width="6.85546875" style="9"/>
    <col min="4125" max="4125" width="10.42578125" style="9" bestFit="1" customWidth="1"/>
    <col min="4126" max="4126" width="44.140625" style="9" bestFit="1" customWidth="1"/>
    <col min="4127" max="4127" width="13.85546875" style="9" bestFit="1" customWidth="1"/>
    <col min="4128" max="4380" width="6.85546875" style="9"/>
    <col min="4381" max="4381" width="10.42578125" style="9" bestFit="1" customWidth="1"/>
    <col min="4382" max="4382" width="44.140625" style="9" bestFit="1" customWidth="1"/>
    <col min="4383" max="4383" width="13.85546875" style="9" bestFit="1" customWidth="1"/>
    <col min="4384" max="4636" width="6.85546875" style="9"/>
    <col min="4637" max="4637" width="10.42578125" style="9" bestFit="1" customWidth="1"/>
    <col min="4638" max="4638" width="44.140625" style="9" bestFit="1" customWidth="1"/>
    <col min="4639" max="4639" width="13.85546875" style="9" bestFit="1" customWidth="1"/>
    <col min="4640" max="4892" width="6.85546875" style="9"/>
    <col min="4893" max="4893" width="10.42578125" style="9" bestFit="1" customWidth="1"/>
    <col min="4894" max="4894" width="44.140625" style="9" bestFit="1" customWidth="1"/>
    <col min="4895" max="4895" width="13.85546875" style="9" bestFit="1" customWidth="1"/>
    <col min="4896" max="5148" width="6.85546875" style="9"/>
    <col min="5149" max="5149" width="10.42578125" style="9" bestFit="1" customWidth="1"/>
    <col min="5150" max="5150" width="44.140625" style="9" bestFit="1" customWidth="1"/>
    <col min="5151" max="5151" width="13.85546875" style="9" bestFit="1" customWidth="1"/>
    <col min="5152" max="5404" width="6.85546875" style="9"/>
    <col min="5405" max="5405" width="10.42578125" style="9" bestFit="1" customWidth="1"/>
    <col min="5406" max="5406" width="44.140625" style="9" bestFit="1" customWidth="1"/>
    <col min="5407" max="5407" width="13.85546875" style="9" bestFit="1" customWidth="1"/>
    <col min="5408" max="5660" width="6.85546875" style="9"/>
    <col min="5661" max="5661" width="10.42578125" style="9" bestFit="1" customWidth="1"/>
    <col min="5662" max="5662" width="44.140625" style="9" bestFit="1" customWidth="1"/>
    <col min="5663" max="5663" width="13.85546875" style="9" bestFit="1" customWidth="1"/>
    <col min="5664" max="5916" width="6.85546875" style="9"/>
    <col min="5917" max="5917" width="10.42578125" style="9" bestFit="1" customWidth="1"/>
    <col min="5918" max="5918" width="44.140625" style="9" bestFit="1" customWidth="1"/>
    <col min="5919" max="5919" width="13.85546875" style="9" bestFit="1" customWidth="1"/>
    <col min="5920" max="6172" width="6.85546875" style="9"/>
    <col min="6173" max="6173" width="10.42578125" style="9" bestFit="1" customWidth="1"/>
    <col min="6174" max="6174" width="44.140625" style="9" bestFit="1" customWidth="1"/>
    <col min="6175" max="6175" width="13.85546875" style="9" bestFit="1" customWidth="1"/>
    <col min="6176" max="6428" width="6.85546875" style="9"/>
    <col min="6429" max="6429" width="10.42578125" style="9" bestFit="1" customWidth="1"/>
    <col min="6430" max="6430" width="44.140625" style="9" bestFit="1" customWidth="1"/>
    <col min="6431" max="6431" width="13.85546875" style="9" bestFit="1" customWidth="1"/>
    <col min="6432" max="6684" width="6.85546875" style="9"/>
    <col min="6685" max="6685" width="10.42578125" style="9" bestFit="1" customWidth="1"/>
    <col min="6686" max="6686" width="44.140625" style="9" bestFit="1" customWidth="1"/>
    <col min="6687" max="6687" width="13.85546875" style="9" bestFit="1" customWidth="1"/>
    <col min="6688" max="6940" width="6.85546875" style="9"/>
    <col min="6941" max="6941" width="10.42578125" style="9" bestFit="1" customWidth="1"/>
    <col min="6942" max="6942" width="44.140625" style="9" bestFit="1" customWidth="1"/>
    <col min="6943" max="6943" width="13.85546875" style="9" bestFit="1" customWidth="1"/>
    <col min="6944" max="7196" width="6.85546875" style="9"/>
    <col min="7197" max="7197" width="10.42578125" style="9" bestFit="1" customWidth="1"/>
    <col min="7198" max="7198" width="44.140625" style="9" bestFit="1" customWidth="1"/>
    <col min="7199" max="7199" width="13.85546875" style="9" bestFit="1" customWidth="1"/>
    <col min="7200" max="7452" width="6.85546875" style="9"/>
    <col min="7453" max="7453" width="10.42578125" style="9" bestFit="1" customWidth="1"/>
    <col min="7454" max="7454" width="44.140625" style="9" bestFit="1" customWidth="1"/>
    <col min="7455" max="7455" width="13.85546875" style="9" bestFit="1" customWidth="1"/>
    <col min="7456" max="7708" width="6.85546875" style="9"/>
    <col min="7709" max="7709" width="10.42578125" style="9" bestFit="1" customWidth="1"/>
    <col min="7710" max="7710" width="44.140625" style="9" bestFit="1" customWidth="1"/>
    <col min="7711" max="7711" width="13.85546875" style="9" bestFit="1" customWidth="1"/>
    <col min="7712" max="7964" width="6.85546875" style="9"/>
    <col min="7965" max="7965" width="10.42578125" style="9" bestFit="1" customWidth="1"/>
    <col min="7966" max="7966" width="44.140625" style="9" bestFit="1" customWidth="1"/>
    <col min="7967" max="7967" width="13.85546875" style="9" bestFit="1" customWidth="1"/>
    <col min="7968" max="8220" width="6.85546875" style="9"/>
    <col min="8221" max="8221" width="10.42578125" style="9" bestFit="1" customWidth="1"/>
    <col min="8222" max="8222" width="44.140625" style="9" bestFit="1" customWidth="1"/>
    <col min="8223" max="8223" width="13.85546875" style="9" bestFit="1" customWidth="1"/>
    <col min="8224" max="8476" width="6.85546875" style="9"/>
    <col min="8477" max="8477" width="10.42578125" style="9" bestFit="1" customWidth="1"/>
    <col min="8478" max="8478" width="44.140625" style="9" bestFit="1" customWidth="1"/>
    <col min="8479" max="8479" width="13.85546875" style="9" bestFit="1" customWidth="1"/>
    <col min="8480" max="8732" width="6.85546875" style="9"/>
    <col min="8733" max="8733" width="10.42578125" style="9" bestFit="1" customWidth="1"/>
    <col min="8734" max="8734" width="44.140625" style="9" bestFit="1" customWidth="1"/>
    <col min="8735" max="8735" width="13.85546875" style="9" bestFit="1" customWidth="1"/>
    <col min="8736" max="8988" width="6.85546875" style="9"/>
    <col min="8989" max="8989" width="10.42578125" style="9" bestFit="1" customWidth="1"/>
    <col min="8990" max="8990" width="44.140625" style="9" bestFit="1" customWidth="1"/>
    <col min="8991" max="8991" width="13.85546875" style="9" bestFit="1" customWidth="1"/>
    <col min="8992" max="9244" width="6.85546875" style="9"/>
    <col min="9245" max="9245" width="10.42578125" style="9" bestFit="1" customWidth="1"/>
    <col min="9246" max="9246" width="44.140625" style="9" bestFit="1" customWidth="1"/>
    <col min="9247" max="9247" width="13.85546875" style="9" bestFit="1" customWidth="1"/>
    <col min="9248" max="9500" width="6.85546875" style="9"/>
    <col min="9501" max="9501" width="10.42578125" style="9" bestFit="1" customWidth="1"/>
    <col min="9502" max="9502" width="44.140625" style="9" bestFit="1" customWidth="1"/>
    <col min="9503" max="9503" width="13.85546875" style="9" bestFit="1" customWidth="1"/>
    <col min="9504" max="9756" width="6.85546875" style="9"/>
    <col min="9757" max="9757" width="10.42578125" style="9" bestFit="1" customWidth="1"/>
    <col min="9758" max="9758" width="44.140625" style="9" bestFit="1" customWidth="1"/>
    <col min="9759" max="9759" width="13.85546875" style="9" bestFit="1" customWidth="1"/>
    <col min="9760" max="10012" width="6.85546875" style="9"/>
    <col min="10013" max="10013" width="10.42578125" style="9" bestFit="1" customWidth="1"/>
    <col min="10014" max="10014" width="44.140625" style="9" bestFit="1" customWidth="1"/>
    <col min="10015" max="10015" width="13.85546875" style="9" bestFit="1" customWidth="1"/>
    <col min="10016" max="10268" width="6.85546875" style="9"/>
    <col min="10269" max="10269" width="10.42578125" style="9" bestFit="1" customWidth="1"/>
    <col min="10270" max="10270" width="44.140625" style="9" bestFit="1" customWidth="1"/>
    <col min="10271" max="10271" width="13.85546875" style="9" bestFit="1" customWidth="1"/>
    <col min="10272" max="10524" width="6.85546875" style="9"/>
    <col min="10525" max="10525" width="10.42578125" style="9" bestFit="1" customWidth="1"/>
    <col min="10526" max="10526" width="44.140625" style="9" bestFit="1" customWidth="1"/>
    <col min="10527" max="10527" width="13.85546875" style="9" bestFit="1" customWidth="1"/>
    <col min="10528" max="10780" width="6.85546875" style="9"/>
    <col min="10781" max="10781" width="10.42578125" style="9" bestFit="1" customWidth="1"/>
    <col min="10782" max="10782" width="44.140625" style="9" bestFit="1" customWidth="1"/>
    <col min="10783" max="10783" width="13.85546875" style="9" bestFit="1" customWidth="1"/>
    <col min="10784" max="11036" width="6.85546875" style="9"/>
    <col min="11037" max="11037" width="10.42578125" style="9" bestFit="1" customWidth="1"/>
    <col min="11038" max="11038" width="44.140625" style="9" bestFit="1" customWidth="1"/>
    <col min="11039" max="11039" width="13.85546875" style="9" bestFit="1" customWidth="1"/>
    <col min="11040" max="11292" width="6.85546875" style="9"/>
    <col min="11293" max="11293" width="10.42578125" style="9" bestFit="1" customWidth="1"/>
    <col min="11294" max="11294" width="44.140625" style="9" bestFit="1" customWidth="1"/>
    <col min="11295" max="11295" width="13.85546875" style="9" bestFit="1" customWidth="1"/>
    <col min="11296" max="11548" width="6.85546875" style="9"/>
    <col min="11549" max="11549" width="10.42578125" style="9" bestFit="1" customWidth="1"/>
    <col min="11550" max="11550" width="44.140625" style="9" bestFit="1" customWidth="1"/>
    <col min="11551" max="11551" width="13.85546875" style="9" bestFit="1" customWidth="1"/>
    <col min="11552" max="11804" width="6.85546875" style="9"/>
    <col min="11805" max="11805" width="10.42578125" style="9" bestFit="1" customWidth="1"/>
    <col min="11806" max="11806" width="44.140625" style="9" bestFit="1" customWidth="1"/>
    <col min="11807" max="11807" width="13.85546875" style="9" bestFit="1" customWidth="1"/>
    <col min="11808" max="12060" width="6.85546875" style="9"/>
    <col min="12061" max="12061" width="10.42578125" style="9" bestFit="1" customWidth="1"/>
    <col min="12062" max="12062" width="44.140625" style="9" bestFit="1" customWidth="1"/>
    <col min="12063" max="12063" width="13.85546875" style="9" bestFit="1" customWidth="1"/>
    <col min="12064" max="12316" width="6.85546875" style="9"/>
    <col min="12317" max="12317" width="10.42578125" style="9" bestFit="1" customWidth="1"/>
    <col min="12318" max="12318" width="44.140625" style="9" bestFit="1" customWidth="1"/>
    <col min="12319" max="12319" width="13.85546875" style="9" bestFit="1" customWidth="1"/>
    <col min="12320" max="12572" width="6.85546875" style="9"/>
    <col min="12573" max="12573" width="10.42578125" style="9" bestFit="1" customWidth="1"/>
    <col min="12574" max="12574" width="44.140625" style="9" bestFit="1" customWidth="1"/>
    <col min="12575" max="12575" width="13.85546875" style="9" bestFit="1" customWidth="1"/>
    <col min="12576" max="12828" width="6.85546875" style="9"/>
    <col min="12829" max="12829" width="10.42578125" style="9" bestFit="1" customWidth="1"/>
    <col min="12830" max="12830" width="44.140625" style="9" bestFit="1" customWidth="1"/>
    <col min="12831" max="12831" width="13.85546875" style="9" bestFit="1" customWidth="1"/>
    <col min="12832" max="13084" width="6.85546875" style="9"/>
    <col min="13085" max="13085" width="10.42578125" style="9" bestFit="1" customWidth="1"/>
    <col min="13086" max="13086" width="44.140625" style="9" bestFit="1" customWidth="1"/>
    <col min="13087" max="13087" width="13.85546875" style="9" bestFit="1" customWidth="1"/>
    <col min="13088" max="13340" width="6.85546875" style="9"/>
    <col min="13341" max="13341" width="10.42578125" style="9" bestFit="1" customWidth="1"/>
    <col min="13342" max="13342" width="44.140625" style="9" bestFit="1" customWidth="1"/>
    <col min="13343" max="13343" width="13.85546875" style="9" bestFit="1" customWidth="1"/>
    <col min="13344" max="13596" width="6.85546875" style="9"/>
    <col min="13597" max="13597" width="10.42578125" style="9" bestFit="1" customWidth="1"/>
    <col min="13598" max="13598" width="44.140625" style="9" bestFit="1" customWidth="1"/>
    <col min="13599" max="13599" width="13.85546875" style="9" bestFit="1" customWidth="1"/>
    <col min="13600" max="13852" width="6.85546875" style="9"/>
    <col min="13853" max="13853" width="10.42578125" style="9" bestFit="1" customWidth="1"/>
    <col min="13854" max="13854" width="44.140625" style="9" bestFit="1" customWidth="1"/>
    <col min="13855" max="13855" width="13.85546875" style="9" bestFit="1" customWidth="1"/>
    <col min="13856" max="14108" width="6.85546875" style="9"/>
    <col min="14109" max="14109" width="10.42578125" style="9" bestFit="1" customWidth="1"/>
    <col min="14110" max="14110" width="44.140625" style="9" bestFit="1" customWidth="1"/>
    <col min="14111" max="14111" width="13.85546875" style="9" bestFit="1" customWidth="1"/>
    <col min="14112" max="14364" width="6.85546875" style="9"/>
    <col min="14365" max="14365" width="10.42578125" style="9" bestFit="1" customWidth="1"/>
    <col min="14366" max="14366" width="44.140625" style="9" bestFit="1" customWidth="1"/>
    <col min="14367" max="14367" width="13.85546875" style="9" bestFit="1" customWidth="1"/>
    <col min="14368" max="14620" width="6.85546875" style="9"/>
    <col min="14621" max="14621" width="10.42578125" style="9" bestFit="1" customWidth="1"/>
    <col min="14622" max="14622" width="44.140625" style="9" bestFit="1" customWidth="1"/>
    <col min="14623" max="14623" width="13.85546875" style="9" bestFit="1" customWidth="1"/>
    <col min="14624" max="14876" width="6.85546875" style="9"/>
    <col min="14877" max="14877" width="10.42578125" style="9" bestFit="1" customWidth="1"/>
    <col min="14878" max="14878" width="44.140625" style="9" bestFit="1" customWidth="1"/>
    <col min="14879" max="14879" width="13.85546875" style="9" bestFit="1" customWidth="1"/>
    <col min="14880" max="15132" width="6.85546875" style="9"/>
    <col min="15133" max="15133" width="10.42578125" style="9" bestFit="1" customWidth="1"/>
    <col min="15134" max="15134" width="44.140625" style="9" bestFit="1" customWidth="1"/>
    <col min="15135" max="15135" width="13.85546875" style="9" bestFit="1" customWidth="1"/>
    <col min="15136" max="15388" width="6.85546875" style="9"/>
    <col min="15389" max="15389" width="10.42578125" style="9" bestFit="1" customWidth="1"/>
    <col min="15390" max="15390" width="44.140625" style="9" bestFit="1" customWidth="1"/>
    <col min="15391" max="15391" width="13.85546875" style="9" bestFit="1" customWidth="1"/>
    <col min="15392" max="15644" width="6.85546875" style="9"/>
    <col min="15645" max="15645" width="10.42578125" style="9" bestFit="1" customWidth="1"/>
    <col min="15646" max="15646" width="44.140625" style="9" bestFit="1" customWidth="1"/>
    <col min="15647" max="15647" width="13.85546875" style="9" bestFit="1" customWidth="1"/>
    <col min="15648" max="15900" width="6.85546875" style="9"/>
    <col min="15901" max="15901" width="10.42578125" style="9" bestFit="1" customWidth="1"/>
    <col min="15902" max="15902" width="44.140625" style="9" bestFit="1" customWidth="1"/>
    <col min="15903" max="15903" width="13.85546875" style="9" bestFit="1" customWidth="1"/>
    <col min="15904" max="16156" width="6.85546875" style="9"/>
    <col min="16157" max="16157" width="10.42578125" style="9" bestFit="1" customWidth="1"/>
    <col min="16158" max="16158" width="44.140625" style="9" bestFit="1" customWidth="1"/>
    <col min="16159" max="16159" width="13.85546875" style="9" bestFit="1" customWidth="1"/>
    <col min="16160" max="16384" width="6.85546875" style="9"/>
  </cols>
  <sheetData>
    <row r="1" spans="1:64" ht="18" customHeight="1">
      <c r="A1" s="1"/>
      <c r="B1" s="2" t="s">
        <v>0</v>
      </c>
      <c r="C1" s="3"/>
      <c r="D1" s="4" t="s">
        <v>1</v>
      </c>
      <c r="E1" s="5">
        <f>[1]DATA!$E$1</f>
        <v>9157</v>
      </c>
      <c r="F1" s="6">
        <f>[1]DATA!$F$1</f>
        <v>0.78239999999999998</v>
      </c>
      <c r="G1" s="6"/>
      <c r="H1" s="7">
        <f>E5</f>
        <v>43100</v>
      </c>
      <c r="I1" s="5">
        <f>[1]DATA!$H$1</f>
        <v>6985</v>
      </c>
      <c r="J1" s="6">
        <f>[1]DATA!$I$1</f>
        <v>0.60650000000000004</v>
      </c>
      <c r="K1" s="6"/>
      <c r="L1" s="7">
        <f>I5</f>
        <v>43131</v>
      </c>
      <c r="M1" s="5">
        <f>[1]DATA!$K$1</f>
        <v>7047</v>
      </c>
      <c r="N1" s="6">
        <f>[1]DATA!$L$1</f>
        <v>0.66269999999999996</v>
      </c>
      <c r="O1" s="6"/>
      <c r="P1" s="7">
        <f>M5</f>
        <v>43159</v>
      </c>
      <c r="Q1" s="5">
        <f>[1]DATA!$N$1</f>
        <v>3774</v>
      </c>
      <c r="R1" s="6">
        <f>[1]DATA!$O$1</f>
        <v>0</v>
      </c>
      <c r="S1" s="6"/>
      <c r="T1" s="7">
        <f>Q5</f>
        <v>43190</v>
      </c>
      <c r="U1" s="5">
        <f>[1]DATA!$Q$1</f>
        <v>0</v>
      </c>
      <c r="V1" s="6">
        <f>[1]DATA!$R$1</f>
        <v>0</v>
      </c>
      <c r="W1" s="6"/>
      <c r="X1" s="7">
        <f>U5</f>
        <v>43220</v>
      </c>
      <c r="Y1" s="5">
        <f>[1]DATA!$T$1</f>
        <v>0</v>
      </c>
      <c r="Z1" s="6">
        <f>[1]DATA!$U$1</f>
        <v>0</v>
      </c>
      <c r="AA1" s="6"/>
      <c r="AB1" s="7">
        <f>Y5</f>
        <v>43251</v>
      </c>
      <c r="AC1" s="5">
        <f>[1]DATA!$W$1</f>
        <v>0</v>
      </c>
      <c r="AD1" s="6">
        <f>[1]DATA!$X$1</f>
        <v>0</v>
      </c>
      <c r="AE1" s="6"/>
      <c r="AF1" s="7">
        <f>AC5</f>
        <v>43281</v>
      </c>
      <c r="AG1" s="5">
        <f>[1]DATA!$Z$1</f>
        <v>0</v>
      </c>
      <c r="AH1" s="6">
        <f>[1]DATA!$AA$1</f>
        <v>0</v>
      </c>
      <c r="AI1" s="6"/>
      <c r="AJ1" s="7">
        <f>AG5</f>
        <v>43312</v>
      </c>
      <c r="AK1" s="5">
        <f>[1]DATA!$AC$1</f>
        <v>0</v>
      </c>
      <c r="AL1" s="6">
        <f>[1]DATA!$AD$1</f>
        <v>0</v>
      </c>
      <c r="AM1" s="6"/>
      <c r="AN1" s="7">
        <f>AK5</f>
        <v>43343</v>
      </c>
      <c r="AO1" s="5">
        <f>[1]DATA!$AF$1</f>
        <v>0</v>
      </c>
      <c r="AP1" s="6">
        <f>[1]DATA!$AG$1</f>
        <v>0</v>
      </c>
      <c r="AQ1" s="6"/>
      <c r="AR1" s="7">
        <f>AO5</f>
        <v>43373</v>
      </c>
      <c r="AS1" s="5">
        <f>[1]DATA!$AI$1</f>
        <v>0</v>
      </c>
      <c r="AT1" s="6">
        <f>[1]DATA!$AJ$1</f>
        <v>0</v>
      </c>
      <c r="AU1" s="6"/>
      <c r="AV1" s="7">
        <f>AS5</f>
        <v>43404</v>
      </c>
      <c r="AW1" s="5">
        <f>[1]DATA!$AL$1</f>
        <v>0</v>
      </c>
      <c r="AX1" s="6">
        <f>[1]DATA!$AM$1</f>
        <v>0</v>
      </c>
      <c r="AY1" s="6"/>
      <c r="AZ1" s="7">
        <f>AW5</f>
        <v>43434</v>
      </c>
      <c r="BA1" s="5">
        <f>[1]DATA!$AO$1</f>
        <v>0</v>
      </c>
      <c r="BB1" s="6">
        <f>[1]DATA!$AP$1</f>
        <v>0</v>
      </c>
      <c r="BC1" s="6"/>
      <c r="BD1" s="7">
        <f>BA5</f>
        <v>43465</v>
      </c>
      <c r="BK1" s="7" t="str">
        <f>BI5</f>
        <v>MAX VS. MIN</v>
      </c>
    </row>
    <row r="2" spans="1:64" ht="18" customHeight="1">
      <c r="B2" s="2" t="s">
        <v>2</v>
      </c>
      <c r="C2" s="13"/>
      <c r="D2" s="4"/>
      <c r="E2" s="14">
        <f>[1]DATA!$E$2</f>
        <v>14572</v>
      </c>
      <c r="F2" s="15">
        <f>[1]DATA!$F$2</f>
        <v>0</v>
      </c>
      <c r="G2" s="15"/>
      <c r="H2" s="7"/>
      <c r="I2" s="14">
        <f>[1]DATA!$H$2</f>
        <v>12144</v>
      </c>
      <c r="J2" s="15">
        <f>[1]DATA!$I$2</f>
        <v>0</v>
      </c>
      <c r="K2" s="15"/>
      <c r="L2" s="7"/>
      <c r="M2" s="14">
        <f>[1]DATA!$K$2</f>
        <v>12393</v>
      </c>
      <c r="N2" s="15">
        <f>[1]DATA!$L$2</f>
        <v>0</v>
      </c>
      <c r="O2" s="15"/>
      <c r="P2" s="7"/>
      <c r="Q2" s="14">
        <f>[1]DATA!$N$2</f>
        <v>6508</v>
      </c>
      <c r="R2" s="15">
        <f>[1]DATA!$O$2</f>
        <v>0</v>
      </c>
      <c r="S2" s="15"/>
      <c r="T2" s="7"/>
      <c r="U2" s="14">
        <f>[1]DATA!$Q$2</f>
        <v>0</v>
      </c>
      <c r="V2" s="15">
        <f>[1]DATA!$R$2</f>
        <v>0</v>
      </c>
      <c r="W2" s="15"/>
      <c r="X2" s="7"/>
      <c r="Y2" s="14">
        <f>[1]DATA!$T$2</f>
        <v>0</v>
      </c>
      <c r="Z2" s="15">
        <f>[1]DATA!$U$2</f>
        <v>0</v>
      </c>
      <c r="AA2" s="15"/>
      <c r="AB2" s="7"/>
      <c r="AC2" s="14">
        <f>[1]DATA!$W$2</f>
        <v>0</v>
      </c>
      <c r="AD2" s="15">
        <f>[1]DATA!$X$2</f>
        <v>0</v>
      </c>
      <c r="AE2" s="15"/>
      <c r="AF2" s="7"/>
      <c r="AG2" s="14">
        <f>[1]DATA!$Z$2</f>
        <v>0</v>
      </c>
      <c r="AH2" s="15">
        <f>[1]DATA!$AA$2</f>
        <v>0</v>
      </c>
      <c r="AI2" s="15"/>
      <c r="AJ2" s="7"/>
      <c r="AK2" s="14">
        <f>[1]DATA!$AC$2</f>
        <v>0</v>
      </c>
      <c r="AL2" s="15">
        <f>[1]DATA!$AD$2</f>
        <v>0</v>
      </c>
      <c r="AM2" s="15"/>
      <c r="AN2" s="7"/>
      <c r="AO2" s="14">
        <f>[1]DATA!$AF$2</f>
        <v>0</v>
      </c>
      <c r="AP2" s="15">
        <f>[1]DATA!$AG$2</f>
        <v>0</v>
      </c>
      <c r="AQ2" s="15"/>
      <c r="AR2" s="7"/>
      <c r="AS2" s="14">
        <f>[1]DATA!$AI$2</f>
        <v>0</v>
      </c>
      <c r="AT2" s="15">
        <f>[1]DATA!$AJ$2</f>
        <v>0</v>
      </c>
      <c r="AU2" s="15"/>
      <c r="AV2" s="7"/>
      <c r="AW2" s="14">
        <f>[1]DATA!$AL$2</f>
        <v>0</v>
      </c>
      <c r="AX2" s="15">
        <f>[1]DATA!$AM$2</f>
        <v>0</v>
      </c>
      <c r="AY2" s="15"/>
      <c r="AZ2" s="7"/>
      <c r="BA2" s="14">
        <f>[1]DATA!$AO$2</f>
        <v>0</v>
      </c>
      <c r="BB2" s="15">
        <f>[1]DATA!$AP$2</f>
        <v>0</v>
      </c>
      <c r="BC2" s="15"/>
      <c r="BD2" s="7"/>
      <c r="BK2" s="7"/>
    </row>
    <row r="3" spans="1:64" ht="18" customHeight="1" thickBot="1">
      <c r="B3" s="2" t="s">
        <v>3</v>
      </c>
      <c r="C3" s="16"/>
      <c r="D3" s="4"/>
      <c r="E3" s="17">
        <f>[1]DATA!$E$3</f>
        <v>82.924270242367427</v>
      </c>
      <c r="F3" s="18">
        <f>[1]DATA!$F$3</f>
        <v>0.79256552009288461</v>
      </c>
      <c r="G3" s="18"/>
      <c r="H3" s="7"/>
      <c r="I3" s="17">
        <f>[1]DATA!$H$3</f>
        <v>66.343400727798809</v>
      </c>
      <c r="J3" s="18">
        <f>[1]DATA!$I$3</f>
        <v>0.82563569389138547</v>
      </c>
      <c r="K3" s="18"/>
      <c r="L3" s="7"/>
      <c r="M3" s="17">
        <f>[1]DATA!$K$3</f>
        <v>62.013400916769982</v>
      </c>
      <c r="N3" s="18">
        <f>[1]DATA!$L$3</f>
        <v>0.7676138425308181</v>
      </c>
      <c r="O3" s="18"/>
      <c r="P3" s="7"/>
      <c r="Q3" s="17">
        <f>[1]DATA!$N$3</f>
        <v>87.051350843626722</v>
      </c>
      <c r="R3" s="18">
        <f>[1]DATA!$O$3</f>
        <v>1.0526246391939453</v>
      </c>
      <c r="S3" s="18"/>
      <c r="T3" s="7"/>
      <c r="U3" s="17">
        <f>[1]DATA!$Q$3</f>
        <v>0</v>
      </c>
      <c r="V3" s="18">
        <f>[1]DATA!$R$3</f>
        <v>0</v>
      </c>
      <c r="W3" s="18"/>
      <c r="X3" s="7"/>
      <c r="Y3" s="17">
        <f>[1]DATA!$T$3</f>
        <v>0</v>
      </c>
      <c r="Z3" s="18">
        <f>[1]DATA!$U$3</f>
        <v>0</v>
      </c>
      <c r="AA3" s="18"/>
      <c r="AB3" s="7"/>
      <c r="AC3" s="17">
        <f>[1]DATA!$W$3</f>
        <v>0</v>
      </c>
      <c r="AD3" s="18">
        <f>[1]DATA!$X$3</f>
        <v>0</v>
      </c>
      <c r="AE3" s="18"/>
      <c r="AF3" s="7"/>
      <c r="AG3" s="17">
        <f>[1]DATA!$Z$3</f>
        <v>0</v>
      </c>
      <c r="AH3" s="18">
        <f>[1]DATA!$AA$3</f>
        <v>0</v>
      </c>
      <c r="AI3" s="18"/>
      <c r="AJ3" s="7"/>
      <c r="AK3" s="17">
        <f>[1]DATA!$AC$3</f>
        <v>0</v>
      </c>
      <c r="AL3" s="18">
        <f>[1]DATA!$AD$3</f>
        <v>0</v>
      </c>
      <c r="AM3" s="18"/>
      <c r="AN3" s="7"/>
      <c r="AO3" s="17">
        <f>[1]DATA!$AF$3</f>
        <v>0</v>
      </c>
      <c r="AP3" s="18">
        <f>[1]DATA!$AG$3</f>
        <v>0</v>
      </c>
      <c r="AQ3" s="18"/>
      <c r="AR3" s="7"/>
      <c r="AS3" s="17">
        <f>[1]DATA!$AI$3</f>
        <v>0</v>
      </c>
      <c r="AT3" s="18">
        <f>[1]DATA!$AJ$3</f>
        <v>0</v>
      </c>
      <c r="AU3" s="18"/>
      <c r="AV3" s="7"/>
      <c r="AW3" s="17">
        <f>[1]DATA!$AL$3</f>
        <v>0</v>
      </c>
      <c r="AX3" s="18">
        <f>[1]DATA!$AM$3</f>
        <v>0</v>
      </c>
      <c r="AY3" s="18"/>
      <c r="AZ3" s="7"/>
      <c r="BA3" s="17">
        <f>[1]DATA!$AO$3</f>
        <v>0</v>
      </c>
      <c r="BB3" s="18">
        <f>[1]DATA!$AP$3</f>
        <v>0</v>
      </c>
      <c r="BC3" s="18"/>
      <c r="BD3" s="7"/>
      <c r="BK3" s="7"/>
    </row>
    <row r="4" spans="1:64" s="23" customFormat="1" ht="24" customHeight="1" thickTop="1">
      <c r="A4" s="19" t="s">
        <v>4</v>
      </c>
      <c r="B4" s="20"/>
      <c r="C4" s="20"/>
      <c r="D4" s="4"/>
      <c r="E4" s="21"/>
      <c r="F4" s="21"/>
      <c r="G4" s="22"/>
      <c r="H4" s="7"/>
      <c r="I4" s="21"/>
      <c r="J4" s="21"/>
      <c r="K4" s="22"/>
      <c r="L4" s="7"/>
      <c r="M4" s="21"/>
      <c r="N4" s="21"/>
      <c r="O4" s="22"/>
      <c r="P4" s="7"/>
      <c r="Q4" s="21"/>
      <c r="R4" s="21"/>
      <c r="S4" s="22"/>
      <c r="T4" s="7"/>
      <c r="U4" s="21"/>
      <c r="V4" s="21"/>
      <c r="W4" s="22"/>
      <c r="X4" s="7"/>
      <c r="Y4" s="21"/>
      <c r="Z4" s="21"/>
      <c r="AA4" s="22"/>
      <c r="AB4" s="7"/>
      <c r="AC4" s="21"/>
      <c r="AD4" s="21"/>
      <c r="AE4" s="22"/>
      <c r="AF4" s="7"/>
      <c r="AG4" s="21"/>
      <c r="AH4" s="21"/>
      <c r="AI4" s="22"/>
      <c r="AJ4" s="7"/>
      <c r="AK4" s="21"/>
      <c r="AL4" s="21"/>
      <c r="AM4" s="22"/>
      <c r="AN4" s="7"/>
      <c r="AO4" s="21"/>
      <c r="AP4" s="21"/>
      <c r="AQ4" s="22"/>
      <c r="AR4" s="7"/>
      <c r="AS4" s="21"/>
      <c r="AT4" s="21"/>
      <c r="AU4" s="22"/>
      <c r="AV4" s="7"/>
      <c r="AW4" s="21"/>
      <c r="AX4" s="21"/>
      <c r="AY4" s="22"/>
      <c r="AZ4" s="7"/>
      <c r="BA4" s="21"/>
      <c r="BB4" s="21"/>
      <c r="BC4" s="22"/>
      <c r="BD4" s="7"/>
      <c r="BE4" s="20"/>
      <c r="BF4" s="20"/>
      <c r="BG4" s="20"/>
      <c r="BH4" s="20"/>
      <c r="BI4" s="20"/>
      <c r="BJ4" s="20"/>
      <c r="BK4" s="7"/>
    </row>
    <row r="5" spans="1:64" s="23" customFormat="1" ht="24.95" customHeight="1">
      <c r="A5" s="24" t="s">
        <v>5</v>
      </c>
      <c r="B5" s="25" t="s">
        <v>6</v>
      </c>
      <c r="C5" s="26" t="s">
        <v>1</v>
      </c>
      <c r="D5" s="27"/>
      <c r="E5" s="28">
        <f>[1]DATA!E5</f>
        <v>43100</v>
      </c>
      <c r="F5" s="28"/>
      <c r="G5" s="28"/>
      <c r="H5" s="27"/>
      <c r="I5" s="28">
        <f>[1]DATA!H5</f>
        <v>43131</v>
      </c>
      <c r="J5" s="28"/>
      <c r="K5" s="28"/>
      <c r="L5" s="27"/>
      <c r="M5" s="28">
        <f>[1]DATA!K5</f>
        <v>43159</v>
      </c>
      <c r="N5" s="28"/>
      <c r="O5" s="28"/>
      <c r="P5" s="27"/>
      <c r="Q5" s="28">
        <f>[1]DATA!N5</f>
        <v>43190</v>
      </c>
      <c r="R5" s="28"/>
      <c r="S5" s="28"/>
      <c r="T5" s="27"/>
      <c r="U5" s="28">
        <f>[1]DATA!Q5</f>
        <v>43220</v>
      </c>
      <c r="V5" s="28"/>
      <c r="W5" s="28"/>
      <c r="X5" s="27"/>
      <c r="Y5" s="28">
        <f>[1]DATA!T5</f>
        <v>43251</v>
      </c>
      <c r="Z5" s="28"/>
      <c r="AA5" s="28"/>
      <c r="AB5" s="27"/>
      <c r="AC5" s="28">
        <f>[1]DATA!W5</f>
        <v>43281</v>
      </c>
      <c r="AD5" s="28"/>
      <c r="AE5" s="28"/>
      <c r="AF5" s="27"/>
      <c r="AG5" s="28">
        <f>[1]DATA!Z5</f>
        <v>43312</v>
      </c>
      <c r="AH5" s="28"/>
      <c r="AI5" s="28"/>
      <c r="AJ5" s="27"/>
      <c r="AK5" s="28">
        <f>[1]DATA!AC5</f>
        <v>43343</v>
      </c>
      <c r="AL5" s="28"/>
      <c r="AM5" s="28"/>
      <c r="AN5" s="27"/>
      <c r="AO5" s="28">
        <f>[1]DATA!AF5</f>
        <v>43373</v>
      </c>
      <c r="AP5" s="28"/>
      <c r="AQ5" s="28"/>
      <c r="AR5" s="27"/>
      <c r="AS5" s="28">
        <f>[1]DATA!AI5</f>
        <v>43404</v>
      </c>
      <c r="AT5" s="28"/>
      <c r="AU5" s="28"/>
      <c r="AV5" s="27"/>
      <c r="AW5" s="28">
        <f>[1]DATA!AL5</f>
        <v>43434</v>
      </c>
      <c r="AX5" s="28"/>
      <c r="AY5" s="28"/>
      <c r="AZ5" s="27"/>
      <c r="BA5" s="28">
        <f>[1]DATA!AO5</f>
        <v>43465</v>
      </c>
      <c r="BB5" s="28"/>
      <c r="BC5" s="28"/>
      <c r="BD5" s="27"/>
      <c r="BE5" s="29" t="s">
        <v>7</v>
      </c>
      <c r="BF5" s="30"/>
      <c r="BG5" s="31" t="s">
        <v>8</v>
      </c>
      <c r="BH5" s="32"/>
      <c r="BI5" s="33" t="s">
        <v>9</v>
      </c>
      <c r="BJ5" s="34"/>
      <c r="BK5" s="7"/>
    </row>
    <row r="6" spans="1:64" s="23" customFormat="1" ht="24.95" customHeight="1" thickBot="1">
      <c r="A6" s="24"/>
      <c r="B6" s="25"/>
      <c r="C6" s="26"/>
      <c r="D6" s="27"/>
      <c r="E6" s="35" t="s">
        <v>10</v>
      </c>
      <c r="F6" s="35" t="s">
        <v>11</v>
      </c>
      <c r="G6" s="36" t="s">
        <v>12</v>
      </c>
      <c r="H6" s="27"/>
      <c r="I6" s="35" t="s">
        <v>10</v>
      </c>
      <c r="J6" s="35" t="s">
        <v>11</v>
      </c>
      <c r="K6" s="36" t="s">
        <v>12</v>
      </c>
      <c r="L6" s="27"/>
      <c r="M6" s="35" t="s">
        <v>10</v>
      </c>
      <c r="N6" s="35" t="s">
        <v>11</v>
      </c>
      <c r="O6" s="36" t="s">
        <v>12</v>
      </c>
      <c r="P6" s="27"/>
      <c r="Q6" s="35" t="s">
        <v>10</v>
      </c>
      <c r="R6" s="35" t="s">
        <v>11</v>
      </c>
      <c r="S6" s="36" t="s">
        <v>12</v>
      </c>
      <c r="T6" s="27"/>
      <c r="U6" s="35" t="s">
        <v>10</v>
      </c>
      <c r="V6" s="35" t="s">
        <v>11</v>
      </c>
      <c r="W6" s="36" t="s">
        <v>12</v>
      </c>
      <c r="X6" s="27"/>
      <c r="Y6" s="35" t="s">
        <v>10</v>
      </c>
      <c r="Z6" s="35" t="s">
        <v>11</v>
      </c>
      <c r="AA6" s="36" t="s">
        <v>12</v>
      </c>
      <c r="AB6" s="27"/>
      <c r="AC6" s="35" t="s">
        <v>10</v>
      </c>
      <c r="AD6" s="35" t="s">
        <v>11</v>
      </c>
      <c r="AE6" s="36" t="s">
        <v>12</v>
      </c>
      <c r="AF6" s="27"/>
      <c r="AG6" s="35" t="s">
        <v>10</v>
      </c>
      <c r="AH6" s="35" t="s">
        <v>11</v>
      </c>
      <c r="AI6" s="36" t="s">
        <v>12</v>
      </c>
      <c r="AJ6" s="27"/>
      <c r="AK6" s="35" t="s">
        <v>10</v>
      </c>
      <c r="AL6" s="35" t="s">
        <v>11</v>
      </c>
      <c r="AM6" s="36" t="s">
        <v>12</v>
      </c>
      <c r="AN6" s="27"/>
      <c r="AO6" s="35" t="s">
        <v>10</v>
      </c>
      <c r="AP6" s="35" t="s">
        <v>11</v>
      </c>
      <c r="AQ6" s="36" t="s">
        <v>12</v>
      </c>
      <c r="AR6" s="27"/>
      <c r="AS6" s="35" t="s">
        <v>10</v>
      </c>
      <c r="AT6" s="35" t="s">
        <v>11</v>
      </c>
      <c r="AU6" s="36" t="s">
        <v>12</v>
      </c>
      <c r="AV6" s="27"/>
      <c r="AW6" s="35" t="s">
        <v>10</v>
      </c>
      <c r="AX6" s="35" t="s">
        <v>11</v>
      </c>
      <c r="AY6" s="36" t="s">
        <v>12</v>
      </c>
      <c r="AZ6" s="27"/>
      <c r="BA6" s="35" t="s">
        <v>10</v>
      </c>
      <c r="BB6" s="35" t="s">
        <v>11</v>
      </c>
      <c r="BC6" s="36" t="s">
        <v>12</v>
      </c>
      <c r="BD6" s="27"/>
      <c r="BE6" s="37"/>
      <c r="BF6" s="38" t="s">
        <v>13</v>
      </c>
      <c r="BG6" s="39"/>
      <c r="BH6" s="40" t="s">
        <v>13</v>
      </c>
      <c r="BI6" s="41" t="s">
        <v>14</v>
      </c>
      <c r="BJ6" s="42" t="s">
        <v>12</v>
      </c>
      <c r="BK6" s="7"/>
    </row>
    <row r="7" spans="1:64" ht="20.100000000000001" customHeight="1" thickTop="1" thickBot="1">
      <c r="A7" s="43"/>
      <c r="B7" s="44" t="str">
        <f>IF($A$7=0,"",VLOOKUP($A$7,$A$10:$BJ$5000,2,FALSE))</f>
        <v/>
      </c>
      <c r="C7" s="45" t="str">
        <f>IF($A$7=0,"",VLOOKUP($A$7,$A$10:$BJ$5000,3,FALSE))</f>
        <v/>
      </c>
      <c r="D7" s="46"/>
      <c r="E7" s="47" t="str">
        <f>IF($A$7=0,"",VLOOKUP($A$7,$A$10:$BJ$5000,5,FALSE))</f>
        <v/>
      </c>
      <c r="F7" s="48" t="str">
        <f>IF($A$7=0,"",VLOOKUP($A$7,$A$10:$BJ$5000,6,FALSE))</f>
        <v/>
      </c>
      <c r="G7" s="49" t="str">
        <f>IF($A$7=0,"",VLOOKUP($A$7,$A$10:$BJ$5000,7,FALSE))</f>
        <v/>
      </c>
      <c r="H7" s="46"/>
      <c r="I7" s="47" t="str">
        <f>IF($A$7=0,"",VLOOKUP($A$7,$A$10:$BJ$5000,9,FALSE))</f>
        <v/>
      </c>
      <c r="J7" s="48" t="str">
        <f>IF($A$7=0,"",VLOOKUP($A$7,$A$10:$BJ$5000,10,FALSE))</f>
        <v/>
      </c>
      <c r="K7" s="49" t="str">
        <f>IF($A$7=0,"",VLOOKUP($A$7,$A$10:$BJ$5000,11,FALSE))</f>
        <v/>
      </c>
      <c r="L7" s="46"/>
      <c r="M7" s="47" t="str">
        <f>IF($A$7=0,"",VLOOKUP($A$7,$A$10:$BJ$5000,13,FALSE))</f>
        <v/>
      </c>
      <c r="N7" s="48" t="str">
        <f>IF($A$7=0,"",VLOOKUP($A$7,$A$10:$BJ$5000,14,FALSE))</f>
        <v/>
      </c>
      <c r="O7" s="49" t="str">
        <f>IF($A$7=0,"",VLOOKUP($A$7,$A$10:$BJ$5000,15,FALSE))</f>
        <v/>
      </c>
      <c r="P7" s="46"/>
      <c r="Q7" s="47" t="str">
        <f>IF($A$7=0,"",VLOOKUP($A$7,$A$10:$BJ$5000,17,FALSE))</f>
        <v/>
      </c>
      <c r="R7" s="48" t="str">
        <f>IF($A$7=0,"",VLOOKUP($A$7,$A$10:$BJ$5000,18,FALSE))</f>
        <v/>
      </c>
      <c r="S7" s="49" t="str">
        <f>IF($A$7=0,"",VLOOKUP($A$7,$A$10:$BJ$5000,19,FALSE))</f>
        <v/>
      </c>
      <c r="T7" s="46"/>
      <c r="U7" s="47" t="str">
        <f>IF($A$7=0,"",VLOOKUP($A$7,$A$10:$BJ$5000,21,FALSE))</f>
        <v/>
      </c>
      <c r="V7" s="48" t="str">
        <f>IF($A$7=0,"",VLOOKUP($A$7,$A$10:$BJ$5000,22,FALSE))</f>
        <v/>
      </c>
      <c r="W7" s="49" t="str">
        <f>IF($A$7=0,"",VLOOKUP($A$7,$A$10:$BJ$5000,23,FALSE))</f>
        <v/>
      </c>
      <c r="X7" s="46"/>
      <c r="Y7" s="47" t="str">
        <f>IF($A$7=0,"",VLOOKUP($A$7,$A$10:$BJ$5000,25,FALSE))</f>
        <v/>
      </c>
      <c r="Z7" s="48" t="str">
        <f>IF($A$7=0,"",VLOOKUP($A$7,$A$10:$BJ$5000,26,FALSE))</f>
        <v/>
      </c>
      <c r="AA7" s="49" t="str">
        <f>IF($A$7=0,"",VLOOKUP($A$7,$A$10:$BJ$5000,27,FALSE))</f>
        <v/>
      </c>
      <c r="AB7" s="46"/>
      <c r="AC7" s="47" t="str">
        <f>IF($A$7=0,"",VLOOKUP($A$7,$A$10:$BJ$5000,29,FALSE))</f>
        <v/>
      </c>
      <c r="AD7" s="48" t="str">
        <f>IF($A$7=0,"",VLOOKUP($A$7,$A$10:$BJ$5000,30,FALSE))</f>
        <v/>
      </c>
      <c r="AE7" s="49" t="str">
        <f>IF($A$7=0,"",VLOOKUP($A$7,$A$10:$BJ$5000,31,FALSE))</f>
        <v/>
      </c>
      <c r="AF7" s="46"/>
      <c r="AG7" s="47" t="str">
        <f>IF($A$7=0,"",VLOOKUP($A$7,$A$10:$BJ$5000,33,FALSE))</f>
        <v/>
      </c>
      <c r="AH7" s="48" t="str">
        <f>IF($A$7=0,"",VLOOKUP($A$7,$A$10:$BJ$5000,34,FALSE))</f>
        <v/>
      </c>
      <c r="AI7" s="49" t="str">
        <f>IF($A$7=0,"",VLOOKUP($A$7,$A$10:$BJ$5000,35,FALSE))</f>
        <v/>
      </c>
      <c r="AJ7" s="46"/>
      <c r="AK7" s="47" t="str">
        <f>IF($A$7=0,"",VLOOKUP($A$7,$A$10:$BJ$5000,37,FALSE))</f>
        <v/>
      </c>
      <c r="AL7" s="48" t="str">
        <f>IF($A$7=0,"",VLOOKUP($A$7,$A$10:$BJ$5000,38,FALSE))</f>
        <v/>
      </c>
      <c r="AM7" s="49" t="str">
        <f>IF($A$7=0,"",VLOOKUP($A$7,$A$10:$BJ$5000,39,FALSE))</f>
        <v/>
      </c>
      <c r="AN7" s="46"/>
      <c r="AO7" s="47" t="str">
        <f>IF($A$7=0,"",VLOOKUP($A$7,$A$10:$BJ$5000,41,FALSE))</f>
        <v/>
      </c>
      <c r="AP7" s="48" t="str">
        <f>IF($A$7=0,"",VLOOKUP($A$7,$A$10:$BJ$5000,42,FALSE))</f>
        <v/>
      </c>
      <c r="AQ7" s="49" t="str">
        <f>IF($A$7=0,"",VLOOKUP($A$7,$A$10:$BJ$5000,43,FALSE))</f>
        <v/>
      </c>
      <c r="AR7" s="46"/>
      <c r="AS7" s="47" t="str">
        <f>IF($A$7=0,"",VLOOKUP($A$7,$A$10:$BJ$5000,45,FALSE))</f>
        <v/>
      </c>
      <c r="AT7" s="48" t="str">
        <f>IF($A$7=0,"",VLOOKUP($A$7,$A$10:$BJ$5000,46,FALSE))</f>
        <v/>
      </c>
      <c r="AU7" s="49" t="str">
        <f>IF($A$7=0,"",VLOOKUP($A$7,$A$10:$BJ$5000,47,FALSE))</f>
        <v/>
      </c>
      <c r="AV7" s="46"/>
      <c r="AW7" s="47" t="str">
        <f>IF($A$7=0,"",VLOOKUP($A$7,$A$10:$BJ$5000,49,FALSE))</f>
        <v/>
      </c>
      <c r="AX7" s="48" t="str">
        <f>IF($A$7=0,"",VLOOKUP($A$7,$A$10:$BJ$5000,50,FALSE))</f>
        <v/>
      </c>
      <c r="AY7" s="49" t="str">
        <f>IF($A$7=0,"",VLOOKUP($A$7,$A$10:$BJ$5000,51,FALSE))</f>
        <v/>
      </c>
      <c r="AZ7" s="46"/>
      <c r="BA7" s="47" t="str">
        <f>IF($A$7=0,"",VLOOKUP($A$7,$A$10:$BJ$5000,53,FALSE))</f>
        <v/>
      </c>
      <c r="BB7" s="48" t="str">
        <f>IF($A$7=0,"",VLOOKUP($A$7,$A$10:$BJ$5000,54,FALSE))</f>
        <v/>
      </c>
      <c r="BC7" s="49" t="str">
        <f>IF($A$7=0,"",VLOOKUP($A$7,$A$10:$BJ$5000,55,FALSE))</f>
        <v/>
      </c>
      <c r="BD7" s="50"/>
      <c r="BE7" s="51" t="str">
        <f>IF($A$7=0,"",VLOOKUP($A$7,$A$10:$BJ$5000,57,FALSE))</f>
        <v/>
      </c>
      <c r="BF7" s="52" t="str">
        <f>IF($A$7=0,"",VLOOKUP($A$7,$A$10:$BJ$5000,58,FALSE))</f>
        <v/>
      </c>
      <c r="BG7" s="53" t="str">
        <f>IF($A$7=0,"",VLOOKUP($A$7,$A$10:$BJ$5000,59,FALSE))</f>
        <v/>
      </c>
      <c r="BH7" s="52" t="str">
        <f>IF($A$7=0,"",VLOOKUP($A$7,$A$10:$BJ$5000,60,FALSE))</f>
        <v/>
      </c>
      <c r="BI7" s="54" t="str">
        <f>IF($A$7=0,"",VLOOKUP($A$7,$A$10:$BJ$5000,61,FALSE))</f>
        <v/>
      </c>
      <c r="BJ7" s="55" t="str">
        <f>IF($A$7=0,"",VLOOKUP($A$7,$A$10:$BJ$5000,62,FALSE))</f>
        <v/>
      </c>
      <c r="BK7" s="56"/>
    </row>
    <row r="8" spans="1:64" s="64" customFormat="1" ht="24" customHeight="1" outlineLevel="1" thickTop="1">
      <c r="A8" s="57">
        <f>[1]DATA!A8</f>
        <v>0</v>
      </c>
      <c r="B8" s="58" t="str">
        <f>[1]DATA!B8</f>
        <v>Dairy Product</v>
      </c>
      <c r="C8" s="58"/>
      <c r="D8" s="59"/>
      <c r="E8" s="60"/>
      <c r="F8" s="60"/>
      <c r="G8" s="61"/>
      <c r="H8" s="27"/>
      <c r="I8" s="60"/>
      <c r="J8" s="60"/>
      <c r="K8" s="61"/>
      <c r="L8" s="59"/>
      <c r="M8" s="60"/>
      <c r="N8" s="60"/>
      <c r="O8" s="61"/>
      <c r="P8" s="59"/>
      <c r="Q8" s="60"/>
      <c r="R8" s="60"/>
      <c r="S8" s="61"/>
      <c r="T8" s="59"/>
      <c r="U8" s="60"/>
      <c r="V8" s="60"/>
      <c r="W8" s="61"/>
      <c r="X8" s="59"/>
      <c r="Y8" s="60"/>
      <c r="Z8" s="60"/>
      <c r="AA8" s="61"/>
      <c r="AB8" s="59"/>
      <c r="AC8" s="60"/>
      <c r="AD8" s="60"/>
      <c r="AE8" s="61"/>
      <c r="AF8" s="59"/>
      <c r="AG8" s="60"/>
      <c r="AH8" s="60"/>
      <c r="AI8" s="61"/>
      <c r="AJ8" s="59"/>
      <c r="AK8" s="60"/>
      <c r="AL8" s="60"/>
      <c r="AM8" s="61"/>
      <c r="AN8" s="59"/>
      <c r="AO8" s="60"/>
      <c r="AP8" s="60"/>
      <c r="AQ8" s="61"/>
      <c r="AR8" s="59"/>
      <c r="AS8" s="60"/>
      <c r="AT8" s="60"/>
      <c r="AU8" s="61"/>
      <c r="AV8" s="59"/>
      <c r="AW8" s="60"/>
      <c r="AX8" s="60"/>
      <c r="AY8" s="61"/>
      <c r="AZ8" s="59"/>
      <c r="BA8" s="60"/>
      <c r="BB8" s="60"/>
      <c r="BC8" s="61"/>
      <c r="BD8" s="59"/>
      <c r="BE8" s="62"/>
      <c r="BF8" s="60"/>
      <c r="BG8" s="62"/>
      <c r="BH8" s="60"/>
      <c r="BI8" s="63"/>
      <c r="BJ8" s="61"/>
      <c r="BK8" s="7"/>
    </row>
    <row r="9" spans="1:64" ht="18" customHeight="1" outlineLevel="2">
      <c r="A9" s="65">
        <f>[1]DATA!A9</f>
        <v>0</v>
      </c>
      <c r="B9" s="66" t="str">
        <f>[1]DATA!B9</f>
        <v>Butter</v>
      </c>
      <c r="C9" s="66"/>
      <c r="E9" s="68"/>
      <c r="F9" s="69"/>
      <c r="G9" s="70"/>
      <c r="I9" s="68"/>
      <c r="J9" s="69"/>
      <c r="K9" s="70"/>
      <c r="M9" s="68"/>
      <c r="N9" s="69"/>
      <c r="O9" s="70"/>
      <c r="Q9" s="68"/>
      <c r="R9" s="69"/>
      <c r="S9" s="70"/>
      <c r="U9" s="68"/>
      <c r="V9" s="69"/>
      <c r="W9" s="70"/>
      <c r="Y9" s="68"/>
      <c r="Z9" s="69"/>
      <c r="AA9" s="70"/>
      <c r="AC9" s="68"/>
      <c r="AD9" s="69"/>
      <c r="AE9" s="70"/>
      <c r="AG9" s="68"/>
      <c r="AH9" s="69"/>
      <c r="AI9" s="70"/>
      <c r="AK9" s="68"/>
      <c r="AL9" s="69"/>
      <c r="AM9" s="70"/>
      <c r="AO9" s="68"/>
      <c r="AP9" s="69"/>
      <c r="AQ9" s="70"/>
      <c r="AS9" s="68"/>
      <c r="AT9" s="69"/>
      <c r="AU9" s="70"/>
      <c r="AW9" s="68"/>
      <c r="AX9" s="69"/>
      <c r="AY9" s="70"/>
      <c r="BA9" s="68"/>
      <c r="BB9" s="69"/>
      <c r="BC9" s="70"/>
      <c r="BE9" s="71"/>
      <c r="BF9" s="69"/>
      <c r="BG9" s="71"/>
      <c r="BH9" s="69"/>
      <c r="BI9" s="72"/>
      <c r="BJ9" s="73"/>
    </row>
    <row r="10" spans="1:64" ht="18" customHeight="1" outlineLevel="2">
      <c r="A10" s="74">
        <f>[1]DATA!A10</f>
        <v>141001</v>
      </c>
      <c r="B10" s="75" t="str">
        <f>[1]DATA!B10</f>
        <v>Butter Block 25 kg</v>
      </c>
      <c r="C10" s="75" t="str">
        <f>[1]DATA!C10</f>
        <v>Block 25 kg</v>
      </c>
      <c r="E10" s="76"/>
      <c r="F10" s="77"/>
      <c r="G10" s="78"/>
      <c r="I10" s="76">
        <f>'[1](01)'!$J10</f>
        <v>0</v>
      </c>
      <c r="J10" s="77">
        <f>'[1](01)'!$K10</f>
        <v>0</v>
      </c>
      <c r="K10" s="78">
        <f>IF(I10&gt;=E10,IFERROR(SUM(I10-E10)/I10,0),IF(I10&lt;=E10,IFERROR(-SUM(E10-I10)/I10,0)))</f>
        <v>0</v>
      </c>
      <c r="M10" s="76">
        <f>'[1](02)'!$J10</f>
        <v>0</v>
      </c>
      <c r="N10" s="77">
        <f>'[1](02)'!$K10</f>
        <v>0</v>
      </c>
      <c r="O10" s="78">
        <f>IF(M10&gt;=I10,IFERROR(SUM(M10-I10)/M10,0),IF(M10&lt;=I10,IFERROR(-SUM(I10-M10)/M10,0)))</f>
        <v>0</v>
      </c>
      <c r="Q10" s="76">
        <f>'[1](03)'!$J10</f>
        <v>0</v>
      </c>
      <c r="R10" s="77">
        <f>'[1](03)'!$K10</f>
        <v>0</v>
      </c>
      <c r="S10" s="78">
        <f>IF(Q10&gt;=M10,IFERROR(SUM(Q10-M10)/Q10,0),IF(Q10&lt;=M10,IFERROR(-SUM(M10-Q10)/Q10,0)))</f>
        <v>0</v>
      </c>
      <c r="U10" s="76">
        <f>'[1](04)'!$J10</f>
        <v>0</v>
      </c>
      <c r="V10" s="77">
        <f>'[1](04)'!$K10</f>
        <v>0</v>
      </c>
      <c r="W10" s="78">
        <f>IF(U10&gt;=Q10,IFERROR(SUM(U10-Q10)/U10,0),IF(U10&lt;=Q10,IFERROR(-SUM(Q10-U10)/U10,0)))</f>
        <v>0</v>
      </c>
      <c r="Y10" s="76">
        <f>'[1](05)'!$J10</f>
        <v>0</v>
      </c>
      <c r="Z10" s="77">
        <f>'[1](05)'!$K10</f>
        <v>0</v>
      </c>
      <c r="AA10" s="78">
        <f>IF(Y10&gt;=U10,IFERROR(SUM(Y10-U10)/Y10,0),IF(Y10&lt;=U10,IFERROR(-SUM(U10-Y10)/Y10,0)))</f>
        <v>0</v>
      </c>
      <c r="AC10" s="76">
        <f>'[1](06)'!$J10</f>
        <v>0</v>
      </c>
      <c r="AD10" s="77">
        <f>'[1](06)'!$K10</f>
        <v>0</v>
      </c>
      <c r="AE10" s="78">
        <f>IF(AC10&gt;=Y10,IFERROR(SUM(AC10-Y10)/AC10,0),IF(AC10&lt;=Y10,IFERROR(-SUM(Y10-AC10)/AC10,0)))</f>
        <v>0</v>
      </c>
      <c r="AG10" s="76">
        <f>'[1](07)'!$J10</f>
        <v>0</v>
      </c>
      <c r="AH10" s="77">
        <f>'[1](07)'!$K10</f>
        <v>0</v>
      </c>
      <c r="AI10" s="78">
        <f>IF(AG10&gt;=AC10,IFERROR(SUM(AG10-AC10)/AG10,0),IF(AG10&lt;=AC10,IFERROR(-SUM(AC10-AG10)/AG10,0)))</f>
        <v>0</v>
      </c>
      <c r="AK10" s="76">
        <f>'[1](08)'!$J10</f>
        <v>0</v>
      </c>
      <c r="AL10" s="77">
        <f>'[1](08)'!$K10</f>
        <v>0</v>
      </c>
      <c r="AM10" s="78">
        <f>IF(AK10&gt;=AG10,IFERROR(SUM(AK10-AG10)/AK10,0),IF(AK10&lt;=AG10,IFERROR(-SUM(AG10-AK10)/AK10,0)))</f>
        <v>0</v>
      </c>
      <c r="AO10" s="76">
        <f>'[1](09)'!$J10</f>
        <v>0</v>
      </c>
      <c r="AP10" s="77">
        <f>'[1](09)'!$K10</f>
        <v>0</v>
      </c>
      <c r="AQ10" s="78">
        <f>IF(AO10&gt;=AK10,IFERROR(SUM(AO10-AK10)/AO10,0),IF(AO10&lt;=AK10,IFERROR(-SUM(AK10-AO10)/AO10,0)))</f>
        <v>0</v>
      </c>
      <c r="AS10" s="76">
        <f>'[1](10)'!$J10</f>
        <v>0</v>
      </c>
      <c r="AT10" s="77">
        <f>'[1](10)'!$K10</f>
        <v>0</v>
      </c>
      <c r="AU10" s="78">
        <f>IF(AS10&gt;=AO10,IFERROR(SUM(AS10-AO10)/AS10,0),IF(AS10&lt;=AO10,IFERROR(-SUM(AO10-AS10)/AS10,0)))</f>
        <v>0</v>
      </c>
      <c r="AW10" s="76">
        <f>'[1](11)'!$J10</f>
        <v>0</v>
      </c>
      <c r="AX10" s="77">
        <f>'[1](11)'!$K10</f>
        <v>0</v>
      </c>
      <c r="AY10" s="78">
        <f>IF(AW10&gt;=AS10,IFERROR(SUM(AW10-AS10)/AW10,0),IF(AW10&lt;=AS10,IFERROR(-SUM(AS10-AW10)/AW10,0)))</f>
        <v>0</v>
      </c>
      <c r="BA10" s="76">
        <f>'[1](12)'!$J10</f>
        <v>0</v>
      </c>
      <c r="BB10" s="77">
        <f>'[1](12)'!$K10</f>
        <v>0</v>
      </c>
      <c r="BC10" s="78">
        <f>IF(BA10&gt;=AW10,IFERROR(SUM(BA10-AW10)/BA10,0),IF(BA10&lt;=AW10,IFERROR(-SUM(AW10-BA10)/BA10,0)))</f>
        <v>0</v>
      </c>
      <c r="BE10" s="79">
        <f>MAX($E10,$I10,$M10,$Q10,$U10,$Y10,$AC10,$AG10,$AK10,$AO10,$AS10,$AW10,$BA10)</f>
        <v>0</v>
      </c>
      <c r="BF10" s="80">
        <f>IFERROR(HLOOKUP(BE10,A10:$BD$5001,$BL10,0),0)</f>
        <v>43131</v>
      </c>
      <c r="BG10" s="79">
        <f>MIN($E10,$I10,$M10,$Q10,$U10,$Y10,$AC10,$AG10,$AK10,$AO10,$AS10,$AW10,$BA10)</f>
        <v>0</v>
      </c>
      <c r="BH10" s="80">
        <f>IFERROR(HLOOKUP(BG10,A10:$BD$5001,$BL10,0),0)</f>
        <v>43131</v>
      </c>
      <c r="BI10" s="10">
        <f t="shared" ref="BI10:BI73" si="0">BE10-BG10</f>
        <v>0</v>
      </c>
      <c r="BJ10" s="11">
        <f>IFERROR((BG10-BE10)/BE10,0)</f>
        <v>0</v>
      </c>
      <c r="BL10" s="9">
        <v>1001</v>
      </c>
    </row>
    <row r="11" spans="1:64" ht="18" customHeight="1" outlineLevel="2">
      <c r="A11" s="81">
        <f>[1]DATA!A11</f>
        <v>141002</v>
      </c>
      <c r="B11" s="82" t="str">
        <f>[1]DATA!B11</f>
        <v>Butter Fern 10 kg</v>
      </c>
      <c r="C11" s="82" t="str">
        <f>[1]DATA!C11</f>
        <v>Box 10 kg</v>
      </c>
      <c r="E11" s="83"/>
      <c r="F11" s="84"/>
      <c r="G11" s="85"/>
      <c r="I11" s="83">
        <f>'[1](01)'!$J11</f>
        <v>14</v>
      </c>
      <c r="J11" s="84">
        <f>'[1](01)'!$K11</f>
        <v>5587.72</v>
      </c>
      <c r="K11" s="85">
        <f t="shared" ref="K11:K73" si="1">IF(I11&gt;=E11,IFERROR(SUM(I11-E11)/I11,0),IF(I11&lt;=E11,IFERROR(-SUM(E11-I11)/I11,0)))</f>
        <v>1</v>
      </c>
      <c r="M11" s="83">
        <f>'[1](02)'!$J11</f>
        <v>11</v>
      </c>
      <c r="N11" s="84">
        <f>'[1](02)'!$K11</f>
        <v>4390.3500000000004</v>
      </c>
      <c r="O11" s="85">
        <f t="shared" ref="O11:O18" si="2">IF(M11&gt;=I11,IFERROR(SUM(M11-I11)/M11,0),IF(M11&lt;=I11,IFERROR(-SUM(I11-M11)/M11,0)))</f>
        <v>-0.27272727272727271</v>
      </c>
      <c r="Q11" s="83">
        <f>'[1](03)'!$J11</f>
        <v>0</v>
      </c>
      <c r="R11" s="84">
        <f>'[1](03)'!$K11</f>
        <v>0</v>
      </c>
      <c r="S11" s="85">
        <f t="shared" ref="S11:S18" si="3">IF(Q11&gt;=M11,IFERROR(SUM(Q11-M11)/Q11,0),IF(Q11&lt;=M11,IFERROR(-SUM(M11-Q11)/Q11,0)))</f>
        <v>0</v>
      </c>
      <c r="U11" s="83">
        <f>'[1](04)'!$J11</f>
        <v>0</v>
      </c>
      <c r="V11" s="84">
        <f>'[1](04)'!$K11</f>
        <v>0</v>
      </c>
      <c r="W11" s="85">
        <f t="shared" ref="W11:W18" si="4">IF(U11&gt;=Q11,IFERROR(SUM(U11-Q11)/U11,0),IF(U11&lt;=Q11,IFERROR(-SUM(Q11-U11)/U11,0)))</f>
        <v>0</v>
      </c>
      <c r="Y11" s="83">
        <f>'[1](05)'!$J11</f>
        <v>0</v>
      </c>
      <c r="Z11" s="84">
        <f>'[1](05)'!$K11</f>
        <v>0</v>
      </c>
      <c r="AA11" s="85">
        <f t="shared" ref="AA11:AA18" si="5">IF(Y11&gt;=U11,IFERROR(SUM(Y11-U11)/Y11,0),IF(Y11&lt;=U11,IFERROR(-SUM(U11-Y11)/Y11,0)))</f>
        <v>0</v>
      </c>
      <c r="AC11" s="83">
        <f>'[1](06)'!$J11</f>
        <v>0</v>
      </c>
      <c r="AD11" s="84">
        <f>'[1](06)'!$K11</f>
        <v>0</v>
      </c>
      <c r="AE11" s="85">
        <f t="shared" ref="AE11:AE18" si="6">IF(AC11&gt;=Y11,IFERROR(SUM(AC11-Y11)/AC11,0),IF(AC11&lt;=Y11,IFERROR(-SUM(Y11-AC11)/AC11,0)))</f>
        <v>0</v>
      </c>
      <c r="AG11" s="83">
        <f>'[1](07)'!$J11</f>
        <v>0</v>
      </c>
      <c r="AH11" s="84">
        <f>'[1](07)'!$K11</f>
        <v>0</v>
      </c>
      <c r="AI11" s="85">
        <f t="shared" ref="AI11:AI18" si="7">IF(AG11&gt;=AC11,IFERROR(SUM(AG11-AC11)/AG11,0),IF(AG11&lt;=AC11,IFERROR(-SUM(AC11-AG11)/AG11,0)))</f>
        <v>0</v>
      </c>
      <c r="AK11" s="83">
        <f>'[1](08)'!$J11</f>
        <v>0</v>
      </c>
      <c r="AL11" s="84">
        <f>'[1](08)'!$K11</f>
        <v>0</v>
      </c>
      <c r="AM11" s="85">
        <f t="shared" ref="AM11:AM18" si="8">IF(AK11&gt;=AG11,IFERROR(SUM(AK11-AG11)/AK11,0),IF(AK11&lt;=AG11,IFERROR(-SUM(AG11-AK11)/AK11,0)))</f>
        <v>0</v>
      </c>
      <c r="AO11" s="83">
        <f>'[1](09)'!$J11</f>
        <v>0</v>
      </c>
      <c r="AP11" s="84">
        <f>'[1](09)'!$K11</f>
        <v>0</v>
      </c>
      <c r="AQ11" s="85">
        <f t="shared" ref="AQ11:AQ18" si="9">IF(AO11&gt;=AK11,IFERROR(SUM(AO11-AK11)/AO11,0),IF(AO11&lt;=AK11,IFERROR(-SUM(AK11-AO11)/AO11,0)))</f>
        <v>0</v>
      </c>
      <c r="AS11" s="83">
        <f>'[1](10)'!$J11</f>
        <v>0</v>
      </c>
      <c r="AT11" s="84">
        <f>'[1](10)'!$K11</f>
        <v>0</v>
      </c>
      <c r="AU11" s="85">
        <f t="shared" ref="AU11:AU18" si="10">IF(AS11&gt;=AO11,IFERROR(SUM(AS11-AO11)/AS11,0),IF(AS11&lt;=AO11,IFERROR(-SUM(AO11-AS11)/AS11,0)))</f>
        <v>0</v>
      </c>
      <c r="AW11" s="83">
        <f>'[1](11)'!$J11</f>
        <v>0</v>
      </c>
      <c r="AX11" s="84">
        <f>'[1](11)'!$K11</f>
        <v>0</v>
      </c>
      <c r="AY11" s="85">
        <f t="shared" ref="AY11:AY18" si="11">IF(AW11&gt;=AS11,IFERROR(SUM(AW11-AS11)/AW11,0),IF(AW11&lt;=AS11,IFERROR(-SUM(AS11-AW11)/AW11,0)))</f>
        <v>0</v>
      </c>
      <c r="BA11" s="83">
        <f>'[1](12)'!$J11</f>
        <v>0</v>
      </c>
      <c r="BB11" s="84">
        <f>'[1](12)'!$K11</f>
        <v>0</v>
      </c>
      <c r="BC11" s="85">
        <f t="shared" ref="BC11:BC18" si="12">IF(BA11&gt;=AW11,IFERROR(SUM(BA11-AW11)/BA11,0),IF(BA11&lt;=AW11,IFERROR(-SUM(AW11-BA11)/BA11,0)))</f>
        <v>0</v>
      </c>
      <c r="BE11" s="86">
        <f t="shared" ref="BE11:BE73" si="13">MAX($E11,$I11,$M11,$Q11,$U11,$Y11,$AC11,$AG11,$AK11,$AO11,$AS11,$AW11,$BA11)</f>
        <v>14</v>
      </c>
      <c r="BF11" s="87">
        <f>IFERROR(HLOOKUP(BE11,A11:$BD$5001,$BL11,0),0)</f>
        <v>43131</v>
      </c>
      <c r="BG11" s="86">
        <f t="shared" ref="BG11:BG18" si="14">MIN($E11,$I11,$M11,$Q11,$U11,$Y11,$AC11,$AG11,$AK11,$AO11,$AS11,$AW11,$BA11)</f>
        <v>0</v>
      </c>
      <c r="BH11" s="87">
        <f>IFERROR(HLOOKUP(BG11,A11:$BD$5001,$BL11,0),0)</f>
        <v>43190</v>
      </c>
      <c r="BI11" s="88">
        <f t="shared" si="0"/>
        <v>14</v>
      </c>
      <c r="BJ11" s="89">
        <f t="shared" ref="BJ11:BJ74" si="15">IFERROR((BG11-BE11)/BE11,0)</f>
        <v>-1</v>
      </c>
      <c r="BL11" s="9">
        <f>BL10-1</f>
        <v>1000</v>
      </c>
    </row>
    <row r="12" spans="1:64" ht="18" customHeight="1" outlineLevel="2">
      <c r="A12" s="74">
        <f>[1]DATA!A12</f>
        <v>141003</v>
      </c>
      <c r="B12" s="75" t="str">
        <f>[1]DATA!B12</f>
        <v>Butter Margarine 10 kg</v>
      </c>
      <c r="C12" s="75" t="str">
        <f>[1]DATA!C12</f>
        <v>Box 10 kg</v>
      </c>
      <c r="E12" s="76"/>
      <c r="F12" s="77"/>
      <c r="G12" s="78"/>
      <c r="I12" s="76">
        <f>'[1](01)'!$J12</f>
        <v>20</v>
      </c>
      <c r="J12" s="77">
        <f>'[1](01)'!$K12</f>
        <v>4755.93</v>
      </c>
      <c r="K12" s="78">
        <f t="shared" si="1"/>
        <v>1</v>
      </c>
      <c r="M12" s="76">
        <f>'[1](02)'!$J12</f>
        <v>17</v>
      </c>
      <c r="N12" s="77">
        <f>'[1](02)'!$K12</f>
        <v>3843.64</v>
      </c>
      <c r="O12" s="78">
        <f t="shared" si="2"/>
        <v>-0.17647058823529413</v>
      </c>
      <c r="Q12" s="76">
        <f>'[1](03)'!$J12</f>
        <v>0</v>
      </c>
      <c r="R12" s="77">
        <f>'[1](03)'!$K12</f>
        <v>0</v>
      </c>
      <c r="S12" s="78">
        <f t="shared" si="3"/>
        <v>0</v>
      </c>
      <c r="U12" s="76">
        <f>'[1](04)'!$J12</f>
        <v>0</v>
      </c>
      <c r="V12" s="77">
        <f>'[1](04)'!$K12</f>
        <v>0</v>
      </c>
      <c r="W12" s="78">
        <f t="shared" si="4"/>
        <v>0</v>
      </c>
      <c r="Y12" s="76">
        <f>'[1](05)'!$J12</f>
        <v>0</v>
      </c>
      <c r="Z12" s="77">
        <f>'[1](05)'!$K12</f>
        <v>0</v>
      </c>
      <c r="AA12" s="78">
        <f t="shared" si="5"/>
        <v>0</v>
      </c>
      <c r="AC12" s="76">
        <f>'[1](06)'!$J12</f>
        <v>0</v>
      </c>
      <c r="AD12" s="77">
        <f>'[1](06)'!$K12</f>
        <v>0</v>
      </c>
      <c r="AE12" s="78">
        <f t="shared" si="6"/>
        <v>0</v>
      </c>
      <c r="AG12" s="76">
        <f>'[1](07)'!$J12</f>
        <v>0</v>
      </c>
      <c r="AH12" s="77">
        <f>'[1](07)'!$K12</f>
        <v>0</v>
      </c>
      <c r="AI12" s="78">
        <f t="shared" si="7"/>
        <v>0</v>
      </c>
      <c r="AK12" s="76">
        <f>'[1](08)'!$J12</f>
        <v>0</v>
      </c>
      <c r="AL12" s="77">
        <f>'[1](08)'!$K12</f>
        <v>0</v>
      </c>
      <c r="AM12" s="78">
        <f t="shared" si="8"/>
        <v>0</v>
      </c>
      <c r="AO12" s="76">
        <f>'[1](09)'!$J12</f>
        <v>0</v>
      </c>
      <c r="AP12" s="77">
        <f>'[1](09)'!$K12</f>
        <v>0</v>
      </c>
      <c r="AQ12" s="78">
        <f t="shared" si="9"/>
        <v>0</v>
      </c>
      <c r="AS12" s="76">
        <f>'[1](10)'!$J12</f>
        <v>0</v>
      </c>
      <c r="AT12" s="77">
        <f>'[1](10)'!$K12</f>
        <v>0</v>
      </c>
      <c r="AU12" s="78">
        <f t="shared" si="10"/>
        <v>0</v>
      </c>
      <c r="AW12" s="76">
        <f>'[1](11)'!$J12</f>
        <v>0</v>
      </c>
      <c r="AX12" s="77">
        <f>'[1](11)'!$K12</f>
        <v>0</v>
      </c>
      <c r="AY12" s="78">
        <f t="shared" si="11"/>
        <v>0</v>
      </c>
      <c r="BA12" s="76">
        <f>'[1](12)'!$J12</f>
        <v>0</v>
      </c>
      <c r="BB12" s="77">
        <f>'[1](12)'!$K12</f>
        <v>0</v>
      </c>
      <c r="BC12" s="78">
        <f t="shared" si="12"/>
        <v>0</v>
      </c>
      <c r="BE12" s="79">
        <f t="shared" si="13"/>
        <v>20</v>
      </c>
      <c r="BF12" s="80">
        <f>IFERROR(HLOOKUP(BE12,A12:$BD$5001,$BL12,0),0)</f>
        <v>43131</v>
      </c>
      <c r="BG12" s="79">
        <f t="shared" si="14"/>
        <v>0</v>
      </c>
      <c r="BH12" s="80">
        <f>IFERROR(HLOOKUP(BG12,A12:$BD$5001,$BL12,0),0)</f>
        <v>43190</v>
      </c>
      <c r="BI12" s="10">
        <f t="shared" si="0"/>
        <v>20</v>
      </c>
      <c r="BJ12" s="11">
        <f t="shared" si="15"/>
        <v>-1</v>
      </c>
      <c r="BL12" s="9">
        <f t="shared" ref="BL12:BL75" si="16">BL11-1</f>
        <v>999</v>
      </c>
    </row>
    <row r="13" spans="1:64" ht="18" customHeight="1" outlineLevel="2">
      <c r="A13" s="81">
        <f>[1]DATA!A13</f>
        <v>141004</v>
      </c>
      <c r="B13" s="82" t="str">
        <f>[1]DATA!B13</f>
        <v>Butter Portion</v>
      </c>
      <c r="C13" s="82" t="str">
        <f>[1]DATA!C13</f>
        <v>Kilogram</v>
      </c>
      <c r="E13" s="83"/>
      <c r="F13" s="84"/>
      <c r="G13" s="85"/>
      <c r="I13" s="83">
        <f>'[1](01)'!$J13</f>
        <v>123</v>
      </c>
      <c r="J13" s="84">
        <f>'[1](01)'!$K13</f>
        <v>18380.169999999998</v>
      </c>
      <c r="K13" s="85">
        <f t="shared" si="1"/>
        <v>1</v>
      </c>
      <c r="M13" s="83">
        <f>'[1](02)'!$J13</f>
        <v>133</v>
      </c>
      <c r="N13" s="84">
        <f>'[1](02)'!$K13</f>
        <v>22969.21</v>
      </c>
      <c r="O13" s="85">
        <f t="shared" si="2"/>
        <v>7.5187969924812026E-2</v>
      </c>
      <c r="Q13" s="83">
        <f>'[1](03)'!$J13</f>
        <v>0</v>
      </c>
      <c r="R13" s="84">
        <f>'[1](03)'!$K13</f>
        <v>0</v>
      </c>
      <c r="S13" s="85">
        <f t="shared" si="3"/>
        <v>0</v>
      </c>
      <c r="U13" s="83">
        <f>'[1](04)'!$J13</f>
        <v>0</v>
      </c>
      <c r="V13" s="84">
        <f>'[1](04)'!$K13</f>
        <v>0</v>
      </c>
      <c r="W13" s="85">
        <f t="shared" si="4"/>
        <v>0</v>
      </c>
      <c r="Y13" s="83">
        <f>'[1](05)'!$J13</f>
        <v>0</v>
      </c>
      <c r="Z13" s="84">
        <f>'[1](05)'!$K13</f>
        <v>0</v>
      </c>
      <c r="AA13" s="85">
        <f t="shared" si="5"/>
        <v>0</v>
      </c>
      <c r="AC13" s="83">
        <f>'[1](06)'!$J13</f>
        <v>0</v>
      </c>
      <c r="AD13" s="84">
        <f>'[1](06)'!$K13</f>
        <v>0</v>
      </c>
      <c r="AE13" s="85">
        <f t="shared" si="6"/>
        <v>0</v>
      </c>
      <c r="AG13" s="83">
        <f>'[1](07)'!$J13</f>
        <v>0</v>
      </c>
      <c r="AH13" s="84">
        <f>'[1](07)'!$K13</f>
        <v>0</v>
      </c>
      <c r="AI13" s="85">
        <f t="shared" si="7"/>
        <v>0</v>
      </c>
      <c r="AK13" s="83">
        <f>'[1](08)'!$J13</f>
        <v>0</v>
      </c>
      <c r="AL13" s="84">
        <f>'[1](08)'!$K13</f>
        <v>0</v>
      </c>
      <c r="AM13" s="85">
        <f t="shared" si="8"/>
        <v>0</v>
      </c>
      <c r="AO13" s="83">
        <f>'[1](09)'!$J13</f>
        <v>0</v>
      </c>
      <c r="AP13" s="84">
        <f>'[1](09)'!$K13</f>
        <v>0</v>
      </c>
      <c r="AQ13" s="85">
        <f t="shared" si="9"/>
        <v>0</v>
      </c>
      <c r="AS13" s="83">
        <f>'[1](10)'!$J13</f>
        <v>0</v>
      </c>
      <c r="AT13" s="84">
        <f>'[1](10)'!$K13</f>
        <v>0</v>
      </c>
      <c r="AU13" s="85">
        <f t="shared" si="10"/>
        <v>0</v>
      </c>
      <c r="AW13" s="83">
        <f>'[1](11)'!$J13</f>
        <v>0</v>
      </c>
      <c r="AX13" s="84">
        <f>'[1](11)'!$K13</f>
        <v>0</v>
      </c>
      <c r="AY13" s="85">
        <f t="shared" si="11"/>
        <v>0</v>
      </c>
      <c r="BA13" s="83">
        <f>'[1](12)'!$J13</f>
        <v>0</v>
      </c>
      <c r="BB13" s="84">
        <f>'[1](12)'!$K13</f>
        <v>0</v>
      </c>
      <c r="BC13" s="85">
        <f t="shared" si="12"/>
        <v>0</v>
      </c>
      <c r="BE13" s="86">
        <f t="shared" si="13"/>
        <v>133</v>
      </c>
      <c r="BF13" s="87">
        <f>IFERROR(HLOOKUP(BE13,A13:$BD$5001,$BL13,0),0)</f>
        <v>43159</v>
      </c>
      <c r="BG13" s="86">
        <f>MIN($E13,$I13,$M13,$Q13,$U13,$Y13,$AC13,$AG13,$AK13,$AO13,$AS13,$AW13,$BA13)</f>
        <v>0</v>
      </c>
      <c r="BH13" s="87">
        <f>IFERROR(HLOOKUP(BG13,A13:$BD$5001,$BL13,0),0)</f>
        <v>43190</v>
      </c>
      <c r="BI13" s="88">
        <f t="shared" si="0"/>
        <v>133</v>
      </c>
      <c r="BJ13" s="89">
        <f t="shared" si="15"/>
        <v>-1</v>
      </c>
      <c r="BL13" s="9">
        <f t="shared" si="16"/>
        <v>998</v>
      </c>
    </row>
    <row r="14" spans="1:64" ht="18" customHeight="1" outlineLevel="2">
      <c r="A14" s="74">
        <f>[1]DATA!A14</f>
        <v>141005</v>
      </c>
      <c r="B14" s="75" t="str">
        <f>[1]DATA!B14</f>
        <v>Butter Vegetable Haiaty 2 kg</v>
      </c>
      <c r="C14" s="75" t="str">
        <f>[1]DATA!C14</f>
        <v>Can 2 Kg</v>
      </c>
      <c r="E14" s="76"/>
      <c r="F14" s="77"/>
      <c r="G14" s="78"/>
      <c r="I14" s="76">
        <f>'[1](01)'!$J14</f>
        <v>0</v>
      </c>
      <c r="J14" s="77">
        <f>'[1](01)'!$K14</f>
        <v>0</v>
      </c>
      <c r="K14" s="78">
        <f t="shared" si="1"/>
        <v>0</v>
      </c>
      <c r="M14" s="76">
        <f>'[1](02)'!$J14</f>
        <v>0</v>
      </c>
      <c r="N14" s="77">
        <f>'[1](02)'!$K14</f>
        <v>0</v>
      </c>
      <c r="O14" s="78">
        <f t="shared" si="2"/>
        <v>0</v>
      </c>
      <c r="Q14" s="76">
        <f>'[1](03)'!$J14</f>
        <v>0</v>
      </c>
      <c r="R14" s="77">
        <f>'[1](03)'!$K14</f>
        <v>0</v>
      </c>
      <c r="S14" s="78">
        <f t="shared" si="3"/>
        <v>0</v>
      </c>
      <c r="U14" s="76">
        <f>'[1](04)'!$J14</f>
        <v>0</v>
      </c>
      <c r="V14" s="77">
        <f>'[1](04)'!$K14</f>
        <v>0</v>
      </c>
      <c r="W14" s="78">
        <f t="shared" si="4"/>
        <v>0</v>
      </c>
      <c r="Y14" s="76">
        <f>'[1](05)'!$J14</f>
        <v>0</v>
      </c>
      <c r="Z14" s="77">
        <f>'[1](05)'!$K14</f>
        <v>0</v>
      </c>
      <c r="AA14" s="78">
        <f t="shared" si="5"/>
        <v>0</v>
      </c>
      <c r="AC14" s="76">
        <f>'[1](06)'!$J14</f>
        <v>0</v>
      </c>
      <c r="AD14" s="77">
        <f>'[1](06)'!$K14</f>
        <v>0</v>
      </c>
      <c r="AE14" s="78">
        <f t="shared" si="6"/>
        <v>0</v>
      </c>
      <c r="AG14" s="76">
        <f>'[1](07)'!$J14</f>
        <v>0</v>
      </c>
      <c r="AH14" s="77">
        <f>'[1](07)'!$K14</f>
        <v>0</v>
      </c>
      <c r="AI14" s="78">
        <f t="shared" si="7"/>
        <v>0</v>
      </c>
      <c r="AK14" s="76">
        <f>'[1](08)'!$J14</f>
        <v>0</v>
      </c>
      <c r="AL14" s="77">
        <f>'[1](08)'!$K14</f>
        <v>0</v>
      </c>
      <c r="AM14" s="78">
        <f t="shared" si="8"/>
        <v>0</v>
      </c>
      <c r="AO14" s="76">
        <f>'[1](09)'!$J14</f>
        <v>0</v>
      </c>
      <c r="AP14" s="77">
        <f>'[1](09)'!$K14</f>
        <v>0</v>
      </c>
      <c r="AQ14" s="78">
        <f t="shared" si="9"/>
        <v>0</v>
      </c>
      <c r="AS14" s="76">
        <f>'[1](10)'!$J14</f>
        <v>0</v>
      </c>
      <c r="AT14" s="77">
        <f>'[1](10)'!$K14</f>
        <v>0</v>
      </c>
      <c r="AU14" s="78">
        <f t="shared" si="10"/>
        <v>0</v>
      </c>
      <c r="AW14" s="76">
        <f>'[1](11)'!$J14</f>
        <v>0</v>
      </c>
      <c r="AX14" s="77">
        <f>'[1](11)'!$K14</f>
        <v>0</v>
      </c>
      <c r="AY14" s="78">
        <f t="shared" si="11"/>
        <v>0</v>
      </c>
      <c r="BA14" s="76">
        <f>'[1](12)'!$J14</f>
        <v>0</v>
      </c>
      <c r="BB14" s="77">
        <f>'[1](12)'!$K14</f>
        <v>0</v>
      </c>
      <c r="BC14" s="78">
        <f t="shared" si="12"/>
        <v>0</v>
      </c>
      <c r="BE14" s="79">
        <f t="shared" si="13"/>
        <v>0</v>
      </c>
      <c r="BF14" s="80">
        <f>IFERROR(HLOOKUP(BE14,A14:$BD$5001,$BL14,0),0)</f>
        <v>43131</v>
      </c>
      <c r="BG14" s="79">
        <f t="shared" si="14"/>
        <v>0</v>
      </c>
      <c r="BH14" s="80">
        <f>IFERROR(HLOOKUP(BG14,A14:$BD$5001,$BL14,0),0)</f>
        <v>43131</v>
      </c>
      <c r="BI14" s="10">
        <f t="shared" si="0"/>
        <v>0</v>
      </c>
      <c r="BJ14" s="11">
        <f t="shared" si="15"/>
        <v>0</v>
      </c>
      <c r="BL14" s="9">
        <f t="shared" si="16"/>
        <v>997</v>
      </c>
    </row>
    <row r="15" spans="1:64" ht="18" customHeight="1" outlineLevel="2">
      <c r="A15" s="81">
        <f>[1]DATA!A15</f>
        <v>141006</v>
      </c>
      <c r="B15" s="82" t="str">
        <f>[1]DATA!B15</f>
        <v>Butter Block 10 kg</v>
      </c>
      <c r="C15" s="82" t="str">
        <f>[1]DATA!C15</f>
        <v>Block 10 kg</v>
      </c>
      <c r="E15" s="83"/>
      <c r="F15" s="84"/>
      <c r="G15" s="85"/>
      <c r="I15" s="83">
        <f>'[1](01)'!$J15</f>
        <v>0</v>
      </c>
      <c r="J15" s="84">
        <f>'[1](01)'!$K15</f>
        <v>0</v>
      </c>
      <c r="K15" s="85">
        <f t="shared" si="1"/>
        <v>0</v>
      </c>
      <c r="M15" s="83">
        <f>'[1](02)'!$J15</f>
        <v>0</v>
      </c>
      <c r="N15" s="84">
        <f>'[1](02)'!$K15</f>
        <v>0</v>
      </c>
      <c r="O15" s="85">
        <f t="shared" si="2"/>
        <v>0</v>
      </c>
      <c r="Q15" s="83">
        <f>'[1](03)'!$J15</f>
        <v>0</v>
      </c>
      <c r="R15" s="84">
        <f>'[1](03)'!$K15</f>
        <v>0</v>
      </c>
      <c r="S15" s="85">
        <f t="shared" si="3"/>
        <v>0</v>
      </c>
      <c r="U15" s="83">
        <f>'[1](04)'!$J15</f>
        <v>0</v>
      </c>
      <c r="V15" s="84">
        <f>'[1](04)'!$K15</f>
        <v>0</v>
      </c>
      <c r="W15" s="85">
        <f t="shared" si="4"/>
        <v>0</v>
      </c>
      <c r="Y15" s="83">
        <f>'[1](05)'!$J15</f>
        <v>0</v>
      </c>
      <c r="Z15" s="84">
        <f>'[1](05)'!$K15</f>
        <v>0</v>
      </c>
      <c r="AA15" s="85">
        <f t="shared" si="5"/>
        <v>0</v>
      </c>
      <c r="AC15" s="83">
        <f>'[1](06)'!$J15</f>
        <v>0</v>
      </c>
      <c r="AD15" s="84">
        <f>'[1](06)'!$K15</f>
        <v>0</v>
      </c>
      <c r="AE15" s="85">
        <f t="shared" si="6"/>
        <v>0</v>
      </c>
      <c r="AG15" s="83">
        <f>'[1](07)'!$J15</f>
        <v>0</v>
      </c>
      <c r="AH15" s="84">
        <f>'[1](07)'!$K15</f>
        <v>0</v>
      </c>
      <c r="AI15" s="85">
        <f t="shared" si="7"/>
        <v>0</v>
      </c>
      <c r="AK15" s="83">
        <f>'[1](08)'!$J15</f>
        <v>0</v>
      </c>
      <c r="AL15" s="84">
        <f>'[1](08)'!$K15</f>
        <v>0</v>
      </c>
      <c r="AM15" s="85">
        <f t="shared" si="8"/>
        <v>0</v>
      </c>
      <c r="AO15" s="83">
        <f>'[1](09)'!$J15</f>
        <v>0</v>
      </c>
      <c r="AP15" s="84">
        <f>'[1](09)'!$K15</f>
        <v>0</v>
      </c>
      <c r="AQ15" s="85">
        <f t="shared" si="9"/>
        <v>0</v>
      </c>
      <c r="AS15" s="83">
        <f>'[1](10)'!$J15</f>
        <v>0</v>
      </c>
      <c r="AT15" s="84">
        <f>'[1](10)'!$K15</f>
        <v>0</v>
      </c>
      <c r="AU15" s="85">
        <f t="shared" si="10"/>
        <v>0</v>
      </c>
      <c r="AW15" s="83">
        <f>'[1](11)'!$J15</f>
        <v>0</v>
      </c>
      <c r="AX15" s="84">
        <f>'[1](11)'!$K15</f>
        <v>0</v>
      </c>
      <c r="AY15" s="85">
        <f t="shared" si="11"/>
        <v>0</v>
      </c>
      <c r="BA15" s="83">
        <f>'[1](12)'!$J15</f>
        <v>0</v>
      </c>
      <c r="BB15" s="84">
        <f>'[1](12)'!$K15</f>
        <v>0</v>
      </c>
      <c r="BC15" s="85">
        <f t="shared" si="12"/>
        <v>0</v>
      </c>
      <c r="BE15" s="86">
        <f t="shared" si="13"/>
        <v>0</v>
      </c>
      <c r="BF15" s="87">
        <f>IFERROR(HLOOKUP(BE15,A15:$BD$5001,$BL15,0),0)</f>
        <v>43131</v>
      </c>
      <c r="BG15" s="86">
        <f t="shared" si="14"/>
        <v>0</v>
      </c>
      <c r="BH15" s="87">
        <f>IFERROR(HLOOKUP(BG15,A15:$BD$5001,$BL15,0),0)</f>
        <v>43131</v>
      </c>
      <c r="BI15" s="88">
        <f t="shared" si="0"/>
        <v>0</v>
      </c>
      <c r="BJ15" s="89">
        <f t="shared" si="15"/>
        <v>0</v>
      </c>
      <c r="BL15" s="9">
        <f t="shared" si="16"/>
        <v>996</v>
      </c>
    </row>
    <row r="16" spans="1:64" ht="18" customHeight="1" outlineLevel="2">
      <c r="A16" s="74">
        <f>[1]DATA!A16</f>
        <v>141007</v>
      </c>
      <c r="B16" s="75" t="str">
        <f>[1]DATA!B16</f>
        <v>Ghee Butter 1.5 kg</v>
      </c>
      <c r="C16" s="75" t="str">
        <f>[1]DATA!C16</f>
        <v>Can 1.5 kg</v>
      </c>
      <c r="E16" s="76"/>
      <c r="F16" s="77"/>
      <c r="G16" s="78"/>
      <c r="I16" s="76">
        <f>'[1](01)'!$J16</f>
        <v>51</v>
      </c>
      <c r="J16" s="77">
        <f>'[1](01)'!$K16</f>
        <v>2163.7800000000002</v>
      </c>
      <c r="K16" s="78">
        <f t="shared" si="1"/>
        <v>1</v>
      </c>
      <c r="M16" s="76">
        <f>'[1](02)'!$J16</f>
        <v>56</v>
      </c>
      <c r="N16" s="77">
        <f>'[1](02)'!$K16</f>
        <v>2892.82</v>
      </c>
      <c r="O16" s="78">
        <f t="shared" si="2"/>
        <v>8.9285714285714288E-2</v>
      </c>
      <c r="Q16" s="76">
        <f>'[1](03)'!$J16</f>
        <v>0</v>
      </c>
      <c r="R16" s="77">
        <f>'[1](03)'!$K16</f>
        <v>0</v>
      </c>
      <c r="S16" s="78">
        <f t="shared" si="3"/>
        <v>0</v>
      </c>
      <c r="U16" s="76">
        <f>'[1](04)'!$J16</f>
        <v>0</v>
      </c>
      <c r="V16" s="77">
        <f>'[1](04)'!$K16</f>
        <v>0</v>
      </c>
      <c r="W16" s="78">
        <f t="shared" si="4"/>
        <v>0</v>
      </c>
      <c r="Y16" s="76">
        <f>'[1](05)'!$J16</f>
        <v>0</v>
      </c>
      <c r="Z16" s="77">
        <f>'[1](05)'!$K16</f>
        <v>0</v>
      </c>
      <c r="AA16" s="78">
        <f t="shared" si="5"/>
        <v>0</v>
      </c>
      <c r="AC16" s="76">
        <f>'[1](06)'!$J16</f>
        <v>0</v>
      </c>
      <c r="AD16" s="77">
        <f>'[1](06)'!$K16</f>
        <v>0</v>
      </c>
      <c r="AE16" s="78">
        <f t="shared" si="6"/>
        <v>0</v>
      </c>
      <c r="AG16" s="76">
        <f>'[1](07)'!$J16</f>
        <v>0</v>
      </c>
      <c r="AH16" s="77">
        <f>'[1](07)'!$K16</f>
        <v>0</v>
      </c>
      <c r="AI16" s="78">
        <f t="shared" si="7"/>
        <v>0</v>
      </c>
      <c r="AK16" s="76">
        <f>'[1](08)'!$J16</f>
        <v>0</v>
      </c>
      <c r="AL16" s="77">
        <f>'[1](08)'!$K16</f>
        <v>0</v>
      </c>
      <c r="AM16" s="78">
        <f t="shared" si="8"/>
        <v>0</v>
      </c>
      <c r="AO16" s="76">
        <f>'[1](09)'!$J16</f>
        <v>0</v>
      </c>
      <c r="AP16" s="77">
        <f>'[1](09)'!$K16</f>
        <v>0</v>
      </c>
      <c r="AQ16" s="78">
        <f t="shared" si="9"/>
        <v>0</v>
      </c>
      <c r="AS16" s="76">
        <f>'[1](10)'!$J16</f>
        <v>0</v>
      </c>
      <c r="AT16" s="77">
        <f>'[1](10)'!$K16</f>
        <v>0</v>
      </c>
      <c r="AU16" s="78">
        <f t="shared" si="10"/>
        <v>0</v>
      </c>
      <c r="AW16" s="76">
        <f>'[1](11)'!$J16</f>
        <v>0</v>
      </c>
      <c r="AX16" s="77">
        <f>'[1](11)'!$K16</f>
        <v>0</v>
      </c>
      <c r="AY16" s="78">
        <f t="shared" si="11"/>
        <v>0</v>
      </c>
      <c r="BA16" s="76">
        <f>'[1](12)'!$J16</f>
        <v>0</v>
      </c>
      <c r="BB16" s="77">
        <f>'[1](12)'!$K16</f>
        <v>0</v>
      </c>
      <c r="BC16" s="78">
        <f t="shared" si="12"/>
        <v>0</v>
      </c>
      <c r="BE16" s="79">
        <f t="shared" si="13"/>
        <v>56</v>
      </c>
      <c r="BF16" s="80">
        <f>IFERROR(HLOOKUP(BE16,A16:$BD$5001,$BL16,0),0)</f>
        <v>43159</v>
      </c>
      <c r="BG16" s="79">
        <f t="shared" si="14"/>
        <v>0</v>
      </c>
      <c r="BH16" s="80">
        <f>IFERROR(HLOOKUP(BG16,A16:$BD$5001,$BL16,0),0)</f>
        <v>43190</v>
      </c>
      <c r="BI16" s="10">
        <f t="shared" si="0"/>
        <v>56</v>
      </c>
      <c r="BJ16" s="11">
        <f t="shared" si="15"/>
        <v>-1</v>
      </c>
      <c r="BL16" s="9">
        <f t="shared" si="16"/>
        <v>995</v>
      </c>
    </row>
    <row r="17" spans="1:64" ht="18" customHeight="1" outlineLevel="2">
      <c r="A17" s="81">
        <f>[1]DATA!A17</f>
        <v>141008</v>
      </c>
      <c r="B17" s="82" t="str">
        <f>[1]DATA!B17</f>
        <v>Butter Pastry 10 kg</v>
      </c>
      <c r="C17" s="82" t="str">
        <f>[1]DATA!C17</f>
        <v>Box 10 kg</v>
      </c>
      <c r="E17" s="83"/>
      <c r="F17" s="84"/>
      <c r="G17" s="85"/>
      <c r="I17" s="83">
        <f>'[1](01)'!$J17</f>
        <v>0</v>
      </c>
      <c r="J17" s="84">
        <f>'[1](01)'!$K17</f>
        <v>0</v>
      </c>
      <c r="K17" s="85">
        <f t="shared" si="1"/>
        <v>0</v>
      </c>
      <c r="M17" s="83">
        <f>'[1](02)'!$J17</f>
        <v>0</v>
      </c>
      <c r="N17" s="84">
        <f>'[1](02)'!$K17</f>
        <v>0</v>
      </c>
      <c r="O17" s="85">
        <f t="shared" si="2"/>
        <v>0</v>
      </c>
      <c r="Q17" s="83">
        <f>'[1](03)'!$J17</f>
        <v>0</v>
      </c>
      <c r="R17" s="84">
        <f>'[1](03)'!$K17</f>
        <v>0</v>
      </c>
      <c r="S17" s="85">
        <f t="shared" si="3"/>
        <v>0</v>
      </c>
      <c r="U17" s="83">
        <f>'[1](04)'!$J17</f>
        <v>0</v>
      </c>
      <c r="V17" s="84">
        <f>'[1](04)'!$K17</f>
        <v>0</v>
      </c>
      <c r="W17" s="85">
        <f t="shared" si="4"/>
        <v>0</v>
      </c>
      <c r="Y17" s="83">
        <f>'[1](05)'!$J17</f>
        <v>0</v>
      </c>
      <c r="Z17" s="84">
        <f>'[1](05)'!$K17</f>
        <v>0</v>
      </c>
      <c r="AA17" s="85">
        <f t="shared" si="5"/>
        <v>0</v>
      </c>
      <c r="AC17" s="83">
        <f>'[1](06)'!$J17</f>
        <v>0</v>
      </c>
      <c r="AD17" s="84">
        <f>'[1](06)'!$K17</f>
        <v>0</v>
      </c>
      <c r="AE17" s="85">
        <f t="shared" si="6"/>
        <v>0</v>
      </c>
      <c r="AG17" s="83">
        <f>'[1](07)'!$J17</f>
        <v>0</v>
      </c>
      <c r="AH17" s="84">
        <f>'[1](07)'!$K17</f>
        <v>0</v>
      </c>
      <c r="AI17" s="85">
        <f t="shared" si="7"/>
        <v>0</v>
      </c>
      <c r="AK17" s="83">
        <f>'[1](08)'!$J17</f>
        <v>0</v>
      </c>
      <c r="AL17" s="84">
        <f>'[1](08)'!$K17</f>
        <v>0</v>
      </c>
      <c r="AM17" s="85">
        <f t="shared" si="8"/>
        <v>0</v>
      </c>
      <c r="AO17" s="83">
        <f>'[1](09)'!$J17</f>
        <v>0</v>
      </c>
      <c r="AP17" s="84">
        <f>'[1](09)'!$K17</f>
        <v>0</v>
      </c>
      <c r="AQ17" s="85">
        <f t="shared" si="9"/>
        <v>0</v>
      </c>
      <c r="AS17" s="83">
        <f>'[1](10)'!$J17</f>
        <v>0</v>
      </c>
      <c r="AT17" s="84">
        <f>'[1](10)'!$K17</f>
        <v>0</v>
      </c>
      <c r="AU17" s="85">
        <f t="shared" si="10"/>
        <v>0</v>
      </c>
      <c r="AW17" s="83">
        <f>'[1](11)'!$J17</f>
        <v>0</v>
      </c>
      <c r="AX17" s="84">
        <f>'[1](11)'!$K17</f>
        <v>0</v>
      </c>
      <c r="AY17" s="85">
        <f t="shared" si="11"/>
        <v>0</v>
      </c>
      <c r="BA17" s="83">
        <f>'[1](12)'!$J17</f>
        <v>0</v>
      </c>
      <c r="BB17" s="84">
        <f>'[1](12)'!$K17</f>
        <v>0</v>
      </c>
      <c r="BC17" s="85">
        <f t="shared" si="12"/>
        <v>0</v>
      </c>
      <c r="BE17" s="86">
        <f t="shared" si="13"/>
        <v>0</v>
      </c>
      <c r="BF17" s="87">
        <f>IFERROR(HLOOKUP(BE17,A17:$BD$5001,$BL17,0),0)</f>
        <v>43131</v>
      </c>
      <c r="BG17" s="86">
        <f t="shared" si="14"/>
        <v>0</v>
      </c>
      <c r="BH17" s="87">
        <f>IFERROR(HLOOKUP(BG17,A17:$BD$5001,$BL17,0),0)</f>
        <v>43131</v>
      </c>
      <c r="BI17" s="88">
        <f t="shared" si="0"/>
        <v>0</v>
      </c>
      <c r="BJ17" s="89">
        <f t="shared" si="15"/>
        <v>0</v>
      </c>
      <c r="BL17" s="9">
        <f t="shared" si="16"/>
        <v>994</v>
      </c>
    </row>
    <row r="18" spans="1:64" ht="18" customHeight="1" outlineLevel="2">
      <c r="A18" s="74">
        <f>[1]DATA!A18</f>
        <v>141009</v>
      </c>
      <c r="B18" s="75" t="str">
        <f>[1]DATA!B18</f>
        <v>Butter Bakery 10 kg</v>
      </c>
      <c r="C18" s="75" t="str">
        <f>[1]DATA!C18</f>
        <v>Box 10 kg</v>
      </c>
      <c r="E18" s="76"/>
      <c r="F18" s="77"/>
      <c r="G18" s="78"/>
      <c r="I18" s="76">
        <f>'[1](01)'!$J18</f>
        <v>0</v>
      </c>
      <c r="J18" s="77">
        <f>'[1](01)'!$K18</f>
        <v>0</v>
      </c>
      <c r="K18" s="78">
        <f t="shared" si="1"/>
        <v>0</v>
      </c>
      <c r="M18" s="76">
        <f>'[1](02)'!$J18</f>
        <v>0</v>
      </c>
      <c r="N18" s="77">
        <f>'[1](02)'!$K18</f>
        <v>0</v>
      </c>
      <c r="O18" s="78">
        <f t="shared" si="2"/>
        <v>0</v>
      </c>
      <c r="Q18" s="76">
        <f>'[1](03)'!$J18</f>
        <v>0</v>
      </c>
      <c r="R18" s="77">
        <f>'[1](03)'!$K18</f>
        <v>0</v>
      </c>
      <c r="S18" s="78">
        <f t="shared" si="3"/>
        <v>0</v>
      </c>
      <c r="U18" s="76">
        <f>'[1](04)'!$J18</f>
        <v>0</v>
      </c>
      <c r="V18" s="77">
        <f>'[1](04)'!$K18</f>
        <v>0</v>
      </c>
      <c r="W18" s="78">
        <f t="shared" si="4"/>
        <v>0</v>
      </c>
      <c r="Y18" s="76">
        <f>'[1](05)'!$J18</f>
        <v>0</v>
      </c>
      <c r="Z18" s="77">
        <f>'[1](05)'!$K18</f>
        <v>0</v>
      </c>
      <c r="AA18" s="78">
        <f t="shared" si="5"/>
        <v>0</v>
      </c>
      <c r="AC18" s="76">
        <f>'[1](06)'!$J18</f>
        <v>0</v>
      </c>
      <c r="AD18" s="77">
        <f>'[1](06)'!$K18</f>
        <v>0</v>
      </c>
      <c r="AE18" s="78">
        <f t="shared" si="6"/>
        <v>0</v>
      </c>
      <c r="AG18" s="76">
        <f>'[1](07)'!$J18</f>
        <v>0</v>
      </c>
      <c r="AH18" s="77">
        <f>'[1](07)'!$K18</f>
        <v>0</v>
      </c>
      <c r="AI18" s="78">
        <f t="shared" si="7"/>
        <v>0</v>
      </c>
      <c r="AK18" s="76">
        <f>'[1](08)'!$J18</f>
        <v>0</v>
      </c>
      <c r="AL18" s="77">
        <f>'[1](08)'!$K18</f>
        <v>0</v>
      </c>
      <c r="AM18" s="78">
        <f t="shared" si="8"/>
        <v>0</v>
      </c>
      <c r="AO18" s="76">
        <f>'[1](09)'!$J18</f>
        <v>0</v>
      </c>
      <c r="AP18" s="77">
        <f>'[1](09)'!$K18</f>
        <v>0</v>
      </c>
      <c r="AQ18" s="78">
        <f t="shared" si="9"/>
        <v>0</v>
      </c>
      <c r="AS18" s="76">
        <f>'[1](10)'!$J18</f>
        <v>0</v>
      </c>
      <c r="AT18" s="77">
        <f>'[1](10)'!$K18</f>
        <v>0</v>
      </c>
      <c r="AU18" s="78">
        <f t="shared" si="10"/>
        <v>0</v>
      </c>
      <c r="AW18" s="76">
        <f>'[1](11)'!$J18</f>
        <v>0</v>
      </c>
      <c r="AX18" s="77">
        <f>'[1](11)'!$K18</f>
        <v>0</v>
      </c>
      <c r="AY18" s="78">
        <f t="shared" si="11"/>
        <v>0</v>
      </c>
      <c r="BA18" s="76">
        <f>'[1](12)'!$J18</f>
        <v>0</v>
      </c>
      <c r="BB18" s="77">
        <f>'[1](12)'!$K18</f>
        <v>0</v>
      </c>
      <c r="BC18" s="78">
        <f t="shared" si="12"/>
        <v>0</v>
      </c>
      <c r="BE18" s="79">
        <f t="shared" si="13"/>
        <v>0</v>
      </c>
      <c r="BF18" s="80">
        <f>IFERROR(HLOOKUP(BE18,A18:$BD$5001,$BL18,0),0)</f>
        <v>43131</v>
      </c>
      <c r="BG18" s="79">
        <f t="shared" si="14"/>
        <v>0</v>
      </c>
      <c r="BH18" s="80">
        <f>IFERROR(HLOOKUP(BG18,A18:$BD$5001,$BL18,0),0)</f>
        <v>43131</v>
      </c>
      <c r="BI18" s="10">
        <f t="shared" si="0"/>
        <v>0</v>
      </c>
      <c r="BJ18" s="11">
        <f t="shared" si="15"/>
        <v>0</v>
      </c>
      <c r="BL18" s="9">
        <f t="shared" si="16"/>
        <v>993</v>
      </c>
    </row>
    <row r="19" spans="1:64" s="100" customFormat="1" ht="18" customHeight="1" outlineLevel="1">
      <c r="A19" s="90">
        <f>[1]DATA!A19</f>
        <v>0</v>
      </c>
      <c r="B19" s="91" t="str">
        <f>[1]DATA!B19</f>
        <v>Total Butter</v>
      </c>
      <c r="C19" s="91">
        <f>[1]DATA!C19</f>
        <v>0</v>
      </c>
      <c r="D19" s="92"/>
      <c r="E19" s="93"/>
      <c r="F19" s="94"/>
      <c r="G19" s="95"/>
      <c r="H19" s="92"/>
      <c r="I19" s="93"/>
      <c r="J19" s="94">
        <f>'[1](01)'!$K19</f>
        <v>30887.599999999999</v>
      </c>
      <c r="K19" s="95"/>
      <c r="L19" s="92"/>
      <c r="M19" s="93"/>
      <c r="N19" s="94">
        <f>'[1](02)'!$K19</f>
        <v>34096.019999999997</v>
      </c>
      <c r="O19" s="95"/>
      <c r="P19" s="92"/>
      <c r="Q19" s="93"/>
      <c r="R19" s="94">
        <f>'[1](03)'!$K19</f>
        <v>0</v>
      </c>
      <c r="S19" s="95"/>
      <c r="T19" s="92"/>
      <c r="U19" s="93"/>
      <c r="V19" s="94">
        <f>'[1](04)'!$K19</f>
        <v>0</v>
      </c>
      <c r="W19" s="95"/>
      <c r="X19" s="92"/>
      <c r="Y19" s="93"/>
      <c r="Z19" s="94">
        <f>'[1](05)'!$K19</f>
        <v>0</v>
      </c>
      <c r="AA19" s="95"/>
      <c r="AB19" s="92"/>
      <c r="AC19" s="93"/>
      <c r="AD19" s="94">
        <f>'[1](06)'!$K19</f>
        <v>0</v>
      </c>
      <c r="AE19" s="95"/>
      <c r="AF19" s="92"/>
      <c r="AG19" s="93"/>
      <c r="AH19" s="94">
        <f>'[1](07)'!$K19</f>
        <v>0</v>
      </c>
      <c r="AI19" s="95"/>
      <c r="AJ19" s="92"/>
      <c r="AK19" s="93"/>
      <c r="AL19" s="94">
        <f>'[1](08)'!$K19</f>
        <v>0</v>
      </c>
      <c r="AM19" s="95"/>
      <c r="AN19" s="92"/>
      <c r="AO19" s="93"/>
      <c r="AP19" s="94">
        <f>'[1](09)'!$K19</f>
        <v>0</v>
      </c>
      <c r="AQ19" s="95"/>
      <c r="AR19" s="92"/>
      <c r="AS19" s="93"/>
      <c r="AT19" s="94">
        <f>'[1](10)'!$K19</f>
        <v>0</v>
      </c>
      <c r="AU19" s="95"/>
      <c r="AV19" s="92"/>
      <c r="AW19" s="93"/>
      <c r="AX19" s="94">
        <f>'[1](11)'!$K19</f>
        <v>0</v>
      </c>
      <c r="AY19" s="95"/>
      <c r="AZ19" s="92"/>
      <c r="BA19" s="93"/>
      <c r="BB19" s="94">
        <f>'[1](12)'!$K19</f>
        <v>0</v>
      </c>
      <c r="BC19" s="95"/>
      <c r="BD19" s="92"/>
      <c r="BE19" s="96"/>
      <c r="BF19" s="97"/>
      <c r="BG19" s="96"/>
      <c r="BH19" s="97"/>
      <c r="BI19" s="98"/>
      <c r="BJ19" s="99">
        <f t="shared" si="15"/>
        <v>0</v>
      </c>
      <c r="BK19" s="92"/>
      <c r="BL19" s="9">
        <f t="shared" si="16"/>
        <v>992</v>
      </c>
    </row>
    <row r="20" spans="1:64" ht="18" customHeight="1" outlineLevel="2">
      <c r="A20" s="101">
        <f>[1]DATA!A20</f>
        <v>0</v>
      </c>
      <c r="B20" s="102" t="str">
        <f>[1]DATA!B20</f>
        <v>Cheese</v>
      </c>
      <c r="C20" s="102">
        <f>[1]DATA!C20</f>
        <v>0</v>
      </c>
      <c r="E20" s="103"/>
      <c r="F20" s="104"/>
      <c r="G20" s="105"/>
      <c r="I20" s="103"/>
      <c r="J20" s="104"/>
      <c r="K20" s="105"/>
      <c r="M20" s="103"/>
      <c r="N20" s="104"/>
      <c r="O20" s="105"/>
      <c r="Q20" s="103"/>
      <c r="R20" s="104"/>
      <c r="S20" s="105"/>
      <c r="U20" s="103"/>
      <c r="V20" s="104"/>
      <c r="W20" s="105"/>
      <c r="Y20" s="103"/>
      <c r="Z20" s="104"/>
      <c r="AA20" s="105"/>
      <c r="AC20" s="103"/>
      <c r="AD20" s="104"/>
      <c r="AE20" s="105"/>
      <c r="AG20" s="103"/>
      <c r="AH20" s="104"/>
      <c r="AI20" s="105"/>
      <c r="AK20" s="103"/>
      <c r="AL20" s="104"/>
      <c r="AM20" s="105"/>
      <c r="AO20" s="103"/>
      <c r="AP20" s="104"/>
      <c r="AQ20" s="105"/>
      <c r="AS20" s="103"/>
      <c r="AT20" s="104"/>
      <c r="AU20" s="105"/>
      <c r="AW20" s="103"/>
      <c r="AX20" s="104"/>
      <c r="AY20" s="105"/>
      <c r="BA20" s="103"/>
      <c r="BB20" s="104"/>
      <c r="BC20" s="105"/>
      <c r="BE20" s="106"/>
      <c r="BF20" s="107"/>
      <c r="BG20" s="106"/>
      <c r="BH20" s="107"/>
      <c r="BI20" s="108"/>
      <c r="BJ20" s="109">
        <f t="shared" si="15"/>
        <v>0</v>
      </c>
      <c r="BL20" s="9">
        <f t="shared" si="16"/>
        <v>991</v>
      </c>
    </row>
    <row r="21" spans="1:64" ht="18" customHeight="1" outlineLevel="2">
      <c r="A21" s="74">
        <f>[1]DATA!A21</f>
        <v>142001</v>
      </c>
      <c r="B21" s="75" t="str">
        <f>[1]DATA!B21</f>
        <v>Cheese Parmesan</v>
      </c>
      <c r="C21" s="75" t="str">
        <f>[1]DATA!C21</f>
        <v>Kilogram</v>
      </c>
      <c r="E21" s="76"/>
      <c r="F21" s="77"/>
      <c r="G21" s="78"/>
      <c r="I21" s="76">
        <f>'[1](01)'!$J21</f>
        <v>0</v>
      </c>
      <c r="J21" s="77">
        <f>'[1](01)'!$K21</f>
        <v>0</v>
      </c>
      <c r="K21" s="78">
        <f t="shared" si="1"/>
        <v>0</v>
      </c>
      <c r="M21" s="76">
        <f>'[1](02)'!$J21</f>
        <v>0</v>
      </c>
      <c r="N21" s="77">
        <f>'[1](02)'!$K21</f>
        <v>0</v>
      </c>
      <c r="O21" s="78">
        <f t="shared" ref="O21:O47" si="17">IF(M21&gt;=I21,IFERROR(SUM(M21-I21)/M21,0),IF(M21&lt;=I21,IFERROR(-SUM(I21-M21)/M21,0)))</f>
        <v>0</v>
      </c>
      <c r="Q21" s="76">
        <f>'[1](03)'!$J21</f>
        <v>0</v>
      </c>
      <c r="R21" s="77">
        <f>'[1](03)'!$K21</f>
        <v>0</v>
      </c>
      <c r="S21" s="78">
        <f t="shared" ref="S21:S47" si="18">IF(Q21&gt;=M21,IFERROR(SUM(Q21-M21)/Q21,0),IF(Q21&lt;=M21,IFERROR(-SUM(M21-Q21)/Q21,0)))</f>
        <v>0</v>
      </c>
      <c r="U21" s="76">
        <f>'[1](04)'!$J21</f>
        <v>0</v>
      </c>
      <c r="V21" s="77">
        <f>'[1](04)'!$K21</f>
        <v>0</v>
      </c>
      <c r="W21" s="78">
        <f t="shared" ref="W21:W47" si="19">IF(U21&gt;=Q21,IFERROR(SUM(U21-Q21)/U21,0),IF(U21&lt;=Q21,IFERROR(-SUM(Q21-U21)/U21,0)))</f>
        <v>0</v>
      </c>
      <c r="Y21" s="76">
        <f>'[1](05)'!$J21</f>
        <v>0</v>
      </c>
      <c r="Z21" s="77">
        <f>'[1](05)'!$K21</f>
        <v>0</v>
      </c>
      <c r="AA21" s="78">
        <f t="shared" ref="AA21:AA47" si="20">IF(Y21&gt;=U21,IFERROR(SUM(Y21-U21)/Y21,0),IF(Y21&lt;=U21,IFERROR(-SUM(U21-Y21)/Y21,0)))</f>
        <v>0</v>
      </c>
      <c r="AC21" s="76">
        <f>'[1](06)'!$J21</f>
        <v>0</v>
      </c>
      <c r="AD21" s="77">
        <f>'[1](06)'!$K21</f>
        <v>0</v>
      </c>
      <c r="AE21" s="78">
        <f t="shared" ref="AE21:AE47" si="21">IF(AC21&gt;=Y21,IFERROR(SUM(AC21-Y21)/AC21,0),IF(AC21&lt;=Y21,IFERROR(-SUM(Y21-AC21)/AC21,0)))</f>
        <v>0</v>
      </c>
      <c r="AG21" s="76">
        <f>'[1](07)'!$J21</f>
        <v>0</v>
      </c>
      <c r="AH21" s="77">
        <f>'[1](07)'!$K21</f>
        <v>0</v>
      </c>
      <c r="AI21" s="78">
        <f t="shared" ref="AI21:AI47" si="22">IF(AG21&gt;=AC21,IFERROR(SUM(AG21-AC21)/AG21,0),IF(AG21&lt;=AC21,IFERROR(-SUM(AC21-AG21)/AG21,0)))</f>
        <v>0</v>
      </c>
      <c r="AK21" s="76">
        <f>'[1](08)'!$J21</f>
        <v>0</v>
      </c>
      <c r="AL21" s="77">
        <f>'[1](08)'!$K21</f>
        <v>0</v>
      </c>
      <c r="AM21" s="78">
        <f t="shared" ref="AM21:AM47" si="23">IF(AK21&gt;=AG21,IFERROR(SUM(AK21-AG21)/AK21,0),IF(AK21&lt;=AG21,IFERROR(-SUM(AG21-AK21)/AK21,0)))</f>
        <v>0</v>
      </c>
      <c r="AO21" s="76">
        <f>'[1](09)'!$J21</f>
        <v>0</v>
      </c>
      <c r="AP21" s="77">
        <f>'[1](09)'!$K21</f>
        <v>0</v>
      </c>
      <c r="AQ21" s="78">
        <f t="shared" ref="AQ21:AQ47" si="24">IF(AO21&gt;=AK21,IFERROR(SUM(AO21-AK21)/AO21,0),IF(AO21&lt;=AK21,IFERROR(-SUM(AK21-AO21)/AO21,0)))</f>
        <v>0</v>
      </c>
      <c r="AS21" s="76">
        <f>'[1](10)'!$J21</f>
        <v>0</v>
      </c>
      <c r="AT21" s="77">
        <f>'[1](10)'!$K21</f>
        <v>0</v>
      </c>
      <c r="AU21" s="78">
        <f t="shared" ref="AU21:AU47" si="25">IF(AS21&gt;=AO21,IFERROR(SUM(AS21-AO21)/AS21,0),IF(AS21&lt;=AO21,IFERROR(-SUM(AO21-AS21)/AS21,0)))</f>
        <v>0</v>
      </c>
      <c r="AW21" s="76">
        <f>'[1](11)'!$J21</f>
        <v>0</v>
      </c>
      <c r="AX21" s="77">
        <f>'[1](11)'!$K21</f>
        <v>0</v>
      </c>
      <c r="AY21" s="78">
        <f t="shared" ref="AY21:AY47" si="26">IF(AW21&gt;=AS21,IFERROR(SUM(AW21-AS21)/AW21,0),IF(AW21&lt;=AS21,IFERROR(-SUM(AS21-AW21)/AW21,0)))</f>
        <v>0</v>
      </c>
      <c r="BA21" s="76">
        <f>'[1](12)'!$J21</f>
        <v>0</v>
      </c>
      <c r="BB21" s="77">
        <f>'[1](12)'!$K21</f>
        <v>0</v>
      </c>
      <c r="BC21" s="78">
        <f t="shared" ref="BC21:BC47" si="27">IF(BA21&gt;=AW21,IFERROR(SUM(BA21-AW21)/BA21,0),IF(BA21&lt;=AW21,IFERROR(-SUM(AW21-BA21)/BA21,0)))</f>
        <v>0</v>
      </c>
      <c r="BE21" s="79">
        <f t="shared" si="13"/>
        <v>0</v>
      </c>
      <c r="BF21" s="80">
        <f>IFERROR(HLOOKUP(BE21,A21:$BD$5001,$BL21,0),0)</f>
        <v>43131</v>
      </c>
      <c r="BG21" s="79">
        <f t="shared" ref="BG21:BG73" si="28">MIN($E21,$I21,$M21,$Q21,$U21,$Y21,$AC21,$AG21,$AK21,$AO21,$AS21,$AW21,$BA21)</f>
        <v>0</v>
      </c>
      <c r="BH21" s="80">
        <f>IFERROR(HLOOKUP(BG21,A21:$BD$5001,$BL21,0),0)</f>
        <v>43131</v>
      </c>
      <c r="BI21" s="10">
        <f>BE21-BG21</f>
        <v>0</v>
      </c>
      <c r="BJ21" s="11">
        <f>IFERROR((BG21-BE21)/BE21,0)</f>
        <v>0</v>
      </c>
      <c r="BL21" s="9">
        <f>BL20-1</f>
        <v>990</v>
      </c>
    </row>
    <row r="22" spans="1:64" ht="18" customHeight="1" outlineLevel="2">
      <c r="A22" s="81">
        <f>[1]DATA!A22</f>
        <v>142002</v>
      </c>
      <c r="B22" s="82" t="str">
        <f>[1]DATA!B22</f>
        <v>Cheese Edam</v>
      </c>
      <c r="C22" s="82" t="str">
        <f>[1]DATA!C22</f>
        <v>Kilogram</v>
      </c>
      <c r="E22" s="83"/>
      <c r="F22" s="84"/>
      <c r="G22" s="85"/>
      <c r="I22" s="83">
        <f>'[1](01)'!$J22</f>
        <v>0</v>
      </c>
      <c r="J22" s="84">
        <f>'[1](01)'!$K22</f>
        <v>0</v>
      </c>
      <c r="K22" s="85">
        <f t="shared" si="1"/>
        <v>0</v>
      </c>
      <c r="M22" s="83">
        <f>'[1](02)'!$J22</f>
        <v>0</v>
      </c>
      <c r="N22" s="84">
        <f>'[1](02)'!$K22</f>
        <v>0</v>
      </c>
      <c r="O22" s="85">
        <f t="shared" si="17"/>
        <v>0</v>
      </c>
      <c r="Q22" s="83">
        <f>'[1](03)'!$J22</f>
        <v>0</v>
      </c>
      <c r="R22" s="84">
        <f>'[1](03)'!$K22</f>
        <v>0</v>
      </c>
      <c r="S22" s="85">
        <f t="shared" si="18"/>
        <v>0</v>
      </c>
      <c r="U22" s="83">
        <f>'[1](04)'!$J22</f>
        <v>0</v>
      </c>
      <c r="V22" s="84">
        <f>'[1](04)'!$K22</f>
        <v>0</v>
      </c>
      <c r="W22" s="85">
        <f t="shared" si="19"/>
        <v>0</v>
      </c>
      <c r="Y22" s="83">
        <f>'[1](05)'!$J22</f>
        <v>0</v>
      </c>
      <c r="Z22" s="84">
        <f>'[1](05)'!$K22</f>
        <v>0</v>
      </c>
      <c r="AA22" s="85">
        <f t="shared" si="20"/>
        <v>0</v>
      </c>
      <c r="AC22" s="83">
        <f>'[1](06)'!$J22</f>
        <v>0</v>
      </c>
      <c r="AD22" s="84">
        <f>'[1](06)'!$K22</f>
        <v>0</v>
      </c>
      <c r="AE22" s="85">
        <f t="shared" si="21"/>
        <v>0</v>
      </c>
      <c r="AG22" s="83">
        <f>'[1](07)'!$J22</f>
        <v>0</v>
      </c>
      <c r="AH22" s="84">
        <f>'[1](07)'!$K22</f>
        <v>0</v>
      </c>
      <c r="AI22" s="85">
        <f t="shared" si="22"/>
        <v>0</v>
      </c>
      <c r="AK22" s="83">
        <f>'[1](08)'!$J22</f>
        <v>0</v>
      </c>
      <c r="AL22" s="84">
        <f>'[1](08)'!$K22</f>
        <v>0</v>
      </c>
      <c r="AM22" s="85">
        <f t="shared" si="23"/>
        <v>0</v>
      </c>
      <c r="AO22" s="83">
        <f>'[1](09)'!$J22</f>
        <v>0</v>
      </c>
      <c r="AP22" s="84">
        <f>'[1](09)'!$K22</f>
        <v>0</v>
      </c>
      <c r="AQ22" s="85">
        <f t="shared" si="24"/>
        <v>0</v>
      </c>
      <c r="AS22" s="83">
        <f>'[1](10)'!$J22</f>
        <v>0</v>
      </c>
      <c r="AT22" s="84">
        <f>'[1](10)'!$K22</f>
        <v>0</v>
      </c>
      <c r="AU22" s="85">
        <f t="shared" si="25"/>
        <v>0</v>
      </c>
      <c r="AW22" s="83">
        <f>'[1](11)'!$J22</f>
        <v>0</v>
      </c>
      <c r="AX22" s="84">
        <f>'[1](11)'!$K22</f>
        <v>0</v>
      </c>
      <c r="AY22" s="85">
        <f t="shared" si="26"/>
        <v>0</v>
      </c>
      <c r="BA22" s="83">
        <f>'[1](12)'!$J22</f>
        <v>0</v>
      </c>
      <c r="BB22" s="84">
        <f>'[1](12)'!$K22</f>
        <v>0</v>
      </c>
      <c r="BC22" s="85">
        <f t="shared" si="27"/>
        <v>0</v>
      </c>
      <c r="BE22" s="86">
        <f t="shared" si="13"/>
        <v>0</v>
      </c>
      <c r="BF22" s="87">
        <f>IFERROR(HLOOKUP(BE22,A22:$BD$5001,$BL22,0),0)</f>
        <v>43131</v>
      </c>
      <c r="BG22" s="86">
        <f t="shared" si="28"/>
        <v>0</v>
      </c>
      <c r="BH22" s="87">
        <f>IFERROR(HLOOKUP(BG22,A22:$BD$5001,$BL22,0),0)</f>
        <v>43131</v>
      </c>
      <c r="BI22" s="88">
        <f t="shared" si="0"/>
        <v>0</v>
      </c>
      <c r="BJ22" s="89">
        <f t="shared" si="15"/>
        <v>0</v>
      </c>
      <c r="BL22" s="9">
        <f>BL21-1</f>
        <v>989</v>
      </c>
    </row>
    <row r="23" spans="1:64" ht="18" customHeight="1" outlineLevel="2">
      <c r="A23" s="74">
        <f>[1]DATA!A23</f>
        <v>142003</v>
      </c>
      <c r="B23" s="75" t="str">
        <f>[1]DATA!B23</f>
        <v>Cheese Gouda</v>
      </c>
      <c r="C23" s="75" t="str">
        <f>[1]DATA!C23</f>
        <v>Kilogram</v>
      </c>
      <c r="E23" s="76"/>
      <c r="F23" s="77"/>
      <c r="G23" s="78"/>
      <c r="I23" s="76">
        <f>'[1](01)'!$J23</f>
        <v>5</v>
      </c>
      <c r="J23" s="77">
        <f>'[1](01)'!$K23</f>
        <v>585.23</v>
      </c>
      <c r="K23" s="78">
        <f t="shared" si="1"/>
        <v>1</v>
      </c>
      <c r="M23" s="76">
        <f>'[1](02)'!$J23</f>
        <v>4.46</v>
      </c>
      <c r="N23" s="77">
        <f>'[1](02)'!$K23</f>
        <v>557.5</v>
      </c>
      <c r="O23" s="78">
        <f t="shared" si="17"/>
        <v>-0.1210762331838565</v>
      </c>
      <c r="Q23" s="76">
        <f>'[1](03)'!$J23</f>
        <v>0</v>
      </c>
      <c r="R23" s="77">
        <f>'[1](03)'!$K23</f>
        <v>0</v>
      </c>
      <c r="S23" s="78">
        <f t="shared" si="18"/>
        <v>0</v>
      </c>
      <c r="U23" s="76">
        <f>'[1](04)'!$J23</f>
        <v>0</v>
      </c>
      <c r="V23" s="77">
        <f>'[1](04)'!$K23</f>
        <v>0</v>
      </c>
      <c r="W23" s="78">
        <f t="shared" si="19"/>
        <v>0</v>
      </c>
      <c r="Y23" s="76">
        <f>'[1](05)'!$J23</f>
        <v>0</v>
      </c>
      <c r="Z23" s="77">
        <f>'[1](05)'!$K23</f>
        <v>0</v>
      </c>
      <c r="AA23" s="78">
        <f t="shared" si="20"/>
        <v>0</v>
      </c>
      <c r="AC23" s="76">
        <f>'[1](06)'!$J23</f>
        <v>0</v>
      </c>
      <c r="AD23" s="77">
        <f>'[1](06)'!$K23</f>
        <v>0</v>
      </c>
      <c r="AE23" s="78">
        <f t="shared" si="21"/>
        <v>0</v>
      </c>
      <c r="AG23" s="76">
        <f>'[1](07)'!$J23</f>
        <v>0</v>
      </c>
      <c r="AH23" s="77">
        <f>'[1](07)'!$K23</f>
        <v>0</v>
      </c>
      <c r="AI23" s="78">
        <f t="shared" si="22"/>
        <v>0</v>
      </c>
      <c r="AK23" s="76">
        <f>'[1](08)'!$J23</f>
        <v>0</v>
      </c>
      <c r="AL23" s="77">
        <f>'[1](08)'!$K23</f>
        <v>0</v>
      </c>
      <c r="AM23" s="78">
        <f t="shared" si="23"/>
        <v>0</v>
      </c>
      <c r="AO23" s="76">
        <f>'[1](09)'!$J23</f>
        <v>0</v>
      </c>
      <c r="AP23" s="77">
        <f>'[1](09)'!$K23</f>
        <v>0</v>
      </c>
      <c r="AQ23" s="78">
        <f t="shared" si="24"/>
        <v>0</v>
      </c>
      <c r="AS23" s="76">
        <f>'[1](10)'!$J23</f>
        <v>0</v>
      </c>
      <c r="AT23" s="77">
        <f>'[1](10)'!$K23</f>
        <v>0</v>
      </c>
      <c r="AU23" s="78">
        <f t="shared" si="25"/>
        <v>0</v>
      </c>
      <c r="AW23" s="76">
        <f>'[1](11)'!$J23</f>
        <v>0</v>
      </c>
      <c r="AX23" s="77">
        <f>'[1](11)'!$K23</f>
        <v>0</v>
      </c>
      <c r="AY23" s="78">
        <f t="shared" si="26"/>
        <v>0</v>
      </c>
      <c r="BA23" s="76">
        <f>'[1](12)'!$J23</f>
        <v>0</v>
      </c>
      <c r="BB23" s="77">
        <f>'[1](12)'!$K23</f>
        <v>0</v>
      </c>
      <c r="BC23" s="78">
        <f t="shared" si="27"/>
        <v>0</v>
      </c>
      <c r="BE23" s="79">
        <f t="shared" si="13"/>
        <v>5</v>
      </c>
      <c r="BF23" s="80">
        <f>IFERROR(HLOOKUP(BE23,A23:$BD$5001,$BL23,0),0)</f>
        <v>43131</v>
      </c>
      <c r="BG23" s="79">
        <f t="shared" si="28"/>
        <v>0</v>
      </c>
      <c r="BH23" s="80">
        <f>IFERROR(HLOOKUP(BG23,A23:$BD$5001,$BL23,0),0)</f>
        <v>43190</v>
      </c>
      <c r="BI23" s="10">
        <f t="shared" si="0"/>
        <v>5</v>
      </c>
      <c r="BJ23" s="11">
        <f t="shared" si="15"/>
        <v>-1</v>
      </c>
      <c r="BL23" s="9">
        <f t="shared" si="16"/>
        <v>988</v>
      </c>
    </row>
    <row r="24" spans="1:64" ht="18" customHeight="1" outlineLevel="2">
      <c r="A24" s="81">
        <f>[1]DATA!A24</f>
        <v>142004</v>
      </c>
      <c r="B24" s="82" t="str">
        <f>[1]DATA!B24</f>
        <v>Cheese Karesh 3 Kg</v>
      </c>
      <c r="C24" s="82" t="str">
        <f>[1]DATA!C24</f>
        <v>Tin 3 kg</v>
      </c>
      <c r="E24" s="83"/>
      <c r="F24" s="84"/>
      <c r="G24" s="85"/>
      <c r="I24" s="83">
        <f>'[1](01)'!$J24</f>
        <v>0</v>
      </c>
      <c r="J24" s="84">
        <f>'[1](01)'!$K24</f>
        <v>0</v>
      </c>
      <c r="K24" s="85">
        <f t="shared" si="1"/>
        <v>0</v>
      </c>
      <c r="M24" s="83">
        <f>'[1](02)'!$J24</f>
        <v>0</v>
      </c>
      <c r="N24" s="84">
        <f>'[1](02)'!$K24</f>
        <v>0</v>
      </c>
      <c r="O24" s="85">
        <f t="shared" si="17"/>
        <v>0</v>
      </c>
      <c r="Q24" s="83">
        <f>'[1](03)'!$J24</f>
        <v>0</v>
      </c>
      <c r="R24" s="84">
        <f>'[1](03)'!$K24</f>
        <v>0</v>
      </c>
      <c r="S24" s="85">
        <f t="shared" si="18"/>
        <v>0</v>
      </c>
      <c r="U24" s="83">
        <f>'[1](04)'!$J24</f>
        <v>0</v>
      </c>
      <c r="V24" s="84">
        <f>'[1](04)'!$K24</f>
        <v>0</v>
      </c>
      <c r="W24" s="85">
        <f t="shared" si="19"/>
        <v>0</v>
      </c>
      <c r="Y24" s="83">
        <f>'[1](05)'!$J24</f>
        <v>0</v>
      </c>
      <c r="Z24" s="84">
        <f>'[1](05)'!$K24</f>
        <v>0</v>
      </c>
      <c r="AA24" s="85">
        <f t="shared" si="20"/>
        <v>0</v>
      </c>
      <c r="AC24" s="83">
        <f>'[1](06)'!$J24</f>
        <v>0</v>
      </c>
      <c r="AD24" s="84">
        <f>'[1](06)'!$K24</f>
        <v>0</v>
      </c>
      <c r="AE24" s="85">
        <f t="shared" si="21"/>
        <v>0</v>
      </c>
      <c r="AG24" s="83">
        <f>'[1](07)'!$J24</f>
        <v>0</v>
      </c>
      <c r="AH24" s="84">
        <f>'[1](07)'!$K24</f>
        <v>0</v>
      </c>
      <c r="AI24" s="85">
        <f t="shared" si="22"/>
        <v>0</v>
      </c>
      <c r="AK24" s="83">
        <f>'[1](08)'!$J24</f>
        <v>0</v>
      </c>
      <c r="AL24" s="84">
        <f>'[1](08)'!$K24</f>
        <v>0</v>
      </c>
      <c r="AM24" s="85">
        <f t="shared" si="23"/>
        <v>0</v>
      </c>
      <c r="AO24" s="83">
        <f>'[1](09)'!$J24</f>
        <v>0</v>
      </c>
      <c r="AP24" s="84">
        <f>'[1](09)'!$K24</f>
        <v>0</v>
      </c>
      <c r="AQ24" s="85">
        <f t="shared" si="24"/>
        <v>0</v>
      </c>
      <c r="AS24" s="83">
        <f>'[1](10)'!$J24</f>
        <v>0</v>
      </c>
      <c r="AT24" s="84">
        <f>'[1](10)'!$K24</f>
        <v>0</v>
      </c>
      <c r="AU24" s="85">
        <f t="shared" si="25"/>
        <v>0</v>
      </c>
      <c r="AW24" s="83">
        <f>'[1](11)'!$J24</f>
        <v>0</v>
      </c>
      <c r="AX24" s="84">
        <f>'[1](11)'!$K24</f>
        <v>0</v>
      </c>
      <c r="AY24" s="85">
        <f t="shared" si="26"/>
        <v>0</v>
      </c>
      <c r="BA24" s="83">
        <f>'[1](12)'!$J24</f>
        <v>0</v>
      </c>
      <c r="BB24" s="84">
        <f>'[1](12)'!$K24</f>
        <v>0</v>
      </c>
      <c r="BC24" s="85">
        <f t="shared" si="27"/>
        <v>0</v>
      </c>
      <c r="BE24" s="86">
        <f t="shared" si="13"/>
        <v>0</v>
      </c>
      <c r="BF24" s="87">
        <f>IFERROR(HLOOKUP(BE24,A24:$BD$5001,$BL24,0),0)</f>
        <v>43131</v>
      </c>
      <c r="BG24" s="86">
        <f t="shared" si="28"/>
        <v>0</v>
      </c>
      <c r="BH24" s="87">
        <f>IFERROR(HLOOKUP(BG24,A24:$BD$5001,$BL24,0),0)</f>
        <v>43131</v>
      </c>
      <c r="BI24" s="88">
        <f t="shared" si="0"/>
        <v>0</v>
      </c>
      <c r="BJ24" s="89">
        <f t="shared" si="15"/>
        <v>0</v>
      </c>
      <c r="BL24" s="9">
        <f t="shared" si="16"/>
        <v>987</v>
      </c>
    </row>
    <row r="25" spans="1:64" ht="18" customHeight="1" outlineLevel="2">
      <c r="A25" s="74">
        <f>[1]DATA!A25</f>
        <v>142005</v>
      </c>
      <c r="B25" s="75" t="str">
        <f>[1]DATA!B25</f>
        <v>Cheese Mozzarella Grated</v>
      </c>
      <c r="C25" s="75" t="str">
        <f>[1]DATA!C25</f>
        <v>Kilogram</v>
      </c>
      <c r="E25" s="76"/>
      <c r="F25" s="77"/>
      <c r="G25" s="78"/>
      <c r="I25" s="76">
        <f>'[1](01)'!$J25</f>
        <v>72</v>
      </c>
      <c r="J25" s="77">
        <f>'[1](01)'!$K25</f>
        <v>4107.24</v>
      </c>
      <c r="K25" s="78">
        <f t="shared" si="1"/>
        <v>1</v>
      </c>
      <c r="M25" s="76">
        <f>'[1](02)'!$J25</f>
        <v>78</v>
      </c>
      <c r="N25" s="77">
        <f>'[1](02)'!$K25</f>
        <v>4196.6000000000004</v>
      </c>
      <c r="O25" s="78">
        <f t="shared" si="17"/>
        <v>7.6923076923076927E-2</v>
      </c>
      <c r="Q25" s="76">
        <f>'[1](03)'!$J25</f>
        <v>0</v>
      </c>
      <c r="R25" s="77">
        <f>'[1](03)'!$K25</f>
        <v>0</v>
      </c>
      <c r="S25" s="78">
        <f t="shared" si="18"/>
        <v>0</v>
      </c>
      <c r="U25" s="76">
        <f>'[1](04)'!$J25</f>
        <v>0</v>
      </c>
      <c r="V25" s="77">
        <f>'[1](04)'!$K25</f>
        <v>0</v>
      </c>
      <c r="W25" s="78">
        <f t="shared" si="19"/>
        <v>0</v>
      </c>
      <c r="Y25" s="76">
        <f>'[1](05)'!$J25</f>
        <v>0</v>
      </c>
      <c r="Z25" s="77">
        <f>'[1](05)'!$K25</f>
        <v>0</v>
      </c>
      <c r="AA25" s="78">
        <f t="shared" si="20"/>
        <v>0</v>
      </c>
      <c r="AC25" s="76">
        <f>'[1](06)'!$J25</f>
        <v>0</v>
      </c>
      <c r="AD25" s="77">
        <f>'[1](06)'!$K25</f>
        <v>0</v>
      </c>
      <c r="AE25" s="78">
        <f t="shared" si="21"/>
        <v>0</v>
      </c>
      <c r="AG25" s="76">
        <f>'[1](07)'!$J25</f>
        <v>0</v>
      </c>
      <c r="AH25" s="77">
        <f>'[1](07)'!$K25</f>
        <v>0</v>
      </c>
      <c r="AI25" s="78">
        <f t="shared" si="22"/>
        <v>0</v>
      </c>
      <c r="AK25" s="76">
        <f>'[1](08)'!$J25</f>
        <v>0</v>
      </c>
      <c r="AL25" s="77">
        <f>'[1](08)'!$K25</f>
        <v>0</v>
      </c>
      <c r="AM25" s="78">
        <f t="shared" si="23"/>
        <v>0</v>
      </c>
      <c r="AO25" s="76">
        <f>'[1](09)'!$J25</f>
        <v>0</v>
      </c>
      <c r="AP25" s="77">
        <f>'[1](09)'!$K25</f>
        <v>0</v>
      </c>
      <c r="AQ25" s="78">
        <f t="shared" si="24"/>
        <v>0</v>
      </c>
      <c r="AS25" s="76">
        <f>'[1](10)'!$J25</f>
        <v>0</v>
      </c>
      <c r="AT25" s="77">
        <f>'[1](10)'!$K25</f>
        <v>0</v>
      </c>
      <c r="AU25" s="78">
        <f t="shared" si="25"/>
        <v>0</v>
      </c>
      <c r="AW25" s="76">
        <f>'[1](11)'!$J25</f>
        <v>0</v>
      </c>
      <c r="AX25" s="77">
        <f>'[1](11)'!$K25</f>
        <v>0</v>
      </c>
      <c r="AY25" s="78">
        <f t="shared" si="26"/>
        <v>0</v>
      </c>
      <c r="BA25" s="76">
        <f>'[1](12)'!$J25</f>
        <v>0</v>
      </c>
      <c r="BB25" s="77">
        <f>'[1](12)'!$K25</f>
        <v>0</v>
      </c>
      <c r="BC25" s="78">
        <f t="shared" si="27"/>
        <v>0</v>
      </c>
      <c r="BE25" s="79">
        <f t="shared" si="13"/>
        <v>78</v>
      </c>
      <c r="BF25" s="80">
        <f>IFERROR(HLOOKUP(BE25,A25:$BD$5001,$BL25,0),0)</f>
        <v>43159</v>
      </c>
      <c r="BG25" s="79">
        <f t="shared" si="28"/>
        <v>0</v>
      </c>
      <c r="BH25" s="80">
        <f>IFERROR(HLOOKUP(BG25,A25:$BD$5001,$BL25,0),0)</f>
        <v>43190</v>
      </c>
      <c r="BI25" s="10">
        <f t="shared" si="0"/>
        <v>78</v>
      </c>
      <c r="BJ25" s="11">
        <f t="shared" si="15"/>
        <v>-1</v>
      </c>
      <c r="BL25" s="9">
        <f t="shared" si="16"/>
        <v>986</v>
      </c>
    </row>
    <row r="26" spans="1:64" ht="18" customHeight="1" outlineLevel="2">
      <c r="A26" s="81">
        <f>[1]DATA!A26</f>
        <v>142006</v>
      </c>
      <c r="B26" s="82" t="str">
        <f>[1]DATA!B26</f>
        <v>Cheese Mozzarella Whole</v>
      </c>
      <c r="C26" s="82" t="str">
        <f>[1]DATA!C26</f>
        <v>Kilogram</v>
      </c>
      <c r="E26" s="83"/>
      <c r="F26" s="84"/>
      <c r="G26" s="85"/>
      <c r="I26" s="83">
        <f>'[1](01)'!$J26</f>
        <v>0</v>
      </c>
      <c r="J26" s="84">
        <f>'[1](01)'!$K26</f>
        <v>0</v>
      </c>
      <c r="K26" s="85">
        <f t="shared" si="1"/>
        <v>0</v>
      </c>
      <c r="M26" s="83">
        <f>'[1](02)'!$J26</f>
        <v>0</v>
      </c>
      <c r="N26" s="84">
        <f>'[1](02)'!$K26</f>
        <v>0</v>
      </c>
      <c r="O26" s="85">
        <f t="shared" si="17"/>
        <v>0</v>
      </c>
      <c r="Q26" s="83">
        <f>'[1](03)'!$J26</f>
        <v>0</v>
      </c>
      <c r="R26" s="84">
        <f>'[1](03)'!$K26</f>
        <v>0</v>
      </c>
      <c r="S26" s="85">
        <f t="shared" si="18"/>
        <v>0</v>
      </c>
      <c r="U26" s="83">
        <f>'[1](04)'!$J26</f>
        <v>0</v>
      </c>
      <c r="V26" s="84">
        <f>'[1](04)'!$K26</f>
        <v>0</v>
      </c>
      <c r="W26" s="85">
        <f t="shared" si="19"/>
        <v>0</v>
      </c>
      <c r="Y26" s="83">
        <f>'[1](05)'!$J26</f>
        <v>0</v>
      </c>
      <c r="Z26" s="84">
        <f>'[1](05)'!$K26</f>
        <v>0</v>
      </c>
      <c r="AA26" s="85">
        <f t="shared" si="20"/>
        <v>0</v>
      </c>
      <c r="AC26" s="83">
        <f>'[1](06)'!$J26</f>
        <v>0</v>
      </c>
      <c r="AD26" s="84">
        <f>'[1](06)'!$K26</f>
        <v>0</v>
      </c>
      <c r="AE26" s="85">
        <f t="shared" si="21"/>
        <v>0</v>
      </c>
      <c r="AG26" s="83">
        <f>'[1](07)'!$J26</f>
        <v>0</v>
      </c>
      <c r="AH26" s="84">
        <f>'[1](07)'!$K26</f>
        <v>0</v>
      </c>
      <c r="AI26" s="85">
        <f t="shared" si="22"/>
        <v>0</v>
      </c>
      <c r="AK26" s="83">
        <f>'[1](08)'!$J26</f>
        <v>0</v>
      </c>
      <c r="AL26" s="84">
        <f>'[1](08)'!$K26</f>
        <v>0</v>
      </c>
      <c r="AM26" s="85">
        <f t="shared" si="23"/>
        <v>0</v>
      </c>
      <c r="AO26" s="83">
        <f>'[1](09)'!$J26</f>
        <v>0</v>
      </c>
      <c r="AP26" s="84">
        <f>'[1](09)'!$K26</f>
        <v>0</v>
      </c>
      <c r="AQ26" s="85">
        <f t="shared" si="24"/>
        <v>0</v>
      </c>
      <c r="AS26" s="83">
        <f>'[1](10)'!$J26</f>
        <v>0</v>
      </c>
      <c r="AT26" s="84">
        <f>'[1](10)'!$K26</f>
        <v>0</v>
      </c>
      <c r="AU26" s="85">
        <f t="shared" si="25"/>
        <v>0</v>
      </c>
      <c r="AW26" s="83">
        <f>'[1](11)'!$J26</f>
        <v>0</v>
      </c>
      <c r="AX26" s="84">
        <f>'[1](11)'!$K26</f>
        <v>0</v>
      </c>
      <c r="AY26" s="85">
        <f t="shared" si="26"/>
        <v>0</v>
      </c>
      <c r="BA26" s="83">
        <f>'[1](12)'!$J26</f>
        <v>0</v>
      </c>
      <c r="BB26" s="84">
        <f>'[1](12)'!$K26</f>
        <v>0</v>
      </c>
      <c r="BC26" s="85">
        <f t="shared" si="27"/>
        <v>0</v>
      </c>
      <c r="BE26" s="86">
        <f t="shared" si="13"/>
        <v>0</v>
      </c>
      <c r="BF26" s="87">
        <f>IFERROR(HLOOKUP(BE26,A26:$BD$5001,$BL26,0),0)</f>
        <v>43131</v>
      </c>
      <c r="BG26" s="86">
        <f t="shared" si="28"/>
        <v>0</v>
      </c>
      <c r="BH26" s="87">
        <f>IFERROR(HLOOKUP(BG26,A26:$BD$5001,$BL26,0),0)</f>
        <v>43131</v>
      </c>
      <c r="BI26" s="88">
        <f t="shared" si="0"/>
        <v>0</v>
      </c>
      <c r="BJ26" s="89">
        <f t="shared" si="15"/>
        <v>0</v>
      </c>
      <c r="BL26" s="9">
        <f t="shared" si="16"/>
        <v>985</v>
      </c>
    </row>
    <row r="27" spans="1:64" ht="18" customHeight="1" outlineLevel="2">
      <c r="A27" s="74">
        <f>[1]DATA!A27</f>
        <v>142007</v>
      </c>
      <c r="B27" s="75" t="str">
        <f>[1]DATA!B27</f>
        <v>Cheese Ricotta 3.5 kg</v>
      </c>
      <c r="C27" s="75" t="str">
        <f>[1]DATA!C27</f>
        <v>Gallon 3.5 Kg</v>
      </c>
      <c r="E27" s="76"/>
      <c r="F27" s="77"/>
      <c r="G27" s="78"/>
      <c r="I27" s="76">
        <f>'[1](01)'!$J27</f>
        <v>0</v>
      </c>
      <c r="J27" s="77">
        <f>'[1](01)'!$K27</f>
        <v>0</v>
      </c>
      <c r="K27" s="78">
        <f t="shared" si="1"/>
        <v>0</v>
      </c>
      <c r="M27" s="76">
        <f>'[1](02)'!$J27</f>
        <v>0</v>
      </c>
      <c r="N27" s="77">
        <f>'[1](02)'!$K27</f>
        <v>0</v>
      </c>
      <c r="O27" s="78">
        <f t="shared" si="17"/>
        <v>0</v>
      </c>
      <c r="Q27" s="76">
        <f>'[1](03)'!$J27</f>
        <v>0</v>
      </c>
      <c r="R27" s="77">
        <f>'[1](03)'!$K27</f>
        <v>0</v>
      </c>
      <c r="S27" s="78">
        <f t="shared" si="18"/>
        <v>0</v>
      </c>
      <c r="U27" s="76">
        <f>'[1](04)'!$J27</f>
        <v>0</v>
      </c>
      <c r="V27" s="77">
        <f>'[1](04)'!$K27</f>
        <v>0</v>
      </c>
      <c r="W27" s="78">
        <f t="shared" si="19"/>
        <v>0</v>
      </c>
      <c r="Y27" s="76">
        <f>'[1](05)'!$J27</f>
        <v>0</v>
      </c>
      <c r="Z27" s="77">
        <f>'[1](05)'!$K27</f>
        <v>0</v>
      </c>
      <c r="AA27" s="78">
        <f t="shared" si="20"/>
        <v>0</v>
      </c>
      <c r="AC27" s="76">
        <f>'[1](06)'!$J27</f>
        <v>0</v>
      </c>
      <c r="AD27" s="77">
        <f>'[1](06)'!$K27</f>
        <v>0</v>
      </c>
      <c r="AE27" s="78">
        <f t="shared" si="21"/>
        <v>0</v>
      </c>
      <c r="AG27" s="76">
        <f>'[1](07)'!$J27</f>
        <v>0</v>
      </c>
      <c r="AH27" s="77">
        <f>'[1](07)'!$K27</f>
        <v>0</v>
      </c>
      <c r="AI27" s="78">
        <f t="shared" si="22"/>
        <v>0</v>
      </c>
      <c r="AK27" s="76">
        <f>'[1](08)'!$J27</f>
        <v>0</v>
      </c>
      <c r="AL27" s="77">
        <f>'[1](08)'!$K27</f>
        <v>0</v>
      </c>
      <c r="AM27" s="78">
        <f t="shared" si="23"/>
        <v>0</v>
      </c>
      <c r="AO27" s="76">
        <f>'[1](09)'!$J27</f>
        <v>0</v>
      </c>
      <c r="AP27" s="77">
        <f>'[1](09)'!$K27</f>
        <v>0</v>
      </c>
      <c r="AQ27" s="78">
        <f t="shared" si="24"/>
        <v>0</v>
      </c>
      <c r="AS27" s="76">
        <f>'[1](10)'!$J27</f>
        <v>0</v>
      </c>
      <c r="AT27" s="77">
        <f>'[1](10)'!$K27</f>
        <v>0</v>
      </c>
      <c r="AU27" s="78">
        <f t="shared" si="25"/>
        <v>0</v>
      </c>
      <c r="AW27" s="76">
        <f>'[1](11)'!$J27</f>
        <v>0</v>
      </c>
      <c r="AX27" s="77">
        <f>'[1](11)'!$K27</f>
        <v>0</v>
      </c>
      <c r="AY27" s="78">
        <f t="shared" si="26"/>
        <v>0</v>
      </c>
      <c r="BA27" s="76">
        <f>'[1](12)'!$J27</f>
        <v>0</v>
      </c>
      <c r="BB27" s="77">
        <f>'[1](12)'!$K27</f>
        <v>0</v>
      </c>
      <c r="BC27" s="78">
        <f t="shared" si="27"/>
        <v>0</v>
      </c>
      <c r="BE27" s="79">
        <f t="shared" si="13"/>
        <v>0</v>
      </c>
      <c r="BF27" s="80">
        <f>IFERROR(HLOOKUP(BE27,A27:$BD$5001,$BL27,0),0)</f>
        <v>43131</v>
      </c>
      <c r="BG27" s="79">
        <f t="shared" si="28"/>
        <v>0</v>
      </c>
      <c r="BH27" s="80">
        <f>IFERROR(HLOOKUP(BG27,A27:$BD$5001,$BL27,0),0)</f>
        <v>43131</v>
      </c>
      <c r="BI27" s="10">
        <f t="shared" si="0"/>
        <v>0</v>
      </c>
      <c r="BJ27" s="11">
        <f t="shared" si="15"/>
        <v>0</v>
      </c>
      <c r="BL27" s="9">
        <f t="shared" si="16"/>
        <v>984</v>
      </c>
    </row>
    <row r="28" spans="1:64" ht="18" customHeight="1" outlineLevel="2">
      <c r="A28" s="81">
        <f>[1]DATA!A28</f>
        <v>142008</v>
      </c>
      <c r="B28" s="82" t="str">
        <f>[1]DATA!B28</f>
        <v>Cheese Romi</v>
      </c>
      <c r="C28" s="82" t="str">
        <f>[1]DATA!C28</f>
        <v>Kilogram</v>
      </c>
      <c r="E28" s="83"/>
      <c r="F28" s="84"/>
      <c r="G28" s="85"/>
      <c r="I28" s="83">
        <f>'[1](01)'!$J28</f>
        <v>0</v>
      </c>
      <c r="J28" s="84">
        <f>'[1](01)'!$K28</f>
        <v>0</v>
      </c>
      <c r="K28" s="85">
        <f t="shared" si="1"/>
        <v>0</v>
      </c>
      <c r="M28" s="83">
        <f>'[1](02)'!$J28</f>
        <v>11</v>
      </c>
      <c r="N28" s="84">
        <f>'[1](02)'!$K28</f>
        <v>737</v>
      </c>
      <c r="O28" s="85">
        <f t="shared" si="17"/>
        <v>1</v>
      </c>
      <c r="Q28" s="83">
        <f>'[1](03)'!$J28</f>
        <v>0</v>
      </c>
      <c r="R28" s="84">
        <f>'[1](03)'!$K28</f>
        <v>0</v>
      </c>
      <c r="S28" s="85">
        <f t="shared" si="18"/>
        <v>0</v>
      </c>
      <c r="U28" s="83">
        <f>'[1](04)'!$J28</f>
        <v>0</v>
      </c>
      <c r="V28" s="84">
        <f>'[1](04)'!$K28</f>
        <v>0</v>
      </c>
      <c r="W28" s="85">
        <f t="shared" si="19"/>
        <v>0</v>
      </c>
      <c r="Y28" s="83">
        <f>'[1](05)'!$J28</f>
        <v>0</v>
      </c>
      <c r="Z28" s="84">
        <f>'[1](05)'!$K28</f>
        <v>0</v>
      </c>
      <c r="AA28" s="85">
        <f t="shared" si="20"/>
        <v>0</v>
      </c>
      <c r="AC28" s="83">
        <f>'[1](06)'!$J28</f>
        <v>0</v>
      </c>
      <c r="AD28" s="84">
        <f>'[1](06)'!$K28</f>
        <v>0</v>
      </c>
      <c r="AE28" s="85">
        <f t="shared" si="21"/>
        <v>0</v>
      </c>
      <c r="AG28" s="83">
        <f>'[1](07)'!$J28</f>
        <v>0</v>
      </c>
      <c r="AH28" s="84">
        <f>'[1](07)'!$K28</f>
        <v>0</v>
      </c>
      <c r="AI28" s="85">
        <f t="shared" si="22"/>
        <v>0</v>
      </c>
      <c r="AK28" s="83">
        <f>'[1](08)'!$J28</f>
        <v>0</v>
      </c>
      <c r="AL28" s="84">
        <f>'[1](08)'!$K28</f>
        <v>0</v>
      </c>
      <c r="AM28" s="85">
        <f t="shared" si="23"/>
        <v>0</v>
      </c>
      <c r="AO28" s="83">
        <f>'[1](09)'!$J28</f>
        <v>0</v>
      </c>
      <c r="AP28" s="84">
        <f>'[1](09)'!$K28</f>
        <v>0</v>
      </c>
      <c r="AQ28" s="85">
        <f t="shared" si="24"/>
        <v>0</v>
      </c>
      <c r="AS28" s="83">
        <f>'[1](10)'!$J28</f>
        <v>0</v>
      </c>
      <c r="AT28" s="84">
        <f>'[1](10)'!$K28</f>
        <v>0</v>
      </c>
      <c r="AU28" s="85">
        <f t="shared" si="25"/>
        <v>0</v>
      </c>
      <c r="AW28" s="83">
        <f>'[1](11)'!$J28</f>
        <v>0</v>
      </c>
      <c r="AX28" s="84">
        <f>'[1](11)'!$K28</f>
        <v>0</v>
      </c>
      <c r="AY28" s="85">
        <f t="shared" si="26"/>
        <v>0</v>
      </c>
      <c r="BA28" s="83">
        <f>'[1](12)'!$J28</f>
        <v>0</v>
      </c>
      <c r="BB28" s="84">
        <f>'[1](12)'!$K28</f>
        <v>0</v>
      </c>
      <c r="BC28" s="85">
        <f t="shared" si="27"/>
        <v>0</v>
      </c>
      <c r="BE28" s="86">
        <f t="shared" si="13"/>
        <v>11</v>
      </c>
      <c r="BF28" s="87">
        <f>IFERROR(HLOOKUP(BE28,A28:$BD$5001,$BL28,0),0)</f>
        <v>43159</v>
      </c>
      <c r="BG28" s="86">
        <f t="shared" si="28"/>
        <v>0</v>
      </c>
      <c r="BH28" s="87">
        <f>IFERROR(HLOOKUP(BG28,A28:$BD$5001,$BL28,0),0)</f>
        <v>43131</v>
      </c>
      <c r="BI28" s="88">
        <f t="shared" si="0"/>
        <v>11</v>
      </c>
      <c r="BJ28" s="89">
        <f t="shared" si="15"/>
        <v>-1</v>
      </c>
      <c r="BL28" s="9">
        <f t="shared" si="16"/>
        <v>983</v>
      </c>
    </row>
    <row r="29" spans="1:64" ht="18" customHeight="1" outlineLevel="2">
      <c r="A29" s="74">
        <f>[1]DATA!A29</f>
        <v>142009</v>
      </c>
      <c r="B29" s="75" t="str">
        <f>[1]DATA!B29</f>
        <v>Cheese Cheddar 1.8 kg</v>
      </c>
      <c r="C29" s="75" t="str">
        <f>[1]DATA!C29</f>
        <v>Pkt 1.800 Gr</v>
      </c>
      <c r="E29" s="76"/>
      <c r="F29" s="77"/>
      <c r="G29" s="78"/>
      <c r="I29" s="76">
        <f>'[1](01)'!$J29</f>
        <v>224</v>
      </c>
      <c r="J29" s="77">
        <f>'[1](01)'!$K29</f>
        <v>5824</v>
      </c>
      <c r="K29" s="78">
        <f t="shared" si="1"/>
        <v>1</v>
      </c>
      <c r="M29" s="76">
        <f>'[1](02)'!$J29</f>
        <v>240</v>
      </c>
      <c r="N29" s="77">
        <f>'[1](02)'!$K29</f>
        <v>6240</v>
      </c>
      <c r="O29" s="78">
        <f t="shared" si="17"/>
        <v>6.6666666666666666E-2</v>
      </c>
      <c r="Q29" s="76">
        <f>'[1](03)'!$J29</f>
        <v>0</v>
      </c>
      <c r="R29" s="77">
        <f>'[1](03)'!$K29</f>
        <v>0</v>
      </c>
      <c r="S29" s="78">
        <f t="shared" si="18"/>
        <v>0</v>
      </c>
      <c r="U29" s="76">
        <f>'[1](04)'!$J29</f>
        <v>0</v>
      </c>
      <c r="V29" s="77">
        <f>'[1](04)'!$K29</f>
        <v>0</v>
      </c>
      <c r="W29" s="78">
        <f t="shared" si="19"/>
        <v>0</v>
      </c>
      <c r="Y29" s="76">
        <f>'[1](05)'!$J29</f>
        <v>0</v>
      </c>
      <c r="Z29" s="77">
        <f>'[1](05)'!$K29</f>
        <v>0</v>
      </c>
      <c r="AA29" s="78">
        <f t="shared" si="20"/>
        <v>0</v>
      </c>
      <c r="AC29" s="76">
        <f>'[1](06)'!$J29</f>
        <v>0</v>
      </c>
      <c r="AD29" s="77">
        <f>'[1](06)'!$K29</f>
        <v>0</v>
      </c>
      <c r="AE29" s="78">
        <f t="shared" si="21"/>
        <v>0</v>
      </c>
      <c r="AG29" s="76">
        <f>'[1](07)'!$J29</f>
        <v>0</v>
      </c>
      <c r="AH29" s="77">
        <f>'[1](07)'!$K29</f>
        <v>0</v>
      </c>
      <c r="AI29" s="78">
        <f t="shared" si="22"/>
        <v>0</v>
      </c>
      <c r="AK29" s="76">
        <f>'[1](08)'!$J29</f>
        <v>0</v>
      </c>
      <c r="AL29" s="77">
        <f>'[1](08)'!$K29</f>
        <v>0</v>
      </c>
      <c r="AM29" s="78">
        <f t="shared" si="23"/>
        <v>0</v>
      </c>
      <c r="AO29" s="76">
        <f>'[1](09)'!$J29</f>
        <v>0</v>
      </c>
      <c r="AP29" s="77">
        <f>'[1](09)'!$K29</f>
        <v>0</v>
      </c>
      <c r="AQ29" s="78">
        <f t="shared" si="24"/>
        <v>0</v>
      </c>
      <c r="AS29" s="76">
        <f>'[1](10)'!$J29</f>
        <v>0</v>
      </c>
      <c r="AT29" s="77">
        <f>'[1](10)'!$K29</f>
        <v>0</v>
      </c>
      <c r="AU29" s="78">
        <f t="shared" si="25"/>
        <v>0</v>
      </c>
      <c r="AW29" s="76">
        <f>'[1](11)'!$J29</f>
        <v>0</v>
      </c>
      <c r="AX29" s="77">
        <f>'[1](11)'!$K29</f>
        <v>0</v>
      </c>
      <c r="AY29" s="78">
        <f t="shared" si="26"/>
        <v>0</v>
      </c>
      <c r="BA29" s="76">
        <f>'[1](12)'!$J29</f>
        <v>0</v>
      </c>
      <c r="BB29" s="77">
        <f>'[1](12)'!$K29</f>
        <v>0</v>
      </c>
      <c r="BC29" s="78">
        <f t="shared" si="27"/>
        <v>0</v>
      </c>
      <c r="BE29" s="79">
        <f t="shared" si="13"/>
        <v>240</v>
      </c>
      <c r="BF29" s="80">
        <f>IFERROR(HLOOKUP(BE29,A29:$BD$5001,$BL29,0),0)</f>
        <v>43159</v>
      </c>
      <c r="BG29" s="79">
        <f t="shared" si="28"/>
        <v>0</v>
      </c>
      <c r="BH29" s="80">
        <f>IFERROR(HLOOKUP(BG29,A29:$BD$5001,$BL29,0),0)</f>
        <v>43190</v>
      </c>
      <c r="BI29" s="10">
        <f t="shared" si="0"/>
        <v>240</v>
      </c>
      <c r="BJ29" s="11">
        <f t="shared" si="15"/>
        <v>-1</v>
      </c>
      <c r="BL29" s="9">
        <f t="shared" si="16"/>
        <v>982</v>
      </c>
    </row>
    <row r="30" spans="1:64" ht="18" customHeight="1" outlineLevel="2">
      <c r="A30" s="81">
        <f>[1]DATA!A30</f>
        <v>142010</v>
      </c>
      <c r="B30" s="82" t="str">
        <f>[1]DATA!B30</f>
        <v>Cheese White 12 kg</v>
      </c>
      <c r="C30" s="82" t="str">
        <f>[1]DATA!C30</f>
        <v>Tin 12 Kg</v>
      </c>
      <c r="E30" s="83"/>
      <c r="F30" s="84"/>
      <c r="G30" s="85"/>
      <c r="I30" s="83">
        <f>'[1](01)'!$J30</f>
        <v>0</v>
      </c>
      <c r="J30" s="84">
        <f>'[1](01)'!$K30</f>
        <v>0</v>
      </c>
      <c r="K30" s="85">
        <f t="shared" si="1"/>
        <v>0</v>
      </c>
      <c r="M30" s="83">
        <f>'[1](02)'!$J30</f>
        <v>0</v>
      </c>
      <c r="N30" s="84">
        <f>'[1](02)'!$K30</f>
        <v>0</v>
      </c>
      <c r="O30" s="85">
        <f t="shared" si="17"/>
        <v>0</v>
      </c>
      <c r="Q30" s="83">
        <f>'[1](03)'!$J30</f>
        <v>0</v>
      </c>
      <c r="R30" s="84">
        <f>'[1](03)'!$K30</f>
        <v>0</v>
      </c>
      <c r="S30" s="85">
        <f t="shared" si="18"/>
        <v>0</v>
      </c>
      <c r="U30" s="83">
        <f>'[1](04)'!$J30</f>
        <v>0</v>
      </c>
      <c r="V30" s="84">
        <f>'[1](04)'!$K30</f>
        <v>0</v>
      </c>
      <c r="W30" s="85">
        <f t="shared" si="19"/>
        <v>0</v>
      </c>
      <c r="Y30" s="83">
        <f>'[1](05)'!$J30</f>
        <v>0</v>
      </c>
      <c r="Z30" s="84">
        <f>'[1](05)'!$K30</f>
        <v>0</v>
      </c>
      <c r="AA30" s="85">
        <f t="shared" si="20"/>
        <v>0</v>
      </c>
      <c r="AC30" s="83">
        <f>'[1](06)'!$J30</f>
        <v>0</v>
      </c>
      <c r="AD30" s="84">
        <f>'[1](06)'!$K30</f>
        <v>0</v>
      </c>
      <c r="AE30" s="85">
        <f t="shared" si="21"/>
        <v>0</v>
      </c>
      <c r="AG30" s="83">
        <f>'[1](07)'!$J30</f>
        <v>0</v>
      </c>
      <c r="AH30" s="84">
        <f>'[1](07)'!$K30</f>
        <v>0</v>
      </c>
      <c r="AI30" s="85">
        <f t="shared" si="22"/>
        <v>0</v>
      </c>
      <c r="AK30" s="83">
        <f>'[1](08)'!$J30</f>
        <v>0</v>
      </c>
      <c r="AL30" s="84">
        <f>'[1](08)'!$K30</f>
        <v>0</v>
      </c>
      <c r="AM30" s="85">
        <f t="shared" si="23"/>
        <v>0</v>
      </c>
      <c r="AO30" s="83">
        <f>'[1](09)'!$J30</f>
        <v>0</v>
      </c>
      <c r="AP30" s="84">
        <f>'[1](09)'!$K30</f>
        <v>0</v>
      </c>
      <c r="AQ30" s="85">
        <f t="shared" si="24"/>
        <v>0</v>
      </c>
      <c r="AS30" s="83">
        <f>'[1](10)'!$J30</f>
        <v>0</v>
      </c>
      <c r="AT30" s="84">
        <f>'[1](10)'!$K30</f>
        <v>0</v>
      </c>
      <c r="AU30" s="85">
        <f t="shared" si="25"/>
        <v>0</v>
      </c>
      <c r="AW30" s="83">
        <f>'[1](11)'!$J30</f>
        <v>0</v>
      </c>
      <c r="AX30" s="84">
        <f>'[1](11)'!$K30</f>
        <v>0</v>
      </c>
      <c r="AY30" s="85">
        <f t="shared" si="26"/>
        <v>0</v>
      </c>
      <c r="BA30" s="83">
        <f>'[1](12)'!$J30</f>
        <v>0</v>
      </c>
      <c r="BB30" s="84">
        <f>'[1](12)'!$K30</f>
        <v>0</v>
      </c>
      <c r="BC30" s="85">
        <f t="shared" si="27"/>
        <v>0</v>
      </c>
      <c r="BE30" s="86">
        <f t="shared" si="13"/>
        <v>0</v>
      </c>
      <c r="BF30" s="87">
        <f>IFERROR(HLOOKUP(BE30,A30:$BD$5001,$BL30,0),0)</f>
        <v>43131</v>
      </c>
      <c r="BG30" s="86">
        <f t="shared" si="28"/>
        <v>0</v>
      </c>
      <c r="BH30" s="87">
        <f>IFERROR(HLOOKUP(BG30,A30:$BD$5001,$BL30,0),0)</f>
        <v>43131</v>
      </c>
      <c r="BI30" s="88">
        <f t="shared" si="0"/>
        <v>0</v>
      </c>
      <c r="BJ30" s="89">
        <f t="shared" si="15"/>
        <v>0</v>
      </c>
      <c r="BL30" s="9">
        <f t="shared" si="16"/>
        <v>981</v>
      </c>
    </row>
    <row r="31" spans="1:64" ht="18" customHeight="1" outlineLevel="2">
      <c r="A31" s="74">
        <f>[1]DATA!A31</f>
        <v>142011</v>
      </c>
      <c r="B31" s="75" t="str">
        <f>[1]DATA!B31</f>
        <v>Cheese Cheddar 5 kg</v>
      </c>
      <c r="C31" s="75" t="str">
        <f>[1]DATA!C31</f>
        <v>Pkt 5 kg</v>
      </c>
      <c r="E31" s="76"/>
      <c r="F31" s="77"/>
      <c r="G31" s="78"/>
      <c r="I31" s="76">
        <f>'[1](01)'!$J31</f>
        <v>0</v>
      </c>
      <c r="J31" s="77">
        <f>'[1](01)'!$K31</f>
        <v>0</v>
      </c>
      <c r="K31" s="78">
        <f t="shared" si="1"/>
        <v>0</v>
      </c>
      <c r="M31" s="76">
        <f>'[1](02)'!$J31</f>
        <v>0</v>
      </c>
      <c r="N31" s="77">
        <f>'[1](02)'!$K31</f>
        <v>0</v>
      </c>
      <c r="O31" s="78">
        <f t="shared" si="17"/>
        <v>0</v>
      </c>
      <c r="Q31" s="76">
        <f>'[1](03)'!$J31</f>
        <v>0</v>
      </c>
      <c r="R31" s="77">
        <f>'[1](03)'!$K31</f>
        <v>0</v>
      </c>
      <c r="S31" s="78">
        <f t="shared" si="18"/>
        <v>0</v>
      </c>
      <c r="U31" s="76">
        <f>'[1](04)'!$J31</f>
        <v>0</v>
      </c>
      <c r="V31" s="77">
        <f>'[1](04)'!$K31</f>
        <v>0</v>
      </c>
      <c r="W31" s="78">
        <f t="shared" si="19"/>
        <v>0</v>
      </c>
      <c r="Y31" s="76">
        <f>'[1](05)'!$J31</f>
        <v>0</v>
      </c>
      <c r="Z31" s="77">
        <f>'[1](05)'!$K31</f>
        <v>0</v>
      </c>
      <c r="AA31" s="78">
        <f t="shared" si="20"/>
        <v>0</v>
      </c>
      <c r="AC31" s="76">
        <f>'[1](06)'!$J31</f>
        <v>0</v>
      </c>
      <c r="AD31" s="77">
        <f>'[1](06)'!$K31</f>
        <v>0</v>
      </c>
      <c r="AE31" s="78">
        <f t="shared" si="21"/>
        <v>0</v>
      </c>
      <c r="AG31" s="76">
        <f>'[1](07)'!$J31</f>
        <v>0</v>
      </c>
      <c r="AH31" s="77">
        <f>'[1](07)'!$K31</f>
        <v>0</v>
      </c>
      <c r="AI31" s="78">
        <f t="shared" si="22"/>
        <v>0</v>
      </c>
      <c r="AK31" s="76">
        <f>'[1](08)'!$J31</f>
        <v>0</v>
      </c>
      <c r="AL31" s="77">
        <f>'[1](08)'!$K31</f>
        <v>0</v>
      </c>
      <c r="AM31" s="78">
        <f t="shared" si="23"/>
        <v>0</v>
      </c>
      <c r="AO31" s="76">
        <f>'[1](09)'!$J31</f>
        <v>0</v>
      </c>
      <c r="AP31" s="77">
        <f>'[1](09)'!$K31</f>
        <v>0</v>
      </c>
      <c r="AQ31" s="78">
        <f t="shared" si="24"/>
        <v>0</v>
      </c>
      <c r="AS31" s="76">
        <f>'[1](10)'!$J31</f>
        <v>0</v>
      </c>
      <c r="AT31" s="77">
        <f>'[1](10)'!$K31</f>
        <v>0</v>
      </c>
      <c r="AU31" s="78">
        <f t="shared" si="25"/>
        <v>0</v>
      </c>
      <c r="AW31" s="76">
        <f>'[1](11)'!$J31</f>
        <v>0</v>
      </c>
      <c r="AX31" s="77">
        <f>'[1](11)'!$K31</f>
        <v>0</v>
      </c>
      <c r="AY31" s="78">
        <f t="shared" si="26"/>
        <v>0</v>
      </c>
      <c r="BA31" s="76">
        <f>'[1](12)'!$J31</f>
        <v>0</v>
      </c>
      <c r="BB31" s="77">
        <f>'[1](12)'!$K31</f>
        <v>0</v>
      </c>
      <c r="BC31" s="78">
        <f t="shared" si="27"/>
        <v>0</v>
      </c>
      <c r="BE31" s="79">
        <f t="shared" si="13"/>
        <v>0</v>
      </c>
      <c r="BF31" s="80">
        <f>IFERROR(HLOOKUP(BE31,A31:$BD$5001,$BL31,0),0)</f>
        <v>43131</v>
      </c>
      <c r="BG31" s="79">
        <f t="shared" si="28"/>
        <v>0</v>
      </c>
      <c r="BH31" s="80">
        <f>IFERROR(HLOOKUP(BG31,A31:$BD$5001,$BL31,0),0)</f>
        <v>43131</v>
      </c>
      <c r="BI31" s="10">
        <f t="shared" si="0"/>
        <v>0</v>
      </c>
      <c r="BJ31" s="11">
        <f t="shared" si="15"/>
        <v>0</v>
      </c>
      <c r="BL31" s="9">
        <f t="shared" si="16"/>
        <v>980</v>
      </c>
    </row>
    <row r="32" spans="1:64" ht="18" customHeight="1" outlineLevel="2">
      <c r="A32" s="81">
        <f>[1]DATA!A32</f>
        <v>142012</v>
      </c>
      <c r="B32" s="82" t="str">
        <f>[1]DATA!B32</f>
        <v>Cheese Emmental</v>
      </c>
      <c r="C32" s="82" t="str">
        <f>[1]DATA!C32</f>
        <v>Kilogram</v>
      </c>
      <c r="E32" s="83"/>
      <c r="F32" s="84"/>
      <c r="G32" s="85"/>
      <c r="I32" s="83">
        <f>'[1](01)'!$J32</f>
        <v>0</v>
      </c>
      <c r="J32" s="84">
        <f>'[1](01)'!$K32</f>
        <v>0</v>
      </c>
      <c r="K32" s="85">
        <f t="shared" si="1"/>
        <v>0</v>
      </c>
      <c r="M32" s="83">
        <f>'[1](02)'!$J32</f>
        <v>0</v>
      </c>
      <c r="N32" s="84">
        <f>'[1](02)'!$K32</f>
        <v>0</v>
      </c>
      <c r="O32" s="85">
        <f t="shared" si="17"/>
        <v>0</v>
      </c>
      <c r="Q32" s="83">
        <f>'[1](03)'!$J32</f>
        <v>0</v>
      </c>
      <c r="R32" s="84">
        <f>'[1](03)'!$K32</f>
        <v>0</v>
      </c>
      <c r="S32" s="85">
        <f t="shared" si="18"/>
        <v>0</v>
      </c>
      <c r="U32" s="83">
        <f>'[1](04)'!$J32</f>
        <v>0</v>
      </c>
      <c r="V32" s="84">
        <f>'[1](04)'!$K32</f>
        <v>0</v>
      </c>
      <c r="W32" s="85">
        <f t="shared" si="19"/>
        <v>0</v>
      </c>
      <c r="Y32" s="83">
        <f>'[1](05)'!$J32</f>
        <v>0</v>
      </c>
      <c r="Z32" s="84">
        <f>'[1](05)'!$K32</f>
        <v>0</v>
      </c>
      <c r="AA32" s="85">
        <f t="shared" si="20"/>
        <v>0</v>
      </c>
      <c r="AC32" s="83">
        <f>'[1](06)'!$J32</f>
        <v>0</v>
      </c>
      <c r="AD32" s="84">
        <f>'[1](06)'!$K32</f>
        <v>0</v>
      </c>
      <c r="AE32" s="85">
        <f t="shared" si="21"/>
        <v>0</v>
      </c>
      <c r="AG32" s="83">
        <f>'[1](07)'!$J32</f>
        <v>0</v>
      </c>
      <c r="AH32" s="84">
        <f>'[1](07)'!$K32</f>
        <v>0</v>
      </c>
      <c r="AI32" s="85">
        <f t="shared" si="22"/>
        <v>0</v>
      </c>
      <c r="AK32" s="83">
        <f>'[1](08)'!$J32</f>
        <v>0</v>
      </c>
      <c r="AL32" s="84">
        <f>'[1](08)'!$K32</f>
        <v>0</v>
      </c>
      <c r="AM32" s="85">
        <f t="shared" si="23"/>
        <v>0</v>
      </c>
      <c r="AO32" s="83">
        <f>'[1](09)'!$J32</f>
        <v>0</v>
      </c>
      <c r="AP32" s="84">
        <f>'[1](09)'!$K32</f>
        <v>0</v>
      </c>
      <c r="AQ32" s="85">
        <f t="shared" si="24"/>
        <v>0</v>
      </c>
      <c r="AS32" s="83">
        <f>'[1](10)'!$J32</f>
        <v>0</v>
      </c>
      <c r="AT32" s="84">
        <f>'[1](10)'!$K32</f>
        <v>0</v>
      </c>
      <c r="AU32" s="85">
        <f t="shared" si="25"/>
        <v>0</v>
      </c>
      <c r="AW32" s="83">
        <f>'[1](11)'!$J32</f>
        <v>0</v>
      </c>
      <c r="AX32" s="84">
        <f>'[1](11)'!$K32</f>
        <v>0</v>
      </c>
      <c r="AY32" s="85">
        <f t="shared" si="26"/>
        <v>0</v>
      </c>
      <c r="BA32" s="83">
        <f>'[1](12)'!$J32</f>
        <v>0</v>
      </c>
      <c r="BB32" s="84">
        <f>'[1](12)'!$K32</f>
        <v>0</v>
      </c>
      <c r="BC32" s="85">
        <f t="shared" si="27"/>
        <v>0</v>
      </c>
      <c r="BE32" s="86">
        <f t="shared" si="13"/>
        <v>0</v>
      </c>
      <c r="BF32" s="87">
        <f>IFERROR(HLOOKUP(BE32,A32:$BD$5001,$BL32,0),0)</f>
        <v>43131</v>
      </c>
      <c r="BG32" s="86">
        <f t="shared" si="28"/>
        <v>0</v>
      </c>
      <c r="BH32" s="87">
        <f>IFERROR(HLOOKUP(BG32,A32:$BD$5001,$BL32,0),0)</f>
        <v>43131</v>
      </c>
      <c r="BI32" s="88">
        <f t="shared" si="0"/>
        <v>0</v>
      </c>
      <c r="BJ32" s="89">
        <f t="shared" si="15"/>
        <v>0</v>
      </c>
      <c r="BL32" s="9">
        <f t="shared" si="16"/>
        <v>979</v>
      </c>
    </row>
    <row r="33" spans="1:64" ht="18" customHeight="1" outlineLevel="2">
      <c r="A33" s="74">
        <f>[1]DATA!A33</f>
        <v>142013</v>
      </c>
      <c r="B33" s="75" t="str">
        <f>[1]DATA!B33</f>
        <v>Cheese</v>
      </c>
      <c r="C33" s="75" t="str">
        <f>[1]DATA!C33</f>
        <v>Kilogram</v>
      </c>
      <c r="E33" s="76"/>
      <c r="F33" s="77"/>
      <c r="G33" s="78"/>
      <c r="I33" s="76">
        <f>'[1](01)'!$J33</f>
        <v>0</v>
      </c>
      <c r="J33" s="77">
        <f>'[1](01)'!$K33</f>
        <v>0</v>
      </c>
      <c r="K33" s="78">
        <f t="shared" si="1"/>
        <v>0</v>
      </c>
      <c r="M33" s="76">
        <f>'[1](02)'!$J33</f>
        <v>0</v>
      </c>
      <c r="N33" s="77">
        <f>'[1](02)'!$K33</f>
        <v>0</v>
      </c>
      <c r="O33" s="78">
        <f t="shared" si="17"/>
        <v>0</v>
      </c>
      <c r="Q33" s="76">
        <f>'[1](03)'!$J33</f>
        <v>0</v>
      </c>
      <c r="R33" s="77">
        <f>'[1](03)'!$K33</f>
        <v>0</v>
      </c>
      <c r="S33" s="78">
        <f t="shared" si="18"/>
        <v>0</v>
      </c>
      <c r="U33" s="76">
        <f>'[1](04)'!$J33</f>
        <v>0</v>
      </c>
      <c r="V33" s="77">
        <f>'[1](04)'!$K33</f>
        <v>0</v>
      </c>
      <c r="W33" s="78">
        <f t="shared" si="19"/>
        <v>0</v>
      </c>
      <c r="Y33" s="76">
        <f>'[1](05)'!$J33</f>
        <v>0</v>
      </c>
      <c r="Z33" s="77">
        <f>'[1](05)'!$K33</f>
        <v>0</v>
      </c>
      <c r="AA33" s="78">
        <f t="shared" si="20"/>
        <v>0</v>
      </c>
      <c r="AC33" s="76">
        <f>'[1](06)'!$J33</f>
        <v>0</v>
      </c>
      <c r="AD33" s="77">
        <f>'[1](06)'!$K33</f>
        <v>0</v>
      </c>
      <c r="AE33" s="78">
        <f t="shared" si="21"/>
        <v>0</v>
      </c>
      <c r="AG33" s="76">
        <f>'[1](07)'!$J33</f>
        <v>0</v>
      </c>
      <c r="AH33" s="77">
        <f>'[1](07)'!$K33</f>
        <v>0</v>
      </c>
      <c r="AI33" s="78">
        <f t="shared" si="22"/>
        <v>0</v>
      </c>
      <c r="AK33" s="76">
        <f>'[1](08)'!$J33</f>
        <v>0</v>
      </c>
      <c r="AL33" s="77">
        <f>'[1](08)'!$K33</f>
        <v>0</v>
      </c>
      <c r="AM33" s="78">
        <f t="shared" si="23"/>
        <v>0</v>
      </c>
      <c r="AO33" s="76">
        <f>'[1](09)'!$J33</f>
        <v>0</v>
      </c>
      <c r="AP33" s="77">
        <f>'[1](09)'!$K33</f>
        <v>0</v>
      </c>
      <c r="AQ33" s="78">
        <f t="shared" si="24"/>
        <v>0</v>
      </c>
      <c r="AS33" s="76">
        <f>'[1](10)'!$J33</f>
        <v>0</v>
      </c>
      <c r="AT33" s="77">
        <f>'[1](10)'!$K33</f>
        <v>0</v>
      </c>
      <c r="AU33" s="78">
        <f t="shared" si="25"/>
        <v>0</v>
      </c>
      <c r="AW33" s="76">
        <f>'[1](11)'!$J33</f>
        <v>0</v>
      </c>
      <c r="AX33" s="77">
        <f>'[1](11)'!$K33</f>
        <v>0</v>
      </c>
      <c r="AY33" s="78">
        <f t="shared" si="26"/>
        <v>0</v>
      </c>
      <c r="BA33" s="76">
        <f>'[1](12)'!$J33</f>
        <v>0</v>
      </c>
      <c r="BB33" s="77">
        <f>'[1](12)'!$K33</f>
        <v>0</v>
      </c>
      <c r="BC33" s="78">
        <f t="shared" si="27"/>
        <v>0</v>
      </c>
      <c r="BE33" s="79">
        <f t="shared" si="13"/>
        <v>0</v>
      </c>
      <c r="BF33" s="80">
        <f>IFERROR(HLOOKUP(BE33,A33:$BD$5001,$BL33,0),0)</f>
        <v>43131</v>
      </c>
      <c r="BG33" s="79">
        <f t="shared" si="28"/>
        <v>0</v>
      </c>
      <c r="BH33" s="80">
        <f>IFERROR(HLOOKUP(BG33,A33:$BD$5001,$BL33,0),0)</f>
        <v>43131</v>
      </c>
      <c r="BI33" s="10">
        <f t="shared" si="0"/>
        <v>0</v>
      </c>
      <c r="BJ33" s="11">
        <f t="shared" si="15"/>
        <v>0</v>
      </c>
      <c r="BL33" s="9">
        <f t="shared" si="16"/>
        <v>978</v>
      </c>
    </row>
    <row r="34" spans="1:64" ht="18" customHeight="1" outlineLevel="2">
      <c r="A34" s="81">
        <f>[1]DATA!A34</f>
        <v>142014</v>
      </c>
      <c r="B34" s="82" t="str">
        <f>[1]DATA!B34</f>
        <v>Cheese El Moro</v>
      </c>
      <c r="C34" s="82" t="str">
        <f>[1]DATA!C34</f>
        <v>Kilogram</v>
      </c>
      <c r="E34" s="83"/>
      <c r="F34" s="84"/>
      <c r="G34" s="85"/>
      <c r="I34" s="83">
        <f>'[1](01)'!$J34</f>
        <v>0</v>
      </c>
      <c r="J34" s="84">
        <f>'[1](01)'!$K34</f>
        <v>0</v>
      </c>
      <c r="K34" s="85">
        <f t="shared" si="1"/>
        <v>0</v>
      </c>
      <c r="M34" s="83">
        <f>'[1](02)'!$J34</f>
        <v>0</v>
      </c>
      <c r="N34" s="84">
        <f>'[1](02)'!$K34</f>
        <v>0</v>
      </c>
      <c r="O34" s="85">
        <f t="shared" si="17"/>
        <v>0</v>
      </c>
      <c r="Q34" s="83">
        <f>'[1](03)'!$J34</f>
        <v>0</v>
      </c>
      <c r="R34" s="84">
        <f>'[1](03)'!$K34</f>
        <v>0</v>
      </c>
      <c r="S34" s="85">
        <f t="shared" si="18"/>
        <v>0</v>
      </c>
      <c r="U34" s="83">
        <f>'[1](04)'!$J34</f>
        <v>0</v>
      </c>
      <c r="V34" s="84">
        <f>'[1](04)'!$K34</f>
        <v>0</v>
      </c>
      <c r="W34" s="85">
        <f t="shared" si="19"/>
        <v>0</v>
      </c>
      <c r="Y34" s="83">
        <f>'[1](05)'!$J34</f>
        <v>0</v>
      </c>
      <c r="Z34" s="84">
        <f>'[1](05)'!$K34</f>
        <v>0</v>
      </c>
      <c r="AA34" s="85">
        <f t="shared" si="20"/>
        <v>0</v>
      </c>
      <c r="AC34" s="83">
        <f>'[1](06)'!$J34</f>
        <v>0</v>
      </c>
      <c r="AD34" s="84">
        <f>'[1](06)'!$K34</f>
        <v>0</v>
      </c>
      <c r="AE34" s="85">
        <f t="shared" si="21"/>
        <v>0</v>
      </c>
      <c r="AG34" s="83">
        <f>'[1](07)'!$J34</f>
        <v>0</v>
      </c>
      <c r="AH34" s="84">
        <f>'[1](07)'!$K34</f>
        <v>0</v>
      </c>
      <c r="AI34" s="85">
        <f t="shared" si="22"/>
        <v>0</v>
      </c>
      <c r="AK34" s="83">
        <f>'[1](08)'!$J34</f>
        <v>0</v>
      </c>
      <c r="AL34" s="84">
        <f>'[1](08)'!$K34</f>
        <v>0</v>
      </c>
      <c r="AM34" s="85">
        <f t="shared" si="23"/>
        <v>0</v>
      </c>
      <c r="AO34" s="83">
        <f>'[1](09)'!$J34</f>
        <v>0</v>
      </c>
      <c r="AP34" s="84">
        <f>'[1](09)'!$K34</f>
        <v>0</v>
      </c>
      <c r="AQ34" s="85">
        <f t="shared" si="24"/>
        <v>0</v>
      </c>
      <c r="AS34" s="83">
        <f>'[1](10)'!$J34</f>
        <v>0</v>
      </c>
      <c r="AT34" s="84">
        <f>'[1](10)'!$K34</f>
        <v>0</v>
      </c>
      <c r="AU34" s="85">
        <f t="shared" si="25"/>
        <v>0</v>
      </c>
      <c r="AW34" s="83">
        <f>'[1](11)'!$J34</f>
        <v>0</v>
      </c>
      <c r="AX34" s="84">
        <f>'[1](11)'!$K34</f>
        <v>0</v>
      </c>
      <c r="AY34" s="85">
        <f t="shared" si="26"/>
        <v>0</v>
      </c>
      <c r="BA34" s="83">
        <f>'[1](12)'!$J34</f>
        <v>0</v>
      </c>
      <c r="BB34" s="84">
        <f>'[1](12)'!$K34</f>
        <v>0</v>
      </c>
      <c r="BC34" s="85">
        <f t="shared" si="27"/>
        <v>0</v>
      </c>
      <c r="BE34" s="86">
        <f t="shared" si="13"/>
        <v>0</v>
      </c>
      <c r="BF34" s="87">
        <f>IFERROR(HLOOKUP(BE34,A34:$BD$5001,$BL34,0),0)</f>
        <v>43131</v>
      </c>
      <c r="BG34" s="86">
        <f t="shared" si="28"/>
        <v>0</v>
      </c>
      <c r="BH34" s="87">
        <f>IFERROR(HLOOKUP(BG34,A34:$BD$5001,$BL34,0),0)</f>
        <v>43131</v>
      </c>
      <c r="BI34" s="88">
        <f t="shared" si="0"/>
        <v>0</v>
      </c>
      <c r="BJ34" s="89">
        <f t="shared" si="15"/>
        <v>0</v>
      </c>
      <c r="BL34" s="9">
        <f t="shared" si="16"/>
        <v>977</v>
      </c>
    </row>
    <row r="35" spans="1:64" ht="18" customHeight="1" outlineLevel="2">
      <c r="A35" s="74">
        <f>[1]DATA!A35</f>
        <v>142015</v>
      </c>
      <c r="B35" s="75" t="str">
        <f>[1]DATA!B35</f>
        <v>Cheese Venesta</v>
      </c>
      <c r="C35" s="75" t="str">
        <f>[1]DATA!C35</f>
        <v>Kilogram</v>
      </c>
      <c r="E35" s="76"/>
      <c r="F35" s="77"/>
      <c r="G35" s="78"/>
      <c r="I35" s="76">
        <f>'[1](01)'!$J35</f>
        <v>0</v>
      </c>
      <c r="J35" s="77">
        <f>'[1](01)'!$K35</f>
        <v>0</v>
      </c>
      <c r="K35" s="78">
        <f t="shared" si="1"/>
        <v>0</v>
      </c>
      <c r="M35" s="76">
        <f>'[1](02)'!$J35</f>
        <v>0</v>
      </c>
      <c r="N35" s="77">
        <f>'[1](02)'!$K35</f>
        <v>0</v>
      </c>
      <c r="O35" s="78">
        <f t="shared" si="17"/>
        <v>0</v>
      </c>
      <c r="Q35" s="76">
        <f>'[1](03)'!$J35</f>
        <v>0</v>
      </c>
      <c r="R35" s="77">
        <f>'[1](03)'!$K35</f>
        <v>0</v>
      </c>
      <c r="S35" s="78">
        <f t="shared" si="18"/>
        <v>0</v>
      </c>
      <c r="U35" s="76">
        <f>'[1](04)'!$J35</f>
        <v>0</v>
      </c>
      <c r="V35" s="77">
        <f>'[1](04)'!$K35</f>
        <v>0</v>
      </c>
      <c r="W35" s="78">
        <f t="shared" si="19"/>
        <v>0</v>
      </c>
      <c r="Y35" s="76">
        <f>'[1](05)'!$J35</f>
        <v>0</v>
      </c>
      <c r="Z35" s="77">
        <f>'[1](05)'!$K35</f>
        <v>0</v>
      </c>
      <c r="AA35" s="78">
        <f t="shared" si="20"/>
        <v>0</v>
      </c>
      <c r="AC35" s="76">
        <f>'[1](06)'!$J35</f>
        <v>0</v>
      </c>
      <c r="AD35" s="77">
        <f>'[1](06)'!$K35</f>
        <v>0</v>
      </c>
      <c r="AE35" s="78">
        <f t="shared" si="21"/>
        <v>0</v>
      </c>
      <c r="AG35" s="76">
        <f>'[1](07)'!$J35</f>
        <v>0</v>
      </c>
      <c r="AH35" s="77">
        <f>'[1](07)'!$K35</f>
        <v>0</v>
      </c>
      <c r="AI35" s="78">
        <f t="shared" si="22"/>
        <v>0</v>
      </c>
      <c r="AK35" s="76">
        <f>'[1](08)'!$J35</f>
        <v>0</v>
      </c>
      <c r="AL35" s="77">
        <f>'[1](08)'!$K35</f>
        <v>0</v>
      </c>
      <c r="AM35" s="78">
        <f t="shared" si="23"/>
        <v>0</v>
      </c>
      <c r="AO35" s="76">
        <f>'[1](09)'!$J35</f>
        <v>0</v>
      </c>
      <c r="AP35" s="77">
        <f>'[1](09)'!$K35</f>
        <v>0</v>
      </c>
      <c r="AQ35" s="78">
        <f t="shared" si="24"/>
        <v>0</v>
      </c>
      <c r="AS35" s="76">
        <f>'[1](10)'!$J35</f>
        <v>0</v>
      </c>
      <c r="AT35" s="77">
        <f>'[1](10)'!$K35</f>
        <v>0</v>
      </c>
      <c r="AU35" s="78">
        <f t="shared" si="25"/>
        <v>0</v>
      </c>
      <c r="AW35" s="76">
        <f>'[1](11)'!$J35</f>
        <v>0</v>
      </c>
      <c r="AX35" s="77">
        <f>'[1](11)'!$K35</f>
        <v>0</v>
      </c>
      <c r="AY35" s="78">
        <f t="shared" si="26"/>
        <v>0</v>
      </c>
      <c r="BA35" s="76">
        <f>'[1](12)'!$J35</f>
        <v>0</v>
      </c>
      <c r="BB35" s="77">
        <f>'[1](12)'!$K35</f>
        <v>0</v>
      </c>
      <c r="BC35" s="78">
        <f t="shared" si="27"/>
        <v>0</v>
      </c>
      <c r="BE35" s="79">
        <f t="shared" si="13"/>
        <v>0</v>
      </c>
      <c r="BF35" s="80">
        <f>IFERROR(HLOOKUP(BE35,A35:$BD$5001,$BL35,0),0)</f>
        <v>43131</v>
      </c>
      <c r="BG35" s="79">
        <f t="shared" si="28"/>
        <v>0</v>
      </c>
      <c r="BH35" s="80">
        <f>IFERROR(HLOOKUP(BG35,A35:$BD$5001,$BL35,0),0)</f>
        <v>43131</v>
      </c>
      <c r="BI35" s="10">
        <f t="shared" si="0"/>
        <v>0</v>
      </c>
      <c r="BJ35" s="11">
        <f t="shared" si="15"/>
        <v>0</v>
      </c>
      <c r="BL35" s="9">
        <f t="shared" si="16"/>
        <v>976</v>
      </c>
    </row>
    <row r="36" spans="1:64" ht="18" customHeight="1" outlineLevel="2">
      <c r="A36" s="81">
        <f>[1]DATA!A36</f>
        <v>142016</v>
      </c>
      <c r="B36" s="82" t="str">
        <f>[1]DATA!B36</f>
        <v>Cheese Smoked</v>
      </c>
      <c r="C36" s="82" t="str">
        <f>[1]DATA!C36</f>
        <v>Kilogram</v>
      </c>
      <c r="E36" s="83"/>
      <c r="F36" s="84"/>
      <c r="G36" s="85"/>
      <c r="I36" s="83">
        <f>'[1](01)'!$J36</f>
        <v>0</v>
      </c>
      <c r="J36" s="84">
        <f>'[1](01)'!$K36</f>
        <v>0</v>
      </c>
      <c r="K36" s="85">
        <f t="shared" si="1"/>
        <v>0</v>
      </c>
      <c r="M36" s="83">
        <f>'[1](02)'!$J36</f>
        <v>0</v>
      </c>
      <c r="N36" s="84">
        <f>'[1](02)'!$K36</f>
        <v>0</v>
      </c>
      <c r="O36" s="85">
        <f t="shared" si="17"/>
        <v>0</v>
      </c>
      <c r="Q36" s="83">
        <f>'[1](03)'!$J36</f>
        <v>0</v>
      </c>
      <c r="R36" s="84">
        <f>'[1](03)'!$K36</f>
        <v>0</v>
      </c>
      <c r="S36" s="85">
        <f t="shared" si="18"/>
        <v>0</v>
      </c>
      <c r="U36" s="83">
        <f>'[1](04)'!$J36</f>
        <v>0</v>
      </c>
      <c r="V36" s="84">
        <f>'[1](04)'!$K36</f>
        <v>0</v>
      </c>
      <c r="W36" s="85">
        <f t="shared" si="19"/>
        <v>0</v>
      </c>
      <c r="Y36" s="83">
        <f>'[1](05)'!$J36</f>
        <v>0</v>
      </c>
      <c r="Z36" s="84">
        <f>'[1](05)'!$K36</f>
        <v>0</v>
      </c>
      <c r="AA36" s="85">
        <f t="shared" si="20"/>
        <v>0</v>
      </c>
      <c r="AC36" s="83">
        <f>'[1](06)'!$J36</f>
        <v>0</v>
      </c>
      <c r="AD36" s="84">
        <f>'[1](06)'!$K36</f>
        <v>0</v>
      </c>
      <c r="AE36" s="85">
        <f t="shared" si="21"/>
        <v>0</v>
      </c>
      <c r="AG36" s="83">
        <f>'[1](07)'!$J36</f>
        <v>0</v>
      </c>
      <c r="AH36" s="84">
        <f>'[1](07)'!$K36</f>
        <v>0</v>
      </c>
      <c r="AI36" s="85">
        <f t="shared" si="22"/>
        <v>0</v>
      </c>
      <c r="AK36" s="83">
        <f>'[1](08)'!$J36</f>
        <v>0</v>
      </c>
      <c r="AL36" s="84">
        <f>'[1](08)'!$K36</f>
        <v>0</v>
      </c>
      <c r="AM36" s="85">
        <f t="shared" si="23"/>
        <v>0</v>
      </c>
      <c r="AO36" s="83">
        <f>'[1](09)'!$J36</f>
        <v>0</v>
      </c>
      <c r="AP36" s="84">
        <f>'[1](09)'!$K36</f>
        <v>0</v>
      </c>
      <c r="AQ36" s="85">
        <f t="shared" si="24"/>
        <v>0</v>
      </c>
      <c r="AS36" s="83">
        <f>'[1](10)'!$J36</f>
        <v>0</v>
      </c>
      <c r="AT36" s="84">
        <f>'[1](10)'!$K36</f>
        <v>0</v>
      </c>
      <c r="AU36" s="85">
        <f t="shared" si="25"/>
        <v>0</v>
      </c>
      <c r="AW36" s="83">
        <f>'[1](11)'!$J36</f>
        <v>0</v>
      </c>
      <c r="AX36" s="84">
        <f>'[1](11)'!$K36</f>
        <v>0</v>
      </c>
      <c r="AY36" s="85">
        <f t="shared" si="26"/>
        <v>0</v>
      </c>
      <c r="BA36" s="83">
        <f>'[1](12)'!$J36</f>
        <v>0</v>
      </c>
      <c r="BB36" s="84">
        <f>'[1](12)'!$K36</f>
        <v>0</v>
      </c>
      <c r="BC36" s="85">
        <f t="shared" si="27"/>
        <v>0</v>
      </c>
      <c r="BE36" s="86">
        <f t="shared" si="13"/>
        <v>0</v>
      </c>
      <c r="BF36" s="87">
        <f>IFERROR(HLOOKUP(BE36,A36:$BD$5001,$BL36,0),0)</f>
        <v>43131</v>
      </c>
      <c r="BG36" s="86">
        <f t="shared" si="28"/>
        <v>0</v>
      </c>
      <c r="BH36" s="87">
        <f>IFERROR(HLOOKUP(BG36,A36:$BD$5001,$BL36,0),0)</f>
        <v>43131</v>
      </c>
      <c r="BI36" s="88">
        <f t="shared" si="0"/>
        <v>0</v>
      </c>
      <c r="BJ36" s="89">
        <f t="shared" si="15"/>
        <v>0</v>
      </c>
      <c r="BL36" s="9">
        <f t="shared" si="16"/>
        <v>975</v>
      </c>
    </row>
    <row r="37" spans="1:64" ht="18" customHeight="1" outlineLevel="2">
      <c r="A37" s="74">
        <f>[1]DATA!A37</f>
        <v>142017</v>
      </c>
      <c r="B37" s="75" t="str">
        <f>[1]DATA!B37</f>
        <v>Cheese Goat</v>
      </c>
      <c r="C37" s="75" t="str">
        <f>[1]DATA!C37</f>
        <v>Each</v>
      </c>
      <c r="E37" s="76"/>
      <c r="F37" s="77"/>
      <c r="G37" s="78"/>
      <c r="I37" s="76">
        <f>'[1](01)'!$J37</f>
        <v>0</v>
      </c>
      <c r="J37" s="77">
        <f>'[1](01)'!$K37</f>
        <v>0</v>
      </c>
      <c r="K37" s="78">
        <f t="shared" si="1"/>
        <v>0</v>
      </c>
      <c r="M37" s="76">
        <f>'[1](02)'!$J37</f>
        <v>0</v>
      </c>
      <c r="N37" s="77">
        <f>'[1](02)'!$K37</f>
        <v>0</v>
      </c>
      <c r="O37" s="78">
        <f t="shared" si="17"/>
        <v>0</v>
      </c>
      <c r="Q37" s="76">
        <f>'[1](03)'!$J37</f>
        <v>0</v>
      </c>
      <c r="R37" s="77">
        <f>'[1](03)'!$K37</f>
        <v>0</v>
      </c>
      <c r="S37" s="78">
        <f t="shared" si="18"/>
        <v>0</v>
      </c>
      <c r="U37" s="76">
        <f>'[1](04)'!$J37</f>
        <v>0</v>
      </c>
      <c r="V37" s="77">
        <f>'[1](04)'!$K37</f>
        <v>0</v>
      </c>
      <c r="W37" s="78">
        <f t="shared" si="19"/>
        <v>0</v>
      </c>
      <c r="Y37" s="76">
        <f>'[1](05)'!$J37</f>
        <v>0</v>
      </c>
      <c r="Z37" s="77">
        <f>'[1](05)'!$K37</f>
        <v>0</v>
      </c>
      <c r="AA37" s="78">
        <f t="shared" si="20"/>
        <v>0</v>
      </c>
      <c r="AC37" s="76">
        <f>'[1](06)'!$J37</f>
        <v>0</v>
      </c>
      <c r="AD37" s="77">
        <f>'[1](06)'!$K37</f>
        <v>0</v>
      </c>
      <c r="AE37" s="78">
        <f t="shared" si="21"/>
        <v>0</v>
      </c>
      <c r="AG37" s="76">
        <f>'[1](07)'!$J37</f>
        <v>0</v>
      </c>
      <c r="AH37" s="77">
        <f>'[1](07)'!$K37</f>
        <v>0</v>
      </c>
      <c r="AI37" s="78">
        <f t="shared" si="22"/>
        <v>0</v>
      </c>
      <c r="AK37" s="76">
        <f>'[1](08)'!$J37</f>
        <v>0</v>
      </c>
      <c r="AL37" s="77">
        <f>'[1](08)'!$K37</f>
        <v>0</v>
      </c>
      <c r="AM37" s="78">
        <f t="shared" si="23"/>
        <v>0</v>
      </c>
      <c r="AO37" s="76">
        <f>'[1](09)'!$J37</f>
        <v>0</v>
      </c>
      <c r="AP37" s="77">
        <f>'[1](09)'!$K37</f>
        <v>0</v>
      </c>
      <c r="AQ37" s="78">
        <f t="shared" si="24"/>
        <v>0</v>
      </c>
      <c r="AS37" s="76">
        <f>'[1](10)'!$J37</f>
        <v>0</v>
      </c>
      <c r="AT37" s="77">
        <f>'[1](10)'!$K37</f>
        <v>0</v>
      </c>
      <c r="AU37" s="78">
        <f t="shared" si="25"/>
        <v>0</v>
      </c>
      <c r="AW37" s="76">
        <f>'[1](11)'!$J37</f>
        <v>0</v>
      </c>
      <c r="AX37" s="77">
        <f>'[1](11)'!$K37</f>
        <v>0</v>
      </c>
      <c r="AY37" s="78">
        <f t="shared" si="26"/>
        <v>0</v>
      </c>
      <c r="BA37" s="76">
        <f>'[1](12)'!$J37</f>
        <v>0</v>
      </c>
      <c r="BB37" s="77">
        <f>'[1](12)'!$K37</f>
        <v>0</v>
      </c>
      <c r="BC37" s="78">
        <f t="shared" si="27"/>
        <v>0</v>
      </c>
      <c r="BE37" s="79">
        <f t="shared" si="13"/>
        <v>0</v>
      </c>
      <c r="BF37" s="80">
        <f>IFERROR(HLOOKUP(BE37,A37:$BD$5001,$BL37,0),0)</f>
        <v>43131</v>
      </c>
      <c r="BG37" s="79">
        <f t="shared" si="28"/>
        <v>0</v>
      </c>
      <c r="BH37" s="80">
        <f>IFERROR(HLOOKUP(BG37,A37:$BD$5001,$BL37,0),0)</f>
        <v>43131</v>
      </c>
      <c r="BI37" s="10">
        <f t="shared" si="0"/>
        <v>0</v>
      </c>
      <c r="BJ37" s="11">
        <f t="shared" si="15"/>
        <v>0</v>
      </c>
      <c r="BL37" s="9">
        <f t="shared" si="16"/>
        <v>974</v>
      </c>
    </row>
    <row r="38" spans="1:64" ht="18" customHeight="1" outlineLevel="2">
      <c r="A38" s="81">
        <f>[1]DATA!A38</f>
        <v>142018</v>
      </c>
      <c r="B38" s="82" t="str">
        <f>[1]DATA!B38</f>
        <v>Cheese Gouda With Pepper</v>
      </c>
      <c r="C38" s="82" t="str">
        <f>[1]DATA!C38</f>
        <v>Kilogram</v>
      </c>
      <c r="E38" s="83"/>
      <c r="F38" s="84"/>
      <c r="G38" s="85"/>
      <c r="I38" s="83">
        <f>'[1](01)'!$J38</f>
        <v>0</v>
      </c>
      <c r="J38" s="84">
        <f>'[1](01)'!$K38</f>
        <v>0</v>
      </c>
      <c r="K38" s="85">
        <f t="shared" si="1"/>
        <v>0</v>
      </c>
      <c r="M38" s="83">
        <f>'[1](02)'!$J38</f>
        <v>0</v>
      </c>
      <c r="N38" s="84">
        <f>'[1](02)'!$K38</f>
        <v>0</v>
      </c>
      <c r="O38" s="85">
        <f t="shared" si="17"/>
        <v>0</v>
      </c>
      <c r="Q38" s="83">
        <f>'[1](03)'!$J38</f>
        <v>0</v>
      </c>
      <c r="R38" s="84">
        <f>'[1](03)'!$K38</f>
        <v>0</v>
      </c>
      <c r="S38" s="85">
        <f t="shared" si="18"/>
        <v>0</v>
      </c>
      <c r="U38" s="83">
        <f>'[1](04)'!$J38</f>
        <v>0</v>
      </c>
      <c r="V38" s="84">
        <f>'[1](04)'!$K38</f>
        <v>0</v>
      </c>
      <c r="W38" s="85">
        <f t="shared" si="19"/>
        <v>0</v>
      </c>
      <c r="Y38" s="83">
        <f>'[1](05)'!$J38</f>
        <v>0</v>
      </c>
      <c r="Z38" s="84">
        <f>'[1](05)'!$K38</f>
        <v>0</v>
      </c>
      <c r="AA38" s="85">
        <f t="shared" si="20"/>
        <v>0</v>
      </c>
      <c r="AC38" s="83">
        <f>'[1](06)'!$J38</f>
        <v>0</v>
      </c>
      <c r="AD38" s="84">
        <f>'[1](06)'!$K38</f>
        <v>0</v>
      </c>
      <c r="AE38" s="85">
        <f t="shared" si="21"/>
        <v>0</v>
      </c>
      <c r="AG38" s="83">
        <f>'[1](07)'!$J38</f>
        <v>0</v>
      </c>
      <c r="AH38" s="84">
        <f>'[1](07)'!$K38</f>
        <v>0</v>
      </c>
      <c r="AI38" s="85">
        <f t="shared" si="22"/>
        <v>0</v>
      </c>
      <c r="AK38" s="83">
        <f>'[1](08)'!$J38</f>
        <v>0</v>
      </c>
      <c r="AL38" s="84">
        <f>'[1](08)'!$K38</f>
        <v>0</v>
      </c>
      <c r="AM38" s="85">
        <f t="shared" si="23"/>
        <v>0</v>
      </c>
      <c r="AO38" s="83">
        <f>'[1](09)'!$J38</f>
        <v>0</v>
      </c>
      <c r="AP38" s="84">
        <f>'[1](09)'!$K38</f>
        <v>0</v>
      </c>
      <c r="AQ38" s="85">
        <f t="shared" si="24"/>
        <v>0</v>
      </c>
      <c r="AS38" s="83">
        <f>'[1](10)'!$J38</f>
        <v>0</v>
      </c>
      <c r="AT38" s="84">
        <f>'[1](10)'!$K38</f>
        <v>0</v>
      </c>
      <c r="AU38" s="85">
        <f t="shared" si="25"/>
        <v>0</v>
      </c>
      <c r="AW38" s="83">
        <f>'[1](11)'!$J38</f>
        <v>0</v>
      </c>
      <c r="AX38" s="84">
        <f>'[1](11)'!$K38</f>
        <v>0</v>
      </c>
      <c r="AY38" s="85">
        <f t="shared" si="26"/>
        <v>0</v>
      </c>
      <c r="BA38" s="83">
        <f>'[1](12)'!$J38</f>
        <v>0</v>
      </c>
      <c r="BB38" s="84">
        <f>'[1](12)'!$K38</f>
        <v>0</v>
      </c>
      <c r="BC38" s="85">
        <f t="shared" si="27"/>
        <v>0</v>
      </c>
      <c r="BE38" s="86">
        <f t="shared" si="13"/>
        <v>0</v>
      </c>
      <c r="BF38" s="87">
        <f>IFERROR(HLOOKUP(BE38,A38:$BD$5001,$BL38,0),0)</f>
        <v>43131</v>
      </c>
      <c r="BG38" s="86">
        <f t="shared" si="28"/>
        <v>0</v>
      </c>
      <c r="BH38" s="87">
        <f>IFERROR(HLOOKUP(BG38,A38:$BD$5001,$BL38,0),0)</f>
        <v>43131</v>
      </c>
      <c r="BI38" s="88">
        <f t="shared" si="0"/>
        <v>0</v>
      </c>
      <c r="BJ38" s="89">
        <f t="shared" si="15"/>
        <v>0</v>
      </c>
      <c r="BL38" s="9">
        <f t="shared" si="16"/>
        <v>973</v>
      </c>
    </row>
    <row r="39" spans="1:64" ht="18" customHeight="1" outlineLevel="2">
      <c r="A39" s="74">
        <f>[1]DATA!A39</f>
        <v>142019</v>
      </c>
      <c r="B39" s="75" t="str">
        <f>[1]DATA!B39</f>
        <v>Cheese Gouda With Herbs</v>
      </c>
      <c r="C39" s="75" t="str">
        <f>[1]DATA!C39</f>
        <v>Kilogram</v>
      </c>
      <c r="E39" s="76"/>
      <c r="F39" s="77"/>
      <c r="G39" s="78"/>
      <c r="I39" s="76">
        <f>'[1](01)'!$J39</f>
        <v>0</v>
      </c>
      <c r="J39" s="77">
        <f>'[1](01)'!$K39</f>
        <v>0</v>
      </c>
      <c r="K39" s="78">
        <f t="shared" si="1"/>
        <v>0</v>
      </c>
      <c r="M39" s="76">
        <f>'[1](02)'!$J39</f>
        <v>0</v>
      </c>
      <c r="N39" s="77">
        <f>'[1](02)'!$K39</f>
        <v>0</v>
      </c>
      <c r="O39" s="78">
        <f t="shared" si="17"/>
        <v>0</v>
      </c>
      <c r="Q39" s="76">
        <f>'[1](03)'!$J39</f>
        <v>0</v>
      </c>
      <c r="R39" s="77">
        <f>'[1](03)'!$K39</f>
        <v>0</v>
      </c>
      <c r="S39" s="78">
        <f t="shared" si="18"/>
        <v>0</v>
      </c>
      <c r="U39" s="76">
        <f>'[1](04)'!$J39</f>
        <v>0</v>
      </c>
      <c r="V39" s="77">
        <f>'[1](04)'!$K39</f>
        <v>0</v>
      </c>
      <c r="W39" s="78">
        <f t="shared" si="19"/>
        <v>0</v>
      </c>
      <c r="Y39" s="76">
        <f>'[1](05)'!$J39</f>
        <v>0</v>
      </c>
      <c r="Z39" s="77">
        <f>'[1](05)'!$K39</f>
        <v>0</v>
      </c>
      <c r="AA39" s="78">
        <f t="shared" si="20"/>
        <v>0</v>
      </c>
      <c r="AC39" s="76">
        <f>'[1](06)'!$J39</f>
        <v>0</v>
      </c>
      <c r="AD39" s="77">
        <f>'[1](06)'!$K39</f>
        <v>0</v>
      </c>
      <c r="AE39" s="78">
        <f t="shared" si="21"/>
        <v>0</v>
      </c>
      <c r="AG39" s="76">
        <f>'[1](07)'!$J39</f>
        <v>0</v>
      </c>
      <c r="AH39" s="77">
        <f>'[1](07)'!$K39</f>
        <v>0</v>
      </c>
      <c r="AI39" s="78">
        <f t="shared" si="22"/>
        <v>0</v>
      </c>
      <c r="AK39" s="76">
        <f>'[1](08)'!$J39</f>
        <v>0</v>
      </c>
      <c r="AL39" s="77">
        <f>'[1](08)'!$K39</f>
        <v>0</v>
      </c>
      <c r="AM39" s="78">
        <f t="shared" si="23"/>
        <v>0</v>
      </c>
      <c r="AO39" s="76">
        <f>'[1](09)'!$J39</f>
        <v>0</v>
      </c>
      <c r="AP39" s="77">
        <f>'[1](09)'!$K39</f>
        <v>0</v>
      </c>
      <c r="AQ39" s="78">
        <f t="shared" si="24"/>
        <v>0</v>
      </c>
      <c r="AS39" s="76">
        <f>'[1](10)'!$J39</f>
        <v>0</v>
      </c>
      <c r="AT39" s="77">
        <f>'[1](10)'!$K39</f>
        <v>0</v>
      </c>
      <c r="AU39" s="78">
        <f t="shared" si="25"/>
        <v>0</v>
      </c>
      <c r="AW39" s="76">
        <f>'[1](11)'!$J39</f>
        <v>0</v>
      </c>
      <c r="AX39" s="77">
        <f>'[1](11)'!$K39</f>
        <v>0</v>
      </c>
      <c r="AY39" s="78">
        <f t="shared" si="26"/>
        <v>0</v>
      </c>
      <c r="BA39" s="76">
        <f>'[1](12)'!$J39</f>
        <v>0</v>
      </c>
      <c r="BB39" s="77">
        <f>'[1](12)'!$K39</f>
        <v>0</v>
      </c>
      <c r="BC39" s="78">
        <f t="shared" si="27"/>
        <v>0</v>
      </c>
      <c r="BE39" s="79">
        <f t="shared" si="13"/>
        <v>0</v>
      </c>
      <c r="BF39" s="80">
        <f>IFERROR(HLOOKUP(BE39,A39:$BD$5001,$BL39,0),0)</f>
        <v>43131</v>
      </c>
      <c r="BG39" s="79">
        <f t="shared" si="28"/>
        <v>0</v>
      </c>
      <c r="BH39" s="80">
        <f>IFERROR(HLOOKUP(BG39,A39:$BD$5001,$BL39,0),0)</f>
        <v>43131</v>
      </c>
      <c r="BI39" s="10">
        <f t="shared" si="0"/>
        <v>0</v>
      </c>
      <c r="BJ39" s="11">
        <f t="shared" si="15"/>
        <v>0</v>
      </c>
      <c r="BL39" s="9">
        <f t="shared" si="16"/>
        <v>972</v>
      </c>
    </row>
    <row r="40" spans="1:64" ht="18" customHeight="1" outlineLevel="2">
      <c r="A40" s="81">
        <f>[1]DATA!A40</f>
        <v>142020</v>
      </c>
      <c r="B40" s="82" t="str">
        <f>[1]DATA!B40</f>
        <v>Cheese Roquefort</v>
      </c>
      <c r="C40" s="82" t="str">
        <f>[1]DATA!C40</f>
        <v>Each</v>
      </c>
      <c r="E40" s="83"/>
      <c r="F40" s="84"/>
      <c r="G40" s="85"/>
      <c r="I40" s="83">
        <f>'[1](01)'!$J40</f>
        <v>0</v>
      </c>
      <c r="J40" s="84">
        <f>'[1](01)'!$K40</f>
        <v>0</v>
      </c>
      <c r="K40" s="85">
        <f t="shared" si="1"/>
        <v>0</v>
      </c>
      <c r="M40" s="83">
        <f>'[1](02)'!$J40</f>
        <v>0</v>
      </c>
      <c r="N40" s="84">
        <f>'[1](02)'!$K40</f>
        <v>0</v>
      </c>
      <c r="O40" s="85">
        <f t="shared" si="17"/>
        <v>0</v>
      </c>
      <c r="Q40" s="83">
        <f>'[1](03)'!$J40</f>
        <v>0</v>
      </c>
      <c r="R40" s="84">
        <f>'[1](03)'!$K40</f>
        <v>0</v>
      </c>
      <c r="S40" s="85">
        <f t="shared" si="18"/>
        <v>0</v>
      </c>
      <c r="U40" s="83">
        <f>'[1](04)'!$J40</f>
        <v>0</v>
      </c>
      <c r="V40" s="84">
        <f>'[1](04)'!$K40</f>
        <v>0</v>
      </c>
      <c r="W40" s="85">
        <f t="shared" si="19"/>
        <v>0</v>
      </c>
      <c r="Y40" s="83">
        <f>'[1](05)'!$J40</f>
        <v>0</v>
      </c>
      <c r="Z40" s="84">
        <f>'[1](05)'!$K40</f>
        <v>0</v>
      </c>
      <c r="AA40" s="85">
        <f t="shared" si="20"/>
        <v>0</v>
      </c>
      <c r="AC40" s="83">
        <f>'[1](06)'!$J40</f>
        <v>0</v>
      </c>
      <c r="AD40" s="84">
        <f>'[1](06)'!$K40</f>
        <v>0</v>
      </c>
      <c r="AE40" s="85">
        <f t="shared" si="21"/>
        <v>0</v>
      </c>
      <c r="AG40" s="83">
        <f>'[1](07)'!$J40</f>
        <v>0</v>
      </c>
      <c r="AH40" s="84">
        <f>'[1](07)'!$K40</f>
        <v>0</v>
      </c>
      <c r="AI40" s="85">
        <f t="shared" si="22"/>
        <v>0</v>
      </c>
      <c r="AK40" s="83">
        <f>'[1](08)'!$J40</f>
        <v>0</v>
      </c>
      <c r="AL40" s="84">
        <f>'[1](08)'!$K40</f>
        <v>0</v>
      </c>
      <c r="AM40" s="85">
        <f t="shared" si="23"/>
        <v>0</v>
      </c>
      <c r="AO40" s="83">
        <f>'[1](09)'!$J40</f>
        <v>0</v>
      </c>
      <c r="AP40" s="84">
        <f>'[1](09)'!$K40</f>
        <v>0</v>
      </c>
      <c r="AQ40" s="85">
        <f t="shared" si="24"/>
        <v>0</v>
      </c>
      <c r="AS40" s="83">
        <f>'[1](10)'!$J40</f>
        <v>0</v>
      </c>
      <c r="AT40" s="84">
        <f>'[1](10)'!$K40</f>
        <v>0</v>
      </c>
      <c r="AU40" s="85">
        <f t="shared" si="25"/>
        <v>0</v>
      </c>
      <c r="AW40" s="83">
        <f>'[1](11)'!$J40</f>
        <v>0</v>
      </c>
      <c r="AX40" s="84">
        <f>'[1](11)'!$K40</f>
        <v>0</v>
      </c>
      <c r="AY40" s="85">
        <f t="shared" si="26"/>
        <v>0</v>
      </c>
      <c r="BA40" s="83">
        <f>'[1](12)'!$J40</f>
        <v>0</v>
      </c>
      <c r="BB40" s="84">
        <f>'[1](12)'!$K40</f>
        <v>0</v>
      </c>
      <c r="BC40" s="85">
        <f t="shared" si="27"/>
        <v>0</v>
      </c>
      <c r="BE40" s="86">
        <f t="shared" si="13"/>
        <v>0</v>
      </c>
      <c r="BF40" s="87">
        <f>IFERROR(HLOOKUP(BE40,A40:$BD$5001,$BL40,0),0)</f>
        <v>43131</v>
      </c>
      <c r="BG40" s="86">
        <f t="shared" si="28"/>
        <v>0</v>
      </c>
      <c r="BH40" s="87">
        <f>IFERROR(HLOOKUP(BG40,A40:$BD$5001,$BL40,0),0)</f>
        <v>43131</v>
      </c>
      <c r="BI40" s="88">
        <f t="shared" si="0"/>
        <v>0</v>
      </c>
      <c r="BJ40" s="89">
        <f t="shared" si="15"/>
        <v>0</v>
      </c>
      <c r="BL40" s="9">
        <f t="shared" si="16"/>
        <v>971</v>
      </c>
    </row>
    <row r="41" spans="1:64" ht="18" customHeight="1" outlineLevel="2">
      <c r="A41" s="74">
        <f>[1]DATA!A41</f>
        <v>142021</v>
      </c>
      <c r="B41" s="75" t="str">
        <f>[1]DATA!B41</f>
        <v>Cheese Kashuta</v>
      </c>
      <c r="C41" s="75" t="str">
        <f>[1]DATA!C41</f>
        <v>Kilogram</v>
      </c>
      <c r="E41" s="76"/>
      <c r="F41" s="77"/>
      <c r="G41" s="78"/>
      <c r="I41" s="76">
        <f>'[1](01)'!$J41</f>
        <v>0</v>
      </c>
      <c r="J41" s="77">
        <f>'[1](01)'!$K41</f>
        <v>0</v>
      </c>
      <c r="K41" s="78">
        <f t="shared" si="1"/>
        <v>0</v>
      </c>
      <c r="M41" s="76">
        <f>'[1](02)'!$J41</f>
        <v>0</v>
      </c>
      <c r="N41" s="77">
        <f>'[1](02)'!$K41</f>
        <v>0</v>
      </c>
      <c r="O41" s="78">
        <f t="shared" si="17"/>
        <v>0</v>
      </c>
      <c r="Q41" s="76">
        <f>'[1](03)'!$J41</f>
        <v>0</v>
      </c>
      <c r="R41" s="77">
        <f>'[1](03)'!$K41</f>
        <v>0</v>
      </c>
      <c r="S41" s="78">
        <f t="shared" si="18"/>
        <v>0</v>
      </c>
      <c r="U41" s="76">
        <f>'[1](04)'!$J41</f>
        <v>0</v>
      </c>
      <c r="V41" s="77">
        <f>'[1](04)'!$K41</f>
        <v>0</v>
      </c>
      <c r="W41" s="78">
        <f t="shared" si="19"/>
        <v>0</v>
      </c>
      <c r="Y41" s="76">
        <f>'[1](05)'!$J41</f>
        <v>0</v>
      </c>
      <c r="Z41" s="77">
        <f>'[1](05)'!$K41</f>
        <v>0</v>
      </c>
      <c r="AA41" s="78">
        <f t="shared" si="20"/>
        <v>0</v>
      </c>
      <c r="AC41" s="76">
        <f>'[1](06)'!$J41</f>
        <v>0</v>
      </c>
      <c r="AD41" s="77">
        <f>'[1](06)'!$K41</f>
        <v>0</v>
      </c>
      <c r="AE41" s="78">
        <f t="shared" si="21"/>
        <v>0</v>
      </c>
      <c r="AG41" s="76">
        <f>'[1](07)'!$J41</f>
        <v>0</v>
      </c>
      <c r="AH41" s="77">
        <f>'[1](07)'!$K41</f>
        <v>0</v>
      </c>
      <c r="AI41" s="78">
        <f t="shared" si="22"/>
        <v>0</v>
      </c>
      <c r="AK41" s="76">
        <f>'[1](08)'!$J41</f>
        <v>0</v>
      </c>
      <c r="AL41" s="77">
        <f>'[1](08)'!$K41</f>
        <v>0</v>
      </c>
      <c r="AM41" s="78">
        <f t="shared" si="23"/>
        <v>0</v>
      </c>
      <c r="AO41" s="76">
        <f>'[1](09)'!$J41</f>
        <v>0</v>
      </c>
      <c r="AP41" s="77">
        <f>'[1](09)'!$K41</f>
        <v>0</v>
      </c>
      <c r="AQ41" s="78">
        <f t="shared" si="24"/>
        <v>0</v>
      </c>
      <c r="AS41" s="76">
        <f>'[1](10)'!$J41</f>
        <v>0</v>
      </c>
      <c r="AT41" s="77">
        <f>'[1](10)'!$K41</f>
        <v>0</v>
      </c>
      <c r="AU41" s="78">
        <f t="shared" si="25"/>
        <v>0</v>
      </c>
      <c r="AW41" s="76">
        <f>'[1](11)'!$J41</f>
        <v>0</v>
      </c>
      <c r="AX41" s="77">
        <f>'[1](11)'!$K41</f>
        <v>0</v>
      </c>
      <c r="AY41" s="78">
        <f t="shared" si="26"/>
        <v>0</v>
      </c>
      <c r="BA41" s="76">
        <f>'[1](12)'!$J41</f>
        <v>0</v>
      </c>
      <c r="BB41" s="77">
        <f>'[1](12)'!$K41</f>
        <v>0</v>
      </c>
      <c r="BC41" s="78">
        <f t="shared" si="27"/>
        <v>0</v>
      </c>
      <c r="BE41" s="79">
        <f t="shared" si="13"/>
        <v>0</v>
      </c>
      <c r="BF41" s="80">
        <f>IFERROR(HLOOKUP(BE41,A41:$BD$5001,$BL41,0),0)</f>
        <v>43131</v>
      </c>
      <c r="BG41" s="79">
        <f t="shared" si="28"/>
        <v>0</v>
      </c>
      <c r="BH41" s="80">
        <f>IFERROR(HLOOKUP(BG41,A41:$BD$5001,$BL41,0),0)</f>
        <v>43131</v>
      </c>
      <c r="BI41" s="10">
        <f t="shared" si="0"/>
        <v>0</v>
      </c>
      <c r="BJ41" s="11">
        <f t="shared" si="15"/>
        <v>0</v>
      </c>
      <c r="BL41" s="9">
        <f t="shared" si="16"/>
        <v>970</v>
      </c>
    </row>
    <row r="42" spans="1:64" ht="18" customHeight="1" outlineLevel="2">
      <c r="A42" s="81">
        <f>[1]DATA!A42</f>
        <v>142022</v>
      </c>
      <c r="B42" s="82" t="str">
        <f>[1]DATA!B42</f>
        <v>Cheese Nesto</v>
      </c>
      <c r="C42" s="82" t="str">
        <f>[1]DATA!C42</f>
        <v>Each</v>
      </c>
      <c r="E42" s="83"/>
      <c r="F42" s="84"/>
      <c r="G42" s="85"/>
      <c r="I42" s="83">
        <f>'[1](01)'!$J42</f>
        <v>0</v>
      </c>
      <c r="J42" s="84">
        <f>'[1](01)'!$K42</f>
        <v>0</v>
      </c>
      <c r="K42" s="85">
        <f t="shared" si="1"/>
        <v>0</v>
      </c>
      <c r="M42" s="83">
        <f>'[1](02)'!$J42</f>
        <v>0</v>
      </c>
      <c r="N42" s="84">
        <f>'[1](02)'!$K42</f>
        <v>0</v>
      </c>
      <c r="O42" s="85">
        <f t="shared" si="17"/>
        <v>0</v>
      </c>
      <c r="Q42" s="83">
        <f>'[1](03)'!$J42</f>
        <v>0</v>
      </c>
      <c r="R42" s="84">
        <f>'[1](03)'!$K42</f>
        <v>0</v>
      </c>
      <c r="S42" s="85">
        <f t="shared" si="18"/>
        <v>0</v>
      </c>
      <c r="U42" s="83">
        <f>'[1](04)'!$J42</f>
        <v>0</v>
      </c>
      <c r="V42" s="84">
        <f>'[1](04)'!$K42</f>
        <v>0</v>
      </c>
      <c r="W42" s="85">
        <f t="shared" si="19"/>
        <v>0</v>
      </c>
      <c r="Y42" s="83">
        <f>'[1](05)'!$J42</f>
        <v>0</v>
      </c>
      <c r="Z42" s="84">
        <f>'[1](05)'!$K42</f>
        <v>0</v>
      </c>
      <c r="AA42" s="85">
        <f t="shared" si="20"/>
        <v>0</v>
      </c>
      <c r="AC42" s="83">
        <f>'[1](06)'!$J42</f>
        <v>0</v>
      </c>
      <c r="AD42" s="84">
        <f>'[1](06)'!$K42</f>
        <v>0</v>
      </c>
      <c r="AE42" s="85">
        <f t="shared" si="21"/>
        <v>0</v>
      </c>
      <c r="AG42" s="83">
        <f>'[1](07)'!$J42</f>
        <v>0</v>
      </c>
      <c r="AH42" s="84">
        <f>'[1](07)'!$K42</f>
        <v>0</v>
      </c>
      <c r="AI42" s="85">
        <f t="shared" si="22"/>
        <v>0</v>
      </c>
      <c r="AK42" s="83">
        <f>'[1](08)'!$J42</f>
        <v>0</v>
      </c>
      <c r="AL42" s="84">
        <f>'[1](08)'!$K42</f>
        <v>0</v>
      </c>
      <c r="AM42" s="85">
        <f t="shared" si="23"/>
        <v>0</v>
      </c>
      <c r="AO42" s="83">
        <f>'[1](09)'!$J42</f>
        <v>0</v>
      </c>
      <c r="AP42" s="84">
        <f>'[1](09)'!$K42</f>
        <v>0</v>
      </c>
      <c r="AQ42" s="85">
        <f t="shared" si="24"/>
        <v>0</v>
      </c>
      <c r="AS42" s="83">
        <f>'[1](10)'!$J42</f>
        <v>0</v>
      </c>
      <c r="AT42" s="84">
        <f>'[1](10)'!$K42</f>
        <v>0</v>
      </c>
      <c r="AU42" s="85">
        <f t="shared" si="25"/>
        <v>0</v>
      </c>
      <c r="AW42" s="83">
        <f>'[1](11)'!$J42</f>
        <v>0</v>
      </c>
      <c r="AX42" s="84">
        <f>'[1](11)'!$K42</f>
        <v>0</v>
      </c>
      <c r="AY42" s="85">
        <f t="shared" si="26"/>
        <v>0</v>
      </c>
      <c r="BA42" s="83">
        <f>'[1](12)'!$J42</f>
        <v>0</v>
      </c>
      <c r="BB42" s="84">
        <f>'[1](12)'!$K42</f>
        <v>0</v>
      </c>
      <c r="BC42" s="85">
        <f t="shared" si="27"/>
        <v>0</v>
      </c>
      <c r="BE42" s="86">
        <f t="shared" si="13"/>
        <v>0</v>
      </c>
      <c r="BF42" s="87">
        <f>IFERROR(HLOOKUP(BE42,A42:$BD$5001,$BL42,0),0)</f>
        <v>43131</v>
      </c>
      <c r="BG42" s="86">
        <f t="shared" si="28"/>
        <v>0</v>
      </c>
      <c r="BH42" s="87">
        <f>IFERROR(HLOOKUP(BG42,A42:$BD$5001,$BL42,0),0)</f>
        <v>43131</v>
      </c>
      <c r="BI42" s="88">
        <f t="shared" si="0"/>
        <v>0</v>
      </c>
      <c r="BJ42" s="89">
        <f t="shared" si="15"/>
        <v>0</v>
      </c>
      <c r="BL42" s="9">
        <f t="shared" si="16"/>
        <v>969</v>
      </c>
    </row>
    <row r="43" spans="1:64" ht="18" customHeight="1" outlineLevel="2">
      <c r="A43" s="74">
        <f>[1]DATA!A43</f>
        <v>142023</v>
      </c>
      <c r="B43" s="75" t="str">
        <f>[1]DATA!B43</f>
        <v>Cheese Parmesan Grated</v>
      </c>
      <c r="C43" s="75" t="str">
        <f>[1]DATA!C43</f>
        <v>Each</v>
      </c>
      <c r="E43" s="76"/>
      <c r="F43" s="77"/>
      <c r="G43" s="78"/>
      <c r="I43" s="76">
        <f>'[1](01)'!$J43</f>
        <v>0</v>
      </c>
      <c r="J43" s="77">
        <f>'[1](01)'!$K43</f>
        <v>0</v>
      </c>
      <c r="K43" s="78">
        <f t="shared" si="1"/>
        <v>0</v>
      </c>
      <c r="M43" s="76">
        <f>'[1](02)'!$J43</f>
        <v>0</v>
      </c>
      <c r="N43" s="77">
        <f>'[1](02)'!$K43</f>
        <v>0</v>
      </c>
      <c r="O43" s="78">
        <f t="shared" si="17"/>
        <v>0</v>
      </c>
      <c r="Q43" s="76">
        <f>'[1](03)'!$J43</f>
        <v>0</v>
      </c>
      <c r="R43" s="77">
        <f>'[1](03)'!$K43</f>
        <v>0</v>
      </c>
      <c r="S43" s="78">
        <f t="shared" si="18"/>
        <v>0</v>
      </c>
      <c r="U43" s="76">
        <f>'[1](04)'!$J43</f>
        <v>0</v>
      </c>
      <c r="V43" s="77">
        <f>'[1](04)'!$K43</f>
        <v>0</v>
      </c>
      <c r="W43" s="78">
        <f t="shared" si="19"/>
        <v>0</v>
      </c>
      <c r="Y43" s="76">
        <f>'[1](05)'!$J43</f>
        <v>0</v>
      </c>
      <c r="Z43" s="77">
        <f>'[1](05)'!$K43</f>
        <v>0</v>
      </c>
      <c r="AA43" s="78">
        <f t="shared" si="20"/>
        <v>0</v>
      </c>
      <c r="AC43" s="76">
        <f>'[1](06)'!$J43</f>
        <v>0</v>
      </c>
      <c r="AD43" s="77">
        <f>'[1](06)'!$K43</f>
        <v>0</v>
      </c>
      <c r="AE43" s="78">
        <f t="shared" si="21"/>
        <v>0</v>
      </c>
      <c r="AG43" s="76">
        <f>'[1](07)'!$J43</f>
        <v>0</v>
      </c>
      <c r="AH43" s="77">
        <f>'[1](07)'!$K43</f>
        <v>0</v>
      </c>
      <c r="AI43" s="78">
        <f t="shared" si="22"/>
        <v>0</v>
      </c>
      <c r="AK43" s="76">
        <f>'[1](08)'!$J43</f>
        <v>0</v>
      </c>
      <c r="AL43" s="77">
        <f>'[1](08)'!$K43</f>
        <v>0</v>
      </c>
      <c r="AM43" s="78">
        <f t="shared" si="23"/>
        <v>0</v>
      </c>
      <c r="AO43" s="76">
        <f>'[1](09)'!$J43</f>
        <v>0</v>
      </c>
      <c r="AP43" s="77">
        <f>'[1](09)'!$K43</f>
        <v>0</v>
      </c>
      <c r="AQ43" s="78">
        <f t="shared" si="24"/>
        <v>0</v>
      </c>
      <c r="AS43" s="76">
        <f>'[1](10)'!$J43</f>
        <v>0</v>
      </c>
      <c r="AT43" s="77">
        <f>'[1](10)'!$K43</f>
        <v>0</v>
      </c>
      <c r="AU43" s="78">
        <f t="shared" si="25"/>
        <v>0</v>
      </c>
      <c r="AW43" s="76">
        <f>'[1](11)'!$J43</f>
        <v>0</v>
      </c>
      <c r="AX43" s="77">
        <f>'[1](11)'!$K43</f>
        <v>0</v>
      </c>
      <c r="AY43" s="78">
        <f t="shared" si="26"/>
        <v>0</v>
      </c>
      <c r="BA43" s="76">
        <f>'[1](12)'!$J43</f>
        <v>0</v>
      </c>
      <c r="BB43" s="77">
        <f>'[1](12)'!$K43</f>
        <v>0</v>
      </c>
      <c r="BC43" s="78">
        <f t="shared" si="27"/>
        <v>0</v>
      </c>
      <c r="BE43" s="79">
        <f t="shared" si="13"/>
        <v>0</v>
      </c>
      <c r="BF43" s="80">
        <f>IFERROR(HLOOKUP(BE43,A43:$BD$5001,$BL43,0),0)</f>
        <v>43131</v>
      </c>
      <c r="BG43" s="79">
        <f t="shared" si="28"/>
        <v>0</v>
      </c>
      <c r="BH43" s="80">
        <f>IFERROR(HLOOKUP(BG43,A43:$BD$5001,$BL43,0),0)</f>
        <v>43131</v>
      </c>
      <c r="BI43" s="10">
        <f t="shared" si="0"/>
        <v>0</v>
      </c>
      <c r="BJ43" s="11">
        <f t="shared" si="15"/>
        <v>0</v>
      </c>
      <c r="BL43" s="9">
        <f t="shared" si="16"/>
        <v>968</v>
      </c>
    </row>
    <row r="44" spans="1:64" ht="18" customHeight="1" outlineLevel="2">
      <c r="A44" s="81">
        <f>[1]DATA!A44</f>
        <v>142025</v>
      </c>
      <c r="B44" s="82" t="str">
        <f>[1]DATA!B44</f>
        <v>Cheese White 10 kg</v>
      </c>
      <c r="C44" s="82" t="str">
        <f>[1]DATA!C44</f>
        <v>Tin 10 kg</v>
      </c>
      <c r="E44" s="83"/>
      <c r="F44" s="84"/>
      <c r="G44" s="85"/>
      <c r="I44" s="83">
        <f>'[1](01)'!$J44</f>
        <v>96</v>
      </c>
      <c r="J44" s="84">
        <f>'[1](01)'!$K44</f>
        <v>15360</v>
      </c>
      <c r="K44" s="85">
        <f t="shared" si="1"/>
        <v>1</v>
      </c>
      <c r="M44" s="83">
        <f>'[1](02)'!$J44</f>
        <v>92</v>
      </c>
      <c r="N44" s="84">
        <f>'[1](02)'!$K44</f>
        <v>14720</v>
      </c>
      <c r="O44" s="85">
        <f t="shared" si="17"/>
        <v>-4.3478260869565216E-2</v>
      </c>
      <c r="Q44" s="83">
        <f>'[1](03)'!$J44</f>
        <v>0</v>
      </c>
      <c r="R44" s="84">
        <f>'[1](03)'!$K44</f>
        <v>0</v>
      </c>
      <c r="S44" s="85">
        <f t="shared" si="18"/>
        <v>0</v>
      </c>
      <c r="U44" s="83">
        <f>'[1](04)'!$J44</f>
        <v>0</v>
      </c>
      <c r="V44" s="84">
        <f>'[1](04)'!$K44</f>
        <v>0</v>
      </c>
      <c r="W44" s="85">
        <f t="shared" si="19"/>
        <v>0</v>
      </c>
      <c r="Y44" s="83">
        <f>'[1](05)'!$J44</f>
        <v>0</v>
      </c>
      <c r="Z44" s="84">
        <f>'[1](05)'!$K44</f>
        <v>0</v>
      </c>
      <c r="AA44" s="85">
        <f t="shared" si="20"/>
        <v>0</v>
      </c>
      <c r="AC44" s="83">
        <f>'[1](06)'!$J44</f>
        <v>0</v>
      </c>
      <c r="AD44" s="84">
        <f>'[1](06)'!$K44</f>
        <v>0</v>
      </c>
      <c r="AE44" s="85">
        <f t="shared" si="21"/>
        <v>0</v>
      </c>
      <c r="AG44" s="83">
        <f>'[1](07)'!$J44</f>
        <v>0</v>
      </c>
      <c r="AH44" s="84">
        <f>'[1](07)'!$K44</f>
        <v>0</v>
      </c>
      <c r="AI44" s="85">
        <f t="shared" si="22"/>
        <v>0</v>
      </c>
      <c r="AK44" s="83">
        <f>'[1](08)'!$J44</f>
        <v>0</v>
      </c>
      <c r="AL44" s="84">
        <f>'[1](08)'!$K44</f>
        <v>0</v>
      </c>
      <c r="AM44" s="85">
        <f t="shared" si="23"/>
        <v>0</v>
      </c>
      <c r="AO44" s="83">
        <f>'[1](09)'!$J44</f>
        <v>0</v>
      </c>
      <c r="AP44" s="84">
        <f>'[1](09)'!$K44</f>
        <v>0</v>
      </c>
      <c r="AQ44" s="85">
        <f t="shared" si="24"/>
        <v>0</v>
      </c>
      <c r="AS44" s="83">
        <f>'[1](10)'!$J44</f>
        <v>0</v>
      </c>
      <c r="AT44" s="84">
        <f>'[1](10)'!$K44</f>
        <v>0</v>
      </c>
      <c r="AU44" s="85">
        <f t="shared" si="25"/>
        <v>0</v>
      </c>
      <c r="AW44" s="83">
        <f>'[1](11)'!$J44</f>
        <v>0</v>
      </c>
      <c r="AX44" s="84">
        <f>'[1](11)'!$K44</f>
        <v>0</v>
      </c>
      <c r="AY44" s="85">
        <f t="shared" si="26"/>
        <v>0</v>
      </c>
      <c r="BA44" s="83">
        <f>'[1](12)'!$J44</f>
        <v>0</v>
      </c>
      <c r="BB44" s="84">
        <f>'[1](12)'!$K44</f>
        <v>0</v>
      </c>
      <c r="BC44" s="85">
        <f t="shared" si="27"/>
        <v>0</v>
      </c>
      <c r="BE44" s="86">
        <f t="shared" si="13"/>
        <v>96</v>
      </c>
      <c r="BF44" s="87">
        <f>IFERROR(HLOOKUP(BE44,A44:$BD$5001,$BL44,0),0)</f>
        <v>43131</v>
      </c>
      <c r="BG44" s="86">
        <f t="shared" si="28"/>
        <v>0</v>
      </c>
      <c r="BH44" s="87">
        <f>IFERROR(HLOOKUP(BG44,A44:$BD$5001,$BL44,0),0)</f>
        <v>43190</v>
      </c>
      <c r="BI44" s="88">
        <f t="shared" si="0"/>
        <v>96</v>
      </c>
      <c r="BJ44" s="89">
        <f t="shared" si="15"/>
        <v>-1</v>
      </c>
      <c r="BL44" s="9">
        <f t="shared" si="16"/>
        <v>967</v>
      </c>
    </row>
    <row r="45" spans="1:64" ht="18" customHeight="1" outlineLevel="2">
      <c r="A45" s="74">
        <f>[1]DATA!A45</f>
        <v>142026</v>
      </c>
      <c r="B45" s="75" t="str">
        <f>[1]DATA!B45</f>
        <v>Cheese White 8 kg</v>
      </c>
      <c r="C45" s="75" t="str">
        <f>[1]DATA!C45</f>
        <v>Tin 8 kg</v>
      </c>
      <c r="E45" s="76"/>
      <c r="F45" s="77"/>
      <c r="G45" s="78"/>
      <c r="I45" s="76">
        <f>'[1](01)'!$J45</f>
        <v>0</v>
      </c>
      <c r="J45" s="77">
        <f>'[1](01)'!$K45</f>
        <v>0</v>
      </c>
      <c r="K45" s="78">
        <f t="shared" si="1"/>
        <v>0</v>
      </c>
      <c r="M45" s="76">
        <f>'[1](02)'!$J45</f>
        <v>0</v>
      </c>
      <c r="N45" s="77">
        <f>'[1](02)'!$K45</f>
        <v>0</v>
      </c>
      <c r="O45" s="78">
        <f t="shared" si="17"/>
        <v>0</v>
      </c>
      <c r="Q45" s="76">
        <f>'[1](03)'!$J45</f>
        <v>0</v>
      </c>
      <c r="R45" s="77">
        <f>'[1](03)'!$K45</f>
        <v>0</v>
      </c>
      <c r="S45" s="78">
        <f t="shared" si="18"/>
        <v>0</v>
      </c>
      <c r="U45" s="76">
        <f>'[1](04)'!$J45</f>
        <v>0</v>
      </c>
      <c r="V45" s="77">
        <f>'[1](04)'!$K45</f>
        <v>0</v>
      </c>
      <c r="W45" s="78">
        <f t="shared" si="19"/>
        <v>0</v>
      </c>
      <c r="Y45" s="76">
        <f>'[1](05)'!$J45</f>
        <v>0</v>
      </c>
      <c r="Z45" s="77">
        <f>'[1](05)'!$K45</f>
        <v>0</v>
      </c>
      <c r="AA45" s="78">
        <f t="shared" si="20"/>
        <v>0</v>
      </c>
      <c r="AC45" s="76">
        <f>'[1](06)'!$J45</f>
        <v>0</v>
      </c>
      <c r="AD45" s="77">
        <f>'[1](06)'!$K45</f>
        <v>0</v>
      </c>
      <c r="AE45" s="78">
        <f t="shared" si="21"/>
        <v>0</v>
      </c>
      <c r="AG45" s="76">
        <f>'[1](07)'!$J45</f>
        <v>0</v>
      </c>
      <c r="AH45" s="77">
        <f>'[1](07)'!$K45</f>
        <v>0</v>
      </c>
      <c r="AI45" s="78">
        <f t="shared" si="22"/>
        <v>0</v>
      </c>
      <c r="AK45" s="76">
        <f>'[1](08)'!$J45</f>
        <v>0</v>
      </c>
      <c r="AL45" s="77">
        <f>'[1](08)'!$K45</f>
        <v>0</v>
      </c>
      <c r="AM45" s="78">
        <f t="shared" si="23"/>
        <v>0</v>
      </c>
      <c r="AO45" s="76">
        <f>'[1](09)'!$J45</f>
        <v>0</v>
      </c>
      <c r="AP45" s="77">
        <f>'[1](09)'!$K45</f>
        <v>0</v>
      </c>
      <c r="AQ45" s="78">
        <f t="shared" si="24"/>
        <v>0</v>
      </c>
      <c r="AS45" s="76">
        <f>'[1](10)'!$J45</f>
        <v>0</v>
      </c>
      <c r="AT45" s="77">
        <f>'[1](10)'!$K45</f>
        <v>0</v>
      </c>
      <c r="AU45" s="78">
        <f t="shared" si="25"/>
        <v>0</v>
      </c>
      <c r="AW45" s="76">
        <f>'[1](11)'!$J45</f>
        <v>0</v>
      </c>
      <c r="AX45" s="77">
        <f>'[1](11)'!$K45</f>
        <v>0</v>
      </c>
      <c r="AY45" s="78">
        <f t="shared" si="26"/>
        <v>0</v>
      </c>
      <c r="BA45" s="76">
        <f>'[1](12)'!$J45</f>
        <v>0</v>
      </c>
      <c r="BB45" s="77">
        <f>'[1](12)'!$K45</f>
        <v>0</v>
      </c>
      <c r="BC45" s="78">
        <f t="shared" si="27"/>
        <v>0</v>
      </c>
      <c r="BE45" s="79">
        <f t="shared" si="13"/>
        <v>0</v>
      </c>
      <c r="BF45" s="80">
        <f>IFERROR(HLOOKUP(BE45,A45:$BD$5001,$BL45,0),0)</f>
        <v>43131</v>
      </c>
      <c r="BG45" s="79">
        <f t="shared" si="28"/>
        <v>0</v>
      </c>
      <c r="BH45" s="80">
        <f>IFERROR(HLOOKUP(BG45,A45:$BD$5001,$BL45,0),0)</f>
        <v>43131</v>
      </c>
      <c r="BI45" s="10">
        <f t="shared" si="0"/>
        <v>0</v>
      </c>
      <c r="BJ45" s="11">
        <f t="shared" si="15"/>
        <v>0</v>
      </c>
      <c r="BL45" s="9">
        <f t="shared" si="16"/>
        <v>966</v>
      </c>
    </row>
    <row r="46" spans="1:64" ht="18" customHeight="1" outlineLevel="2">
      <c r="A46" s="81">
        <f>[1]DATA!A46</f>
        <v>142028</v>
      </c>
      <c r="B46" s="82" t="str">
        <f>[1]DATA!B46</f>
        <v>Cheese Camembert</v>
      </c>
      <c r="C46" s="82" t="str">
        <f>[1]DATA!C46</f>
        <v>Each</v>
      </c>
      <c r="E46" s="83"/>
      <c r="F46" s="84"/>
      <c r="G46" s="85"/>
      <c r="I46" s="83">
        <f>'[1](01)'!$J46</f>
        <v>0</v>
      </c>
      <c r="J46" s="84">
        <f>'[1](01)'!$K46</f>
        <v>0</v>
      </c>
      <c r="K46" s="85">
        <f t="shared" si="1"/>
        <v>0</v>
      </c>
      <c r="M46" s="83">
        <f>'[1](02)'!$J46</f>
        <v>0</v>
      </c>
      <c r="N46" s="84">
        <f>'[1](02)'!$K46</f>
        <v>0</v>
      </c>
      <c r="O46" s="85">
        <f t="shared" si="17"/>
        <v>0</v>
      </c>
      <c r="Q46" s="83">
        <f>'[1](03)'!$J46</f>
        <v>0</v>
      </c>
      <c r="R46" s="84">
        <f>'[1](03)'!$K46</f>
        <v>0</v>
      </c>
      <c r="S46" s="85">
        <f t="shared" si="18"/>
        <v>0</v>
      </c>
      <c r="U46" s="83">
        <f>'[1](04)'!$J46</f>
        <v>0</v>
      </c>
      <c r="V46" s="84">
        <f>'[1](04)'!$K46</f>
        <v>0</v>
      </c>
      <c r="W46" s="85">
        <f t="shared" si="19"/>
        <v>0</v>
      </c>
      <c r="Y46" s="83">
        <f>'[1](05)'!$J46</f>
        <v>0</v>
      </c>
      <c r="Z46" s="84">
        <f>'[1](05)'!$K46</f>
        <v>0</v>
      </c>
      <c r="AA46" s="85">
        <f t="shared" si="20"/>
        <v>0</v>
      </c>
      <c r="AC46" s="83">
        <f>'[1](06)'!$J46</f>
        <v>0</v>
      </c>
      <c r="AD46" s="84">
        <f>'[1](06)'!$K46</f>
        <v>0</v>
      </c>
      <c r="AE46" s="85">
        <f t="shared" si="21"/>
        <v>0</v>
      </c>
      <c r="AG46" s="83">
        <f>'[1](07)'!$J46</f>
        <v>0</v>
      </c>
      <c r="AH46" s="84">
        <f>'[1](07)'!$K46</f>
        <v>0</v>
      </c>
      <c r="AI46" s="85">
        <f t="shared" si="22"/>
        <v>0</v>
      </c>
      <c r="AK46" s="83">
        <f>'[1](08)'!$J46</f>
        <v>0</v>
      </c>
      <c r="AL46" s="84">
        <f>'[1](08)'!$K46</f>
        <v>0</v>
      </c>
      <c r="AM46" s="85">
        <f t="shared" si="23"/>
        <v>0</v>
      </c>
      <c r="AO46" s="83">
        <f>'[1](09)'!$J46</f>
        <v>0</v>
      </c>
      <c r="AP46" s="84">
        <f>'[1](09)'!$K46</f>
        <v>0</v>
      </c>
      <c r="AQ46" s="85">
        <f t="shared" si="24"/>
        <v>0</v>
      </c>
      <c r="AS46" s="83">
        <f>'[1](10)'!$J46</f>
        <v>0</v>
      </c>
      <c r="AT46" s="84">
        <f>'[1](10)'!$K46</f>
        <v>0</v>
      </c>
      <c r="AU46" s="85">
        <f t="shared" si="25"/>
        <v>0</v>
      </c>
      <c r="AW46" s="83">
        <f>'[1](11)'!$J46</f>
        <v>0</v>
      </c>
      <c r="AX46" s="84">
        <f>'[1](11)'!$K46</f>
        <v>0</v>
      </c>
      <c r="AY46" s="85">
        <f t="shared" si="26"/>
        <v>0</v>
      </c>
      <c r="BA46" s="83">
        <f>'[1](12)'!$J46</f>
        <v>0</v>
      </c>
      <c r="BB46" s="84">
        <f>'[1](12)'!$K46</f>
        <v>0</v>
      </c>
      <c r="BC46" s="85">
        <f t="shared" si="27"/>
        <v>0</v>
      </c>
      <c r="BE46" s="86">
        <f t="shared" si="13"/>
        <v>0</v>
      </c>
      <c r="BF46" s="87">
        <f>IFERROR(HLOOKUP(BE46,A46:$BD$5001,$BL46,0),0)</f>
        <v>43131</v>
      </c>
      <c r="BG46" s="86">
        <f t="shared" si="28"/>
        <v>0</v>
      </c>
      <c r="BH46" s="87">
        <f>IFERROR(HLOOKUP(BG46,A46:$BD$5001,$BL46,0),0)</f>
        <v>43131</v>
      </c>
      <c r="BI46" s="88">
        <f t="shared" si="0"/>
        <v>0</v>
      </c>
      <c r="BJ46" s="89">
        <f t="shared" si="15"/>
        <v>0</v>
      </c>
      <c r="BL46" s="9">
        <f t="shared" si="16"/>
        <v>965</v>
      </c>
    </row>
    <row r="47" spans="1:64" ht="18" customHeight="1" outlineLevel="2">
      <c r="A47" s="74">
        <f>[1]DATA!A47</f>
        <v>142030</v>
      </c>
      <c r="B47" s="75" t="str">
        <f>[1]DATA!B47</f>
        <v>Cheese Cream Philadelphia</v>
      </c>
      <c r="C47" s="75" t="str">
        <f>[1]DATA!C47</f>
        <v>Pkt 500 Gr</v>
      </c>
      <c r="E47" s="76"/>
      <c r="F47" s="77"/>
      <c r="G47" s="78"/>
      <c r="I47" s="76">
        <f>'[1](01)'!$J47</f>
        <v>0</v>
      </c>
      <c r="J47" s="77">
        <f>'[1](01)'!$K47</f>
        <v>0</v>
      </c>
      <c r="K47" s="78">
        <f t="shared" si="1"/>
        <v>0</v>
      </c>
      <c r="M47" s="76">
        <f>'[1](02)'!$J47</f>
        <v>0</v>
      </c>
      <c r="N47" s="77">
        <f>'[1](02)'!$K47</f>
        <v>0</v>
      </c>
      <c r="O47" s="78">
        <f t="shared" si="17"/>
        <v>0</v>
      </c>
      <c r="Q47" s="76">
        <f>'[1](03)'!$J47</f>
        <v>0</v>
      </c>
      <c r="R47" s="77">
        <f>'[1](03)'!$K47</f>
        <v>0</v>
      </c>
      <c r="S47" s="78">
        <f t="shared" si="18"/>
        <v>0</v>
      </c>
      <c r="U47" s="76">
        <f>'[1](04)'!$J47</f>
        <v>0</v>
      </c>
      <c r="V47" s="77">
        <f>'[1](04)'!$K47</f>
        <v>0</v>
      </c>
      <c r="W47" s="78">
        <f t="shared" si="19"/>
        <v>0</v>
      </c>
      <c r="Y47" s="76">
        <f>'[1](05)'!$J47</f>
        <v>0</v>
      </c>
      <c r="Z47" s="77">
        <f>'[1](05)'!$K47</f>
        <v>0</v>
      </c>
      <c r="AA47" s="78">
        <f t="shared" si="20"/>
        <v>0</v>
      </c>
      <c r="AC47" s="76">
        <f>'[1](06)'!$J47</f>
        <v>0</v>
      </c>
      <c r="AD47" s="77">
        <f>'[1](06)'!$K47</f>
        <v>0</v>
      </c>
      <c r="AE47" s="78">
        <f t="shared" si="21"/>
        <v>0</v>
      </c>
      <c r="AG47" s="76">
        <f>'[1](07)'!$J47</f>
        <v>0</v>
      </c>
      <c r="AH47" s="77">
        <f>'[1](07)'!$K47</f>
        <v>0</v>
      </c>
      <c r="AI47" s="78">
        <f t="shared" si="22"/>
        <v>0</v>
      </c>
      <c r="AK47" s="76">
        <f>'[1](08)'!$J47</f>
        <v>0</v>
      </c>
      <c r="AL47" s="77">
        <f>'[1](08)'!$K47</f>
        <v>0</v>
      </c>
      <c r="AM47" s="78">
        <f t="shared" si="23"/>
        <v>0</v>
      </c>
      <c r="AO47" s="76">
        <f>'[1](09)'!$J47</f>
        <v>0</v>
      </c>
      <c r="AP47" s="77">
        <f>'[1](09)'!$K47</f>
        <v>0</v>
      </c>
      <c r="AQ47" s="78">
        <f t="shared" si="24"/>
        <v>0</v>
      </c>
      <c r="AS47" s="76">
        <f>'[1](10)'!$J47</f>
        <v>0</v>
      </c>
      <c r="AT47" s="77">
        <f>'[1](10)'!$K47</f>
        <v>0</v>
      </c>
      <c r="AU47" s="78">
        <f t="shared" si="25"/>
        <v>0</v>
      </c>
      <c r="AW47" s="76">
        <f>'[1](11)'!$J47</f>
        <v>0</v>
      </c>
      <c r="AX47" s="77">
        <f>'[1](11)'!$K47</f>
        <v>0</v>
      </c>
      <c r="AY47" s="78">
        <f t="shared" si="26"/>
        <v>0</v>
      </c>
      <c r="BA47" s="76">
        <f>'[1](12)'!$J47</f>
        <v>0</v>
      </c>
      <c r="BB47" s="77">
        <f>'[1](12)'!$K47</f>
        <v>0</v>
      </c>
      <c r="BC47" s="78">
        <f t="shared" si="27"/>
        <v>0</v>
      </c>
      <c r="BE47" s="79">
        <f t="shared" si="13"/>
        <v>0</v>
      </c>
      <c r="BF47" s="80">
        <f>IFERROR(HLOOKUP(BE47,A47:$BD$5001,$BL47,0),0)</f>
        <v>43131</v>
      </c>
      <c r="BG47" s="79">
        <f t="shared" si="28"/>
        <v>0</v>
      </c>
      <c r="BH47" s="80">
        <f>IFERROR(HLOOKUP(BG47,A47:$BD$5001,$BL47,0),0)</f>
        <v>43131</v>
      </c>
      <c r="BI47" s="10">
        <f t="shared" si="0"/>
        <v>0</v>
      </c>
      <c r="BJ47" s="11">
        <f t="shared" si="15"/>
        <v>0</v>
      </c>
      <c r="BL47" s="9">
        <f t="shared" si="16"/>
        <v>964</v>
      </c>
    </row>
    <row r="48" spans="1:64" s="100" customFormat="1" ht="18" customHeight="1" outlineLevel="1">
      <c r="A48" s="90">
        <f>[1]DATA!A48</f>
        <v>0</v>
      </c>
      <c r="B48" s="91" t="str">
        <f>[1]DATA!B48</f>
        <v>Total Cheese</v>
      </c>
      <c r="C48" s="91">
        <f>[1]DATA!C48</f>
        <v>0</v>
      </c>
      <c r="D48" s="92"/>
      <c r="E48" s="93"/>
      <c r="F48" s="94"/>
      <c r="G48" s="95"/>
      <c r="H48" s="92"/>
      <c r="I48" s="93"/>
      <c r="J48" s="94">
        <f>'[1](01)'!$K48</f>
        <v>25876.47</v>
      </c>
      <c r="K48" s="95"/>
      <c r="L48" s="92"/>
      <c r="M48" s="93"/>
      <c r="N48" s="94">
        <f>'[1](02)'!$K48</f>
        <v>26451.1</v>
      </c>
      <c r="O48" s="95"/>
      <c r="P48" s="92"/>
      <c r="Q48" s="93"/>
      <c r="R48" s="94">
        <f>'[1](03)'!$K48</f>
        <v>0</v>
      </c>
      <c r="S48" s="95"/>
      <c r="T48" s="92"/>
      <c r="U48" s="93"/>
      <c r="V48" s="94">
        <f>'[1](04)'!$K48</f>
        <v>0</v>
      </c>
      <c r="W48" s="95"/>
      <c r="X48" s="92"/>
      <c r="Y48" s="93"/>
      <c r="Z48" s="94">
        <f>'[1](05)'!$K48</f>
        <v>0</v>
      </c>
      <c r="AA48" s="95"/>
      <c r="AB48" s="92"/>
      <c r="AC48" s="93"/>
      <c r="AD48" s="94">
        <f>'[1](06)'!$K48</f>
        <v>0</v>
      </c>
      <c r="AE48" s="95"/>
      <c r="AF48" s="92"/>
      <c r="AG48" s="93"/>
      <c r="AH48" s="94">
        <f>'[1](07)'!$K48</f>
        <v>0</v>
      </c>
      <c r="AI48" s="95"/>
      <c r="AJ48" s="92"/>
      <c r="AK48" s="93"/>
      <c r="AL48" s="94">
        <f>'[1](08)'!$K48</f>
        <v>0</v>
      </c>
      <c r="AM48" s="95"/>
      <c r="AN48" s="92"/>
      <c r="AO48" s="93"/>
      <c r="AP48" s="94">
        <f>'[1](09)'!$K48</f>
        <v>0</v>
      </c>
      <c r="AQ48" s="95"/>
      <c r="AR48" s="92"/>
      <c r="AS48" s="93"/>
      <c r="AT48" s="94">
        <f>'[1](10)'!$K48</f>
        <v>0</v>
      </c>
      <c r="AU48" s="95"/>
      <c r="AV48" s="92"/>
      <c r="AW48" s="93"/>
      <c r="AX48" s="94">
        <f>'[1](11)'!$K48</f>
        <v>0</v>
      </c>
      <c r="AY48" s="95"/>
      <c r="AZ48" s="92"/>
      <c r="BA48" s="93"/>
      <c r="BB48" s="94">
        <f>'[1](12)'!$K48</f>
        <v>0</v>
      </c>
      <c r="BC48" s="95"/>
      <c r="BD48" s="92"/>
      <c r="BE48" s="96"/>
      <c r="BF48" s="97"/>
      <c r="BG48" s="96"/>
      <c r="BH48" s="97"/>
      <c r="BI48" s="98"/>
      <c r="BJ48" s="99">
        <f t="shared" si="15"/>
        <v>0</v>
      </c>
      <c r="BK48" s="92"/>
      <c r="BL48" s="9">
        <f t="shared" si="16"/>
        <v>963</v>
      </c>
    </row>
    <row r="49" spans="1:64" ht="18" customHeight="1" outlineLevel="2">
      <c r="A49" s="101">
        <f>[1]DATA!A49</f>
        <v>0</v>
      </c>
      <c r="B49" s="102" t="str">
        <f>[1]DATA!B49</f>
        <v>Eggs</v>
      </c>
      <c r="C49" s="102">
        <f>[1]DATA!C49</f>
        <v>0</v>
      </c>
      <c r="E49" s="103"/>
      <c r="F49" s="104"/>
      <c r="G49" s="105"/>
      <c r="I49" s="103"/>
      <c r="J49" s="104"/>
      <c r="K49" s="105"/>
      <c r="M49" s="103"/>
      <c r="N49" s="104"/>
      <c r="O49" s="105"/>
      <c r="Q49" s="103"/>
      <c r="R49" s="104"/>
      <c r="S49" s="105"/>
      <c r="U49" s="103"/>
      <c r="V49" s="104"/>
      <c r="W49" s="105"/>
      <c r="Y49" s="103"/>
      <c r="Z49" s="104"/>
      <c r="AA49" s="105"/>
      <c r="AC49" s="103"/>
      <c r="AD49" s="104"/>
      <c r="AE49" s="105"/>
      <c r="AG49" s="103"/>
      <c r="AH49" s="104"/>
      <c r="AI49" s="105"/>
      <c r="AK49" s="103"/>
      <c r="AL49" s="104"/>
      <c r="AM49" s="105"/>
      <c r="AO49" s="103"/>
      <c r="AP49" s="104"/>
      <c r="AQ49" s="105"/>
      <c r="AS49" s="103"/>
      <c r="AT49" s="104"/>
      <c r="AU49" s="105"/>
      <c r="AW49" s="103"/>
      <c r="AX49" s="104"/>
      <c r="AY49" s="105"/>
      <c r="BA49" s="103"/>
      <c r="BB49" s="104"/>
      <c r="BC49" s="105"/>
      <c r="BE49" s="106"/>
      <c r="BF49" s="107"/>
      <c r="BG49" s="106"/>
      <c r="BH49" s="107"/>
      <c r="BI49" s="108"/>
      <c r="BJ49" s="109">
        <f t="shared" si="15"/>
        <v>0</v>
      </c>
      <c r="BL49" s="9">
        <f t="shared" si="16"/>
        <v>962</v>
      </c>
    </row>
    <row r="50" spans="1:64" ht="18" customHeight="1" outlineLevel="2">
      <c r="A50" s="110">
        <f>[1]DATA!A50</f>
        <v>143001</v>
      </c>
      <c r="B50" s="111" t="str">
        <f>[1]DATA!B50</f>
        <v>Eggs</v>
      </c>
      <c r="C50" s="111" t="str">
        <f>[1]DATA!C50</f>
        <v>Plate 30 Pic</v>
      </c>
      <c r="E50" s="112"/>
      <c r="F50" s="113"/>
      <c r="G50" s="114"/>
      <c r="I50" s="112">
        <f>'[1](01)'!$J50</f>
        <v>1287</v>
      </c>
      <c r="J50" s="113">
        <f>'[1](01)'!$K50</f>
        <v>45460.9</v>
      </c>
      <c r="K50" s="114">
        <f t="shared" si="1"/>
        <v>1</v>
      </c>
      <c r="M50" s="112">
        <f>'[1](02)'!$J50</f>
        <v>1232</v>
      </c>
      <c r="N50" s="113">
        <f>'[1](02)'!$K50</f>
        <v>47226.29</v>
      </c>
      <c r="O50" s="114">
        <f t="shared" ref="O50" si="29">IF(M50&gt;=I50,IFERROR(SUM(M50-I50)/M50,0),IF(M50&lt;=I50,IFERROR(-SUM(I50-M50)/M50,0)))</f>
        <v>-4.4642857142857144E-2</v>
      </c>
      <c r="Q50" s="112">
        <f>'[1](03)'!$J50</f>
        <v>0</v>
      </c>
      <c r="R50" s="113">
        <f>'[1](03)'!$K50</f>
        <v>0</v>
      </c>
      <c r="S50" s="114">
        <f t="shared" ref="S50" si="30">IF(Q50&gt;=M50,IFERROR(SUM(Q50-M50)/Q50,0),IF(Q50&lt;=M50,IFERROR(-SUM(M50-Q50)/Q50,0)))</f>
        <v>0</v>
      </c>
      <c r="U50" s="112">
        <f>'[1](04)'!$J50</f>
        <v>0</v>
      </c>
      <c r="V50" s="113">
        <f>'[1](04)'!$K50</f>
        <v>0</v>
      </c>
      <c r="W50" s="114">
        <f t="shared" ref="W50" si="31">IF(U50&gt;=Q50,IFERROR(SUM(U50-Q50)/U50,0),IF(U50&lt;=Q50,IFERROR(-SUM(Q50-U50)/U50,0)))</f>
        <v>0</v>
      </c>
      <c r="Y50" s="112">
        <f>'[1](05)'!$J50</f>
        <v>0</v>
      </c>
      <c r="Z50" s="113">
        <f>'[1](05)'!$K50</f>
        <v>0</v>
      </c>
      <c r="AA50" s="114">
        <f t="shared" ref="AA50" si="32">IF(Y50&gt;=U50,IFERROR(SUM(Y50-U50)/Y50,0),IF(Y50&lt;=U50,IFERROR(-SUM(U50-Y50)/Y50,0)))</f>
        <v>0</v>
      </c>
      <c r="AC50" s="112">
        <f>'[1](06)'!$J50</f>
        <v>0</v>
      </c>
      <c r="AD50" s="113">
        <f>'[1](06)'!$K50</f>
        <v>0</v>
      </c>
      <c r="AE50" s="114">
        <f t="shared" ref="AE50" si="33">IF(AC50&gt;=Y50,IFERROR(SUM(AC50-Y50)/AC50,0),IF(AC50&lt;=Y50,IFERROR(-SUM(Y50-AC50)/AC50,0)))</f>
        <v>0</v>
      </c>
      <c r="AG50" s="112">
        <f>'[1](07)'!$J50</f>
        <v>0</v>
      </c>
      <c r="AH50" s="113">
        <f>'[1](07)'!$K50</f>
        <v>0</v>
      </c>
      <c r="AI50" s="114">
        <f t="shared" ref="AI50" si="34">IF(AG50&gt;=AC50,IFERROR(SUM(AG50-AC50)/AG50,0),IF(AG50&lt;=AC50,IFERROR(-SUM(AC50-AG50)/AG50,0)))</f>
        <v>0</v>
      </c>
      <c r="AK50" s="112">
        <f>'[1](08)'!$J50</f>
        <v>0</v>
      </c>
      <c r="AL50" s="113">
        <f>'[1](08)'!$K50</f>
        <v>0</v>
      </c>
      <c r="AM50" s="114">
        <f t="shared" ref="AM50" si="35">IF(AK50&gt;=AG50,IFERROR(SUM(AK50-AG50)/AK50,0),IF(AK50&lt;=AG50,IFERROR(-SUM(AG50-AK50)/AK50,0)))</f>
        <v>0</v>
      </c>
      <c r="AO50" s="112">
        <f>'[1](09)'!$J50</f>
        <v>0</v>
      </c>
      <c r="AP50" s="113">
        <f>'[1](09)'!$K50</f>
        <v>0</v>
      </c>
      <c r="AQ50" s="114">
        <f t="shared" ref="AQ50" si="36">IF(AO50&gt;=AK50,IFERROR(SUM(AO50-AK50)/AO50,0),IF(AO50&lt;=AK50,IFERROR(-SUM(AK50-AO50)/AO50,0)))</f>
        <v>0</v>
      </c>
      <c r="AS50" s="112">
        <f>'[1](10)'!$J50</f>
        <v>0</v>
      </c>
      <c r="AT50" s="113">
        <f>'[1](10)'!$K50</f>
        <v>0</v>
      </c>
      <c r="AU50" s="114">
        <f t="shared" ref="AU50" si="37">IF(AS50&gt;=AO50,IFERROR(SUM(AS50-AO50)/AS50,0),IF(AS50&lt;=AO50,IFERROR(-SUM(AO50-AS50)/AS50,0)))</f>
        <v>0</v>
      </c>
      <c r="AW50" s="112">
        <f>'[1](11)'!$J50</f>
        <v>0</v>
      </c>
      <c r="AX50" s="113">
        <f>'[1](11)'!$K50</f>
        <v>0</v>
      </c>
      <c r="AY50" s="114">
        <f t="shared" ref="AY50" si="38">IF(AW50&gt;=AS50,IFERROR(SUM(AW50-AS50)/AW50,0),IF(AW50&lt;=AS50,IFERROR(-SUM(AS50-AW50)/AW50,0)))</f>
        <v>0</v>
      </c>
      <c r="BA50" s="112">
        <f>'[1](12)'!$J50</f>
        <v>0</v>
      </c>
      <c r="BB50" s="113">
        <f>'[1](12)'!$K50</f>
        <v>0</v>
      </c>
      <c r="BC50" s="114">
        <f t="shared" ref="BC50" si="39">IF(BA50&gt;=AW50,IFERROR(SUM(BA50-AW50)/BA50,0),IF(BA50&lt;=AW50,IFERROR(-SUM(AW50-BA50)/BA50,0)))</f>
        <v>0</v>
      </c>
      <c r="BE50" s="79">
        <f t="shared" si="13"/>
        <v>1287</v>
      </c>
      <c r="BF50" s="80">
        <f>IFERROR(HLOOKUP(BE50,A50:$BD$5001,$BL50,0),0)</f>
        <v>43131</v>
      </c>
      <c r="BG50" s="79">
        <f t="shared" si="28"/>
        <v>0</v>
      </c>
      <c r="BH50" s="80">
        <f>IFERROR(HLOOKUP(BG50,A50:$BD$5001,$BL50,0),0)</f>
        <v>43190</v>
      </c>
      <c r="BI50" s="10">
        <f t="shared" si="0"/>
        <v>1287</v>
      </c>
      <c r="BJ50" s="11">
        <f t="shared" si="15"/>
        <v>-1</v>
      </c>
      <c r="BL50" s="9">
        <f t="shared" si="16"/>
        <v>961</v>
      </c>
    </row>
    <row r="51" spans="1:64" s="100" customFormat="1" ht="18" customHeight="1" outlineLevel="1">
      <c r="A51" s="90">
        <f>[1]DATA!A51</f>
        <v>0</v>
      </c>
      <c r="B51" s="91" t="str">
        <f>[1]DATA!B51</f>
        <v>Total Eggs</v>
      </c>
      <c r="C51" s="91">
        <f>[1]DATA!C51</f>
        <v>0</v>
      </c>
      <c r="D51" s="92"/>
      <c r="E51" s="93"/>
      <c r="F51" s="94"/>
      <c r="G51" s="95"/>
      <c r="H51" s="92"/>
      <c r="I51" s="93"/>
      <c r="J51" s="94">
        <f>'[1](01)'!$K51</f>
        <v>45460.9</v>
      </c>
      <c r="K51" s="95"/>
      <c r="L51" s="92"/>
      <c r="M51" s="93"/>
      <c r="N51" s="94">
        <f>'[1](02)'!$K51</f>
        <v>47226.29</v>
      </c>
      <c r="O51" s="95"/>
      <c r="P51" s="92"/>
      <c r="Q51" s="93"/>
      <c r="R51" s="94">
        <f>'[1](03)'!$K51</f>
        <v>0</v>
      </c>
      <c r="S51" s="95"/>
      <c r="T51" s="92"/>
      <c r="U51" s="93"/>
      <c r="V51" s="94">
        <f>'[1](04)'!$K51</f>
        <v>0</v>
      </c>
      <c r="W51" s="95"/>
      <c r="X51" s="92"/>
      <c r="Y51" s="93"/>
      <c r="Z51" s="94">
        <f>'[1](05)'!$K51</f>
        <v>0</v>
      </c>
      <c r="AA51" s="95"/>
      <c r="AB51" s="92"/>
      <c r="AC51" s="93"/>
      <c r="AD51" s="94">
        <f>'[1](06)'!$K51</f>
        <v>0</v>
      </c>
      <c r="AE51" s="95"/>
      <c r="AF51" s="92"/>
      <c r="AG51" s="93"/>
      <c r="AH51" s="94">
        <f>'[1](07)'!$K51</f>
        <v>0</v>
      </c>
      <c r="AI51" s="95"/>
      <c r="AJ51" s="92"/>
      <c r="AK51" s="93"/>
      <c r="AL51" s="94">
        <f>'[1](08)'!$K51</f>
        <v>0</v>
      </c>
      <c r="AM51" s="95"/>
      <c r="AN51" s="92"/>
      <c r="AO51" s="93"/>
      <c r="AP51" s="94">
        <f>'[1](09)'!$K51</f>
        <v>0</v>
      </c>
      <c r="AQ51" s="95"/>
      <c r="AR51" s="92"/>
      <c r="AS51" s="93"/>
      <c r="AT51" s="94">
        <f>'[1](10)'!$K51</f>
        <v>0</v>
      </c>
      <c r="AU51" s="95"/>
      <c r="AV51" s="92"/>
      <c r="AW51" s="93"/>
      <c r="AX51" s="94">
        <f>'[1](11)'!$K51</f>
        <v>0</v>
      </c>
      <c r="AY51" s="95"/>
      <c r="AZ51" s="92"/>
      <c r="BA51" s="93"/>
      <c r="BB51" s="94">
        <f>'[1](12)'!$K51</f>
        <v>0</v>
      </c>
      <c r="BC51" s="95"/>
      <c r="BD51" s="92"/>
      <c r="BE51" s="96"/>
      <c r="BF51" s="97"/>
      <c r="BG51" s="96"/>
      <c r="BH51" s="97"/>
      <c r="BI51" s="98"/>
      <c r="BJ51" s="99">
        <f t="shared" si="15"/>
        <v>0</v>
      </c>
      <c r="BK51" s="92"/>
      <c r="BL51" s="9">
        <f t="shared" si="16"/>
        <v>960</v>
      </c>
    </row>
    <row r="52" spans="1:64" ht="18" customHeight="1" outlineLevel="2">
      <c r="A52" s="101">
        <f>[1]DATA!A52</f>
        <v>0</v>
      </c>
      <c r="B52" s="102" t="str">
        <f>[1]DATA!B52</f>
        <v>Milk &amp; Cream</v>
      </c>
      <c r="C52" s="102">
        <f>[1]DATA!C52</f>
        <v>0</v>
      </c>
      <c r="E52" s="103"/>
      <c r="F52" s="104"/>
      <c r="G52" s="105"/>
      <c r="I52" s="103"/>
      <c r="J52" s="104"/>
      <c r="K52" s="105"/>
      <c r="M52" s="103"/>
      <c r="N52" s="104"/>
      <c r="O52" s="105"/>
      <c r="Q52" s="103"/>
      <c r="R52" s="104"/>
      <c r="S52" s="105"/>
      <c r="U52" s="103"/>
      <c r="V52" s="104"/>
      <c r="W52" s="105"/>
      <c r="Y52" s="103"/>
      <c r="Z52" s="104"/>
      <c r="AA52" s="105"/>
      <c r="AC52" s="103"/>
      <c r="AD52" s="104"/>
      <c r="AE52" s="105"/>
      <c r="AG52" s="103"/>
      <c r="AH52" s="104"/>
      <c r="AI52" s="105"/>
      <c r="AK52" s="103"/>
      <c r="AL52" s="104"/>
      <c r="AM52" s="105"/>
      <c r="AO52" s="103"/>
      <c r="AP52" s="104"/>
      <c r="AQ52" s="105"/>
      <c r="AS52" s="103"/>
      <c r="AT52" s="104"/>
      <c r="AU52" s="105"/>
      <c r="AW52" s="103"/>
      <c r="AX52" s="104"/>
      <c r="AY52" s="105"/>
      <c r="BA52" s="103"/>
      <c r="BB52" s="104"/>
      <c r="BC52" s="105"/>
      <c r="BE52" s="106"/>
      <c r="BF52" s="107"/>
      <c r="BG52" s="106"/>
      <c r="BH52" s="107"/>
      <c r="BI52" s="108"/>
      <c r="BJ52" s="109">
        <f t="shared" si="15"/>
        <v>0</v>
      </c>
      <c r="BL52" s="9">
        <f t="shared" si="16"/>
        <v>959</v>
      </c>
    </row>
    <row r="53" spans="1:64" ht="18" customHeight="1" outlineLevel="2">
      <c r="A53" s="74">
        <f>[1]DATA!A53</f>
        <v>144001</v>
      </c>
      <c r="B53" s="75" t="str">
        <f>[1]DATA!B53</f>
        <v>Cream Fresh 4 kg</v>
      </c>
      <c r="C53" s="75" t="str">
        <f>[1]DATA!C53</f>
        <v>Gallon 4 kg</v>
      </c>
      <c r="E53" s="76"/>
      <c r="F53" s="77"/>
      <c r="G53" s="78"/>
      <c r="I53" s="76">
        <f>'[1](01)'!$J53</f>
        <v>3</v>
      </c>
      <c r="J53" s="77">
        <f>'[1](01)'!$K53</f>
        <v>300</v>
      </c>
      <c r="K53" s="78">
        <f t="shared" si="1"/>
        <v>1</v>
      </c>
      <c r="M53" s="76">
        <f>'[1](02)'!$J53</f>
        <v>4</v>
      </c>
      <c r="N53" s="77">
        <f>'[1](02)'!$K53</f>
        <v>400</v>
      </c>
      <c r="O53" s="78">
        <f t="shared" ref="O53:O64" si="40">IF(M53&gt;=I53,IFERROR(SUM(M53-I53)/M53,0),IF(M53&lt;=I53,IFERROR(-SUM(I53-M53)/M53,0)))</f>
        <v>0.25</v>
      </c>
      <c r="Q53" s="76">
        <f>'[1](03)'!$J53</f>
        <v>0</v>
      </c>
      <c r="R53" s="77">
        <f>'[1](03)'!$K53</f>
        <v>0</v>
      </c>
      <c r="S53" s="78">
        <f t="shared" ref="S53:S64" si="41">IF(Q53&gt;=M53,IFERROR(SUM(Q53-M53)/Q53,0),IF(Q53&lt;=M53,IFERROR(-SUM(M53-Q53)/Q53,0)))</f>
        <v>0</v>
      </c>
      <c r="U53" s="76">
        <f>'[1](04)'!$J53</f>
        <v>0</v>
      </c>
      <c r="V53" s="77">
        <f>'[1](04)'!$K53</f>
        <v>0</v>
      </c>
      <c r="W53" s="78">
        <f t="shared" ref="W53:W64" si="42">IF(U53&gt;=Q53,IFERROR(SUM(U53-Q53)/U53,0),IF(U53&lt;=Q53,IFERROR(-SUM(Q53-U53)/U53,0)))</f>
        <v>0</v>
      </c>
      <c r="Y53" s="76">
        <f>'[1](05)'!$J53</f>
        <v>0</v>
      </c>
      <c r="Z53" s="77">
        <f>'[1](05)'!$K53</f>
        <v>0</v>
      </c>
      <c r="AA53" s="78">
        <f t="shared" ref="AA53:AA64" si="43">IF(Y53&gt;=U53,IFERROR(SUM(Y53-U53)/Y53,0),IF(Y53&lt;=U53,IFERROR(-SUM(U53-Y53)/Y53,0)))</f>
        <v>0</v>
      </c>
      <c r="AC53" s="76">
        <f>'[1](06)'!$J53</f>
        <v>0</v>
      </c>
      <c r="AD53" s="77">
        <f>'[1](06)'!$K53</f>
        <v>0</v>
      </c>
      <c r="AE53" s="78">
        <f t="shared" ref="AE53:AE64" si="44">IF(AC53&gt;=Y53,IFERROR(SUM(AC53-Y53)/AC53,0),IF(AC53&lt;=Y53,IFERROR(-SUM(Y53-AC53)/AC53,0)))</f>
        <v>0</v>
      </c>
      <c r="AG53" s="76">
        <f>'[1](07)'!$J53</f>
        <v>0</v>
      </c>
      <c r="AH53" s="77">
        <f>'[1](07)'!$K53</f>
        <v>0</v>
      </c>
      <c r="AI53" s="78">
        <f t="shared" ref="AI53:AI64" si="45">IF(AG53&gt;=AC53,IFERROR(SUM(AG53-AC53)/AG53,0),IF(AG53&lt;=AC53,IFERROR(-SUM(AC53-AG53)/AG53,0)))</f>
        <v>0</v>
      </c>
      <c r="AK53" s="76">
        <f>'[1](08)'!$J53</f>
        <v>0</v>
      </c>
      <c r="AL53" s="77">
        <f>'[1](08)'!$K53</f>
        <v>0</v>
      </c>
      <c r="AM53" s="78">
        <f t="shared" ref="AM53:AM64" si="46">IF(AK53&gt;=AG53,IFERROR(SUM(AK53-AG53)/AK53,0),IF(AK53&lt;=AG53,IFERROR(-SUM(AG53-AK53)/AK53,0)))</f>
        <v>0</v>
      </c>
      <c r="AO53" s="76">
        <f>'[1](09)'!$J53</f>
        <v>0</v>
      </c>
      <c r="AP53" s="77">
        <f>'[1](09)'!$K53</f>
        <v>0</v>
      </c>
      <c r="AQ53" s="78">
        <f t="shared" ref="AQ53:AQ64" si="47">IF(AO53&gt;=AK53,IFERROR(SUM(AO53-AK53)/AO53,0),IF(AO53&lt;=AK53,IFERROR(-SUM(AK53-AO53)/AO53,0)))</f>
        <v>0</v>
      </c>
      <c r="AS53" s="76">
        <f>'[1](10)'!$J53</f>
        <v>0</v>
      </c>
      <c r="AT53" s="77">
        <f>'[1](10)'!$K53</f>
        <v>0</v>
      </c>
      <c r="AU53" s="78">
        <f t="shared" ref="AU53:AU64" si="48">IF(AS53&gt;=AO53,IFERROR(SUM(AS53-AO53)/AS53,0),IF(AS53&lt;=AO53,IFERROR(-SUM(AO53-AS53)/AS53,0)))</f>
        <v>0</v>
      </c>
      <c r="AW53" s="76">
        <f>'[1](11)'!$J53</f>
        <v>0</v>
      </c>
      <c r="AX53" s="77">
        <f>'[1](11)'!$K53</f>
        <v>0</v>
      </c>
      <c r="AY53" s="78">
        <f t="shared" ref="AY53:AY64" si="49">IF(AW53&gt;=AS53,IFERROR(SUM(AW53-AS53)/AW53,0),IF(AW53&lt;=AS53,IFERROR(-SUM(AS53-AW53)/AW53,0)))</f>
        <v>0</v>
      </c>
      <c r="BA53" s="76">
        <f>'[1](12)'!$J53</f>
        <v>0</v>
      </c>
      <c r="BB53" s="77">
        <f>'[1](12)'!$K53</f>
        <v>0</v>
      </c>
      <c r="BC53" s="78">
        <f t="shared" ref="BC53:BC64" si="50">IF(BA53&gt;=AW53,IFERROR(SUM(BA53-AW53)/BA53,0),IF(BA53&lt;=AW53,IFERROR(-SUM(AW53-BA53)/BA53,0)))</f>
        <v>0</v>
      </c>
      <c r="BE53" s="79">
        <f t="shared" si="13"/>
        <v>4</v>
      </c>
      <c r="BF53" s="80">
        <f>IFERROR(HLOOKUP(BE53,A53:$BD$5001,$BL53,0),0)</f>
        <v>43159</v>
      </c>
      <c r="BG53" s="79">
        <f t="shared" si="28"/>
        <v>0</v>
      </c>
      <c r="BH53" s="80">
        <f>IFERROR(HLOOKUP(BG53,A53:$BD$5001,$BL53,0),0)</f>
        <v>43190</v>
      </c>
      <c r="BI53" s="10">
        <f t="shared" si="0"/>
        <v>4</v>
      </c>
      <c r="BJ53" s="11">
        <f t="shared" si="15"/>
        <v>-1</v>
      </c>
      <c r="BL53" s="9">
        <f t="shared" si="16"/>
        <v>958</v>
      </c>
    </row>
    <row r="54" spans="1:64" ht="18" customHeight="1" outlineLevel="2">
      <c r="A54" s="81">
        <f>[1]DATA!A54</f>
        <v>144002</v>
      </c>
      <c r="B54" s="82" t="str">
        <f>[1]DATA!B54</f>
        <v>Lebna Fresh Gallon 3.5 kg</v>
      </c>
      <c r="C54" s="82" t="str">
        <f>[1]DATA!C54</f>
        <v>Gallon 3.5 Kg</v>
      </c>
      <c r="E54" s="83"/>
      <c r="F54" s="84"/>
      <c r="G54" s="85"/>
      <c r="I54" s="83">
        <f>'[1](01)'!$J54</f>
        <v>9</v>
      </c>
      <c r="J54" s="84">
        <f>'[1](01)'!$K54</f>
        <v>900</v>
      </c>
      <c r="K54" s="85">
        <f t="shared" si="1"/>
        <v>1</v>
      </c>
      <c r="M54" s="83">
        <f>'[1](02)'!$J54</f>
        <v>7</v>
      </c>
      <c r="N54" s="84">
        <f>'[1](02)'!$K54</f>
        <v>700</v>
      </c>
      <c r="O54" s="85">
        <f t="shared" si="40"/>
        <v>-0.2857142857142857</v>
      </c>
      <c r="Q54" s="83">
        <f>'[1](03)'!$J54</f>
        <v>0</v>
      </c>
      <c r="R54" s="84">
        <f>'[1](03)'!$K54</f>
        <v>0</v>
      </c>
      <c r="S54" s="85">
        <f t="shared" si="41"/>
        <v>0</v>
      </c>
      <c r="U54" s="83">
        <f>'[1](04)'!$J54</f>
        <v>0</v>
      </c>
      <c r="V54" s="84">
        <f>'[1](04)'!$K54</f>
        <v>0</v>
      </c>
      <c r="W54" s="85">
        <f t="shared" si="42"/>
        <v>0</v>
      </c>
      <c r="Y54" s="83">
        <f>'[1](05)'!$J54</f>
        <v>0</v>
      </c>
      <c r="Z54" s="84">
        <f>'[1](05)'!$K54</f>
        <v>0</v>
      </c>
      <c r="AA54" s="85">
        <f t="shared" si="43"/>
        <v>0</v>
      </c>
      <c r="AC54" s="83">
        <f>'[1](06)'!$J54</f>
        <v>0</v>
      </c>
      <c r="AD54" s="84">
        <f>'[1](06)'!$K54</f>
        <v>0</v>
      </c>
      <c r="AE54" s="85">
        <f t="shared" si="44"/>
        <v>0</v>
      </c>
      <c r="AG54" s="83">
        <f>'[1](07)'!$J54</f>
        <v>0</v>
      </c>
      <c r="AH54" s="84">
        <f>'[1](07)'!$K54</f>
        <v>0</v>
      </c>
      <c r="AI54" s="85">
        <f t="shared" si="45"/>
        <v>0</v>
      </c>
      <c r="AK54" s="83">
        <f>'[1](08)'!$J54</f>
        <v>0</v>
      </c>
      <c r="AL54" s="84">
        <f>'[1](08)'!$K54</f>
        <v>0</v>
      </c>
      <c r="AM54" s="85">
        <f t="shared" si="46"/>
        <v>0</v>
      </c>
      <c r="AO54" s="83">
        <f>'[1](09)'!$J54</f>
        <v>0</v>
      </c>
      <c r="AP54" s="84">
        <f>'[1](09)'!$K54</f>
        <v>0</v>
      </c>
      <c r="AQ54" s="85">
        <f t="shared" si="47"/>
        <v>0</v>
      </c>
      <c r="AS54" s="83">
        <f>'[1](10)'!$J54</f>
        <v>0</v>
      </c>
      <c r="AT54" s="84">
        <f>'[1](10)'!$K54</f>
        <v>0</v>
      </c>
      <c r="AU54" s="85">
        <f t="shared" si="48"/>
        <v>0</v>
      </c>
      <c r="AW54" s="83">
        <f>'[1](11)'!$J54</f>
        <v>0</v>
      </c>
      <c r="AX54" s="84">
        <f>'[1](11)'!$K54</f>
        <v>0</v>
      </c>
      <c r="AY54" s="85">
        <f t="shared" si="49"/>
        <v>0</v>
      </c>
      <c r="BA54" s="83">
        <f>'[1](12)'!$J54</f>
        <v>0</v>
      </c>
      <c r="BB54" s="84">
        <f>'[1](12)'!$K54</f>
        <v>0</v>
      </c>
      <c r="BC54" s="85">
        <f t="shared" si="50"/>
        <v>0</v>
      </c>
      <c r="BE54" s="86">
        <f t="shared" si="13"/>
        <v>9</v>
      </c>
      <c r="BF54" s="87">
        <f>IFERROR(HLOOKUP(BE54,A54:$BD$5001,$BL54,0),0)</f>
        <v>43131</v>
      </c>
      <c r="BG54" s="86">
        <f t="shared" si="28"/>
        <v>0</v>
      </c>
      <c r="BH54" s="87">
        <f>IFERROR(HLOOKUP(BG54,A54:$BD$5001,$BL54,0),0)</f>
        <v>43190</v>
      </c>
      <c r="BI54" s="88">
        <f t="shared" si="0"/>
        <v>9</v>
      </c>
      <c r="BJ54" s="89">
        <f t="shared" si="15"/>
        <v>-1</v>
      </c>
      <c r="BL54" s="9">
        <f t="shared" si="16"/>
        <v>957</v>
      </c>
    </row>
    <row r="55" spans="1:64" ht="18" customHeight="1" outlineLevel="2">
      <c r="A55" s="74">
        <f>[1]DATA!A55</f>
        <v>144003</v>
      </c>
      <c r="B55" s="75" t="str">
        <f>[1]DATA!B55</f>
        <v>Milk Dala .5 Liter</v>
      </c>
      <c r="C55" s="75" t="str">
        <f>[1]DATA!C55</f>
        <v>Pkt 1/2 Liter</v>
      </c>
      <c r="E55" s="76"/>
      <c r="F55" s="77"/>
      <c r="G55" s="78"/>
      <c r="I55" s="76">
        <f>'[1](01)'!$J55</f>
        <v>0</v>
      </c>
      <c r="J55" s="77">
        <f>'[1](01)'!$K55</f>
        <v>0</v>
      </c>
      <c r="K55" s="78">
        <f t="shared" si="1"/>
        <v>0</v>
      </c>
      <c r="M55" s="76">
        <f>'[1](02)'!$J55</f>
        <v>0</v>
      </c>
      <c r="N55" s="77">
        <f>'[1](02)'!$K55</f>
        <v>0</v>
      </c>
      <c r="O55" s="78">
        <f t="shared" si="40"/>
        <v>0</v>
      </c>
      <c r="Q55" s="76">
        <f>'[1](03)'!$J55</f>
        <v>0</v>
      </c>
      <c r="R55" s="77">
        <f>'[1](03)'!$K55</f>
        <v>0</v>
      </c>
      <c r="S55" s="78">
        <f t="shared" si="41"/>
        <v>0</v>
      </c>
      <c r="U55" s="76">
        <f>'[1](04)'!$J55</f>
        <v>0</v>
      </c>
      <c r="V55" s="77">
        <f>'[1](04)'!$K55</f>
        <v>0</v>
      </c>
      <c r="W55" s="78">
        <f t="shared" si="42"/>
        <v>0</v>
      </c>
      <c r="Y55" s="76">
        <f>'[1](05)'!$J55</f>
        <v>0</v>
      </c>
      <c r="Z55" s="77">
        <f>'[1](05)'!$K55</f>
        <v>0</v>
      </c>
      <c r="AA55" s="78">
        <f t="shared" si="43"/>
        <v>0</v>
      </c>
      <c r="AC55" s="76">
        <f>'[1](06)'!$J55</f>
        <v>0</v>
      </c>
      <c r="AD55" s="77">
        <f>'[1](06)'!$K55</f>
        <v>0</v>
      </c>
      <c r="AE55" s="78">
        <f t="shared" si="44"/>
        <v>0</v>
      </c>
      <c r="AG55" s="76">
        <f>'[1](07)'!$J55</f>
        <v>0</v>
      </c>
      <c r="AH55" s="77">
        <f>'[1](07)'!$K55</f>
        <v>0</v>
      </c>
      <c r="AI55" s="78">
        <f t="shared" si="45"/>
        <v>0</v>
      </c>
      <c r="AK55" s="76">
        <f>'[1](08)'!$J55</f>
        <v>0</v>
      </c>
      <c r="AL55" s="77">
        <f>'[1](08)'!$K55</f>
        <v>0</v>
      </c>
      <c r="AM55" s="78">
        <f t="shared" si="46"/>
        <v>0</v>
      </c>
      <c r="AO55" s="76">
        <f>'[1](09)'!$J55</f>
        <v>0</v>
      </c>
      <c r="AP55" s="77">
        <f>'[1](09)'!$K55</f>
        <v>0</v>
      </c>
      <c r="AQ55" s="78">
        <f t="shared" si="47"/>
        <v>0</v>
      </c>
      <c r="AS55" s="76">
        <f>'[1](10)'!$J55</f>
        <v>0</v>
      </c>
      <c r="AT55" s="77">
        <f>'[1](10)'!$K55</f>
        <v>0</v>
      </c>
      <c r="AU55" s="78">
        <f t="shared" si="48"/>
        <v>0</v>
      </c>
      <c r="AW55" s="76">
        <f>'[1](11)'!$J55</f>
        <v>0</v>
      </c>
      <c r="AX55" s="77">
        <f>'[1](11)'!$K55</f>
        <v>0</v>
      </c>
      <c r="AY55" s="78">
        <f t="shared" si="49"/>
        <v>0</v>
      </c>
      <c r="BA55" s="76">
        <f>'[1](12)'!$J55</f>
        <v>0</v>
      </c>
      <c r="BB55" s="77">
        <f>'[1](12)'!$K55</f>
        <v>0</v>
      </c>
      <c r="BC55" s="78">
        <f t="shared" si="50"/>
        <v>0</v>
      </c>
      <c r="BE55" s="79">
        <f t="shared" si="13"/>
        <v>0</v>
      </c>
      <c r="BF55" s="80">
        <f>IFERROR(HLOOKUP(BE55,A55:$BD$5001,$BL55,0),0)</f>
        <v>43131</v>
      </c>
      <c r="BG55" s="79">
        <f t="shared" si="28"/>
        <v>0</v>
      </c>
      <c r="BH55" s="80">
        <f>IFERROR(HLOOKUP(BG55,A55:$BD$5001,$BL55,0),0)</f>
        <v>43131</v>
      </c>
      <c r="BI55" s="10">
        <f t="shared" si="0"/>
        <v>0</v>
      </c>
      <c r="BJ55" s="11">
        <f t="shared" si="15"/>
        <v>0</v>
      </c>
      <c r="BL55" s="9">
        <f t="shared" si="16"/>
        <v>956</v>
      </c>
    </row>
    <row r="56" spans="1:64" ht="18" customHeight="1" outlineLevel="2">
      <c r="A56" s="81">
        <f>[1]DATA!A56</f>
        <v>144004</v>
      </c>
      <c r="B56" s="82" t="str">
        <f>[1]DATA!B56</f>
        <v>Milk Fresh Full Fat 1 Liter</v>
      </c>
      <c r="C56" s="82" t="str">
        <f>[1]DATA!C56</f>
        <v>Packet 1 Liter</v>
      </c>
      <c r="E56" s="83"/>
      <c r="F56" s="84"/>
      <c r="G56" s="85"/>
      <c r="I56" s="83">
        <f>'[1](01)'!$J56</f>
        <v>1028</v>
      </c>
      <c r="J56" s="84">
        <f>'[1](01)'!$K56</f>
        <v>13465.97</v>
      </c>
      <c r="K56" s="85">
        <f t="shared" si="1"/>
        <v>1</v>
      </c>
      <c r="M56" s="83">
        <f>'[1](02)'!$J56</f>
        <v>956</v>
      </c>
      <c r="N56" s="84">
        <f>'[1](02)'!$K56</f>
        <v>12696.29</v>
      </c>
      <c r="O56" s="85">
        <f t="shared" si="40"/>
        <v>-7.5313807531380755E-2</v>
      </c>
      <c r="Q56" s="83">
        <f>'[1](03)'!$J56</f>
        <v>0</v>
      </c>
      <c r="R56" s="84">
        <f>'[1](03)'!$K56</f>
        <v>0</v>
      </c>
      <c r="S56" s="85">
        <f t="shared" si="41"/>
        <v>0</v>
      </c>
      <c r="U56" s="83">
        <f>'[1](04)'!$J56</f>
        <v>0</v>
      </c>
      <c r="V56" s="84">
        <f>'[1](04)'!$K56</f>
        <v>0</v>
      </c>
      <c r="W56" s="85">
        <f t="shared" si="42"/>
        <v>0</v>
      </c>
      <c r="Y56" s="83">
        <f>'[1](05)'!$J56</f>
        <v>0</v>
      </c>
      <c r="Z56" s="84">
        <f>'[1](05)'!$K56</f>
        <v>0</v>
      </c>
      <c r="AA56" s="85">
        <f t="shared" si="43"/>
        <v>0</v>
      </c>
      <c r="AC56" s="83">
        <f>'[1](06)'!$J56</f>
        <v>0</v>
      </c>
      <c r="AD56" s="84">
        <f>'[1](06)'!$K56</f>
        <v>0</v>
      </c>
      <c r="AE56" s="85">
        <f t="shared" si="44"/>
        <v>0</v>
      </c>
      <c r="AG56" s="83">
        <f>'[1](07)'!$J56</f>
        <v>0</v>
      </c>
      <c r="AH56" s="84">
        <f>'[1](07)'!$K56</f>
        <v>0</v>
      </c>
      <c r="AI56" s="85">
        <f t="shared" si="45"/>
        <v>0</v>
      </c>
      <c r="AK56" s="83">
        <f>'[1](08)'!$J56</f>
        <v>0</v>
      </c>
      <c r="AL56" s="84">
        <f>'[1](08)'!$K56</f>
        <v>0</v>
      </c>
      <c r="AM56" s="85">
        <f t="shared" si="46"/>
        <v>0</v>
      </c>
      <c r="AO56" s="83">
        <f>'[1](09)'!$J56</f>
        <v>0</v>
      </c>
      <c r="AP56" s="84">
        <f>'[1](09)'!$K56</f>
        <v>0</v>
      </c>
      <c r="AQ56" s="85">
        <f t="shared" si="47"/>
        <v>0</v>
      </c>
      <c r="AS56" s="83">
        <f>'[1](10)'!$J56</f>
        <v>0</v>
      </c>
      <c r="AT56" s="84">
        <f>'[1](10)'!$K56</f>
        <v>0</v>
      </c>
      <c r="AU56" s="85">
        <f t="shared" si="48"/>
        <v>0</v>
      </c>
      <c r="AW56" s="83">
        <f>'[1](11)'!$J56</f>
        <v>0</v>
      </c>
      <c r="AX56" s="84">
        <f>'[1](11)'!$K56</f>
        <v>0</v>
      </c>
      <c r="AY56" s="85">
        <f t="shared" si="49"/>
        <v>0</v>
      </c>
      <c r="BA56" s="83">
        <f>'[1](12)'!$J56</f>
        <v>0</v>
      </c>
      <c r="BB56" s="84">
        <f>'[1](12)'!$K56</f>
        <v>0</v>
      </c>
      <c r="BC56" s="85">
        <f t="shared" si="50"/>
        <v>0</v>
      </c>
      <c r="BE56" s="86">
        <f t="shared" si="13"/>
        <v>1028</v>
      </c>
      <c r="BF56" s="87">
        <f>IFERROR(HLOOKUP(BE56,A56:$BD$5001,$BL56,0),0)</f>
        <v>43131</v>
      </c>
      <c r="BG56" s="86">
        <f t="shared" si="28"/>
        <v>0</v>
      </c>
      <c r="BH56" s="87">
        <f>IFERROR(HLOOKUP(BG56,A56:$BD$5001,$BL56,0),0)</f>
        <v>43190</v>
      </c>
      <c r="BI56" s="88">
        <f t="shared" si="0"/>
        <v>1028</v>
      </c>
      <c r="BJ56" s="89">
        <f t="shared" si="15"/>
        <v>-1</v>
      </c>
      <c r="BL56" s="9">
        <f t="shared" si="16"/>
        <v>955</v>
      </c>
    </row>
    <row r="57" spans="1:64" ht="18" customHeight="1" outlineLevel="2">
      <c r="A57" s="74">
        <f>[1]DATA!A57</f>
        <v>144005</v>
      </c>
      <c r="B57" s="75" t="str">
        <f>[1]DATA!B57</f>
        <v>Cremer Portion</v>
      </c>
      <c r="C57" s="75" t="str">
        <f>[1]DATA!C57</f>
        <v>Box 2000 Each</v>
      </c>
      <c r="E57" s="76"/>
      <c r="F57" s="77"/>
      <c r="G57" s="78"/>
      <c r="I57" s="76">
        <f>'[1](01)'!$J57</f>
        <v>10</v>
      </c>
      <c r="J57" s="77">
        <f>'[1](01)'!$K57</f>
        <v>4000</v>
      </c>
      <c r="K57" s="78">
        <f t="shared" si="1"/>
        <v>1</v>
      </c>
      <c r="M57" s="76">
        <f>'[1](02)'!$J57</f>
        <v>8</v>
      </c>
      <c r="N57" s="77">
        <f>'[1](02)'!$K57</f>
        <v>3200</v>
      </c>
      <c r="O57" s="78">
        <f t="shared" si="40"/>
        <v>-0.25</v>
      </c>
      <c r="Q57" s="76">
        <f>'[1](03)'!$J57</f>
        <v>0</v>
      </c>
      <c r="R57" s="77">
        <f>'[1](03)'!$K57</f>
        <v>0</v>
      </c>
      <c r="S57" s="78">
        <f t="shared" si="41"/>
        <v>0</v>
      </c>
      <c r="U57" s="76">
        <f>'[1](04)'!$J57</f>
        <v>0</v>
      </c>
      <c r="V57" s="77">
        <f>'[1](04)'!$K57</f>
        <v>0</v>
      </c>
      <c r="W57" s="78">
        <f t="shared" si="42"/>
        <v>0</v>
      </c>
      <c r="Y57" s="76">
        <f>'[1](05)'!$J57</f>
        <v>0</v>
      </c>
      <c r="Z57" s="77">
        <f>'[1](05)'!$K57</f>
        <v>0</v>
      </c>
      <c r="AA57" s="78">
        <f t="shared" si="43"/>
        <v>0</v>
      </c>
      <c r="AC57" s="76">
        <f>'[1](06)'!$J57</f>
        <v>0</v>
      </c>
      <c r="AD57" s="77">
        <f>'[1](06)'!$K57</f>
        <v>0</v>
      </c>
      <c r="AE57" s="78">
        <f t="shared" si="44"/>
        <v>0</v>
      </c>
      <c r="AG57" s="76">
        <f>'[1](07)'!$J57</f>
        <v>0</v>
      </c>
      <c r="AH57" s="77">
        <f>'[1](07)'!$K57</f>
        <v>0</v>
      </c>
      <c r="AI57" s="78">
        <f t="shared" si="45"/>
        <v>0</v>
      </c>
      <c r="AK57" s="76">
        <f>'[1](08)'!$J57</f>
        <v>0</v>
      </c>
      <c r="AL57" s="77">
        <f>'[1](08)'!$K57</f>
        <v>0</v>
      </c>
      <c r="AM57" s="78">
        <f t="shared" si="46"/>
        <v>0</v>
      </c>
      <c r="AO57" s="76">
        <f>'[1](09)'!$J57</f>
        <v>0</v>
      </c>
      <c r="AP57" s="77">
        <f>'[1](09)'!$K57</f>
        <v>0</v>
      </c>
      <c r="AQ57" s="78">
        <f t="shared" si="47"/>
        <v>0</v>
      </c>
      <c r="AS57" s="76">
        <f>'[1](10)'!$J57</f>
        <v>0</v>
      </c>
      <c r="AT57" s="77">
        <f>'[1](10)'!$K57</f>
        <v>0</v>
      </c>
      <c r="AU57" s="78">
        <f t="shared" si="48"/>
        <v>0</v>
      </c>
      <c r="AW57" s="76">
        <f>'[1](11)'!$J57</f>
        <v>0</v>
      </c>
      <c r="AX57" s="77">
        <f>'[1](11)'!$K57</f>
        <v>0</v>
      </c>
      <c r="AY57" s="78">
        <f t="shared" si="49"/>
        <v>0</v>
      </c>
      <c r="BA57" s="76">
        <f>'[1](12)'!$J57</f>
        <v>0</v>
      </c>
      <c r="BB57" s="77">
        <f>'[1](12)'!$K57</f>
        <v>0</v>
      </c>
      <c r="BC57" s="78">
        <f t="shared" si="50"/>
        <v>0</v>
      </c>
      <c r="BE57" s="79">
        <f t="shared" si="13"/>
        <v>10</v>
      </c>
      <c r="BF57" s="80">
        <f>IFERROR(HLOOKUP(BE57,A57:$BD$5001,$BL57,0),0)</f>
        <v>43131</v>
      </c>
      <c r="BG57" s="79">
        <f t="shared" si="28"/>
        <v>0</v>
      </c>
      <c r="BH57" s="80">
        <f>IFERROR(HLOOKUP(BG57,A57:$BD$5001,$BL57,0),0)</f>
        <v>43190</v>
      </c>
      <c r="BI57" s="10">
        <f t="shared" si="0"/>
        <v>10</v>
      </c>
      <c r="BJ57" s="11">
        <f t="shared" si="15"/>
        <v>-1</v>
      </c>
      <c r="BL57" s="9">
        <f t="shared" si="16"/>
        <v>954</v>
      </c>
    </row>
    <row r="58" spans="1:64" ht="18" customHeight="1" outlineLevel="2">
      <c r="A58" s="81">
        <f>[1]DATA!A58</f>
        <v>144006</v>
      </c>
      <c r="B58" s="82" t="str">
        <f>[1]DATA!B58</f>
        <v>Milk Powder 1.8 kg</v>
      </c>
      <c r="C58" s="82" t="str">
        <f>[1]DATA!C58</f>
        <v>Tin 1800 Gr</v>
      </c>
      <c r="E58" s="83"/>
      <c r="F58" s="84"/>
      <c r="G58" s="85"/>
      <c r="I58" s="83">
        <f>'[1](01)'!$J58</f>
        <v>109</v>
      </c>
      <c r="J58" s="84">
        <f>'[1](01)'!$K58</f>
        <v>19702.330000000002</v>
      </c>
      <c r="K58" s="85">
        <f t="shared" si="1"/>
        <v>1</v>
      </c>
      <c r="M58" s="83">
        <f>'[1](02)'!$J58</f>
        <v>0</v>
      </c>
      <c r="N58" s="84">
        <f>'[1](02)'!$K58</f>
        <v>0</v>
      </c>
      <c r="O58" s="85">
        <f t="shared" si="40"/>
        <v>0</v>
      </c>
      <c r="Q58" s="83">
        <f>'[1](03)'!$J58</f>
        <v>0</v>
      </c>
      <c r="R58" s="84">
        <f>'[1](03)'!$K58</f>
        <v>0</v>
      </c>
      <c r="S58" s="85">
        <f t="shared" si="41"/>
        <v>0</v>
      </c>
      <c r="U58" s="83">
        <f>'[1](04)'!$J58</f>
        <v>0</v>
      </c>
      <c r="V58" s="84">
        <f>'[1](04)'!$K58</f>
        <v>0</v>
      </c>
      <c r="W58" s="85">
        <f t="shared" si="42"/>
        <v>0</v>
      </c>
      <c r="Y58" s="83">
        <f>'[1](05)'!$J58</f>
        <v>0</v>
      </c>
      <c r="Z58" s="84">
        <f>'[1](05)'!$K58</f>
        <v>0</v>
      </c>
      <c r="AA58" s="85">
        <f t="shared" si="43"/>
        <v>0</v>
      </c>
      <c r="AC58" s="83">
        <f>'[1](06)'!$J58</f>
        <v>0</v>
      </c>
      <c r="AD58" s="84">
        <f>'[1](06)'!$K58</f>
        <v>0</v>
      </c>
      <c r="AE58" s="85">
        <f t="shared" si="44"/>
        <v>0</v>
      </c>
      <c r="AG58" s="83">
        <f>'[1](07)'!$J58</f>
        <v>0</v>
      </c>
      <c r="AH58" s="84">
        <f>'[1](07)'!$K58</f>
        <v>0</v>
      </c>
      <c r="AI58" s="85">
        <f t="shared" si="45"/>
        <v>0</v>
      </c>
      <c r="AK58" s="83">
        <f>'[1](08)'!$J58</f>
        <v>0</v>
      </c>
      <c r="AL58" s="84">
        <f>'[1](08)'!$K58</f>
        <v>0</v>
      </c>
      <c r="AM58" s="85">
        <f t="shared" si="46"/>
        <v>0</v>
      </c>
      <c r="AO58" s="83">
        <f>'[1](09)'!$J58</f>
        <v>0</v>
      </c>
      <c r="AP58" s="84">
        <f>'[1](09)'!$K58</f>
        <v>0</v>
      </c>
      <c r="AQ58" s="85">
        <f t="shared" si="47"/>
        <v>0</v>
      </c>
      <c r="AS58" s="83">
        <f>'[1](10)'!$J58</f>
        <v>0</v>
      </c>
      <c r="AT58" s="84">
        <f>'[1](10)'!$K58</f>
        <v>0</v>
      </c>
      <c r="AU58" s="85">
        <f t="shared" si="48"/>
        <v>0</v>
      </c>
      <c r="AW58" s="83">
        <f>'[1](11)'!$J58</f>
        <v>0</v>
      </c>
      <c r="AX58" s="84">
        <f>'[1](11)'!$K58</f>
        <v>0</v>
      </c>
      <c r="AY58" s="85">
        <f t="shared" si="49"/>
        <v>0</v>
      </c>
      <c r="BA58" s="83">
        <f>'[1](12)'!$J58</f>
        <v>0</v>
      </c>
      <c r="BB58" s="84">
        <f>'[1](12)'!$K58</f>
        <v>0</v>
      </c>
      <c r="BC58" s="85">
        <f t="shared" si="50"/>
        <v>0</v>
      </c>
      <c r="BE58" s="86">
        <f t="shared" si="13"/>
        <v>109</v>
      </c>
      <c r="BF58" s="87">
        <f>IFERROR(HLOOKUP(BE58,A58:$BD$5001,$BL58,0),0)</f>
        <v>43131</v>
      </c>
      <c r="BG58" s="86">
        <f t="shared" si="28"/>
        <v>0</v>
      </c>
      <c r="BH58" s="87">
        <f>IFERROR(HLOOKUP(BG58,A58:$BD$5001,$BL58,0),0)</f>
        <v>43159</v>
      </c>
      <c r="BI58" s="88">
        <f t="shared" si="0"/>
        <v>109</v>
      </c>
      <c r="BJ58" s="89">
        <f t="shared" si="15"/>
        <v>-1</v>
      </c>
      <c r="BL58" s="9">
        <f t="shared" si="16"/>
        <v>953</v>
      </c>
    </row>
    <row r="59" spans="1:64" ht="18" customHeight="1" outlineLevel="2">
      <c r="A59" s="74">
        <f>[1]DATA!A59</f>
        <v>144007</v>
      </c>
      <c r="B59" s="75" t="str">
        <f>[1]DATA!B59</f>
        <v>Milk Skimmed 1 Liter</v>
      </c>
      <c r="C59" s="75" t="str">
        <f>[1]DATA!C59</f>
        <v>Packet 1 Liter</v>
      </c>
      <c r="E59" s="76"/>
      <c r="F59" s="77"/>
      <c r="G59" s="78"/>
      <c r="I59" s="76">
        <f>'[1](01)'!$J59</f>
        <v>0</v>
      </c>
      <c r="J59" s="77">
        <f>'[1](01)'!$K59</f>
        <v>0</v>
      </c>
      <c r="K59" s="78">
        <f t="shared" si="1"/>
        <v>0</v>
      </c>
      <c r="M59" s="76">
        <f>'[1](02)'!$J59</f>
        <v>0</v>
      </c>
      <c r="N59" s="77">
        <f>'[1](02)'!$K59</f>
        <v>0</v>
      </c>
      <c r="O59" s="78">
        <f t="shared" si="40"/>
        <v>0</v>
      </c>
      <c r="Q59" s="76">
        <f>'[1](03)'!$J59</f>
        <v>0</v>
      </c>
      <c r="R59" s="77">
        <f>'[1](03)'!$K59</f>
        <v>0</v>
      </c>
      <c r="S59" s="78">
        <f t="shared" si="41"/>
        <v>0</v>
      </c>
      <c r="U59" s="76">
        <f>'[1](04)'!$J59</f>
        <v>0</v>
      </c>
      <c r="V59" s="77">
        <f>'[1](04)'!$K59</f>
        <v>0</v>
      </c>
      <c r="W59" s="78">
        <f t="shared" si="42"/>
        <v>0</v>
      </c>
      <c r="Y59" s="76">
        <f>'[1](05)'!$J59</f>
        <v>0</v>
      </c>
      <c r="Z59" s="77">
        <f>'[1](05)'!$K59</f>
        <v>0</v>
      </c>
      <c r="AA59" s="78">
        <f t="shared" si="43"/>
        <v>0</v>
      </c>
      <c r="AC59" s="76">
        <f>'[1](06)'!$J59</f>
        <v>0</v>
      </c>
      <c r="AD59" s="77">
        <f>'[1](06)'!$K59</f>
        <v>0</v>
      </c>
      <c r="AE59" s="78">
        <f t="shared" si="44"/>
        <v>0</v>
      </c>
      <c r="AG59" s="76">
        <f>'[1](07)'!$J59</f>
        <v>0</v>
      </c>
      <c r="AH59" s="77">
        <f>'[1](07)'!$K59</f>
        <v>0</v>
      </c>
      <c r="AI59" s="78">
        <f t="shared" si="45"/>
        <v>0</v>
      </c>
      <c r="AK59" s="76">
        <f>'[1](08)'!$J59</f>
        <v>0</v>
      </c>
      <c r="AL59" s="77">
        <f>'[1](08)'!$K59</f>
        <v>0</v>
      </c>
      <c r="AM59" s="78">
        <f t="shared" si="46"/>
        <v>0</v>
      </c>
      <c r="AO59" s="76">
        <f>'[1](09)'!$J59</f>
        <v>0</v>
      </c>
      <c r="AP59" s="77">
        <f>'[1](09)'!$K59</f>
        <v>0</v>
      </c>
      <c r="AQ59" s="78">
        <f t="shared" si="47"/>
        <v>0</v>
      </c>
      <c r="AS59" s="76">
        <f>'[1](10)'!$J59</f>
        <v>0</v>
      </c>
      <c r="AT59" s="77">
        <f>'[1](10)'!$K59</f>
        <v>0</v>
      </c>
      <c r="AU59" s="78">
        <f t="shared" si="48"/>
        <v>0</v>
      </c>
      <c r="AW59" s="76">
        <f>'[1](11)'!$J59</f>
        <v>0</v>
      </c>
      <c r="AX59" s="77">
        <f>'[1](11)'!$K59</f>
        <v>0</v>
      </c>
      <c r="AY59" s="78">
        <f t="shared" si="49"/>
        <v>0</v>
      </c>
      <c r="BA59" s="76">
        <f>'[1](12)'!$J59</f>
        <v>0</v>
      </c>
      <c r="BB59" s="77">
        <f>'[1](12)'!$K59</f>
        <v>0</v>
      </c>
      <c r="BC59" s="78">
        <f t="shared" si="50"/>
        <v>0</v>
      </c>
      <c r="BE59" s="79">
        <f t="shared" si="13"/>
        <v>0</v>
      </c>
      <c r="BF59" s="80">
        <f>IFERROR(HLOOKUP(BE59,A59:$BD$5001,$BL59,0),0)</f>
        <v>43131</v>
      </c>
      <c r="BG59" s="79">
        <f t="shared" si="28"/>
        <v>0</v>
      </c>
      <c r="BH59" s="80">
        <f>IFERROR(HLOOKUP(BG59,A59:$BD$5001,$BL59,0),0)</f>
        <v>43131</v>
      </c>
      <c r="BI59" s="10">
        <f t="shared" si="0"/>
        <v>0</v>
      </c>
      <c r="BJ59" s="11">
        <f t="shared" si="15"/>
        <v>0</v>
      </c>
      <c r="BL59" s="9">
        <f t="shared" si="16"/>
        <v>952</v>
      </c>
    </row>
    <row r="60" spans="1:64" ht="18" customHeight="1" outlineLevel="2">
      <c r="A60" s="81">
        <f>[1]DATA!A60</f>
        <v>144008</v>
      </c>
      <c r="B60" s="82" t="str">
        <f>[1]DATA!B60</f>
        <v>Milk Powder 500 Gr</v>
      </c>
      <c r="C60" s="82" t="str">
        <f>[1]DATA!C60</f>
        <v>Tin 500 Gr</v>
      </c>
      <c r="E60" s="83"/>
      <c r="F60" s="84"/>
      <c r="G60" s="85"/>
      <c r="I60" s="83">
        <f>'[1](01)'!$J60</f>
        <v>2</v>
      </c>
      <c r="J60" s="84">
        <f>'[1](01)'!$K60</f>
        <v>113.78</v>
      </c>
      <c r="K60" s="85">
        <f t="shared" si="1"/>
        <v>1</v>
      </c>
      <c r="M60" s="83">
        <f>'[1](02)'!$J60</f>
        <v>374</v>
      </c>
      <c r="N60" s="84">
        <f>'[1](02)'!$K60</f>
        <v>21276.44</v>
      </c>
      <c r="O60" s="85">
        <f t="shared" si="40"/>
        <v>0.99465240641711228</v>
      </c>
      <c r="Q60" s="83">
        <f>'[1](03)'!$J60</f>
        <v>0</v>
      </c>
      <c r="R60" s="84">
        <f>'[1](03)'!$K60</f>
        <v>0</v>
      </c>
      <c r="S60" s="85">
        <f t="shared" si="41"/>
        <v>0</v>
      </c>
      <c r="U60" s="83">
        <f>'[1](04)'!$J60</f>
        <v>0</v>
      </c>
      <c r="V60" s="84">
        <f>'[1](04)'!$K60</f>
        <v>0</v>
      </c>
      <c r="W60" s="85">
        <f t="shared" si="42"/>
        <v>0</v>
      </c>
      <c r="Y60" s="83">
        <f>'[1](05)'!$J60</f>
        <v>0</v>
      </c>
      <c r="Z60" s="84">
        <f>'[1](05)'!$K60</f>
        <v>0</v>
      </c>
      <c r="AA60" s="85">
        <f t="shared" si="43"/>
        <v>0</v>
      </c>
      <c r="AC60" s="83">
        <f>'[1](06)'!$J60</f>
        <v>0</v>
      </c>
      <c r="AD60" s="84">
        <f>'[1](06)'!$K60</f>
        <v>0</v>
      </c>
      <c r="AE60" s="85">
        <f t="shared" si="44"/>
        <v>0</v>
      </c>
      <c r="AG60" s="83">
        <f>'[1](07)'!$J60</f>
        <v>0</v>
      </c>
      <c r="AH60" s="84">
        <f>'[1](07)'!$K60</f>
        <v>0</v>
      </c>
      <c r="AI60" s="85">
        <f t="shared" si="45"/>
        <v>0</v>
      </c>
      <c r="AK60" s="83">
        <f>'[1](08)'!$J60</f>
        <v>0</v>
      </c>
      <c r="AL60" s="84">
        <f>'[1](08)'!$K60</f>
        <v>0</v>
      </c>
      <c r="AM60" s="85">
        <f t="shared" si="46"/>
        <v>0</v>
      </c>
      <c r="AO60" s="83">
        <f>'[1](09)'!$J60</f>
        <v>0</v>
      </c>
      <c r="AP60" s="84">
        <f>'[1](09)'!$K60</f>
        <v>0</v>
      </c>
      <c r="AQ60" s="85">
        <f t="shared" si="47"/>
        <v>0</v>
      </c>
      <c r="AS60" s="83">
        <f>'[1](10)'!$J60</f>
        <v>0</v>
      </c>
      <c r="AT60" s="84">
        <f>'[1](10)'!$K60</f>
        <v>0</v>
      </c>
      <c r="AU60" s="85">
        <f t="shared" si="48"/>
        <v>0</v>
      </c>
      <c r="AW60" s="83">
        <f>'[1](11)'!$J60</f>
        <v>0</v>
      </c>
      <c r="AX60" s="84">
        <f>'[1](11)'!$K60</f>
        <v>0</v>
      </c>
      <c r="AY60" s="85">
        <f t="shared" si="49"/>
        <v>0</v>
      </c>
      <c r="BA60" s="83">
        <f>'[1](12)'!$J60</f>
        <v>0</v>
      </c>
      <c r="BB60" s="84">
        <f>'[1](12)'!$K60</f>
        <v>0</v>
      </c>
      <c r="BC60" s="85">
        <f t="shared" si="50"/>
        <v>0</v>
      </c>
      <c r="BE60" s="86">
        <f t="shared" si="13"/>
        <v>374</v>
      </c>
      <c r="BF60" s="87">
        <f>IFERROR(HLOOKUP(BE60,A60:$BD$5001,$BL60,0),0)</f>
        <v>43159</v>
      </c>
      <c r="BG60" s="86">
        <f t="shared" si="28"/>
        <v>0</v>
      </c>
      <c r="BH60" s="87">
        <f>IFERROR(HLOOKUP(BG60,A60:$BD$5001,$BL60,0),0)</f>
        <v>43190</v>
      </c>
      <c r="BI60" s="88">
        <f t="shared" si="0"/>
        <v>374</v>
      </c>
      <c r="BJ60" s="89">
        <f t="shared" si="15"/>
        <v>-1</v>
      </c>
      <c r="BL60" s="9">
        <f t="shared" si="16"/>
        <v>951</v>
      </c>
    </row>
    <row r="61" spans="1:64" ht="18" customHeight="1" outlineLevel="2">
      <c r="A61" s="74">
        <f>[1]DATA!A61</f>
        <v>144009</v>
      </c>
      <c r="B61" s="75" t="str">
        <f>[1]DATA!B61</f>
        <v>Milk For Staff 1 Liter</v>
      </c>
      <c r="C61" s="75" t="str">
        <f>[1]DATA!C61</f>
        <v>Packet 1 Liter</v>
      </c>
      <c r="E61" s="76"/>
      <c r="F61" s="77"/>
      <c r="G61" s="78"/>
      <c r="I61" s="76">
        <f>'[1](01)'!$J61</f>
        <v>0</v>
      </c>
      <c r="J61" s="77">
        <f>'[1](01)'!$K61</f>
        <v>0</v>
      </c>
      <c r="K61" s="78">
        <f t="shared" si="1"/>
        <v>0</v>
      </c>
      <c r="M61" s="76">
        <f>'[1](02)'!$J61</f>
        <v>0</v>
      </c>
      <c r="N61" s="77">
        <f>'[1](02)'!$K61</f>
        <v>0</v>
      </c>
      <c r="O61" s="78">
        <f t="shared" si="40"/>
        <v>0</v>
      </c>
      <c r="Q61" s="76">
        <f>'[1](03)'!$J61</f>
        <v>0</v>
      </c>
      <c r="R61" s="77">
        <f>'[1](03)'!$K61</f>
        <v>0</v>
      </c>
      <c r="S61" s="78">
        <f t="shared" si="41"/>
        <v>0</v>
      </c>
      <c r="U61" s="76">
        <f>'[1](04)'!$J61</f>
        <v>0</v>
      </c>
      <c r="V61" s="77">
        <f>'[1](04)'!$K61</f>
        <v>0</v>
      </c>
      <c r="W61" s="78">
        <f t="shared" si="42"/>
        <v>0</v>
      </c>
      <c r="Y61" s="76">
        <f>'[1](05)'!$J61</f>
        <v>0</v>
      </c>
      <c r="Z61" s="77">
        <f>'[1](05)'!$K61</f>
        <v>0</v>
      </c>
      <c r="AA61" s="78">
        <f t="shared" si="43"/>
        <v>0</v>
      </c>
      <c r="AC61" s="76">
        <f>'[1](06)'!$J61</f>
        <v>0</v>
      </c>
      <c r="AD61" s="77">
        <f>'[1](06)'!$K61</f>
        <v>0</v>
      </c>
      <c r="AE61" s="78">
        <f t="shared" si="44"/>
        <v>0</v>
      </c>
      <c r="AG61" s="76">
        <f>'[1](07)'!$J61</f>
        <v>0</v>
      </c>
      <c r="AH61" s="77">
        <f>'[1](07)'!$K61</f>
        <v>0</v>
      </c>
      <c r="AI61" s="78">
        <f t="shared" si="45"/>
        <v>0</v>
      </c>
      <c r="AK61" s="76">
        <f>'[1](08)'!$J61</f>
        <v>0</v>
      </c>
      <c r="AL61" s="77">
        <f>'[1](08)'!$K61</f>
        <v>0</v>
      </c>
      <c r="AM61" s="78">
        <f t="shared" si="46"/>
        <v>0</v>
      </c>
      <c r="AO61" s="76">
        <f>'[1](09)'!$J61</f>
        <v>0</v>
      </c>
      <c r="AP61" s="77">
        <f>'[1](09)'!$K61</f>
        <v>0</v>
      </c>
      <c r="AQ61" s="78">
        <f t="shared" si="47"/>
        <v>0</v>
      </c>
      <c r="AS61" s="76">
        <f>'[1](10)'!$J61</f>
        <v>0</v>
      </c>
      <c r="AT61" s="77">
        <f>'[1](10)'!$K61</f>
        <v>0</v>
      </c>
      <c r="AU61" s="78">
        <f t="shared" si="48"/>
        <v>0</v>
      </c>
      <c r="AW61" s="76">
        <f>'[1](11)'!$J61</f>
        <v>0</v>
      </c>
      <c r="AX61" s="77">
        <f>'[1](11)'!$K61</f>
        <v>0</v>
      </c>
      <c r="AY61" s="78">
        <f t="shared" si="49"/>
        <v>0</v>
      </c>
      <c r="BA61" s="76">
        <f>'[1](12)'!$J61</f>
        <v>0</v>
      </c>
      <c r="BB61" s="77">
        <f>'[1](12)'!$K61</f>
        <v>0</v>
      </c>
      <c r="BC61" s="78">
        <f t="shared" si="50"/>
        <v>0</v>
      </c>
      <c r="BE61" s="79">
        <f t="shared" si="13"/>
        <v>0</v>
      </c>
      <c r="BF61" s="80">
        <f>IFERROR(HLOOKUP(BE61,A61:$BD$5001,$BL61,0),0)</f>
        <v>43131</v>
      </c>
      <c r="BG61" s="79">
        <f t="shared" si="28"/>
        <v>0</v>
      </c>
      <c r="BH61" s="80">
        <f>IFERROR(HLOOKUP(BG61,A61:$BD$5001,$BL61,0),0)</f>
        <v>43131</v>
      </c>
      <c r="BI61" s="10">
        <f t="shared" si="0"/>
        <v>0</v>
      </c>
      <c r="BJ61" s="11">
        <f t="shared" si="15"/>
        <v>0</v>
      </c>
      <c r="BL61" s="9">
        <f t="shared" si="16"/>
        <v>950</v>
      </c>
    </row>
    <row r="62" spans="1:64" ht="18" customHeight="1" outlineLevel="2">
      <c r="A62" s="81">
        <f>[1]DATA!A62</f>
        <v>144010</v>
      </c>
      <c r="B62" s="82" t="str">
        <f>[1]DATA!B62</f>
        <v>Fresh Cream 1 Liter</v>
      </c>
      <c r="C62" s="82" t="str">
        <f>[1]DATA!C62</f>
        <v>Each</v>
      </c>
      <c r="E62" s="83"/>
      <c r="F62" s="84"/>
      <c r="G62" s="85"/>
      <c r="I62" s="83">
        <f>'[1](01)'!$J62</f>
        <v>0</v>
      </c>
      <c r="J62" s="84">
        <f>'[1](01)'!$K62</f>
        <v>0</v>
      </c>
      <c r="K62" s="85">
        <f t="shared" si="1"/>
        <v>0</v>
      </c>
      <c r="M62" s="83">
        <f>'[1](02)'!$J62</f>
        <v>0</v>
      </c>
      <c r="N62" s="84">
        <f>'[1](02)'!$K62</f>
        <v>0</v>
      </c>
      <c r="O62" s="85">
        <f t="shared" si="40"/>
        <v>0</v>
      </c>
      <c r="Q62" s="83">
        <f>'[1](03)'!$J62</f>
        <v>0</v>
      </c>
      <c r="R62" s="84">
        <f>'[1](03)'!$K62</f>
        <v>0</v>
      </c>
      <c r="S62" s="85">
        <f t="shared" si="41"/>
        <v>0</v>
      </c>
      <c r="U62" s="83">
        <f>'[1](04)'!$J62</f>
        <v>0</v>
      </c>
      <c r="V62" s="84">
        <f>'[1](04)'!$K62</f>
        <v>0</v>
      </c>
      <c r="W62" s="85">
        <f t="shared" si="42"/>
        <v>0</v>
      </c>
      <c r="Y62" s="83">
        <f>'[1](05)'!$J62</f>
        <v>0</v>
      </c>
      <c r="Z62" s="84">
        <f>'[1](05)'!$K62</f>
        <v>0</v>
      </c>
      <c r="AA62" s="85">
        <f t="shared" si="43"/>
        <v>0</v>
      </c>
      <c r="AC62" s="83">
        <f>'[1](06)'!$J62</f>
        <v>0</v>
      </c>
      <c r="AD62" s="84">
        <f>'[1](06)'!$K62</f>
        <v>0</v>
      </c>
      <c r="AE62" s="85">
        <f t="shared" si="44"/>
        <v>0</v>
      </c>
      <c r="AG62" s="83">
        <f>'[1](07)'!$J62</f>
        <v>0</v>
      </c>
      <c r="AH62" s="84">
        <f>'[1](07)'!$K62</f>
        <v>0</v>
      </c>
      <c r="AI62" s="85">
        <f t="shared" si="45"/>
        <v>0</v>
      </c>
      <c r="AK62" s="83">
        <f>'[1](08)'!$J62</f>
        <v>0</v>
      </c>
      <c r="AL62" s="84">
        <f>'[1](08)'!$K62</f>
        <v>0</v>
      </c>
      <c r="AM62" s="85">
        <f t="shared" si="46"/>
        <v>0</v>
      </c>
      <c r="AO62" s="83">
        <f>'[1](09)'!$J62</f>
        <v>0</v>
      </c>
      <c r="AP62" s="84">
        <f>'[1](09)'!$K62</f>
        <v>0</v>
      </c>
      <c r="AQ62" s="85">
        <f t="shared" si="47"/>
        <v>0</v>
      </c>
      <c r="AS62" s="83">
        <f>'[1](10)'!$J62</f>
        <v>0</v>
      </c>
      <c r="AT62" s="84">
        <f>'[1](10)'!$K62</f>
        <v>0</v>
      </c>
      <c r="AU62" s="85">
        <f t="shared" si="48"/>
        <v>0</v>
      </c>
      <c r="AW62" s="83">
        <f>'[1](11)'!$J62</f>
        <v>0</v>
      </c>
      <c r="AX62" s="84">
        <f>'[1](11)'!$K62</f>
        <v>0</v>
      </c>
      <c r="AY62" s="85">
        <f t="shared" si="49"/>
        <v>0</v>
      </c>
      <c r="BA62" s="83">
        <f>'[1](12)'!$J62</f>
        <v>0</v>
      </c>
      <c r="BB62" s="84">
        <f>'[1](12)'!$K62</f>
        <v>0</v>
      </c>
      <c r="BC62" s="85">
        <f t="shared" si="50"/>
        <v>0</v>
      </c>
      <c r="BE62" s="86">
        <f t="shared" si="13"/>
        <v>0</v>
      </c>
      <c r="BF62" s="87">
        <f>IFERROR(HLOOKUP(BE62,A62:$BD$5001,$BL62,0),0)</f>
        <v>43131</v>
      </c>
      <c r="BG62" s="86">
        <f t="shared" si="28"/>
        <v>0</v>
      </c>
      <c r="BH62" s="87">
        <f>IFERROR(HLOOKUP(BG62,A62:$BD$5001,$BL62,0),0)</f>
        <v>43131</v>
      </c>
      <c r="BI62" s="88">
        <f t="shared" si="0"/>
        <v>0</v>
      </c>
      <c r="BJ62" s="89">
        <f t="shared" si="15"/>
        <v>0</v>
      </c>
      <c r="BL62" s="9">
        <f t="shared" si="16"/>
        <v>949</v>
      </c>
    </row>
    <row r="63" spans="1:64" ht="18" customHeight="1" outlineLevel="2">
      <c r="A63" s="74">
        <f>[1]DATA!A63</f>
        <v>144011</v>
      </c>
      <c r="B63" s="75" t="str">
        <f>[1]DATA!B63</f>
        <v>Milk Fresh Full Fat 1.5 Liter</v>
      </c>
      <c r="C63" s="75" t="str">
        <f>[1]DATA!C63</f>
        <v>Bottle 1.5 Liter</v>
      </c>
      <c r="E63" s="76"/>
      <c r="F63" s="77"/>
      <c r="G63" s="78"/>
      <c r="I63" s="76">
        <f>'[1](01)'!$J63</f>
        <v>0</v>
      </c>
      <c r="J63" s="77">
        <f>'[1](01)'!$K63</f>
        <v>0</v>
      </c>
      <c r="K63" s="78">
        <f t="shared" si="1"/>
        <v>0</v>
      </c>
      <c r="M63" s="76">
        <f>'[1](02)'!$J63</f>
        <v>0</v>
      </c>
      <c r="N63" s="77">
        <f>'[1](02)'!$K63</f>
        <v>0</v>
      </c>
      <c r="O63" s="78">
        <f t="shared" si="40"/>
        <v>0</v>
      </c>
      <c r="Q63" s="76">
        <f>'[1](03)'!$J63</f>
        <v>0</v>
      </c>
      <c r="R63" s="77">
        <f>'[1](03)'!$K63</f>
        <v>0</v>
      </c>
      <c r="S63" s="78">
        <f t="shared" si="41"/>
        <v>0</v>
      </c>
      <c r="U63" s="76">
        <f>'[1](04)'!$J63</f>
        <v>0</v>
      </c>
      <c r="V63" s="77">
        <f>'[1](04)'!$K63</f>
        <v>0</v>
      </c>
      <c r="W63" s="78">
        <f t="shared" si="42"/>
        <v>0</v>
      </c>
      <c r="Y63" s="76">
        <f>'[1](05)'!$J63</f>
        <v>0</v>
      </c>
      <c r="Z63" s="77">
        <f>'[1](05)'!$K63</f>
        <v>0</v>
      </c>
      <c r="AA63" s="78">
        <f t="shared" si="43"/>
        <v>0</v>
      </c>
      <c r="AC63" s="76">
        <f>'[1](06)'!$J63</f>
        <v>0</v>
      </c>
      <c r="AD63" s="77">
        <f>'[1](06)'!$K63</f>
        <v>0</v>
      </c>
      <c r="AE63" s="78">
        <f t="shared" si="44"/>
        <v>0</v>
      </c>
      <c r="AG63" s="76">
        <f>'[1](07)'!$J63</f>
        <v>0</v>
      </c>
      <c r="AH63" s="77">
        <f>'[1](07)'!$K63</f>
        <v>0</v>
      </c>
      <c r="AI63" s="78">
        <f t="shared" si="45"/>
        <v>0</v>
      </c>
      <c r="AK63" s="76">
        <f>'[1](08)'!$J63</f>
        <v>0</v>
      </c>
      <c r="AL63" s="77">
        <f>'[1](08)'!$K63</f>
        <v>0</v>
      </c>
      <c r="AM63" s="78">
        <f t="shared" si="46"/>
        <v>0</v>
      </c>
      <c r="AO63" s="76">
        <f>'[1](09)'!$J63</f>
        <v>0</v>
      </c>
      <c r="AP63" s="77">
        <f>'[1](09)'!$K63</f>
        <v>0</v>
      </c>
      <c r="AQ63" s="78">
        <f t="shared" si="47"/>
        <v>0</v>
      </c>
      <c r="AS63" s="76">
        <f>'[1](10)'!$J63</f>
        <v>0</v>
      </c>
      <c r="AT63" s="77">
        <f>'[1](10)'!$K63</f>
        <v>0</v>
      </c>
      <c r="AU63" s="78">
        <f t="shared" si="48"/>
        <v>0</v>
      </c>
      <c r="AW63" s="76">
        <f>'[1](11)'!$J63</f>
        <v>0</v>
      </c>
      <c r="AX63" s="77">
        <f>'[1](11)'!$K63</f>
        <v>0</v>
      </c>
      <c r="AY63" s="78">
        <f t="shared" si="49"/>
        <v>0</v>
      </c>
      <c r="BA63" s="76">
        <f>'[1](12)'!$J63</f>
        <v>0</v>
      </c>
      <c r="BB63" s="77">
        <f>'[1](12)'!$K63</f>
        <v>0</v>
      </c>
      <c r="BC63" s="78">
        <f t="shared" si="50"/>
        <v>0</v>
      </c>
      <c r="BE63" s="79">
        <f t="shared" si="13"/>
        <v>0</v>
      </c>
      <c r="BF63" s="80">
        <f>IFERROR(HLOOKUP(BE63,A63:$BD$5001,$BL63,0),0)</f>
        <v>43131</v>
      </c>
      <c r="BG63" s="79">
        <f t="shared" si="28"/>
        <v>0</v>
      </c>
      <c r="BH63" s="80">
        <f>IFERROR(HLOOKUP(BG63,A63:$BD$5001,$BL63,0),0)</f>
        <v>43131</v>
      </c>
      <c r="BI63" s="10">
        <f t="shared" si="0"/>
        <v>0</v>
      </c>
      <c r="BJ63" s="11">
        <f t="shared" si="15"/>
        <v>0</v>
      </c>
      <c r="BL63" s="9">
        <f t="shared" si="16"/>
        <v>948</v>
      </c>
    </row>
    <row r="64" spans="1:64" ht="18" customHeight="1" outlineLevel="2">
      <c r="A64" s="81">
        <f>[1]DATA!A64</f>
        <v>144012</v>
      </c>
      <c r="B64" s="82" t="str">
        <f>[1]DATA!B64</f>
        <v>Milk Fresh Full Fat .5 Liter</v>
      </c>
      <c r="C64" s="82" t="str">
        <f>[1]DATA!C64</f>
        <v>Pkt 1/2 Liter</v>
      </c>
      <c r="E64" s="83"/>
      <c r="F64" s="84"/>
      <c r="G64" s="85"/>
      <c r="I64" s="83">
        <f>'[1](01)'!$J64</f>
        <v>0</v>
      </c>
      <c r="J64" s="84">
        <f>'[1](01)'!$K64</f>
        <v>0</v>
      </c>
      <c r="K64" s="85">
        <f t="shared" si="1"/>
        <v>0</v>
      </c>
      <c r="M64" s="83">
        <f>'[1](02)'!$J64</f>
        <v>0</v>
      </c>
      <c r="N64" s="84">
        <f>'[1](02)'!$K64</f>
        <v>0</v>
      </c>
      <c r="O64" s="85">
        <f t="shared" si="40"/>
        <v>0</v>
      </c>
      <c r="Q64" s="83">
        <f>'[1](03)'!$J64</f>
        <v>0</v>
      </c>
      <c r="R64" s="84">
        <f>'[1](03)'!$K64</f>
        <v>0</v>
      </c>
      <c r="S64" s="85">
        <f t="shared" si="41"/>
        <v>0</v>
      </c>
      <c r="U64" s="83">
        <f>'[1](04)'!$J64</f>
        <v>0</v>
      </c>
      <c r="V64" s="84">
        <f>'[1](04)'!$K64</f>
        <v>0</v>
      </c>
      <c r="W64" s="85">
        <f t="shared" si="42"/>
        <v>0</v>
      </c>
      <c r="Y64" s="83">
        <f>'[1](05)'!$J64</f>
        <v>0</v>
      </c>
      <c r="Z64" s="84">
        <f>'[1](05)'!$K64</f>
        <v>0</v>
      </c>
      <c r="AA64" s="85">
        <f t="shared" si="43"/>
        <v>0</v>
      </c>
      <c r="AC64" s="83">
        <f>'[1](06)'!$J64</f>
        <v>0</v>
      </c>
      <c r="AD64" s="84">
        <f>'[1](06)'!$K64</f>
        <v>0</v>
      </c>
      <c r="AE64" s="85">
        <f t="shared" si="44"/>
        <v>0</v>
      </c>
      <c r="AG64" s="83">
        <f>'[1](07)'!$J64</f>
        <v>0</v>
      </c>
      <c r="AH64" s="84">
        <f>'[1](07)'!$K64</f>
        <v>0</v>
      </c>
      <c r="AI64" s="85">
        <f t="shared" si="45"/>
        <v>0</v>
      </c>
      <c r="AK64" s="83">
        <f>'[1](08)'!$J64</f>
        <v>0</v>
      </c>
      <c r="AL64" s="84">
        <f>'[1](08)'!$K64</f>
        <v>0</v>
      </c>
      <c r="AM64" s="85">
        <f t="shared" si="46"/>
        <v>0</v>
      </c>
      <c r="AO64" s="83">
        <f>'[1](09)'!$J64</f>
        <v>0</v>
      </c>
      <c r="AP64" s="84">
        <f>'[1](09)'!$K64</f>
        <v>0</v>
      </c>
      <c r="AQ64" s="85">
        <f t="shared" si="47"/>
        <v>0</v>
      </c>
      <c r="AS64" s="83">
        <f>'[1](10)'!$J64</f>
        <v>0</v>
      </c>
      <c r="AT64" s="84">
        <f>'[1](10)'!$K64</f>
        <v>0</v>
      </c>
      <c r="AU64" s="85">
        <f t="shared" si="48"/>
        <v>0</v>
      </c>
      <c r="AW64" s="83">
        <f>'[1](11)'!$J64</f>
        <v>0</v>
      </c>
      <c r="AX64" s="84">
        <f>'[1](11)'!$K64</f>
        <v>0</v>
      </c>
      <c r="AY64" s="85">
        <f t="shared" si="49"/>
        <v>0</v>
      </c>
      <c r="BA64" s="83">
        <f>'[1](12)'!$J64</f>
        <v>0</v>
      </c>
      <c r="BB64" s="84">
        <f>'[1](12)'!$K64</f>
        <v>0</v>
      </c>
      <c r="BC64" s="85">
        <f t="shared" si="50"/>
        <v>0</v>
      </c>
      <c r="BE64" s="86">
        <f t="shared" si="13"/>
        <v>0</v>
      </c>
      <c r="BF64" s="87">
        <f>IFERROR(HLOOKUP(BE64,A64:$BD$5001,$BL64,0),0)</f>
        <v>43131</v>
      </c>
      <c r="BG64" s="86">
        <f t="shared" si="28"/>
        <v>0</v>
      </c>
      <c r="BH64" s="87">
        <f>IFERROR(HLOOKUP(BG64,A64:$BD$5001,$BL64,0),0)</f>
        <v>43131</v>
      </c>
      <c r="BI64" s="88">
        <f t="shared" si="0"/>
        <v>0</v>
      </c>
      <c r="BJ64" s="89">
        <f t="shared" si="15"/>
        <v>0</v>
      </c>
      <c r="BL64" s="9">
        <f t="shared" si="16"/>
        <v>947</v>
      </c>
    </row>
    <row r="65" spans="1:64" s="100" customFormat="1" ht="18" customHeight="1" outlineLevel="1">
      <c r="A65" s="90">
        <f>[1]DATA!A65</f>
        <v>0</v>
      </c>
      <c r="B65" s="91" t="str">
        <f>[1]DATA!B65</f>
        <v>Total Milk &amp; Cream</v>
      </c>
      <c r="C65" s="91">
        <f>[1]DATA!C65</f>
        <v>0</v>
      </c>
      <c r="D65" s="92"/>
      <c r="E65" s="93"/>
      <c r="F65" s="94"/>
      <c r="G65" s="95"/>
      <c r="H65" s="92"/>
      <c r="I65" s="93"/>
      <c r="J65" s="94">
        <f>'[1](01)'!$K65</f>
        <v>38482.080000000002</v>
      </c>
      <c r="K65" s="95"/>
      <c r="L65" s="92"/>
      <c r="M65" s="93"/>
      <c r="N65" s="94">
        <f>'[1](02)'!$K65</f>
        <v>38272.729999999996</v>
      </c>
      <c r="O65" s="95"/>
      <c r="P65" s="92"/>
      <c r="Q65" s="93"/>
      <c r="R65" s="94">
        <f>'[1](03)'!$K65</f>
        <v>0</v>
      </c>
      <c r="S65" s="95"/>
      <c r="T65" s="92"/>
      <c r="U65" s="93"/>
      <c r="V65" s="94">
        <f>'[1](04)'!$K65</f>
        <v>0</v>
      </c>
      <c r="W65" s="95"/>
      <c r="X65" s="92"/>
      <c r="Y65" s="93"/>
      <c r="Z65" s="94">
        <f>'[1](05)'!$K65</f>
        <v>0</v>
      </c>
      <c r="AA65" s="95"/>
      <c r="AB65" s="92"/>
      <c r="AC65" s="93"/>
      <c r="AD65" s="94">
        <f>'[1](06)'!$K65</f>
        <v>0</v>
      </c>
      <c r="AE65" s="95"/>
      <c r="AF65" s="92"/>
      <c r="AG65" s="93"/>
      <c r="AH65" s="94">
        <f>'[1](07)'!$K65</f>
        <v>0</v>
      </c>
      <c r="AI65" s="95"/>
      <c r="AJ65" s="92"/>
      <c r="AK65" s="93"/>
      <c r="AL65" s="94">
        <f>'[1](08)'!$K65</f>
        <v>0</v>
      </c>
      <c r="AM65" s="95"/>
      <c r="AN65" s="92"/>
      <c r="AO65" s="93"/>
      <c r="AP65" s="94">
        <f>'[1](09)'!$K65</f>
        <v>0</v>
      </c>
      <c r="AQ65" s="95"/>
      <c r="AR65" s="92"/>
      <c r="AS65" s="93"/>
      <c r="AT65" s="94">
        <f>'[1](10)'!$K65</f>
        <v>0</v>
      </c>
      <c r="AU65" s="95"/>
      <c r="AV65" s="92"/>
      <c r="AW65" s="93"/>
      <c r="AX65" s="94">
        <f>'[1](11)'!$K65</f>
        <v>0</v>
      </c>
      <c r="AY65" s="95"/>
      <c r="AZ65" s="92"/>
      <c r="BA65" s="93"/>
      <c r="BB65" s="94">
        <f>'[1](12)'!$K65</f>
        <v>0</v>
      </c>
      <c r="BC65" s="95"/>
      <c r="BD65" s="92"/>
      <c r="BE65" s="96"/>
      <c r="BF65" s="97"/>
      <c r="BG65" s="96"/>
      <c r="BH65" s="97"/>
      <c r="BI65" s="98"/>
      <c r="BJ65" s="99">
        <f t="shared" si="15"/>
        <v>0</v>
      </c>
      <c r="BK65" s="92"/>
      <c r="BL65" s="9">
        <f t="shared" si="16"/>
        <v>946</v>
      </c>
    </row>
    <row r="66" spans="1:64" ht="18" customHeight="1" outlineLevel="2">
      <c r="A66" s="101">
        <f>[1]DATA!A66</f>
        <v>0</v>
      </c>
      <c r="B66" s="102" t="str">
        <f>[1]DATA!B66</f>
        <v>Yoghurt</v>
      </c>
      <c r="C66" s="102">
        <f>[1]DATA!C66</f>
        <v>0</v>
      </c>
      <c r="E66" s="103"/>
      <c r="F66" s="104"/>
      <c r="G66" s="105"/>
      <c r="I66" s="103"/>
      <c r="J66" s="104"/>
      <c r="K66" s="105"/>
      <c r="M66" s="103"/>
      <c r="N66" s="104"/>
      <c r="O66" s="105"/>
      <c r="Q66" s="103"/>
      <c r="R66" s="104"/>
      <c r="S66" s="105"/>
      <c r="U66" s="103"/>
      <c r="V66" s="104"/>
      <c r="W66" s="105"/>
      <c r="Y66" s="103"/>
      <c r="Z66" s="104"/>
      <c r="AA66" s="105"/>
      <c r="AC66" s="103"/>
      <c r="AD66" s="104"/>
      <c r="AE66" s="105"/>
      <c r="AG66" s="103"/>
      <c r="AH66" s="104"/>
      <c r="AI66" s="105"/>
      <c r="AK66" s="103"/>
      <c r="AL66" s="104"/>
      <c r="AM66" s="105"/>
      <c r="AO66" s="103"/>
      <c r="AP66" s="104"/>
      <c r="AQ66" s="105"/>
      <c r="AS66" s="103"/>
      <c r="AT66" s="104"/>
      <c r="AU66" s="105"/>
      <c r="AW66" s="103"/>
      <c r="AX66" s="104"/>
      <c r="AY66" s="105"/>
      <c r="BA66" s="103"/>
      <c r="BB66" s="104"/>
      <c r="BC66" s="105"/>
      <c r="BE66" s="106"/>
      <c r="BF66" s="107"/>
      <c r="BG66" s="106"/>
      <c r="BH66" s="107"/>
      <c r="BI66" s="108"/>
      <c r="BJ66" s="109">
        <f t="shared" si="15"/>
        <v>0</v>
      </c>
      <c r="BL66" s="9">
        <f t="shared" si="16"/>
        <v>945</v>
      </c>
    </row>
    <row r="67" spans="1:64" ht="18" customHeight="1" outlineLevel="2">
      <c r="A67" s="74">
        <f>[1]DATA!A67</f>
        <v>145001</v>
      </c>
      <c r="B67" s="75" t="str">
        <f>[1]DATA!B67</f>
        <v>Yogurt Portion</v>
      </c>
      <c r="C67" s="75" t="str">
        <f>[1]DATA!C67</f>
        <v>Each</v>
      </c>
      <c r="E67" s="76"/>
      <c r="F67" s="77"/>
      <c r="G67" s="78"/>
      <c r="I67" s="76">
        <f>'[1](01)'!$J67</f>
        <v>816</v>
      </c>
      <c r="J67" s="77">
        <f>'[1](01)'!$K67</f>
        <v>1360</v>
      </c>
      <c r="K67" s="78">
        <f t="shared" si="1"/>
        <v>1</v>
      </c>
      <c r="M67" s="76">
        <f>'[1](02)'!$J67</f>
        <v>1056</v>
      </c>
      <c r="N67" s="77">
        <f>'[1](02)'!$K67</f>
        <v>1760</v>
      </c>
      <c r="O67" s="78">
        <f t="shared" ref="O67:O73" si="51">IF(M67&gt;=I67,IFERROR(SUM(M67-I67)/M67,0),IF(M67&lt;=I67,IFERROR(-SUM(I67-M67)/M67,0)))</f>
        <v>0.22727272727272727</v>
      </c>
      <c r="Q67" s="76">
        <f>'[1](03)'!$J67</f>
        <v>0</v>
      </c>
      <c r="R67" s="77">
        <f>'[1](03)'!$K67</f>
        <v>0</v>
      </c>
      <c r="S67" s="78">
        <f t="shared" ref="S67:S73" si="52">IF(Q67&gt;=M67,IFERROR(SUM(Q67-M67)/Q67,0),IF(Q67&lt;=M67,IFERROR(-SUM(M67-Q67)/Q67,0)))</f>
        <v>0</v>
      </c>
      <c r="U67" s="76">
        <f>'[1](04)'!$J67</f>
        <v>0</v>
      </c>
      <c r="V67" s="77">
        <f>'[1](04)'!$K67</f>
        <v>0</v>
      </c>
      <c r="W67" s="78">
        <f t="shared" ref="W67:W73" si="53">IF(U67&gt;=Q67,IFERROR(SUM(U67-Q67)/U67,0),IF(U67&lt;=Q67,IFERROR(-SUM(Q67-U67)/U67,0)))</f>
        <v>0</v>
      </c>
      <c r="Y67" s="76">
        <f>'[1](05)'!$J67</f>
        <v>0</v>
      </c>
      <c r="Z67" s="77">
        <f>'[1](05)'!$K67</f>
        <v>0</v>
      </c>
      <c r="AA67" s="78">
        <f t="shared" ref="AA67:AA73" si="54">IF(Y67&gt;=U67,IFERROR(SUM(Y67-U67)/Y67,0),IF(Y67&lt;=U67,IFERROR(-SUM(U67-Y67)/Y67,0)))</f>
        <v>0</v>
      </c>
      <c r="AC67" s="76">
        <f>'[1](06)'!$J67</f>
        <v>0</v>
      </c>
      <c r="AD67" s="77">
        <f>'[1](06)'!$K67</f>
        <v>0</v>
      </c>
      <c r="AE67" s="78">
        <f t="shared" ref="AE67:AE73" si="55">IF(AC67&gt;=Y67,IFERROR(SUM(AC67-Y67)/AC67,0),IF(AC67&lt;=Y67,IFERROR(-SUM(Y67-AC67)/AC67,0)))</f>
        <v>0</v>
      </c>
      <c r="AG67" s="76">
        <f>'[1](07)'!$J67</f>
        <v>0</v>
      </c>
      <c r="AH67" s="77">
        <f>'[1](07)'!$K67</f>
        <v>0</v>
      </c>
      <c r="AI67" s="78">
        <f t="shared" ref="AI67:AI73" si="56">IF(AG67&gt;=AC67,IFERROR(SUM(AG67-AC67)/AG67,0),IF(AG67&lt;=AC67,IFERROR(-SUM(AC67-AG67)/AG67,0)))</f>
        <v>0</v>
      </c>
      <c r="AK67" s="76">
        <f>'[1](08)'!$J67</f>
        <v>0</v>
      </c>
      <c r="AL67" s="77">
        <f>'[1](08)'!$K67</f>
        <v>0</v>
      </c>
      <c r="AM67" s="78">
        <f t="shared" ref="AM67:AM73" si="57">IF(AK67&gt;=AG67,IFERROR(SUM(AK67-AG67)/AK67,0),IF(AK67&lt;=AG67,IFERROR(-SUM(AG67-AK67)/AK67,0)))</f>
        <v>0</v>
      </c>
      <c r="AO67" s="76">
        <f>'[1](09)'!$J67</f>
        <v>0</v>
      </c>
      <c r="AP67" s="77">
        <f>'[1](09)'!$K67</f>
        <v>0</v>
      </c>
      <c r="AQ67" s="78">
        <f t="shared" ref="AQ67:AQ73" si="58">IF(AO67&gt;=AK67,IFERROR(SUM(AO67-AK67)/AO67,0),IF(AO67&lt;=AK67,IFERROR(-SUM(AK67-AO67)/AO67,0)))</f>
        <v>0</v>
      </c>
      <c r="AS67" s="76">
        <f>'[1](10)'!$J67</f>
        <v>0</v>
      </c>
      <c r="AT67" s="77">
        <f>'[1](10)'!$K67</f>
        <v>0</v>
      </c>
      <c r="AU67" s="78">
        <f t="shared" ref="AU67:AU73" si="59">IF(AS67&gt;=AO67,IFERROR(SUM(AS67-AO67)/AS67,0),IF(AS67&lt;=AO67,IFERROR(-SUM(AO67-AS67)/AS67,0)))</f>
        <v>0</v>
      </c>
      <c r="AW67" s="76">
        <f>'[1](11)'!$J67</f>
        <v>0</v>
      </c>
      <c r="AX67" s="77">
        <f>'[1](11)'!$K67</f>
        <v>0</v>
      </c>
      <c r="AY67" s="78">
        <f t="shared" ref="AY67:AY73" si="60">IF(AW67&gt;=AS67,IFERROR(SUM(AW67-AS67)/AW67,0),IF(AW67&lt;=AS67,IFERROR(-SUM(AS67-AW67)/AW67,0)))</f>
        <v>0</v>
      </c>
      <c r="BA67" s="76">
        <f>'[1](12)'!$J67</f>
        <v>0</v>
      </c>
      <c r="BB67" s="77">
        <f>'[1](12)'!$K67</f>
        <v>0</v>
      </c>
      <c r="BC67" s="78">
        <f t="shared" ref="BC67:BC73" si="61">IF(BA67&gt;=AW67,IFERROR(SUM(BA67-AW67)/BA67,0),IF(BA67&lt;=AW67,IFERROR(-SUM(AW67-BA67)/BA67,0)))</f>
        <v>0</v>
      </c>
      <c r="BE67" s="79">
        <f t="shared" si="13"/>
        <v>1056</v>
      </c>
      <c r="BF67" s="80">
        <f>IFERROR(HLOOKUP(BE67,A67:$BD$5001,$BL67,0),0)</f>
        <v>43159</v>
      </c>
      <c r="BG67" s="79">
        <f t="shared" si="28"/>
        <v>0</v>
      </c>
      <c r="BH67" s="80">
        <f>IFERROR(HLOOKUP(BG67,A67:$BD$5001,$BL67,0),0)</f>
        <v>43190</v>
      </c>
      <c r="BI67" s="10">
        <f t="shared" si="0"/>
        <v>1056</v>
      </c>
      <c r="BJ67" s="11">
        <f t="shared" si="15"/>
        <v>-1</v>
      </c>
      <c r="BL67" s="9">
        <f t="shared" si="16"/>
        <v>944</v>
      </c>
    </row>
    <row r="68" spans="1:64" ht="18" customHeight="1" outlineLevel="2">
      <c r="A68" s="81">
        <f>[1]DATA!A68</f>
        <v>145002</v>
      </c>
      <c r="B68" s="82" t="str">
        <f>[1]DATA!B68</f>
        <v>Yogurt Gallon 3.5 kg</v>
      </c>
      <c r="C68" s="82" t="str">
        <f>[1]DATA!C68</f>
        <v>Gallon 3.5 Kg</v>
      </c>
      <c r="E68" s="83"/>
      <c r="F68" s="84"/>
      <c r="G68" s="85"/>
      <c r="I68" s="83">
        <f>'[1](01)'!$J68</f>
        <v>0</v>
      </c>
      <c r="J68" s="84">
        <f>'[1](01)'!$K68</f>
        <v>0</v>
      </c>
      <c r="K68" s="85">
        <f t="shared" si="1"/>
        <v>0</v>
      </c>
      <c r="M68" s="83">
        <f>'[1](02)'!$J68</f>
        <v>0</v>
      </c>
      <c r="N68" s="84">
        <f>'[1](02)'!$K68</f>
        <v>0</v>
      </c>
      <c r="O68" s="85">
        <f t="shared" si="51"/>
        <v>0</v>
      </c>
      <c r="Q68" s="83">
        <f>'[1](03)'!$J68</f>
        <v>0</v>
      </c>
      <c r="R68" s="84">
        <f>'[1](03)'!$K68</f>
        <v>0</v>
      </c>
      <c r="S68" s="85">
        <f t="shared" si="52"/>
        <v>0</v>
      </c>
      <c r="U68" s="83">
        <f>'[1](04)'!$J68</f>
        <v>0</v>
      </c>
      <c r="V68" s="84">
        <f>'[1](04)'!$K68</f>
        <v>0</v>
      </c>
      <c r="W68" s="85">
        <f t="shared" si="53"/>
        <v>0</v>
      </c>
      <c r="Y68" s="83">
        <f>'[1](05)'!$J68</f>
        <v>0</v>
      </c>
      <c r="Z68" s="84">
        <f>'[1](05)'!$K68</f>
        <v>0</v>
      </c>
      <c r="AA68" s="85">
        <f t="shared" si="54"/>
        <v>0</v>
      </c>
      <c r="AC68" s="83">
        <f>'[1](06)'!$J68</f>
        <v>0</v>
      </c>
      <c r="AD68" s="84">
        <f>'[1](06)'!$K68</f>
        <v>0</v>
      </c>
      <c r="AE68" s="85">
        <f t="shared" si="55"/>
        <v>0</v>
      </c>
      <c r="AG68" s="83">
        <f>'[1](07)'!$J68</f>
        <v>0</v>
      </c>
      <c r="AH68" s="84">
        <f>'[1](07)'!$K68</f>
        <v>0</v>
      </c>
      <c r="AI68" s="85">
        <f t="shared" si="56"/>
        <v>0</v>
      </c>
      <c r="AK68" s="83">
        <f>'[1](08)'!$J68</f>
        <v>0</v>
      </c>
      <c r="AL68" s="84">
        <f>'[1](08)'!$K68</f>
        <v>0</v>
      </c>
      <c r="AM68" s="85">
        <f t="shared" si="57"/>
        <v>0</v>
      </c>
      <c r="AO68" s="83">
        <f>'[1](09)'!$J68</f>
        <v>0</v>
      </c>
      <c r="AP68" s="84">
        <f>'[1](09)'!$K68</f>
        <v>0</v>
      </c>
      <c r="AQ68" s="85">
        <f t="shared" si="58"/>
        <v>0</v>
      </c>
      <c r="AS68" s="83">
        <f>'[1](10)'!$J68</f>
        <v>0</v>
      </c>
      <c r="AT68" s="84">
        <f>'[1](10)'!$K68</f>
        <v>0</v>
      </c>
      <c r="AU68" s="85">
        <f t="shared" si="59"/>
        <v>0</v>
      </c>
      <c r="AW68" s="83">
        <f>'[1](11)'!$J68</f>
        <v>0</v>
      </c>
      <c r="AX68" s="84">
        <f>'[1](11)'!$K68</f>
        <v>0</v>
      </c>
      <c r="AY68" s="85">
        <f t="shared" si="60"/>
        <v>0</v>
      </c>
      <c r="BA68" s="83">
        <f>'[1](12)'!$J68</f>
        <v>0</v>
      </c>
      <c r="BB68" s="84">
        <f>'[1](12)'!$K68</f>
        <v>0</v>
      </c>
      <c r="BC68" s="85">
        <f t="shared" si="61"/>
        <v>0</v>
      </c>
      <c r="BE68" s="86">
        <f t="shared" si="13"/>
        <v>0</v>
      </c>
      <c r="BF68" s="87">
        <f>IFERROR(HLOOKUP(BE68,A68:$BD$5001,$BL68,0),0)</f>
        <v>43131</v>
      </c>
      <c r="BG68" s="86">
        <f t="shared" si="28"/>
        <v>0</v>
      </c>
      <c r="BH68" s="87">
        <f>IFERROR(HLOOKUP(BG68,A68:$BD$5001,$BL68,0),0)</f>
        <v>43131</v>
      </c>
      <c r="BI68" s="88">
        <f t="shared" si="0"/>
        <v>0</v>
      </c>
      <c r="BJ68" s="89">
        <f t="shared" si="15"/>
        <v>0</v>
      </c>
      <c r="BL68" s="9">
        <f t="shared" si="16"/>
        <v>943</v>
      </c>
    </row>
    <row r="69" spans="1:64" ht="18" customHeight="1" outlineLevel="2">
      <c r="A69" s="74">
        <f>[1]DATA!A69</f>
        <v>145003</v>
      </c>
      <c r="B69" s="75" t="str">
        <f>[1]DATA!B69</f>
        <v>Yogurt Diet Portion</v>
      </c>
      <c r="C69" s="75" t="str">
        <f>[1]DATA!C69</f>
        <v>Each</v>
      </c>
      <c r="E69" s="76"/>
      <c r="F69" s="77"/>
      <c r="G69" s="78"/>
      <c r="I69" s="76">
        <f>'[1](01)'!$J69</f>
        <v>0</v>
      </c>
      <c r="J69" s="77">
        <f>'[1](01)'!$K69</f>
        <v>0</v>
      </c>
      <c r="K69" s="78">
        <f t="shared" si="1"/>
        <v>0</v>
      </c>
      <c r="M69" s="76">
        <f>'[1](02)'!$J69</f>
        <v>0</v>
      </c>
      <c r="N69" s="77">
        <f>'[1](02)'!$K69</f>
        <v>0</v>
      </c>
      <c r="O69" s="78">
        <f t="shared" si="51"/>
        <v>0</v>
      </c>
      <c r="Q69" s="76">
        <f>'[1](03)'!$J69</f>
        <v>0</v>
      </c>
      <c r="R69" s="77">
        <f>'[1](03)'!$K69</f>
        <v>0</v>
      </c>
      <c r="S69" s="78">
        <f t="shared" si="52"/>
        <v>0</v>
      </c>
      <c r="U69" s="76">
        <f>'[1](04)'!$J69</f>
        <v>0</v>
      </c>
      <c r="V69" s="77">
        <f>'[1](04)'!$K69</f>
        <v>0</v>
      </c>
      <c r="W69" s="78">
        <f t="shared" si="53"/>
        <v>0</v>
      </c>
      <c r="Y69" s="76">
        <f>'[1](05)'!$J69</f>
        <v>0</v>
      </c>
      <c r="Z69" s="77">
        <f>'[1](05)'!$K69</f>
        <v>0</v>
      </c>
      <c r="AA69" s="78">
        <f t="shared" si="54"/>
        <v>0</v>
      </c>
      <c r="AC69" s="76">
        <f>'[1](06)'!$J69</f>
        <v>0</v>
      </c>
      <c r="AD69" s="77">
        <f>'[1](06)'!$K69</f>
        <v>0</v>
      </c>
      <c r="AE69" s="78">
        <f t="shared" si="55"/>
        <v>0</v>
      </c>
      <c r="AG69" s="76">
        <f>'[1](07)'!$J69</f>
        <v>0</v>
      </c>
      <c r="AH69" s="77">
        <f>'[1](07)'!$K69</f>
        <v>0</v>
      </c>
      <c r="AI69" s="78">
        <f t="shared" si="56"/>
        <v>0</v>
      </c>
      <c r="AK69" s="76">
        <f>'[1](08)'!$J69</f>
        <v>0</v>
      </c>
      <c r="AL69" s="77">
        <f>'[1](08)'!$K69</f>
        <v>0</v>
      </c>
      <c r="AM69" s="78">
        <f t="shared" si="57"/>
        <v>0</v>
      </c>
      <c r="AO69" s="76">
        <f>'[1](09)'!$J69</f>
        <v>0</v>
      </c>
      <c r="AP69" s="77">
        <f>'[1](09)'!$K69</f>
        <v>0</v>
      </c>
      <c r="AQ69" s="78">
        <f t="shared" si="58"/>
        <v>0</v>
      </c>
      <c r="AS69" s="76">
        <f>'[1](10)'!$J69</f>
        <v>0</v>
      </c>
      <c r="AT69" s="77">
        <f>'[1](10)'!$K69</f>
        <v>0</v>
      </c>
      <c r="AU69" s="78">
        <f t="shared" si="59"/>
        <v>0</v>
      </c>
      <c r="AW69" s="76">
        <f>'[1](11)'!$J69</f>
        <v>0</v>
      </c>
      <c r="AX69" s="77">
        <f>'[1](11)'!$K69</f>
        <v>0</v>
      </c>
      <c r="AY69" s="78">
        <f t="shared" si="60"/>
        <v>0</v>
      </c>
      <c r="BA69" s="76">
        <f>'[1](12)'!$J69</f>
        <v>0</v>
      </c>
      <c r="BB69" s="77">
        <f>'[1](12)'!$K69</f>
        <v>0</v>
      </c>
      <c r="BC69" s="78">
        <f t="shared" si="61"/>
        <v>0</v>
      </c>
      <c r="BE69" s="79">
        <f t="shared" si="13"/>
        <v>0</v>
      </c>
      <c r="BF69" s="80">
        <f>IFERROR(HLOOKUP(BE69,A69:$BD$5001,$BL69,0),0)</f>
        <v>43131</v>
      </c>
      <c r="BG69" s="79">
        <f t="shared" si="28"/>
        <v>0</v>
      </c>
      <c r="BH69" s="80">
        <f>IFERROR(HLOOKUP(BG69,A69:$BD$5001,$BL69,0),0)</f>
        <v>43131</v>
      </c>
      <c r="BI69" s="10">
        <f t="shared" si="0"/>
        <v>0</v>
      </c>
      <c r="BJ69" s="11">
        <f t="shared" si="15"/>
        <v>0</v>
      </c>
      <c r="BL69" s="9">
        <f t="shared" si="16"/>
        <v>942</v>
      </c>
    </row>
    <row r="70" spans="1:64" ht="18" customHeight="1" outlineLevel="2">
      <c r="A70" s="81">
        <f>[1]DATA!A70</f>
        <v>145004</v>
      </c>
      <c r="B70" s="82" t="str">
        <f>[1]DATA!B70</f>
        <v>Yogurt Gallon 3 kg</v>
      </c>
      <c r="C70" s="82" t="str">
        <f>[1]DATA!C70</f>
        <v>Gallon 3 Kg</v>
      </c>
      <c r="E70" s="83"/>
      <c r="F70" s="84"/>
      <c r="G70" s="85"/>
      <c r="I70" s="83">
        <f>'[1](01)'!$J70</f>
        <v>312</v>
      </c>
      <c r="J70" s="84">
        <f>'[1](01)'!$K70</f>
        <v>11232</v>
      </c>
      <c r="K70" s="85">
        <f t="shared" si="1"/>
        <v>1</v>
      </c>
      <c r="M70" s="83">
        <f>'[1](02)'!$J70</f>
        <v>301</v>
      </c>
      <c r="N70" s="84">
        <f>'[1](02)'!$K70</f>
        <v>10836</v>
      </c>
      <c r="O70" s="85">
        <f t="shared" si="51"/>
        <v>-3.6544850498338874E-2</v>
      </c>
      <c r="Q70" s="83">
        <f>'[1](03)'!$J70</f>
        <v>0</v>
      </c>
      <c r="R70" s="84">
        <f>'[1](03)'!$K70</f>
        <v>0</v>
      </c>
      <c r="S70" s="85">
        <f t="shared" si="52"/>
        <v>0</v>
      </c>
      <c r="U70" s="83">
        <f>'[1](04)'!$J70</f>
        <v>0</v>
      </c>
      <c r="V70" s="84">
        <f>'[1](04)'!$K70</f>
        <v>0</v>
      </c>
      <c r="W70" s="85">
        <f t="shared" si="53"/>
        <v>0</v>
      </c>
      <c r="Y70" s="83">
        <f>'[1](05)'!$J70</f>
        <v>0</v>
      </c>
      <c r="Z70" s="84">
        <f>'[1](05)'!$K70</f>
        <v>0</v>
      </c>
      <c r="AA70" s="85">
        <f t="shared" si="54"/>
        <v>0</v>
      </c>
      <c r="AC70" s="83">
        <f>'[1](06)'!$J70</f>
        <v>0</v>
      </c>
      <c r="AD70" s="84">
        <f>'[1](06)'!$K70</f>
        <v>0</v>
      </c>
      <c r="AE70" s="85">
        <f t="shared" si="55"/>
        <v>0</v>
      </c>
      <c r="AG70" s="83">
        <f>'[1](07)'!$J70</f>
        <v>0</v>
      </c>
      <c r="AH70" s="84">
        <f>'[1](07)'!$K70</f>
        <v>0</v>
      </c>
      <c r="AI70" s="85">
        <f t="shared" si="56"/>
        <v>0</v>
      </c>
      <c r="AK70" s="83">
        <f>'[1](08)'!$J70</f>
        <v>0</v>
      </c>
      <c r="AL70" s="84">
        <f>'[1](08)'!$K70</f>
        <v>0</v>
      </c>
      <c r="AM70" s="85">
        <f t="shared" si="57"/>
        <v>0</v>
      </c>
      <c r="AO70" s="83">
        <f>'[1](09)'!$J70</f>
        <v>0</v>
      </c>
      <c r="AP70" s="84">
        <f>'[1](09)'!$K70</f>
        <v>0</v>
      </c>
      <c r="AQ70" s="85">
        <f t="shared" si="58"/>
        <v>0</v>
      </c>
      <c r="AS70" s="83">
        <f>'[1](10)'!$J70</f>
        <v>0</v>
      </c>
      <c r="AT70" s="84">
        <f>'[1](10)'!$K70</f>
        <v>0</v>
      </c>
      <c r="AU70" s="85">
        <f t="shared" si="59"/>
        <v>0</v>
      </c>
      <c r="AW70" s="83">
        <f>'[1](11)'!$J70</f>
        <v>0</v>
      </c>
      <c r="AX70" s="84">
        <f>'[1](11)'!$K70</f>
        <v>0</v>
      </c>
      <c r="AY70" s="85">
        <f t="shared" si="60"/>
        <v>0</v>
      </c>
      <c r="BA70" s="83">
        <f>'[1](12)'!$J70</f>
        <v>0</v>
      </c>
      <c r="BB70" s="84">
        <f>'[1](12)'!$K70</f>
        <v>0</v>
      </c>
      <c r="BC70" s="85">
        <f t="shared" si="61"/>
        <v>0</v>
      </c>
      <c r="BE70" s="86">
        <f t="shared" si="13"/>
        <v>312</v>
      </c>
      <c r="BF70" s="87">
        <f>IFERROR(HLOOKUP(BE70,A70:$BD$5001,$BL70,0),0)</f>
        <v>43131</v>
      </c>
      <c r="BG70" s="86">
        <f t="shared" si="28"/>
        <v>0</v>
      </c>
      <c r="BH70" s="87">
        <f>IFERROR(HLOOKUP(BG70,A70:$BD$5001,$BL70,0),0)</f>
        <v>43190</v>
      </c>
      <c r="BI70" s="88">
        <f t="shared" si="0"/>
        <v>312</v>
      </c>
      <c r="BJ70" s="89">
        <f t="shared" si="15"/>
        <v>-1</v>
      </c>
      <c r="BL70" s="9">
        <f t="shared" si="16"/>
        <v>941</v>
      </c>
    </row>
    <row r="71" spans="1:64" ht="18" customHeight="1" outlineLevel="2">
      <c r="A71" s="74">
        <f>[1]DATA!A71</f>
        <v>145005</v>
      </c>
      <c r="B71" s="75" t="str">
        <f>[1]DATA!B71</f>
        <v>Yogurt Gallon 5 kg</v>
      </c>
      <c r="C71" s="75" t="str">
        <f>[1]DATA!C71</f>
        <v>Gallon 5 kg</v>
      </c>
      <c r="E71" s="76"/>
      <c r="F71" s="77"/>
      <c r="G71" s="78"/>
      <c r="I71" s="76">
        <f>'[1](01)'!$J71</f>
        <v>0</v>
      </c>
      <c r="J71" s="77">
        <f>'[1](01)'!$K71</f>
        <v>0</v>
      </c>
      <c r="K71" s="78">
        <f t="shared" si="1"/>
        <v>0</v>
      </c>
      <c r="M71" s="76">
        <f>'[1](02)'!$J71</f>
        <v>0</v>
      </c>
      <c r="N71" s="77">
        <f>'[1](02)'!$K71</f>
        <v>0</v>
      </c>
      <c r="O71" s="78">
        <f t="shared" si="51"/>
        <v>0</v>
      </c>
      <c r="Q71" s="76">
        <f>'[1](03)'!$J71</f>
        <v>0</v>
      </c>
      <c r="R71" s="77">
        <f>'[1](03)'!$K71</f>
        <v>0</v>
      </c>
      <c r="S71" s="78">
        <f t="shared" si="52"/>
        <v>0</v>
      </c>
      <c r="U71" s="76">
        <f>'[1](04)'!$J71</f>
        <v>0</v>
      </c>
      <c r="V71" s="77">
        <f>'[1](04)'!$K71</f>
        <v>0</v>
      </c>
      <c r="W71" s="78">
        <f t="shared" si="53"/>
        <v>0</v>
      </c>
      <c r="Y71" s="76">
        <f>'[1](05)'!$J71</f>
        <v>0</v>
      </c>
      <c r="Z71" s="77">
        <f>'[1](05)'!$K71</f>
        <v>0</v>
      </c>
      <c r="AA71" s="78">
        <f t="shared" si="54"/>
        <v>0</v>
      </c>
      <c r="AC71" s="76">
        <f>'[1](06)'!$J71</f>
        <v>0</v>
      </c>
      <c r="AD71" s="77">
        <f>'[1](06)'!$K71</f>
        <v>0</v>
      </c>
      <c r="AE71" s="78">
        <f t="shared" si="55"/>
        <v>0</v>
      </c>
      <c r="AG71" s="76">
        <f>'[1](07)'!$J71</f>
        <v>0</v>
      </c>
      <c r="AH71" s="77">
        <f>'[1](07)'!$K71</f>
        <v>0</v>
      </c>
      <c r="AI71" s="78">
        <f t="shared" si="56"/>
        <v>0</v>
      </c>
      <c r="AK71" s="76">
        <f>'[1](08)'!$J71</f>
        <v>0</v>
      </c>
      <c r="AL71" s="77">
        <f>'[1](08)'!$K71</f>
        <v>0</v>
      </c>
      <c r="AM71" s="78">
        <f t="shared" si="57"/>
        <v>0</v>
      </c>
      <c r="AO71" s="76">
        <f>'[1](09)'!$J71</f>
        <v>0</v>
      </c>
      <c r="AP71" s="77">
        <f>'[1](09)'!$K71</f>
        <v>0</v>
      </c>
      <c r="AQ71" s="78">
        <f t="shared" si="58"/>
        <v>0</v>
      </c>
      <c r="AS71" s="76">
        <f>'[1](10)'!$J71</f>
        <v>0</v>
      </c>
      <c r="AT71" s="77">
        <f>'[1](10)'!$K71</f>
        <v>0</v>
      </c>
      <c r="AU71" s="78">
        <f t="shared" si="59"/>
        <v>0</v>
      </c>
      <c r="AW71" s="76">
        <f>'[1](11)'!$J71</f>
        <v>0</v>
      </c>
      <c r="AX71" s="77">
        <f>'[1](11)'!$K71</f>
        <v>0</v>
      </c>
      <c r="AY71" s="78">
        <f t="shared" si="60"/>
        <v>0</v>
      </c>
      <c r="BA71" s="76">
        <f>'[1](12)'!$J71</f>
        <v>0</v>
      </c>
      <c r="BB71" s="77">
        <f>'[1](12)'!$K71</f>
        <v>0</v>
      </c>
      <c r="BC71" s="78">
        <f t="shared" si="61"/>
        <v>0</v>
      </c>
      <c r="BE71" s="79">
        <f t="shared" si="13"/>
        <v>0</v>
      </c>
      <c r="BF71" s="80">
        <f>IFERROR(HLOOKUP(BE71,A71:$BD$5001,$BL71,0),0)</f>
        <v>43131</v>
      </c>
      <c r="BG71" s="79">
        <f t="shared" si="28"/>
        <v>0</v>
      </c>
      <c r="BH71" s="80">
        <f>IFERROR(HLOOKUP(BG71,A71:$BD$5001,$BL71,0),0)</f>
        <v>43131</v>
      </c>
      <c r="BI71" s="10">
        <f t="shared" si="0"/>
        <v>0</v>
      </c>
      <c r="BJ71" s="11">
        <f t="shared" si="15"/>
        <v>0</v>
      </c>
      <c r="BL71" s="9">
        <f t="shared" si="16"/>
        <v>940</v>
      </c>
    </row>
    <row r="72" spans="1:64" ht="18" customHeight="1" outlineLevel="2">
      <c r="A72" s="81">
        <f>[1]DATA!A72</f>
        <v>145006</v>
      </c>
      <c r="B72" s="82" t="str">
        <f>[1]DATA!B72</f>
        <v>Yogurt Gallon 10 kg</v>
      </c>
      <c r="C72" s="82" t="str">
        <f>[1]DATA!C72</f>
        <v>Gallon 10 kg</v>
      </c>
      <c r="E72" s="83"/>
      <c r="F72" s="84"/>
      <c r="G72" s="85"/>
      <c r="I72" s="83">
        <f>'[1](01)'!$J72</f>
        <v>0</v>
      </c>
      <c r="J72" s="84">
        <f>'[1](01)'!$K72</f>
        <v>0</v>
      </c>
      <c r="K72" s="85">
        <f t="shared" si="1"/>
        <v>0</v>
      </c>
      <c r="M72" s="83">
        <f>'[1](02)'!$J72</f>
        <v>0</v>
      </c>
      <c r="N72" s="84">
        <f>'[1](02)'!$K72</f>
        <v>0</v>
      </c>
      <c r="O72" s="85">
        <f t="shared" si="51"/>
        <v>0</v>
      </c>
      <c r="Q72" s="83">
        <f>'[1](03)'!$J72</f>
        <v>0</v>
      </c>
      <c r="R72" s="84">
        <f>'[1](03)'!$K72</f>
        <v>0</v>
      </c>
      <c r="S72" s="85">
        <f t="shared" si="52"/>
        <v>0</v>
      </c>
      <c r="U72" s="83">
        <f>'[1](04)'!$J72</f>
        <v>0</v>
      </c>
      <c r="V72" s="84">
        <f>'[1](04)'!$K72</f>
        <v>0</v>
      </c>
      <c r="W72" s="85">
        <f t="shared" si="53"/>
        <v>0</v>
      </c>
      <c r="Y72" s="83">
        <f>'[1](05)'!$J72</f>
        <v>0</v>
      </c>
      <c r="Z72" s="84">
        <f>'[1](05)'!$K72</f>
        <v>0</v>
      </c>
      <c r="AA72" s="85">
        <f t="shared" si="54"/>
        <v>0</v>
      </c>
      <c r="AC72" s="83">
        <f>'[1](06)'!$J72</f>
        <v>0</v>
      </c>
      <c r="AD72" s="84">
        <f>'[1](06)'!$K72</f>
        <v>0</v>
      </c>
      <c r="AE72" s="85">
        <f t="shared" si="55"/>
        <v>0</v>
      </c>
      <c r="AG72" s="83">
        <f>'[1](07)'!$J72</f>
        <v>0</v>
      </c>
      <c r="AH72" s="84">
        <f>'[1](07)'!$K72</f>
        <v>0</v>
      </c>
      <c r="AI72" s="85">
        <f t="shared" si="56"/>
        <v>0</v>
      </c>
      <c r="AK72" s="83">
        <f>'[1](08)'!$J72</f>
        <v>0</v>
      </c>
      <c r="AL72" s="84">
        <f>'[1](08)'!$K72</f>
        <v>0</v>
      </c>
      <c r="AM72" s="85">
        <f t="shared" si="57"/>
        <v>0</v>
      </c>
      <c r="AO72" s="83">
        <f>'[1](09)'!$J72</f>
        <v>0</v>
      </c>
      <c r="AP72" s="84">
        <f>'[1](09)'!$K72</f>
        <v>0</v>
      </c>
      <c r="AQ72" s="85">
        <f t="shared" si="58"/>
        <v>0</v>
      </c>
      <c r="AS72" s="83">
        <f>'[1](10)'!$J72</f>
        <v>0</v>
      </c>
      <c r="AT72" s="84">
        <f>'[1](10)'!$K72</f>
        <v>0</v>
      </c>
      <c r="AU72" s="85">
        <f t="shared" si="59"/>
        <v>0</v>
      </c>
      <c r="AW72" s="83">
        <f>'[1](11)'!$J72</f>
        <v>0</v>
      </c>
      <c r="AX72" s="84">
        <f>'[1](11)'!$K72</f>
        <v>0</v>
      </c>
      <c r="AY72" s="85">
        <f t="shared" si="60"/>
        <v>0</v>
      </c>
      <c r="BA72" s="83">
        <f>'[1](12)'!$J72</f>
        <v>0</v>
      </c>
      <c r="BB72" s="84">
        <f>'[1](12)'!$K72</f>
        <v>0</v>
      </c>
      <c r="BC72" s="85">
        <f t="shared" si="61"/>
        <v>0</v>
      </c>
      <c r="BE72" s="86">
        <f t="shared" si="13"/>
        <v>0</v>
      </c>
      <c r="BF72" s="87">
        <f>IFERROR(HLOOKUP(BE72,A72:$BD$5001,$BL72,0),0)</f>
        <v>43131</v>
      </c>
      <c r="BG72" s="86">
        <f t="shared" si="28"/>
        <v>0</v>
      </c>
      <c r="BH72" s="87">
        <f>IFERROR(HLOOKUP(BG72,A72:$BD$5001,$BL72,0),0)</f>
        <v>43131</v>
      </c>
      <c r="BI72" s="88">
        <f t="shared" si="0"/>
        <v>0</v>
      </c>
      <c r="BJ72" s="89">
        <f t="shared" si="15"/>
        <v>0</v>
      </c>
      <c r="BL72" s="9">
        <f t="shared" si="16"/>
        <v>939</v>
      </c>
    </row>
    <row r="73" spans="1:64" ht="18" customHeight="1" outlineLevel="2">
      <c r="A73" s="74">
        <f>[1]DATA!A73</f>
        <v>145007</v>
      </c>
      <c r="B73" s="75" t="str">
        <f>[1]DATA!B73</f>
        <v>Yogurt Gallon 2 kg</v>
      </c>
      <c r="C73" s="75" t="str">
        <f>[1]DATA!C73</f>
        <v>Gallon 2 kg</v>
      </c>
      <c r="E73" s="76"/>
      <c r="F73" s="77"/>
      <c r="G73" s="78"/>
      <c r="I73" s="76">
        <f>'[1](01)'!$J73</f>
        <v>0</v>
      </c>
      <c r="J73" s="77">
        <f>'[1](01)'!$K73</f>
        <v>0</v>
      </c>
      <c r="K73" s="78">
        <f t="shared" si="1"/>
        <v>0</v>
      </c>
      <c r="M73" s="76">
        <f>'[1](02)'!$J73</f>
        <v>0</v>
      </c>
      <c r="N73" s="77">
        <f>'[1](02)'!$K73</f>
        <v>0</v>
      </c>
      <c r="O73" s="78">
        <f t="shared" si="51"/>
        <v>0</v>
      </c>
      <c r="Q73" s="76">
        <f>'[1](03)'!$J73</f>
        <v>0</v>
      </c>
      <c r="R73" s="77">
        <f>'[1](03)'!$K73</f>
        <v>0</v>
      </c>
      <c r="S73" s="78">
        <f t="shared" si="52"/>
        <v>0</v>
      </c>
      <c r="U73" s="76">
        <f>'[1](04)'!$J73</f>
        <v>0</v>
      </c>
      <c r="V73" s="77">
        <f>'[1](04)'!$K73</f>
        <v>0</v>
      </c>
      <c r="W73" s="78">
        <f t="shared" si="53"/>
        <v>0</v>
      </c>
      <c r="Y73" s="76">
        <f>'[1](05)'!$J73</f>
        <v>0</v>
      </c>
      <c r="Z73" s="77">
        <f>'[1](05)'!$K73</f>
        <v>0</v>
      </c>
      <c r="AA73" s="78">
        <f t="shared" si="54"/>
        <v>0</v>
      </c>
      <c r="AC73" s="76">
        <f>'[1](06)'!$J73</f>
        <v>0</v>
      </c>
      <c r="AD73" s="77">
        <f>'[1](06)'!$K73</f>
        <v>0</v>
      </c>
      <c r="AE73" s="78">
        <f t="shared" si="55"/>
        <v>0</v>
      </c>
      <c r="AG73" s="76">
        <f>'[1](07)'!$J73</f>
        <v>0</v>
      </c>
      <c r="AH73" s="77">
        <f>'[1](07)'!$K73</f>
        <v>0</v>
      </c>
      <c r="AI73" s="78">
        <f t="shared" si="56"/>
        <v>0</v>
      </c>
      <c r="AK73" s="76">
        <f>'[1](08)'!$J73</f>
        <v>0</v>
      </c>
      <c r="AL73" s="77">
        <f>'[1](08)'!$K73</f>
        <v>0</v>
      </c>
      <c r="AM73" s="78">
        <f t="shared" si="57"/>
        <v>0</v>
      </c>
      <c r="AO73" s="76">
        <f>'[1](09)'!$J73</f>
        <v>0</v>
      </c>
      <c r="AP73" s="77">
        <f>'[1](09)'!$K73</f>
        <v>0</v>
      </c>
      <c r="AQ73" s="78">
        <f t="shared" si="58"/>
        <v>0</v>
      </c>
      <c r="AS73" s="76">
        <f>'[1](10)'!$J73</f>
        <v>0</v>
      </c>
      <c r="AT73" s="77">
        <f>'[1](10)'!$K73</f>
        <v>0</v>
      </c>
      <c r="AU73" s="78">
        <f t="shared" si="59"/>
        <v>0</v>
      </c>
      <c r="AW73" s="76">
        <f>'[1](11)'!$J73</f>
        <v>0</v>
      </c>
      <c r="AX73" s="77">
        <f>'[1](11)'!$K73</f>
        <v>0</v>
      </c>
      <c r="AY73" s="78">
        <f t="shared" si="60"/>
        <v>0</v>
      </c>
      <c r="BA73" s="76">
        <f>'[1](12)'!$J73</f>
        <v>0</v>
      </c>
      <c r="BB73" s="77">
        <f>'[1](12)'!$K73</f>
        <v>0</v>
      </c>
      <c r="BC73" s="78">
        <f t="shared" si="61"/>
        <v>0</v>
      </c>
      <c r="BE73" s="79">
        <f t="shared" si="13"/>
        <v>0</v>
      </c>
      <c r="BF73" s="80">
        <f>IFERROR(HLOOKUP(BE73,A73:$BD$5001,$BL73,0),0)</f>
        <v>43131</v>
      </c>
      <c r="BG73" s="79">
        <f t="shared" si="28"/>
        <v>0</v>
      </c>
      <c r="BH73" s="80">
        <f>IFERROR(HLOOKUP(BG73,A73:$BD$5001,$BL73,0),0)</f>
        <v>43131</v>
      </c>
      <c r="BI73" s="10">
        <f t="shared" si="0"/>
        <v>0</v>
      </c>
      <c r="BJ73" s="11">
        <f t="shared" si="15"/>
        <v>0</v>
      </c>
      <c r="BL73" s="9">
        <f t="shared" si="16"/>
        <v>938</v>
      </c>
    </row>
    <row r="74" spans="1:64" s="100" customFormat="1" ht="18" customHeight="1" outlineLevel="1">
      <c r="A74" s="90">
        <f>[1]DATA!A74</f>
        <v>0</v>
      </c>
      <c r="B74" s="91" t="str">
        <f>[1]DATA!B74</f>
        <v>Total Milk &amp; Cream</v>
      </c>
      <c r="C74" s="91">
        <f>[1]DATA!C74</f>
        <v>0</v>
      </c>
      <c r="D74" s="92"/>
      <c r="E74" s="93"/>
      <c r="F74" s="94"/>
      <c r="G74" s="95"/>
      <c r="H74" s="92"/>
      <c r="I74" s="93"/>
      <c r="J74" s="94">
        <f>'[1](01)'!$K74</f>
        <v>12592</v>
      </c>
      <c r="K74" s="95"/>
      <c r="L74" s="92"/>
      <c r="M74" s="93"/>
      <c r="N74" s="94">
        <f>'[1](02)'!$K74</f>
        <v>12596</v>
      </c>
      <c r="O74" s="95"/>
      <c r="P74" s="92"/>
      <c r="Q74" s="93"/>
      <c r="R74" s="94">
        <f>'[1](03)'!$K74</f>
        <v>0</v>
      </c>
      <c r="S74" s="95"/>
      <c r="T74" s="92"/>
      <c r="U74" s="93"/>
      <c r="V74" s="94">
        <f>'[1](04)'!$K74</f>
        <v>0</v>
      </c>
      <c r="W74" s="95"/>
      <c r="X74" s="92"/>
      <c r="Y74" s="93"/>
      <c r="Z74" s="94">
        <f>'[1](05)'!$K74</f>
        <v>0</v>
      </c>
      <c r="AA74" s="95"/>
      <c r="AB74" s="92"/>
      <c r="AC74" s="93"/>
      <c r="AD74" s="94">
        <f>'[1](06)'!$K74</f>
        <v>0</v>
      </c>
      <c r="AE74" s="95"/>
      <c r="AF74" s="92"/>
      <c r="AG74" s="93"/>
      <c r="AH74" s="94">
        <f>'[1](07)'!$K74</f>
        <v>0</v>
      </c>
      <c r="AI74" s="95"/>
      <c r="AJ74" s="92"/>
      <c r="AK74" s="93"/>
      <c r="AL74" s="94">
        <f>'[1](08)'!$K74</f>
        <v>0</v>
      </c>
      <c r="AM74" s="95"/>
      <c r="AN74" s="92"/>
      <c r="AO74" s="93"/>
      <c r="AP74" s="94">
        <f>'[1](09)'!$K74</f>
        <v>0</v>
      </c>
      <c r="AQ74" s="95"/>
      <c r="AR74" s="92"/>
      <c r="AS74" s="93"/>
      <c r="AT74" s="94">
        <f>'[1](10)'!$K74</f>
        <v>0</v>
      </c>
      <c r="AU74" s="95"/>
      <c r="AV74" s="92"/>
      <c r="AW74" s="93"/>
      <c r="AX74" s="94">
        <f>'[1](11)'!$K74</f>
        <v>0</v>
      </c>
      <c r="AY74" s="95"/>
      <c r="AZ74" s="92"/>
      <c r="BA74" s="93"/>
      <c r="BB74" s="94">
        <f>'[1](12)'!$K74</f>
        <v>0</v>
      </c>
      <c r="BC74" s="95"/>
      <c r="BD74" s="92"/>
      <c r="BE74" s="96"/>
      <c r="BF74" s="97"/>
      <c r="BG74" s="96"/>
      <c r="BH74" s="97"/>
      <c r="BI74" s="98"/>
      <c r="BJ74" s="99">
        <f t="shared" si="15"/>
        <v>0</v>
      </c>
      <c r="BK74" s="92"/>
      <c r="BL74" s="9">
        <f t="shared" si="16"/>
        <v>937</v>
      </c>
    </row>
    <row r="75" spans="1:64" s="126" customFormat="1" ht="21" customHeight="1">
      <c r="A75" s="115">
        <f>[1]DATA!A75</f>
        <v>0</v>
      </c>
      <c r="B75" s="116" t="str">
        <f>[1]DATA!B75</f>
        <v>Total Dairy Product</v>
      </c>
      <c r="C75" s="117">
        <f>[1]DATA!C75</f>
        <v>0</v>
      </c>
      <c r="D75" s="118"/>
      <c r="E75" s="119"/>
      <c r="F75" s="120"/>
      <c r="G75" s="121"/>
      <c r="H75" s="118"/>
      <c r="I75" s="119"/>
      <c r="J75" s="120">
        <f>'[1](01)'!$K75</f>
        <v>153299.04999999999</v>
      </c>
      <c r="K75" s="121"/>
      <c r="L75" s="118"/>
      <c r="M75" s="119"/>
      <c r="N75" s="120">
        <f>'[1](02)'!$K75</f>
        <v>158642.14000000001</v>
      </c>
      <c r="O75" s="121"/>
      <c r="P75" s="118"/>
      <c r="Q75" s="119"/>
      <c r="R75" s="120">
        <f>'[1](03)'!$K75</f>
        <v>0</v>
      </c>
      <c r="S75" s="121"/>
      <c r="T75" s="118"/>
      <c r="U75" s="119"/>
      <c r="V75" s="120">
        <f>'[1](04)'!$K75</f>
        <v>0</v>
      </c>
      <c r="W75" s="121"/>
      <c r="X75" s="118"/>
      <c r="Y75" s="119"/>
      <c r="Z75" s="120">
        <f>'[1](05)'!$K75</f>
        <v>0</v>
      </c>
      <c r="AA75" s="121"/>
      <c r="AB75" s="118"/>
      <c r="AC75" s="119"/>
      <c r="AD75" s="120">
        <f>'[1](06)'!$K75</f>
        <v>0</v>
      </c>
      <c r="AE75" s="121"/>
      <c r="AF75" s="118"/>
      <c r="AG75" s="119"/>
      <c r="AH75" s="120">
        <f>'[1](07)'!$K75</f>
        <v>0</v>
      </c>
      <c r="AI75" s="121"/>
      <c r="AJ75" s="118"/>
      <c r="AK75" s="119"/>
      <c r="AL75" s="120">
        <f>'[1](08)'!$K75</f>
        <v>0</v>
      </c>
      <c r="AM75" s="121"/>
      <c r="AN75" s="118"/>
      <c r="AO75" s="119"/>
      <c r="AP75" s="120">
        <f>'[1](09)'!$K75</f>
        <v>0</v>
      </c>
      <c r="AQ75" s="121"/>
      <c r="AR75" s="118"/>
      <c r="AS75" s="119"/>
      <c r="AT75" s="120">
        <f>'[1](10)'!$K75</f>
        <v>0</v>
      </c>
      <c r="AU75" s="121"/>
      <c r="AV75" s="118"/>
      <c r="AW75" s="119"/>
      <c r="AX75" s="120">
        <f>'[1](11)'!$K75</f>
        <v>0</v>
      </c>
      <c r="AY75" s="121"/>
      <c r="AZ75" s="118"/>
      <c r="BA75" s="119"/>
      <c r="BB75" s="120">
        <f>'[1](12)'!$K75</f>
        <v>0</v>
      </c>
      <c r="BC75" s="121"/>
      <c r="BD75" s="118"/>
      <c r="BE75" s="122"/>
      <c r="BF75" s="123"/>
      <c r="BG75" s="122"/>
      <c r="BH75" s="123"/>
      <c r="BI75" s="124"/>
      <c r="BJ75" s="125">
        <f t="shared" ref="BJ75:BJ138" si="62">IFERROR((BG75-BE75)/BE75,0)</f>
        <v>0</v>
      </c>
      <c r="BK75" s="118"/>
      <c r="BL75" s="9">
        <f t="shared" si="16"/>
        <v>936</v>
      </c>
    </row>
    <row r="76" spans="1:64" s="64" customFormat="1" ht="21" customHeight="1" outlineLevel="1">
      <c r="A76" s="127">
        <f>[1]DATA!A76</f>
        <v>0</v>
      </c>
      <c r="B76" s="128" t="str">
        <f>[1]DATA!B76</f>
        <v>Frozen Fruit &amp; Vegetables</v>
      </c>
      <c r="C76" s="129">
        <f>[1]DATA!C76</f>
        <v>0</v>
      </c>
      <c r="D76" s="130"/>
      <c r="E76" s="131"/>
      <c r="F76" s="132"/>
      <c r="G76" s="133"/>
      <c r="H76" s="130"/>
      <c r="I76" s="131"/>
      <c r="J76" s="132"/>
      <c r="K76" s="133"/>
      <c r="L76" s="130"/>
      <c r="M76" s="131"/>
      <c r="N76" s="132"/>
      <c r="O76" s="133"/>
      <c r="P76" s="130"/>
      <c r="Q76" s="131"/>
      <c r="R76" s="132"/>
      <c r="S76" s="133"/>
      <c r="T76" s="130"/>
      <c r="U76" s="131"/>
      <c r="V76" s="132"/>
      <c r="W76" s="133"/>
      <c r="X76" s="130"/>
      <c r="Y76" s="131"/>
      <c r="Z76" s="132"/>
      <c r="AA76" s="133"/>
      <c r="AB76" s="130"/>
      <c r="AC76" s="131"/>
      <c r="AD76" s="132"/>
      <c r="AE76" s="133"/>
      <c r="AF76" s="130"/>
      <c r="AG76" s="131"/>
      <c r="AH76" s="132"/>
      <c r="AI76" s="133"/>
      <c r="AJ76" s="130"/>
      <c r="AK76" s="131"/>
      <c r="AL76" s="132"/>
      <c r="AM76" s="133"/>
      <c r="AN76" s="130"/>
      <c r="AO76" s="131"/>
      <c r="AP76" s="132"/>
      <c r="AQ76" s="133"/>
      <c r="AR76" s="130"/>
      <c r="AS76" s="131"/>
      <c r="AT76" s="132"/>
      <c r="AU76" s="133"/>
      <c r="AV76" s="130"/>
      <c r="AW76" s="131"/>
      <c r="AX76" s="132"/>
      <c r="AY76" s="133"/>
      <c r="AZ76" s="130"/>
      <c r="BA76" s="131"/>
      <c r="BB76" s="132"/>
      <c r="BC76" s="133"/>
      <c r="BD76" s="130"/>
      <c r="BE76" s="134"/>
      <c r="BF76" s="135"/>
      <c r="BG76" s="134"/>
      <c r="BH76" s="135"/>
      <c r="BI76" s="136"/>
      <c r="BJ76" s="137">
        <f t="shared" si="62"/>
        <v>0</v>
      </c>
      <c r="BK76" s="130"/>
      <c r="BL76" s="9">
        <f t="shared" ref="BL76:BL139" si="63">BL75-1</f>
        <v>935</v>
      </c>
    </row>
    <row r="77" spans="1:64" ht="18" customHeight="1" outlineLevel="2">
      <c r="A77" s="101">
        <f>[1]DATA!A77</f>
        <v>0</v>
      </c>
      <c r="B77" s="102" t="str">
        <f>[1]DATA!B77</f>
        <v>Frozen Products</v>
      </c>
      <c r="C77" s="102">
        <f>[1]DATA!C77</f>
        <v>0</v>
      </c>
      <c r="E77" s="103"/>
      <c r="F77" s="104"/>
      <c r="G77" s="105"/>
      <c r="I77" s="103"/>
      <c r="J77" s="104"/>
      <c r="K77" s="105"/>
      <c r="M77" s="103"/>
      <c r="N77" s="104"/>
      <c r="O77" s="105"/>
      <c r="Q77" s="103"/>
      <c r="R77" s="104"/>
      <c r="S77" s="105"/>
      <c r="U77" s="103"/>
      <c r="V77" s="104"/>
      <c r="W77" s="105"/>
      <c r="Y77" s="103"/>
      <c r="Z77" s="104"/>
      <c r="AA77" s="105"/>
      <c r="AC77" s="103"/>
      <c r="AD77" s="104"/>
      <c r="AE77" s="105"/>
      <c r="AG77" s="103"/>
      <c r="AH77" s="104"/>
      <c r="AI77" s="105"/>
      <c r="AK77" s="103"/>
      <c r="AL77" s="104"/>
      <c r="AM77" s="105"/>
      <c r="AO77" s="103"/>
      <c r="AP77" s="104"/>
      <c r="AQ77" s="105"/>
      <c r="AS77" s="103"/>
      <c r="AT77" s="104"/>
      <c r="AU77" s="105"/>
      <c r="AW77" s="103"/>
      <c r="AX77" s="104"/>
      <c r="AY77" s="105"/>
      <c r="BA77" s="103"/>
      <c r="BB77" s="104"/>
      <c r="BC77" s="105"/>
      <c r="BE77" s="106"/>
      <c r="BF77" s="107"/>
      <c r="BG77" s="106"/>
      <c r="BH77" s="107"/>
      <c r="BI77" s="108"/>
      <c r="BJ77" s="109">
        <f t="shared" si="62"/>
        <v>0</v>
      </c>
      <c r="BL77" s="9">
        <f t="shared" si="63"/>
        <v>934</v>
      </c>
    </row>
    <row r="78" spans="1:64" ht="18" customHeight="1" outlineLevel="2">
      <c r="A78" s="74">
        <f>[1]DATA!A78</f>
        <v>201001</v>
      </c>
      <c r="B78" s="75" t="str">
        <f>[1]DATA!B78</f>
        <v>Sambousek Cheese</v>
      </c>
      <c r="C78" s="75" t="str">
        <f>[1]DATA!C78</f>
        <v>Kilogram</v>
      </c>
      <c r="E78" s="76"/>
      <c r="F78" s="77"/>
      <c r="G78" s="78"/>
      <c r="I78" s="76">
        <f>'[1](01)'!$J78</f>
        <v>0</v>
      </c>
      <c r="J78" s="77">
        <f>'[1](01)'!$K78</f>
        <v>0</v>
      </c>
      <c r="K78" s="78">
        <f t="shared" ref="K78:K136" si="64">IF(I78&gt;=E78,IFERROR(SUM(I78-E78)/I78,0),IF(I78&lt;=E78,IFERROR(-SUM(E78-I78)/I78,0)))</f>
        <v>0</v>
      </c>
      <c r="M78" s="76">
        <f>'[1](02)'!$J78</f>
        <v>0</v>
      </c>
      <c r="N78" s="77">
        <f>'[1](02)'!$K78</f>
        <v>0</v>
      </c>
      <c r="O78" s="78">
        <f t="shared" ref="O78:O84" si="65">IF(M78&gt;=I78,IFERROR(SUM(M78-I78)/M78,0),IF(M78&lt;=I78,IFERROR(-SUM(I78-M78)/M78,0)))</f>
        <v>0</v>
      </c>
      <c r="Q78" s="76">
        <f>'[1](03)'!$J78</f>
        <v>0</v>
      </c>
      <c r="R78" s="77">
        <f>'[1](03)'!$K78</f>
        <v>0</v>
      </c>
      <c r="S78" s="78">
        <f t="shared" ref="S78:S84" si="66">IF(Q78&gt;=M78,IFERROR(SUM(Q78-M78)/Q78,0),IF(Q78&lt;=M78,IFERROR(-SUM(M78-Q78)/Q78,0)))</f>
        <v>0</v>
      </c>
      <c r="U78" s="76">
        <f>'[1](04)'!$J78</f>
        <v>0</v>
      </c>
      <c r="V78" s="77">
        <f>'[1](04)'!$K78</f>
        <v>0</v>
      </c>
      <c r="W78" s="78">
        <f t="shared" ref="W78:W84" si="67">IF(U78&gt;=Q78,IFERROR(SUM(U78-Q78)/U78,0),IF(U78&lt;=Q78,IFERROR(-SUM(Q78-U78)/U78,0)))</f>
        <v>0</v>
      </c>
      <c r="Y78" s="76">
        <f>'[1](05)'!$J78</f>
        <v>0</v>
      </c>
      <c r="Z78" s="77">
        <f>'[1](05)'!$K78</f>
        <v>0</v>
      </c>
      <c r="AA78" s="78">
        <f t="shared" ref="AA78:AA84" si="68">IF(Y78&gt;=U78,IFERROR(SUM(Y78-U78)/Y78,0),IF(Y78&lt;=U78,IFERROR(-SUM(U78-Y78)/Y78,0)))</f>
        <v>0</v>
      </c>
      <c r="AC78" s="76">
        <f>'[1](06)'!$J78</f>
        <v>0</v>
      </c>
      <c r="AD78" s="77">
        <f>'[1](06)'!$K78</f>
        <v>0</v>
      </c>
      <c r="AE78" s="78">
        <f t="shared" ref="AE78:AE84" si="69">IF(AC78&gt;=Y78,IFERROR(SUM(AC78-Y78)/AC78,0),IF(AC78&lt;=Y78,IFERROR(-SUM(Y78-AC78)/AC78,0)))</f>
        <v>0</v>
      </c>
      <c r="AG78" s="76">
        <f>'[1](07)'!$J78</f>
        <v>0</v>
      </c>
      <c r="AH78" s="77">
        <f>'[1](07)'!$K78</f>
        <v>0</v>
      </c>
      <c r="AI78" s="78">
        <f t="shared" ref="AI78:AI84" si="70">IF(AG78&gt;=AC78,IFERROR(SUM(AG78-AC78)/AG78,0),IF(AG78&lt;=AC78,IFERROR(-SUM(AC78-AG78)/AG78,0)))</f>
        <v>0</v>
      </c>
      <c r="AK78" s="76">
        <f>'[1](08)'!$J78</f>
        <v>0</v>
      </c>
      <c r="AL78" s="77">
        <f>'[1](08)'!$K78</f>
        <v>0</v>
      </c>
      <c r="AM78" s="78">
        <f t="shared" ref="AM78:AM84" si="71">IF(AK78&gt;=AG78,IFERROR(SUM(AK78-AG78)/AK78,0),IF(AK78&lt;=AG78,IFERROR(-SUM(AG78-AK78)/AK78,0)))</f>
        <v>0</v>
      </c>
      <c r="AO78" s="76">
        <f>'[1](09)'!$J78</f>
        <v>0</v>
      </c>
      <c r="AP78" s="77">
        <f>'[1](09)'!$K78</f>
        <v>0</v>
      </c>
      <c r="AQ78" s="78">
        <f t="shared" ref="AQ78:AQ84" si="72">IF(AO78&gt;=AK78,IFERROR(SUM(AO78-AK78)/AO78,0),IF(AO78&lt;=AK78,IFERROR(-SUM(AK78-AO78)/AO78,0)))</f>
        <v>0</v>
      </c>
      <c r="AS78" s="76">
        <f>'[1](10)'!$J78</f>
        <v>0</v>
      </c>
      <c r="AT78" s="77">
        <f>'[1](10)'!$K78</f>
        <v>0</v>
      </c>
      <c r="AU78" s="78">
        <f t="shared" ref="AU78:AU84" si="73">IF(AS78&gt;=AO78,IFERROR(SUM(AS78-AO78)/AS78,0),IF(AS78&lt;=AO78,IFERROR(-SUM(AO78-AS78)/AS78,0)))</f>
        <v>0</v>
      </c>
      <c r="AW78" s="76">
        <f>'[1](11)'!$J78</f>
        <v>0</v>
      </c>
      <c r="AX78" s="77">
        <f>'[1](11)'!$K78</f>
        <v>0</v>
      </c>
      <c r="AY78" s="78">
        <f t="shared" ref="AY78:AY84" si="74">IF(AW78&gt;=AS78,IFERROR(SUM(AW78-AS78)/AW78,0),IF(AW78&lt;=AS78,IFERROR(-SUM(AS78-AW78)/AW78,0)))</f>
        <v>0</v>
      </c>
      <c r="BA78" s="76">
        <f>'[1](12)'!$J78</f>
        <v>0</v>
      </c>
      <c r="BB78" s="77">
        <f>'[1](12)'!$K78</f>
        <v>0</v>
      </c>
      <c r="BC78" s="78">
        <f t="shared" ref="BC78:BC84" si="75">IF(BA78&gt;=AW78,IFERROR(SUM(BA78-AW78)/BA78,0),IF(BA78&lt;=AW78,IFERROR(-SUM(AW78-BA78)/BA78,0)))</f>
        <v>0</v>
      </c>
      <c r="BE78" s="79">
        <f t="shared" ref="BE78:BE136" si="76">MAX($E78,$I78,$M78,$Q78,$U78,$Y78,$AC78,$AG78,$AK78,$AO78,$AS78,$AW78,$BA78)</f>
        <v>0</v>
      </c>
      <c r="BF78" s="80">
        <f>IFERROR(HLOOKUP(BE78,A78:$BD$5001,$BL78,0),0)</f>
        <v>43131</v>
      </c>
      <c r="BG78" s="79">
        <f t="shared" ref="BG78:BG136" si="77">MIN($E78,$I78,$M78,$Q78,$U78,$Y78,$AC78,$AG78,$AK78,$AO78,$AS78,$AW78,$BA78)</f>
        <v>0</v>
      </c>
      <c r="BH78" s="80">
        <f>IFERROR(HLOOKUP(BG78,A78:$BD$5001,$BL78,0),0)</f>
        <v>43131</v>
      </c>
      <c r="BI78" s="10">
        <f t="shared" ref="BI78:BI141" si="78">BE78-BG78</f>
        <v>0</v>
      </c>
      <c r="BJ78" s="11">
        <f t="shared" si="62"/>
        <v>0</v>
      </c>
      <c r="BL78" s="9">
        <f t="shared" si="63"/>
        <v>933</v>
      </c>
    </row>
    <row r="79" spans="1:64" ht="18" customHeight="1" outlineLevel="2">
      <c r="A79" s="81">
        <f>[1]DATA!A79</f>
        <v>201002</v>
      </c>
      <c r="B79" s="82" t="str">
        <f>[1]DATA!B79</f>
        <v>Sambosk Vegetable</v>
      </c>
      <c r="C79" s="82" t="str">
        <f>[1]DATA!C79</f>
        <v>Kilogram</v>
      </c>
      <c r="E79" s="83"/>
      <c r="F79" s="84"/>
      <c r="G79" s="85"/>
      <c r="I79" s="83">
        <f>'[1](01)'!$J79</f>
        <v>0</v>
      </c>
      <c r="J79" s="84">
        <f>'[1](01)'!$K79</f>
        <v>0</v>
      </c>
      <c r="K79" s="85">
        <f t="shared" si="64"/>
        <v>0</v>
      </c>
      <c r="M79" s="83">
        <f>'[1](02)'!$J79</f>
        <v>0</v>
      </c>
      <c r="N79" s="84">
        <f>'[1](02)'!$K79</f>
        <v>0</v>
      </c>
      <c r="O79" s="85">
        <f t="shared" si="65"/>
        <v>0</v>
      </c>
      <c r="Q79" s="83">
        <f>'[1](03)'!$J79</f>
        <v>0</v>
      </c>
      <c r="R79" s="84">
        <f>'[1](03)'!$K79</f>
        <v>0</v>
      </c>
      <c r="S79" s="85">
        <f t="shared" si="66"/>
        <v>0</v>
      </c>
      <c r="U79" s="83">
        <f>'[1](04)'!$J79</f>
        <v>0</v>
      </c>
      <c r="V79" s="84">
        <f>'[1](04)'!$K79</f>
        <v>0</v>
      </c>
      <c r="W79" s="85">
        <f t="shared" si="67"/>
        <v>0</v>
      </c>
      <c r="Y79" s="83">
        <f>'[1](05)'!$J79</f>
        <v>0</v>
      </c>
      <c r="Z79" s="84">
        <f>'[1](05)'!$K79</f>
        <v>0</v>
      </c>
      <c r="AA79" s="85">
        <f t="shared" si="68"/>
        <v>0</v>
      </c>
      <c r="AC79" s="83">
        <f>'[1](06)'!$J79</f>
        <v>0</v>
      </c>
      <c r="AD79" s="84">
        <f>'[1](06)'!$K79</f>
        <v>0</v>
      </c>
      <c r="AE79" s="85">
        <f t="shared" si="69"/>
        <v>0</v>
      </c>
      <c r="AG79" s="83">
        <f>'[1](07)'!$J79</f>
        <v>0</v>
      </c>
      <c r="AH79" s="84">
        <f>'[1](07)'!$K79</f>
        <v>0</v>
      </c>
      <c r="AI79" s="85">
        <f t="shared" si="70"/>
        <v>0</v>
      </c>
      <c r="AK79" s="83">
        <f>'[1](08)'!$J79</f>
        <v>0</v>
      </c>
      <c r="AL79" s="84">
        <f>'[1](08)'!$K79</f>
        <v>0</v>
      </c>
      <c r="AM79" s="85">
        <f t="shared" si="71"/>
        <v>0</v>
      </c>
      <c r="AO79" s="83">
        <f>'[1](09)'!$J79</f>
        <v>0</v>
      </c>
      <c r="AP79" s="84">
        <f>'[1](09)'!$K79</f>
        <v>0</v>
      </c>
      <c r="AQ79" s="85">
        <f t="shared" si="72"/>
        <v>0</v>
      </c>
      <c r="AS79" s="83">
        <f>'[1](10)'!$J79</f>
        <v>0</v>
      </c>
      <c r="AT79" s="84">
        <f>'[1](10)'!$K79</f>
        <v>0</v>
      </c>
      <c r="AU79" s="85">
        <f t="shared" si="73"/>
        <v>0</v>
      </c>
      <c r="AW79" s="83">
        <f>'[1](11)'!$J79</f>
        <v>0</v>
      </c>
      <c r="AX79" s="84">
        <f>'[1](11)'!$K79</f>
        <v>0</v>
      </c>
      <c r="AY79" s="85">
        <f t="shared" si="74"/>
        <v>0</v>
      </c>
      <c r="BA79" s="83">
        <f>'[1](12)'!$J79</f>
        <v>0</v>
      </c>
      <c r="BB79" s="84">
        <f>'[1](12)'!$K79</f>
        <v>0</v>
      </c>
      <c r="BC79" s="85">
        <f t="shared" si="75"/>
        <v>0</v>
      </c>
      <c r="BE79" s="86">
        <f t="shared" si="76"/>
        <v>0</v>
      </c>
      <c r="BF79" s="87">
        <f>IFERROR(HLOOKUP(BE79,A79:$BD$5001,$BL79,0),0)</f>
        <v>43131</v>
      </c>
      <c r="BG79" s="86">
        <f t="shared" si="77"/>
        <v>0</v>
      </c>
      <c r="BH79" s="87">
        <f>IFERROR(HLOOKUP(BG79,A79:$BD$5001,$BL79,0),0)</f>
        <v>43131</v>
      </c>
      <c r="BI79" s="88">
        <f t="shared" si="78"/>
        <v>0</v>
      </c>
      <c r="BJ79" s="89">
        <f t="shared" si="62"/>
        <v>0</v>
      </c>
      <c r="BL79" s="9">
        <f t="shared" si="63"/>
        <v>932</v>
      </c>
    </row>
    <row r="80" spans="1:64" ht="18" customHeight="1" outlineLevel="2">
      <c r="A80" s="74">
        <f>[1]DATA!A80</f>
        <v>201003</v>
      </c>
      <c r="B80" s="75" t="str">
        <f>[1]DATA!B80</f>
        <v>Sambousek Meat</v>
      </c>
      <c r="C80" s="75" t="str">
        <f>[1]DATA!C80</f>
        <v>Kilogram</v>
      </c>
      <c r="E80" s="76"/>
      <c r="F80" s="77"/>
      <c r="G80" s="78"/>
      <c r="I80" s="76">
        <f>'[1](01)'!$J80</f>
        <v>0</v>
      </c>
      <c r="J80" s="77">
        <f>'[1](01)'!$K80</f>
        <v>0</v>
      </c>
      <c r="K80" s="78">
        <f t="shared" si="64"/>
        <v>0</v>
      </c>
      <c r="M80" s="76">
        <f>'[1](02)'!$J80</f>
        <v>0</v>
      </c>
      <c r="N80" s="77">
        <f>'[1](02)'!$K80</f>
        <v>0</v>
      </c>
      <c r="O80" s="78">
        <f t="shared" si="65"/>
        <v>0</v>
      </c>
      <c r="Q80" s="76">
        <f>'[1](03)'!$J80</f>
        <v>0</v>
      </c>
      <c r="R80" s="77">
        <f>'[1](03)'!$K80</f>
        <v>0</v>
      </c>
      <c r="S80" s="78">
        <f t="shared" si="66"/>
        <v>0</v>
      </c>
      <c r="U80" s="76">
        <f>'[1](04)'!$J80</f>
        <v>0</v>
      </c>
      <c r="V80" s="77">
        <f>'[1](04)'!$K80</f>
        <v>0</v>
      </c>
      <c r="W80" s="78">
        <f t="shared" si="67"/>
        <v>0</v>
      </c>
      <c r="Y80" s="76">
        <f>'[1](05)'!$J80</f>
        <v>0</v>
      </c>
      <c r="Z80" s="77">
        <f>'[1](05)'!$K80</f>
        <v>0</v>
      </c>
      <c r="AA80" s="78">
        <f t="shared" si="68"/>
        <v>0</v>
      </c>
      <c r="AC80" s="76">
        <f>'[1](06)'!$J80</f>
        <v>0</v>
      </c>
      <c r="AD80" s="77">
        <f>'[1](06)'!$K80</f>
        <v>0</v>
      </c>
      <c r="AE80" s="78">
        <f t="shared" si="69"/>
        <v>0</v>
      </c>
      <c r="AG80" s="76">
        <f>'[1](07)'!$J80</f>
        <v>0</v>
      </c>
      <c r="AH80" s="77">
        <f>'[1](07)'!$K80</f>
        <v>0</v>
      </c>
      <c r="AI80" s="78">
        <f t="shared" si="70"/>
        <v>0</v>
      </c>
      <c r="AK80" s="76">
        <f>'[1](08)'!$J80</f>
        <v>0</v>
      </c>
      <c r="AL80" s="77">
        <f>'[1](08)'!$K80</f>
        <v>0</v>
      </c>
      <c r="AM80" s="78">
        <f t="shared" si="71"/>
        <v>0</v>
      </c>
      <c r="AO80" s="76">
        <f>'[1](09)'!$J80</f>
        <v>0</v>
      </c>
      <c r="AP80" s="77">
        <f>'[1](09)'!$K80</f>
        <v>0</v>
      </c>
      <c r="AQ80" s="78">
        <f t="shared" si="72"/>
        <v>0</v>
      </c>
      <c r="AS80" s="76">
        <f>'[1](10)'!$J80</f>
        <v>0</v>
      </c>
      <c r="AT80" s="77">
        <f>'[1](10)'!$K80</f>
        <v>0</v>
      </c>
      <c r="AU80" s="78">
        <f t="shared" si="73"/>
        <v>0</v>
      </c>
      <c r="AW80" s="76">
        <f>'[1](11)'!$J80</f>
        <v>0</v>
      </c>
      <c r="AX80" s="77">
        <f>'[1](11)'!$K80</f>
        <v>0</v>
      </c>
      <c r="AY80" s="78">
        <f t="shared" si="74"/>
        <v>0</v>
      </c>
      <c r="BA80" s="76">
        <f>'[1](12)'!$J80</f>
        <v>0</v>
      </c>
      <c r="BB80" s="77">
        <f>'[1](12)'!$K80</f>
        <v>0</v>
      </c>
      <c r="BC80" s="78">
        <f t="shared" si="75"/>
        <v>0</v>
      </c>
      <c r="BE80" s="79">
        <f t="shared" si="76"/>
        <v>0</v>
      </c>
      <c r="BF80" s="80">
        <f>IFERROR(HLOOKUP(BE80,A80:$BD$5001,$BL80,0),0)</f>
        <v>43131</v>
      </c>
      <c r="BG80" s="79">
        <f t="shared" si="77"/>
        <v>0</v>
      </c>
      <c r="BH80" s="80">
        <f>IFERROR(HLOOKUP(BG80,A80:$BD$5001,$BL80,0),0)</f>
        <v>43131</v>
      </c>
      <c r="BI80" s="10">
        <f t="shared" si="78"/>
        <v>0</v>
      </c>
      <c r="BJ80" s="11">
        <f t="shared" si="62"/>
        <v>0</v>
      </c>
      <c r="BL80" s="9">
        <f t="shared" si="63"/>
        <v>931</v>
      </c>
    </row>
    <row r="81" spans="1:64" ht="18" customHeight="1" outlineLevel="2">
      <c r="A81" s="81">
        <f>[1]DATA!A81</f>
        <v>201004</v>
      </c>
      <c r="B81" s="82" t="str">
        <f>[1]DATA!B81</f>
        <v>Spring Rolls</v>
      </c>
      <c r="C81" s="82" t="str">
        <f>[1]DATA!C81</f>
        <v>Kilogram</v>
      </c>
      <c r="E81" s="83"/>
      <c r="F81" s="84"/>
      <c r="G81" s="85"/>
      <c r="I81" s="83">
        <f>'[1](01)'!$J81</f>
        <v>0</v>
      </c>
      <c r="J81" s="84">
        <f>'[1](01)'!$K81</f>
        <v>0</v>
      </c>
      <c r="K81" s="85">
        <f t="shared" si="64"/>
        <v>0</v>
      </c>
      <c r="M81" s="83">
        <f>'[1](02)'!$J81</f>
        <v>0</v>
      </c>
      <c r="N81" s="84">
        <f>'[1](02)'!$K81</f>
        <v>0</v>
      </c>
      <c r="O81" s="85">
        <f t="shared" si="65"/>
        <v>0</v>
      </c>
      <c r="Q81" s="83">
        <f>'[1](03)'!$J81</f>
        <v>0</v>
      </c>
      <c r="R81" s="84">
        <f>'[1](03)'!$K81</f>
        <v>0</v>
      </c>
      <c r="S81" s="85">
        <f t="shared" si="66"/>
        <v>0</v>
      </c>
      <c r="U81" s="83">
        <f>'[1](04)'!$J81</f>
        <v>0</v>
      </c>
      <c r="V81" s="84">
        <f>'[1](04)'!$K81</f>
        <v>0</v>
      </c>
      <c r="W81" s="85">
        <f t="shared" si="67"/>
        <v>0</v>
      </c>
      <c r="Y81" s="83">
        <f>'[1](05)'!$J81</f>
        <v>0</v>
      </c>
      <c r="Z81" s="84">
        <f>'[1](05)'!$K81</f>
        <v>0</v>
      </c>
      <c r="AA81" s="85">
        <f t="shared" si="68"/>
        <v>0</v>
      </c>
      <c r="AC81" s="83">
        <f>'[1](06)'!$J81</f>
        <v>0</v>
      </c>
      <c r="AD81" s="84">
        <f>'[1](06)'!$K81</f>
        <v>0</v>
      </c>
      <c r="AE81" s="85">
        <f t="shared" si="69"/>
        <v>0</v>
      </c>
      <c r="AG81" s="83">
        <f>'[1](07)'!$J81</f>
        <v>0</v>
      </c>
      <c r="AH81" s="84">
        <f>'[1](07)'!$K81</f>
        <v>0</v>
      </c>
      <c r="AI81" s="85">
        <f t="shared" si="70"/>
        <v>0</v>
      </c>
      <c r="AK81" s="83">
        <f>'[1](08)'!$J81</f>
        <v>0</v>
      </c>
      <c r="AL81" s="84">
        <f>'[1](08)'!$K81</f>
        <v>0</v>
      </c>
      <c r="AM81" s="85">
        <f t="shared" si="71"/>
        <v>0</v>
      </c>
      <c r="AO81" s="83">
        <f>'[1](09)'!$J81</f>
        <v>0</v>
      </c>
      <c r="AP81" s="84">
        <f>'[1](09)'!$K81</f>
        <v>0</v>
      </c>
      <c r="AQ81" s="85">
        <f t="shared" si="72"/>
        <v>0</v>
      </c>
      <c r="AS81" s="83">
        <f>'[1](10)'!$J81</f>
        <v>0</v>
      </c>
      <c r="AT81" s="84">
        <f>'[1](10)'!$K81</f>
        <v>0</v>
      </c>
      <c r="AU81" s="85">
        <f t="shared" si="73"/>
        <v>0</v>
      </c>
      <c r="AW81" s="83">
        <f>'[1](11)'!$J81</f>
        <v>0</v>
      </c>
      <c r="AX81" s="84">
        <f>'[1](11)'!$K81</f>
        <v>0</v>
      </c>
      <c r="AY81" s="85">
        <f t="shared" si="74"/>
        <v>0</v>
      </c>
      <c r="BA81" s="83">
        <f>'[1](12)'!$J81</f>
        <v>0</v>
      </c>
      <c r="BB81" s="84">
        <f>'[1](12)'!$K81</f>
        <v>0</v>
      </c>
      <c r="BC81" s="85">
        <f t="shared" si="75"/>
        <v>0</v>
      </c>
      <c r="BE81" s="86">
        <f t="shared" si="76"/>
        <v>0</v>
      </c>
      <c r="BF81" s="87">
        <f>IFERROR(HLOOKUP(BE81,A81:$BD$5001,$BL81,0),0)</f>
        <v>43131</v>
      </c>
      <c r="BG81" s="86">
        <f t="shared" si="77"/>
        <v>0</v>
      </c>
      <c r="BH81" s="87">
        <f>IFERROR(HLOOKUP(BG81,A81:$BD$5001,$BL81,0),0)</f>
        <v>43131</v>
      </c>
      <c r="BI81" s="88">
        <f t="shared" si="78"/>
        <v>0</v>
      </c>
      <c r="BJ81" s="89">
        <f t="shared" si="62"/>
        <v>0</v>
      </c>
      <c r="BL81" s="9">
        <f t="shared" si="63"/>
        <v>930</v>
      </c>
    </row>
    <row r="82" spans="1:64" ht="18" customHeight="1" outlineLevel="2">
      <c r="A82" s="74">
        <f>[1]DATA!A82</f>
        <v>201005</v>
      </c>
      <c r="B82" s="75" t="str">
        <f>[1]DATA!B82</f>
        <v>Kaba 1 kg</v>
      </c>
      <c r="C82" s="75" t="str">
        <f>[1]DATA!C82</f>
        <v>Kilogram</v>
      </c>
      <c r="E82" s="76"/>
      <c r="F82" s="77"/>
      <c r="G82" s="78"/>
      <c r="I82" s="76">
        <f>'[1](01)'!$J82</f>
        <v>8</v>
      </c>
      <c r="J82" s="77">
        <f>'[1](01)'!$K82</f>
        <v>391.6</v>
      </c>
      <c r="K82" s="78">
        <f t="shared" si="64"/>
        <v>1</v>
      </c>
      <c r="M82" s="76">
        <f>'[1](02)'!$J82</f>
        <v>8</v>
      </c>
      <c r="N82" s="77">
        <f>'[1](02)'!$K82</f>
        <v>391.6</v>
      </c>
      <c r="O82" s="78">
        <f t="shared" si="65"/>
        <v>0</v>
      </c>
      <c r="Q82" s="76">
        <f>'[1](03)'!$J82</f>
        <v>0</v>
      </c>
      <c r="R82" s="77">
        <f>'[1](03)'!$K82</f>
        <v>0</v>
      </c>
      <c r="S82" s="78">
        <f t="shared" si="66"/>
        <v>0</v>
      </c>
      <c r="U82" s="76">
        <f>'[1](04)'!$J82</f>
        <v>0</v>
      </c>
      <c r="V82" s="77">
        <f>'[1](04)'!$K82</f>
        <v>0</v>
      </c>
      <c r="W82" s="78">
        <f t="shared" si="67"/>
        <v>0</v>
      </c>
      <c r="Y82" s="76">
        <f>'[1](05)'!$J82</f>
        <v>0</v>
      </c>
      <c r="Z82" s="77">
        <f>'[1](05)'!$K82</f>
        <v>0</v>
      </c>
      <c r="AA82" s="78">
        <f t="shared" si="68"/>
        <v>0</v>
      </c>
      <c r="AC82" s="76">
        <f>'[1](06)'!$J82</f>
        <v>0</v>
      </c>
      <c r="AD82" s="77">
        <f>'[1](06)'!$K82</f>
        <v>0</v>
      </c>
      <c r="AE82" s="78">
        <f t="shared" si="69"/>
        <v>0</v>
      </c>
      <c r="AG82" s="76">
        <f>'[1](07)'!$J82</f>
        <v>0</v>
      </c>
      <c r="AH82" s="77">
        <f>'[1](07)'!$K82</f>
        <v>0</v>
      </c>
      <c r="AI82" s="78">
        <f t="shared" si="70"/>
        <v>0</v>
      </c>
      <c r="AK82" s="76">
        <f>'[1](08)'!$J82</f>
        <v>0</v>
      </c>
      <c r="AL82" s="77">
        <f>'[1](08)'!$K82</f>
        <v>0</v>
      </c>
      <c r="AM82" s="78">
        <f t="shared" si="71"/>
        <v>0</v>
      </c>
      <c r="AO82" s="76">
        <f>'[1](09)'!$J82</f>
        <v>0</v>
      </c>
      <c r="AP82" s="77">
        <f>'[1](09)'!$K82</f>
        <v>0</v>
      </c>
      <c r="AQ82" s="78">
        <f t="shared" si="72"/>
        <v>0</v>
      </c>
      <c r="AS82" s="76">
        <f>'[1](10)'!$J82</f>
        <v>0</v>
      </c>
      <c r="AT82" s="77">
        <f>'[1](10)'!$K82</f>
        <v>0</v>
      </c>
      <c r="AU82" s="78">
        <f t="shared" si="73"/>
        <v>0</v>
      </c>
      <c r="AW82" s="76">
        <f>'[1](11)'!$J82</f>
        <v>0</v>
      </c>
      <c r="AX82" s="77">
        <f>'[1](11)'!$K82</f>
        <v>0</v>
      </c>
      <c r="AY82" s="78">
        <f t="shared" si="74"/>
        <v>0</v>
      </c>
      <c r="BA82" s="76">
        <f>'[1](12)'!$J82</f>
        <v>0</v>
      </c>
      <c r="BB82" s="77">
        <f>'[1](12)'!$K82</f>
        <v>0</v>
      </c>
      <c r="BC82" s="78">
        <f t="shared" si="75"/>
        <v>0</v>
      </c>
      <c r="BE82" s="79">
        <f t="shared" si="76"/>
        <v>8</v>
      </c>
      <c r="BF82" s="80">
        <f>IFERROR(HLOOKUP(BE82,A82:$BD$5001,$BL82,0),0)</f>
        <v>43131</v>
      </c>
      <c r="BG82" s="79">
        <f t="shared" si="77"/>
        <v>0</v>
      </c>
      <c r="BH82" s="80">
        <f>IFERROR(HLOOKUP(BG82,A82:$BD$5001,$BL82,0),0)</f>
        <v>0</v>
      </c>
      <c r="BI82" s="10">
        <f t="shared" si="78"/>
        <v>8</v>
      </c>
      <c r="BJ82" s="11">
        <f t="shared" si="62"/>
        <v>-1</v>
      </c>
      <c r="BL82" s="9">
        <f t="shared" si="63"/>
        <v>929</v>
      </c>
    </row>
    <row r="83" spans="1:64" ht="18" customHeight="1" outlineLevel="2">
      <c r="A83" s="81">
        <f>[1]DATA!A83</f>
        <v>201006</v>
      </c>
      <c r="B83" s="82" t="str">
        <f>[1]DATA!B83</f>
        <v>Kaba 2 kg</v>
      </c>
      <c r="C83" s="82" t="str">
        <f>[1]DATA!C83</f>
        <v>Pkt 2 Kg</v>
      </c>
      <c r="E83" s="83"/>
      <c r="F83" s="84"/>
      <c r="G83" s="85"/>
      <c r="I83" s="83">
        <f>'[1](01)'!$J83</f>
        <v>0</v>
      </c>
      <c r="J83" s="84">
        <f>'[1](01)'!$K83</f>
        <v>0</v>
      </c>
      <c r="K83" s="85">
        <f t="shared" si="64"/>
        <v>0</v>
      </c>
      <c r="M83" s="83">
        <f>'[1](02)'!$J83</f>
        <v>0</v>
      </c>
      <c r="N83" s="84">
        <f>'[1](02)'!$K83</f>
        <v>0</v>
      </c>
      <c r="O83" s="85">
        <f t="shared" si="65"/>
        <v>0</v>
      </c>
      <c r="Q83" s="83">
        <f>'[1](03)'!$J83</f>
        <v>0</v>
      </c>
      <c r="R83" s="84">
        <f>'[1](03)'!$K83</f>
        <v>0</v>
      </c>
      <c r="S83" s="85">
        <f t="shared" si="66"/>
        <v>0</v>
      </c>
      <c r="U83" s="83">
        <f>'[1](04)'!$J83</f>
        <v>0</v>
      </c>
      <c r="V83" s="84">
        <f>'[1](04)'!$K83</f>
        <v>0</v>
      </c>
      <c r="W83" s="85">
        <f t="shared" si="67"/>
        <v>0</v>
      </c>
      <c r="Y83" s="83">
        <f>'[1](05)'!$J83</f>
        <v>0</v>
      </c>
      <c r="Z83" s="84">
        <f>'[1](05)'!$K83</f>
        <v>0</v>
      </c>
      <c r="AA83" s="85">
        <f t="shared" si="68"/>
        <v>0</v>
      </c>
      <c r="AC83" s="83">
        <f>'[1](06)'!$J83</f>
        <v>0</v>
      </c>
      <c r="AD83" s="84">
        <f>'[1](06)'!$K83</f>
        <v>0</v>
      </c>
      <c r="AE83" s="85">
        <f t="shared" si="69"/>
        <v>0</v>
      </c>
      <c r="AG83" s="83">
        <f>'[1](07)'!$J83</f>
        <v>0</v>
      </c>
      <c r="AH83" s="84">
        <f>'[1](07)'!$K83</f>
        <v>0</v>
      </c>
      <c r="AI83" s="85">
        <f t="shared" si="70"/>
        <v>0</v>
      </c>
      <c r="AK83" s="83">
        <f>'[1](08)'!$J83</f>
        <v>0</v>
      </c>
      <c r="AL83" s="84">
        <f>'[1](08)'!$K83</f>
        <v>0</v>
      </c>
      <c r="AM83" s="85">
        <f t="shared" si="71"/>
        <v>0</v>
      </c>
      <c r="AO83" s="83">
        <f>'[1](09)'!$J83</f>
        <v>0</v>
      </c>
      <c r="AP83" s="84">
        <f>'[1](09)'!$K83</f>
        <v>0</v>
      </c>
      <c r="AQ83" s="85">
        <f t="shared" si="72"/>
        <v>0</v>
      </c>
      <c r="AS83" s="83">
        <f>'[1](10)'!$J83</f>
        <v>0</v>
      </c>
      <c r="AT83" s="84">
        <f>'[1](10)'!$K83</f>
        <v>0</v>
      </c>
      <c r="AU83" s="85">
        <f t="shared" si="73"/>
        <v>0</v>
      </c>
      <c r="AW83" s="83">
        <f>'[1](11)'!$J83</f>
        <v>0</v>
      </c>
      <c r="AX83" s="84">
        <f>'[1](11)'!$K83</f>
        <v>0</v>
      </c>
      <c r="AY83" s="85">
        <f t="shared" si="74"/>
        <v>0</v>
      </c>
      <c r="BA83" s="83">
        <f>'[1](12)'!$J83</f>
        <v>0</v>
      </c>
      <c r="BB83" s="84">
        <f>'[1](12)'!$K83</f>
        <v>0</v>
      </c>
      <c r="BC83" s="85">
        <f t="shared" si="75"/>
        <v>0</v>
      </c>
      <c r="BE83" s="86">
        <f t="shared" si="76"/>
        <v>0</v>
      </c>
      <c r="BF83" s="87">
        <f>IFERROR(HLOOKUP(BE83,A83:$BD$5001,$BL83,0),0)</f>
        <v>43131</v>
      </c>
      <c r="BG83" s="86">
        <f t="shared" si="77"/>
        <v>0</v>
      </c>
      <c r="BH83" s="87">
        <f>IFERROR(HLOOKUP(BG83,A83:$BD$5001,$BL83,0),0)</f>
        <v>43131</v>
      </c>
      <c r="BI83" s="88">
        <f t="shared" si="78"/>
        <v>0</v>
      </c>
      <c r="BJ83" s="89">
        <f t="shared" si="62"/>
        <v>0</v>
      </c>
      <c r="BL83" s="9">
        <f t="shared" si="63"/>
        <v>928</v>
      </c>
    </row>
    <row r="84" spans="1:64" ht="18" customHeight="1" outlineLevel="2">
      <c r="A84" s="74">
        <f>[1]DATA!A84</f>
        <v>201007</v>
      </c>
      <c r="B84" s="75" t="str">
        <f>[1]DATA!B84</f>
        <v>Grape Leaves Frozen</v>
      </c>
      <c r="C84" s="75" t="str">
        <f>[1]DATA!C84</f>
        <v>Kilogram</v>
      </c>
      <c r="E84" s="76"/>
      <c r="F84" s="77"/>
      <c r="G84" s="78"/>
      <c r="I84" s="76">
        <f>'[1](01)'!$J84</f>
        <v>0</v>
      </c>
      <c r="J84" s="77">
        <f>'[1](01)'!$K84</f>
        <v>0</v>
      </c>
      <c r="K84" s="78">
        <f t="shared" si="64"/>
        <v>0</v>
      </c>
      <c r="M84" s="76">
        <f>'[1](02)'!$J84</f>
        <v>0</v>
      </c>
      <c r="N84" s="77">
        <f>'[1](02)'!$K84</f>
        <v>0</v>
      </c>
      <c r="O84" s="78">
        <f t="shared" si="65"/>
        <v>0</v>
      </c>
      <c r="Q84" s="76">
        <f>'[1](03)'!$J84</f>
        <v>0</v>
      </c>
      <c r="R84" s="77">
        <f>'[1](03)'!$K84</f>
        <v>0</v>
      </c>
      <c r="S84" s="78">
        <f t="shared" si="66"/>
        <v>0</v>
      </c>
      <c r="U84" s="76">
        <f>'[1](04)'!$J84</f>
        <v>0</v>
      </c>
      <c r="V84" s="77">
        <f>'[1](04)'!$K84</f>
        <v>0</v>
      </c>
      <c r="W84" s="78">
        <f t="shared" si="67"/>
        <v>0</v>
      </c>
      <c r="Y84" s="76">
        <f>'[1](05)'!$J84</f>
        <v>0</v>
      </c>
      <c r="Z84" s="77">
        <f>'[1](05)'!$K84</f>
        <v>0</v>
      </c>
      <c r="AA84" s="78">
        <f t="shared" si="68"/>
        <v>0</v>
      </c>
      <c r="AC84" s="76">
        <f>'[1](06)'!$J84</f>
        <v>0</v>
      </c>
      <c r="AD84" s="77">
        <f>'[1](06)'!$K84</f>
        <v>0</v>
      </c>
      <c r="AE84" s="78">
        <f t="shared" si="69"/>
        <v>0</v>
      </c>
      <c r="AG84" s="76">
        <f>'[1](07)'!$J84</f>
        <v>0</v>
      </c>
      <c r="AH84" s="77">
        <f>'[1](07)'!$K84</f>
        <v>0</v>
      </c>
      <c r="AI84" s="78">
        <f t="shared" si="70"/>
        <v>0</v>
      </c>
      <c r="AK84" s="76">
        <f>'[1](08)'!$J84</f>
        <v>0</v>
      </c>
      <c r="AL84" s="77">
        <f>'[1](08)'!$K84</f>
        <v>0</v>
      </c>
      <c r="AM84" s="78">
        <f t="shared" si="71"/>
        <v>0</v>
      </c>
      <c r="AO84" s="76">
        <f>'[1](09)'!$J84</f>
        <v>0</v>
      </c>
      <c r="AP84" s="77">
        <f>'[1](09)'!$K84</f>
        <v>0</v>
      </c>
      <c r="AQ84" s="78">
        <f t="shared" si="72"/>
        <v>0</v>
      </c>
      <c r="AS84" s="76">
        <f>'[1](10)'!$J84</f>
        <v>0</v>
      </c>
      <c r="AT84" s="77">
        <f>'[1](10)'!$K84</f>
        <v>0</v>
      </c>
      <c r="AU84" s="78">
        <f t="shared" si="73"/>
        <v>0</v>
      </c>
      <c r="AW84" s="76">
        <f>'[1](11)'!$J84</f>
        <v>0</v>
      </c>
      <c r="AX84" s="77">
        <f>'[1](11)'!$K84</f>
        <v>0</v>
      </c>
      <c r="AY84" s="78">
        <f t="shared" si="74"/>
        <v>0</v>
      </c>
      <c r="BA84" s="76">
        <f>'[1](12)'!$J84</f>
        <v>0</v>
      </c>
      <c r="BB84" s="77">
        <f>'[1](12)'!$K84</f>
        <v>0</v>
      </c>
      <c r="BC84" s="78">
        <f t="shared" si="75"/>
        <v>0</v>
      </c>
      <c r="BE84" s="79">
        <f t="shared" si="76"/>
        <v>0</v>
      </c>
      <c r="BF84" s="80">
        <f>IFERROR(HLOOKUP(BE84,A84:$BD$5001,$BL84,0),0)</f>
        <v>43131</v>
      </c>
      <c r="BG84" s="79">
        <f t="shared" si="77"/>
        <v>0</v>
      </c>
      <c r="BH84" s="80">
        <f>IFERROR(HLOOKUP(BG84,A84:$BD$5001,$BL84,0),0)</f>
        <v>43131</v>
      </c>
      <c r="BI84" s="10">
        <f t="shared" si="78"/>
        <v>0</v>
      </c>
      <c r="BJ84" s="11">
        <f t="shared" si="62"/>
        <v>0</v>
      </c>
      <c r="BL84" s="9">
        <f t="shared" si="63"/>
        <v>927</v>
      </c>
    </row>
    <row r="85" spans="1:64" s="100" customFormat="1" ht="18" customHeight="1" outlineLevel="1">
      <c r="A85" s="90">
        <f>[1]DATA!A85</f>
        <v>0</v>
      </c>
      <c r="B85" s="91" t="str">
        <f>[1]DATA!B85</f>
        <v>Total Frozen Products</v>
      </c>
      <c r="C85" s="91">
        <f>[1]DATA!C85</f>
        <v>0</v>
      </c>
      <c r="D85" s="92"/>
      <c r="E85" s="93"/>
      <c r="F85" s="94"/>
      <c r="G85" s="95"/>
      <c r="H85" s="92"/>
      <c r="I85" s="93"/>
      <c r="J85" s="94">
        <f>'[1](01)'!$K85</f>
        <v>391.6</v>
      </c>
      <c r="K85" s="95"/>
      <c r="L85" s="92"/>
      <c r="M85" s="93"/>
      <c r="N85" s="94">
        <f>'[1](02)'!$K85</f>
        <v>391.6</v>
      </c>
      <c r="O85" s="95"/>
      <c r="P85" s="92"/>
      <c r="Q85" s="93"/>
      <c r="R85" s="94">
        <f>'[1](03)'!$K85</f>
        <v>0</v>
      </c>
      <c r="S85" s="95"/>
      <c r="T85" s="92"/>
      <c r="U85" s="93"/>
      <c r="V85" s="94">
        <f>'[1](04)'!$K85</f>
        <v>0</v>
      </c>
      <c r="W85" s="95"/>
      <c r="X85" s="92"/>
      <c r="Y85" s="93"/>
      <c r="Z85" s="94">
        <f>'[1](05)'!$K85</f>
        <v>0</v>
      </c>
      <c r="AA85" s="95"/>
      <c r="AB85" s="92"/>
      <c r="AC85" s="93"/>
      <c r="AD85" s="94">
        <f>'[1](06)'!$K85</f>
        <v>0</v>
      </c>
      <c r="AE85" s="95"/>
      <c r="AF85" s="92"/>
      <c r="AG85" s="93"/>
      <c r="AH85" s="94">
        <f>'[1](07)'!$K85</f>
        <v>0</v>
      </c>
      <c r="AI85" s="95"/>
      <c r="AJ85" s="92"/>
      <c r="AK85" s="93"/>
      <c r="AL85" s="94">
        <f>'[1](08)'!$K85</f>
        <v>0</v>
      </c>
      <c r="AM85" s="95"/>
      <c r="AN85" s="92"/>
      <c r="AO85" s="93"/>
      <c r="AP85" s="94">
        <f>'[1](09)'!$K85</f>
        <v>0</v>
      </c>
      <c r="AQ85" s="95"/>
      <c r="AR85" s="92"/>
      <c r="AS85" s="93"/>
      <c r="AT85" s="94">
        <f>'[1](10)'!$K85</f>
        <v>0</v>
      </c>
      <c r="AU85" s="95"/>
      <c r="AV85" s="92"/>
      <c r="AW85" s="93"/>
      <c r="AX85" s="94">
        <f>'[1](11)'!$K85</f>
        <v>0</v>
      </c>
      <c r="AY85" s="95"/>
      <c r="AZ85" s="92"/>
      <c r="BA85" s="93"/>
      <c r="BB85" s="94">
        <f>'[1](12)'!$K85</f>
        <v>0</v>
      </c>
      <c r="BC85" s="95"/>
      <c r="BD85" s="92"/>
      <c r="BE85" s="96"/>
      <c r="BF85" s="97"/>
      <c r="BG85" s="96"/>
      <c r="BH85" s="97"/>
      <c r="BI85" s="98"/>
      <c r="BJ85" s="99">
        <f t="shared" si="62"/>
        <v>0</v>
      </c>
      <c r="BK85" s="92"/>
      <c r="BL85" s="9">
        <f t="shared" si="63"/>
        <v>926</v>
      </c>
    </row>
    <row r="86" spans="1:64" ht="18" customHeight="1" outlineLevel="2">
      <c r="A86" s="101">
        <f>[1]DATA!A86</f>
        <v>0</v>
      </c>
      <c r="B86" s="102" t="str">
        <f>[1]DATA!B86</f>
        <v>Frozen Vegetables</v>
      </c>
      <c r="C86" s="102">
        <f>[1]DATA!C86</f>
        <v>0</v>
      </c>
      <c r="E86" s="103"/>
      <c r="F86" s="104"/>
      <c r="G86" s="105"/>
      <c r="I86" s="103"/>
      <c r="J86" s="104"/>
      <c r="K86" s="105"/>
      <c r="M86" s="103"/>
      <c r="N86" s="104"/>
      <c r="O86" s="105"/>
      <c r="Q86" s="103"/>
      <c r="R86" s="104"/>
      <c r="S86" s="105"/>
      <c r="U86" s="103"/>
      <c r="V86" s="104"/>
      <c r="W86" s="105"/>
      <c r="Y86" s="103"/>
      <c r="Z86" s="104"/>
      <c r="AA86" s="105"/>
      <c r="AC86" s="103"/>
      <c r="AD86" s="104"/>
      <c r="AE86" s="105"/>
      <c r="AG86" s="103"/>
      <c r="AH86" s="104"/>
      <c r="AI86" s="105"/>
      <c r="AK86" s="103"/>
      <c r="AL86" s="104"/>
      <c r="AM86" s="105"/>
      <c r="AO86" s="103"/>
      <c r="AP86" s="104"/>
      <c r="AQ86" s="105"/>
      <c r="AS86" s="103"/>
      <c r="AT86" s="104"/>
      <c r="AU86" s="105"/>
      <c r="AW86" s="103"/>
      <c r="AX86" s="104"/>
      <c r="AY86" s="105"/>
      <c r="BA86" s="103"/>
      <c r="BB86" s="104"/>
      <c r="BC86" s="105"/>
      <c r="BE86" s="106"/>
      <c r="BF86" s="107"/>
      <c r="BG86" s="106"/>
      <c r="BH86" s="107"/>
      <c r="BI86" s="108"/>
      <c r="BJ86" s="109">
        <f t="shared" si="62"/>
        <v>0</v>
      </c>
      <c r="BL86" s="9">
        <f t="shared" si="63"/>
        <v>925</v>
      </c>
    </row>
    <row r="87" spans="1:64" ht="18" customHeight="1" outlineLevel="2">
      <c r="A87" s="74">
        <f>[1]DATA!A87</f>
        <v>190001</v>
      </c>
      <c r="B87" s="75" t="str">
        <f>[1]DATA!B87</f>
        <v>Frozen Artichoke 10 kg</v>
      </c>
      <c r="C87" s="75" t="str">
        <f>[1]DATA!C87</f>
        <v>Box 10 kg</v>
      </c>
      <c r="E87" s="76"/>
      <c r="F87" s="77"/>
      <c r="G87" s="78"/>
      <c r="I87" s="76">
        <f>'[1](01)'!$J87</f>
        <v>0</v>
      </c>
      <c r="J87" s="77">
        <f>'[1](01)'!$K87</f>
        <v>0</v>
      </c>
      <c r="K87" s="78">
        <f t="shared" si="64"/>
        <v>0</v>
      </c>
      <c r="M87" s="76">
        <f>'[1](02)'!$J87</f>
        <v>0</v>
      </c>
      <c r="N87" s="77">
        <f>'[1](02)'!$K87</f>
        <v>0</v>
      </c>
      <c r="O87" s="78">
        <f t="shared" ref="O87:O106" si="79">IF(M87&gt;=I87,IFERROR(SUM(M87-I87)/M87,0),IF(M87&lt;=I87,IFERROR(-SUM(I87-M87)/M87,0)))</f>
        <v>0</v>
      </c>
      <c r="Q87" s="76">
        <f>'[1](03)'!$J87</f>
        <v>0</v>
      </c>
      <c r="R87" s="77">
        <f>'[1](03)'!$K87</f>
        <v>0</v>
      </c>
      <c r="S87" s="78">
        <f t="shared" ref="S87:S106" si="80">IF(Q87&gt;=M87,IFERROR(SUM(Q87-M87)/Q87,0),IF(Q87&lt;=M87,IFERROR(-SUM(M87-Q87)/Q87,0)))</f>
        <v>0</v>
      </c>
      <c r="U87" s="76">
        <f>'[1](04)'!$J87</f>
        <v>0</v>
      </c>
      <c r="V87" s="77">
        <f>'[1](04)'!$K87</f>
        <v>0</v>
      </c>
      <c r="W87" s="78">
        <f t="shared" ref="W87:W106" si="81">IF(U87&gt;=Q87,IFERROR(SUM(U87-Q87)/U87,0),IF(U87&lt;=Q87,IFERROR(-SUM(Q87-U87)/U87,0)))</f>
        <v>0</v>
      </c>
      <c r="Y87" s="76">
        <f>'[1](05)'!$J87</f>
        <v>0</v>
      </c>
      <c r="Z87" s="77">
        <f>'[1](05)'!$K87</f>
        <v>0</v>
      </c>
      <c r="AA87" s="78">
        <f t="shared" ref="AA87:AA106" si="82">IF(Y87&gt;=U87,IFERROR(SUM(Y87-U87)/Y87,0),IF(Y87&lt;=U87,IFERROR(-SUM(U87-Y87)/Y87,0)))</f>
        <v>0</v>
      </c>
      <c r="AC87" s="76">
        <f>'[1](06)'!$J87</f>
        <v>0</v>
      </c>
      <c r="AD87" s="77">
        <f>'[1](06)'!$K87</f>
        <v>0</v>
      </c>
      <c r="AE87" s="78">
        <f t="shared" ref="AE87:AE106" si="83">IF(AC87&gt;=Y87,IFERROR(SUM(AC87-Y87)/AC87,0),IF(AC87&lt;=Y87,IFERROR(-SUM(Y87-AC87)/AC87,0)))</f>
        <v>0</v>
      </c>
      <c r="AG87" s="76">
        <f>'[1](07)'!$J87</f>
        <v>0</v>
      </c>
      <c r="AH87" s="77">
        <f>'[1](07)'!$K87</f>
        <v>0</v>
      </c>
      <c r="AI87" s="78">
        <f t="shared" ref="AI87:AI106" si="84">IF(AG87&gt;=AC87,IFERROR(SUM(AG87-AC87)/AG87,0),IF(AG87&lt;=AC87,IFERROR(-SUM(AC87-AG87)/AG87,0)))</f>
        <v>0</v>
      </c>
      <c r="AK87" s="76">
        <f>'[1](08)'!$J87</f>
        <v>0</v>
      </c>
      <c r="AL87" s="77">
        <f>'[1](08)'!$K87</f>
        <v>0</v>
      </c>
      <c r="AM87" s="78">
        <f t="shared" ref="AM87:AM106" si="85">IF(AK87&gt;=AG87,IFERROR(SUM(AK87-AG87)/AK87,0),IF(AK87&lt;=AG87,IFERROR(-SUM(AG87-AK87)/AK87,0)))</f>
        <v>0</v>
      </c>
      <c r="AO87" s="76">
        <f>'[1](09)'!$J87</f>
        <v>0</v>
      </c>
      <c r="AP87" s="77">
        <f>'[1](09)'!$K87</f>
        <v>0</v>
      </c>
      <c r="AQ87" s="78">
        <f t="shared" ref="AQ87:AQ106" si="86">IF(AO87&gt;=AK87,IFERROR(SUM(AO87-AK87)/AO87,0),IF(AO87&lt;=AK87,IFERROR(-SUM(AK87-AO87)/AO87,0)))</f>
        <v>0</v>
      </c>
      <c r="AS87" s="76">
        <f>'[1](10)'!$J87</f>
        <v>0</v>
      </c>
      <c r="AT87" s="77">
        <f>'[1](10)'!$K87</f>
        <v>0</v>
      </c>
      <c r="AU87" s="78">
        <f t="shared" ref="AU87:AU106" si="87">IF(AS87&gt;=AO87,IFERROR(SUM(AS87-AO87)/AS87,0),IF(AS87&lt;=AO87,IFERROR(-SUM(AO87-AS87)/AS87,0)))</f>
        <v>0</v>
      </c>
      <c r="AW87" s="76">
        <f>'[1](11)'!$J87</f>
        <v>0</v>
      </c>
      <c r="AX87" s="77">
        <f>'[1](11)'!$K87</f>
        <v>0</v>
      </c>
      <c r="AY87" s="78">
        <f t="shared" ref="AY87:AY106" si="88">IF(AW87&gt;=AS87,IFERROR(SUM(AW87-AS87)/AW87,0),IF(AW87&lt;=AS87,IFERROR(-SUM(AS87-AW87)/AW87,0)))</f>
        <v>0</v>
      </c>
      <c r="BA87" s="76">
        <f>'[1](12)'!$J87</f>
        <v>0</v>
      </c>
      <c r="BB87" s="77">
        <f>'[1](12)'!$K87</f>
        <v>0</v>
      </c>
      <c r="BC87" s="78">
        <f t="shared" ref="BC87:BC106" si="89">IF(BA87&gt;=AW87,IFERROR(SUM(BA87-AW87)/BA87,0),IF(BA87&lt;=AW87,IFERROR(-SUM(AW87-BA87)/BA87,0)))</f>
        <v>0</v>
      </c>
      <c r="BE87" s="79">
        <f t="shared" si="76"/>
        <v>0</v>
      </c>
      <c r="BF87" s="80">
        <f>IFERROR(HLOOKUP(BE87,A87:$BD$5001,$BL87,0),0)</f>
        <v>43131</v>
      </c>
      <c r="BG87" s="79">
        <f t="shared" si="77"/>
        <v>0</v>
      </c>
      <c r="BH87" s="80">
        <f>IFERROR(HLOOKUP(BG87,A87:$BD$5001,$BL87,0),0)</f>
        <v>43131</v>
      </c>
      <c r="BI87" s="10">
        <f t="shared" si="78"/>
        <v>0</v>
      </c>
      <c r="BJ87" s="11">
        <f t="shared" si="62"/>
        <v>0</v>
      </c>
      <c r="BL87" s="9">
        <f t="shared" si="63"/>
        <v>924</v>
      </c>
    </row>
    <row r="88" spans="1:64" ht="18" customHeight="1" outlineLevel="2">
      <c r="A88" s="81">
        <f>[1]DATA!A88</f>
        <v>190002</v>
      </c>
      <c r="B88" s="82" t="str">
        <f>[1]DATA!B88</f>
        <v>Frozen Artichoke 8 kg</v>
      </c>
      <c r="C88" s="82" t="str">
        <f>[1]DATA!C88</f>
        <v>Box 8 kg</v>
      </c>
      <c r="E88" s="83"/>
      <c r="F88" s="84"/>
      <c r="G88" s="85"/>
      <c r="I88" s="83">
        <f>'[1](01)'!$J88</f>
        <v>1</v>
      </c>
      <c r="J88" s="84">
        <f>'[1](01)'!$K88</f>
        <v>313</v>
      </c>
      <c r="K88" s="85">
        <f t="shared" si="64"/>
        <v>1</v>
      </c>
      <c r="M88" s="83">
        <f>'[1](02)'!$J88</f>
        <v>1</v>
      </c>
      <c r="N88" s="84">
        <f>'[1](02)'!$K88</f>
        <v>313</v>
      </c>
      <c r="O88" s="85">
        <f t="shared" si="79"/>
        <v>0</v>
      </c>
      <c r="Q88" s="83">
        <f>'[1](03)'!$J88</f>
        <v>0</v>
      </c>
      <c r="R88" s="84">
        <f>'[1](03)'!$K88</f>
        <v>0</v>
      </c>
      <c r="S88" s="85">
        <f t="shared" si="80"/>
        <v>0</v>
      </c>
      <c r="U88" s="83">
        <f>'[1](04)'!$J88</f>
        <v>0</v>
      </c>
      <c r="V88" s="84">
        <f>'[1](04)'!$K88</f>
        <v>0</v>
      </c>
      <c r="W88" s="85">
        <f t="shared" si="81"/>
        <v>0</v>
      </c>
      <c r="Y88" s="83">
        <f>'[1](05)'!$J88</f>
        <v>0</v>
      </c>
      <c r="Z88" s="84">
        <f>'[1](05)'!$K88</f>
        <v>0</v>
      </c>
      <c r="AA88" s="85">
        <f t="shared" si="82"/>
        <v>0</v>
      </c>
      <c r="AC88" s="83">
        <f>'[1](06)'!$J88</f>
        <v>0</v>
      </c>
      <c r="AD88" s="84">
        <f>'[1](06)'!$K88</f>
        <v>0</v>
      </c>
      <c r="AE88" s="85">
        <f t="shared" si="83"/>
        <v>0</v>
      </c>
      <c r="AG88" s="83">
        <f>'[1](07)'!$J88</f>
        <v>0</v>
      </c>
      <c r="AH88" s="84">
        <f>'[1](07)'!$K88</f>
        <v>0</v>
      </c>
      <c r="AI88" s="85">
        <f t="shared" si="84"/>
        <v>0</v>
      </c>
      <c r="AK88" s="83">
        <f>'[1](08)'!$J88</f>
        <v>0</v>
      </c>
      <c r="AL88" s="84">
        <f>'[1](08)'!$K88</f>
        <v>0</v>
      </c>
      <c r="AM88" s="85">
        <f t="shared" si="85"/>
        <v>0</v>
      </c>
      <c r="AO88" s="83">
        <f>'[1](09)'!$J88</f>
        <v>0</v>
      </c>
      <c r="AP88" s="84">
        <f>'[1](09)'!$K88</f>
        <v>0</v>
      </c>
      <c r="AQ88" s="85">
        <f t="shared" si="86"/>
        <v>0</v>
      </c>
      <c r="AS88" s="83">
        <f>'[1](10)'!$J88</f>
        <v>0</v>
      </c>
      <c r="AT88" s="84">
        <f>'[1](10)'!$K88</f>
        <v>0</v>
      </c>
      <c r="AU88" s="85">
        <f t="shared" si="87"/>
        <v>0</v>
      </c>
      <c r="AW88" s="83">
        <f>'[1](11)'!$J88</f>
        <v>0</v>
      </c>
      <c r="AX88" s="84">
        <f>'[1](11)'!$K88</f>
        <v>0</v>
      </c>
      <c r="AY88" s="85">
        <f t="shared" si="88"/>
        <v>0</v>
      </c>
      <c r="BA88" s="83">
        <f>'[1](12)'!$J88</f>
        <v>0</v>
      </c>
      <c r="BB88" s="84">
        <f>'[1](12)'!$K88</f>
        <v>0</v>
      </c>
      <c r="BC88" s="85">
        <f t="shared" si="89"/>
        <v>0</v>
      </c>
      <c r="BE88" s="86">
        <f t="shared" si="76"/>
        <v>1</v>
      </c>
      <c r="BF88" s="87">
        <f>IFERROR(HLOOKUP(BE88,A88:$BD$5001,$BL88,0),0)</f>
        <v>43131</v>
      </c>
      <c r="BG88" s="86">
        <f t="shared" si="77"/>
        <v>0</v>
      </c>
      <c r="BH88" s="87">
        <f>IFERROR(HLOOKUP(BG88,A88:$BD$5001,$BL88,0),0)</f>
        <v>0</v>
      </c>
      <c r="BI88" s="88">
        <f t="shared" si="78"/>
        <v>1</v>
      </c>
      <c r="BJ88" s="89">
        <f t="shared" si="62"/>
        <v>-1</v>
      </c>
      <c r="BL88" s="9">
        <f t="shared" si="63"/>
        <v>923</v>
      </c>
    </row>
    <row r="89" spans="1:64" ht="18" customHeight="1" outlineLevel="2">
      <c r="A89" s="74">
        <f>[1]DATA!A89</f>
        <v>190003</v>
      </c>
      <c r="B89" s="75" t="str">
        <f>[1]DATA!B89</f>
        <v>Frozen French Fries 10 kg</v>
      </c>
      <c r="C89" s="75" t="str">
        <f>[1]DATA!C89</f>
        <v>Box 10 kg</v>
      </c>
      <c r="E89" s="76"/>
      <c r="F89" s="77"/>
      <c r="G89" s="78"/>
      <c r="I89" s="76">
        <f>'[1](01)'!$J89</f>
        <v>27</v>
      </c>
      <c r="J89" s="77">
        <f>'[1](01)'!$K89</f>
        <v>3882.6</v>
      </c>
      <c r="K89" s="78">
        <f t="shared" si="64"/>
        <v>1</v>
      </c>
      <c r="M89" s="76">
        <f>'[1](02)'!$J89</f>
        <v>7</v>
      </c>
      <c r="N89" s="77">
        <f>'[1](02)'!$K89</f>
        <v>1006.6</v>
      </c>
      <c r="O89" s="78">
        <f t="shared" si="79"/>
        <v>-2.8571428571428572</v>
      </c>
      <c r="Q89" s="76">
        <f>'[1](03)'!$J89</f>
        <v>0</v>
      </c>
      <c r="R89" s="77">
        <f>'[1](03)'!$K89</f>
        <v>0</v>
      </c>
      <c r="S89" s="78">
        <f t="shared" si="80"/>
        <v>0</v>
      </c>
      <c r="U89" s="76">
        <f>'[1](04)'!$J89</f>
        <v>0</v>
      </c>
      <c r="V89" s="77">
        <f>'[1](04)'!$K89</f>
        <v>0</v>
      </c>
      <c r="W89" s="78">
        <f t="shared" si="81"/>
        <v>0</v>
      </c>
      <c r="Y89" s="76">
        <f>'[1](05)'!$J89</f>
        <v>0</v>
      </c>
      <c r="Z89" s="77">
        <f>'[1](05)'!$K89</f>
        <v>0</v>
      </c>
      <c r="AA89" s="78">
        <f t="shared" si="82"/>
        <v>0</v>
      </c>
      <c r="AC89" s="76">
        <f>'[1](06)'!$J89</f>
        <v>0</v>
      </c>
      <c r="AD89" s="77">
        <f>'[1](06)'!$K89</f>
        <v>0</v>
      </c>
      <c r="AE89" s="78">
        <f t="shared" si="83"/>
        <v>0</v>
      </c>
      <c r="AG89" s="76">
        <f>'[1](07)'!$J89</f>
        <v>0</v>
      </c>
      <c r="AH89" s="77">
        <f>'[1](07)'!$K89</f>
        <v>0</v>
      </c>
      <c r="AI89" s="78">
        <f t="shared" si="84"/>
        <v>0</v>
      </c>
      <c r="AK89" s="76">
        <f>'[1](08)'!$J89</f>
        <v>0</v>
      </c>
      <c r="AL89" s="77">
        <f>'[1](08)'!$K89</f>
        <v>0</v>
      </c>
      <c r="AM89" s="78">
        <f t="shared" si="85"/>
        <v>0</v>
      </c>
      <c r="AO89" s="76">
        <f>'[1](09)'!$J89</f>
        <v>0</v>
      </c>
      <c r="AP89" s="77">
        <f>'[1](09)'!$K89</f>
        <v>0</v>
      </c>
      <c r="AQ89" s="78">
        <f t="shared" si="86"/>
        <v>0</v>
      </c>
      <c r="AS89" s="76">
        <f>'[1](10)'!$J89</f>
        <v>0</v>
      </c>
      <c r="AT89" s="77">
        <f>'[1](10)'!$K89</f>
        <v>0</v>
      </c>
      <c r="AU89" s="78">
        <f t="shared" si="87"/>
        <v>0</v>
      </c>
      <c r="AW89" s="76">
        <f>'[1](11)'!$J89</f>
        <v>0</v>
      </c>
      <c r="AX89" s="77">
        <f>'[1](11)'!$K89</f>
        <v>0</v>
      </c>
      <c r="AY89" s="78">
        <f t="shared" si="88"/>
        <v>0</v>
      </c>
      <c r="BA89" s="76">
        <f>'[1](12)'!$J89</f>
        <v>0</v>
      </c>
      <c r="BB89" s="77">
        <f>'[1](12)'!$K89</f>
        <v>0</v>
      </c>
      <c r="BC89" s="78">
        <f t="shared" si="89"/>
        <v>0</v>
      </c>
      <c r="BE89" s="79">
        <f t="shared" si="76"/>
        <v>27</v>
      </c>
      <c r="BF89" s="80">
        <f>IFERROR(HLOOKUP(BE89,A89:$BD$5001,$BL89,0),0)</f>
        <v>43131</v>
      </c>
      <c r="BG89" s="79">
        <f t="shared" si="77"/>
        <v>0</v>
      </c>
      <c r="BH89" s="80">
        <f>IFERROR(HLOOKUP(BG89,A89:$BD$5001,$BL89,0),0)</f>
        <v>43190</v>
      </c>
      <c r="BI89" s="10">
        <f t="shared" si="78"/>
        <v>27</v>
      </c>
      <c r="BJ89" s="11">
        <f t="shared" si="62"/>
        <v>-1</v>
      </c>
      <c r="BL89" s="9">
        <f t="shared" si="63"/>
        <v>922</v>
      </c>
    </row>
    <row r="90" spans="1:64" ht="18" customHeight="1" outlineLevel="2">
      <c r="A90" s="81">
        <f>[1]DATA!A90</f>
        <v>190004</v>
      </c>
      <c r="B90" s="82" t="str">
        <f>[1]DATA!B90</f>
        <v>Frozen French Fries 12.5 kg</v>
      </c>
      <c r="C90" s="82" t="str">
        <f>[1]DATA!C90</f>
        <v>Box 12.5 kg</v>
      </c>
      <c r="E90" s="83"/>
      <c r="F90" s="84"/>
      <c r="G90" s="85"/>
      <c r="I90" s="83">
        <f>'[1](01)'!$J90</f>
        <v>0</v>
      </c>
      <c r="J90" s="84">
        <f>'[1](01)'!$K90</f>
        <v>0</v>
      </c>
      <c r="K90" s="85">
        <f t="shared" si="64"/>
        <v>0</v>
      </c>
      <c r="M90" s="83">
        <f>'[1](02)'!$J90</f>
        <v>20</v>
      </c>
      <c r="N90" s="84">
        <f>'[1](02)'!$K90</f>
        <v>3780.95</v>
      </c>
      <c r="O90" s="85">
        <f t="shared" si="79"/>
        <v>1</v>
      </c>
      <c r="Q90" s="83">
        <f>'[1](03)'!$J90</f>
        <v>0</v>
      </c>
      <c r="R90" s="84">
        <f>'[1](03)'!$K90</f>
        <v>0</v>
      </c>
      <c r="S90" s="85">
        <f t="shared" si="80"/>
        <v>0</v>
      </c>
      <c r="U90" s="83">
        <f>'[1](04)'!$J90</f>
        <v>0</v>
      </c>
      <c r="V90" s="84">
        <f>'[1](04)'!$K90</f>
        <v>0</v>
      </c>
      <c r="W90" s="85">
        <f t="shared" si="81"/>
        <v>0</v>
      </c>
      <c r="Y90" s="83">
        <f>'[1](05)'!$J90</f>
        <v>0</v>
      </c>
      <c r="Z90" s="84">
        <f>'[1](05)'!$K90</f>
        <v>0</v>
      </c>
      <c r="AA90" s="85">
        <f t="shared" si="82"/>
        <v>0</v>
      </c>
      <c r="AC90" s="83">
        <f>'[1](06)'!$J90</f>
        <v>0</v>
      </c>
      <c r="AD90" s="84">
        <f>'[1](06)'!$K90</f>
        <v>0</v>
      </c>
      <c r="AE90" s="85">
        <f t="shared" si="83"/>
        <v>0</v>
      </c>
      <c r="AG90" s="83">
        <f>'[1](07)'!$J90</f>
        <v>0</v>
      </c>
      <c r="AH90" s="84">
        <f>'[1](07)'!$K90</f>
        <v>0</v>
      </c>
      <c r="AI90" s="85">
        <f t="shared" si="84"/>
        <v>0</v>
      </c>
      <c r="AK90" s="83">
        <f>'[1](08)'!$J90</f>
        <v>0</v>
      </c>
      <c r="AL90" s="84">
        <f>'[1](08)'!$K90</f>
        <v>0</v>
      </c>
      <c r="AM90" s="85">
        <f t="shared" si="85"/>
        <v>0</v>
      </c>
      <c r="AO90" s="83">
        <f>'[1](09)'!$J90</f>
        <v>0</v>
      </c>
      <c r="AP90" s="84">
        <f>'[1](09)'!$K90</f>
        <v>0</v>
      </c>
      <c r="AQ90" s="85">
        <f t="shared" si="86"/>
        <v>0</v>
      </c>
      <c r="AS90" s="83">
        <f>'[1](10)'!$J90</f>
        <v>0</v>
      </c>
      <c r="AT90" s="84">
        <f>'[1](10)'!$K90</f>
        <v>0</v>
      </c>
      <c r="AU90" s="85">
        <f t="shared" si="87"/>
        <v>0</v>
      </c>
      <c r="AW90" s="83">
        <f>'[1](11)'!$J90</f>
        <v>0</v>
      </c>
      <c r="AX90" s="84">
        <f>'[1](11)'!$K90</f>
        <v>0</v>
      </c>
      <c r="AY90" s="85">
        <f t="shared" si="88"/>
        <v>0</v>
      </c>
      <c r="BA90" s="83">
        <f>'[1](12)'!$J90</f>
        <v>0</v>
      </c>
      <c r="BB90" s="84">
        <f>'[1](12)'!$K90</f>
        <v>0</v>
      </c>
      <c r="BC90" s="85">
        <f t="shared" si="89"/>
        <v>0</v>
      </c>
      <c r="BE90" s="86">
        <f t="shared" si="76"/>
        <v>20</v>
      </c>
      <c r="BF90" s="87">
        <f>IFERROR(HLOOKUP(BE90,A90:$BD$5001,$BL90,0),0)</f>
        <v>43159</v>
      </c>
      <c r="BG90" s="86">
        <f t="shared" si="77"/>
        <v>0</v>
      </c>
      <c r="BH90" s="87">
        <f>IFERROR(HLOOKUP(BG90,A90:$BD$5001,$BL90,0),0)</f>
        <v>43131</v>
      </c>
      <c r="BI90" s="88">
        <f t="shared" si="78"/>
        <v>20</v>
      </c>
      <c r="BJ90" s="89">
        <f t="shared" si="62"/>
        <v>-1</v>
      </c>
      <c r="BL90" s="9">
        <f t="shared" si="63"/>
        <v>921</v>
      </c>
    </row>
    <row r="91" spans="1:64" ht="18" customHeight="1" outlineLevel="2">
      <c r="A91" s="74">
        <f>[1]DATA!A91</f>
        <v>190006</v>
      </c>
      <c r="B91" s="75" t="str">
        <f>[1]DATA!B91</f>
        <v>Frozen Green Beans 10 kg</v>
      </c>
      <c r="C91" s="75" t="str">
        <f>[1]DATA!C91</f>
        <v>Box 10 kg</v>
      </c>
      <c r="E91" s="76"/>
      <c r="F91" s="77"/>
      <c r="G91" s="78"/>
      <c r="I91" s="76">
        <f>'[1](01)'!$J91</f>
        <v>0</v>
      </c>
      <c r="J91" s="77">
        <f>'[1](01)'!$K91</f>
        <v>0</v>
      </c>
      <c r="K91" s="78">
        <f t="shared" si="64"/>
        <v>0</v>
      </c>
      <c r="M91" s="76">
        <f>'[1](02)'!$J91</f>
        <v>0</v>
      </c>
      <c r="N91" s="77">
        <f>'[1](02)'!$K91</f>
        <v>0</v>
      </c>
      <c r="O91" s="78">
        <f t="shared" si="79"/>
        <v>0</v>
      </c>
      <c r="Q91" s="76">
        <f>'[1](03)'!$J91</f>
        <v>0</v>
      </c>
      <c r="R91" s="77">
        <f>'[1](03)'!$K91</f>
        <v>0</v>
      </c>
      <c r="S91" s="78">
        <f t="shared" si="80"/>
        <v>0</v>
      </c>
      <c r="U91" s="76">
        <f>'[1](04)'!$J91</f>
        <v>0</v>
      </c>
      <c r="V91" s="77">
        <f>'[1](04)'!$K91</f>
        <v>0</v>
      </c>
      <c r="W91" s="78">
        <f t="shared" si="81"/>
        <v>0</v>
      </c>
      <c r="Y91" s="76">
        <f>'[1](05)'!$J91</f>
        <v>0</v>
      </c>
      <c r="Z91" s="77">
        <f>'[1](05)'!$K91</f>
        <v>0</v>
      </c>
      <c r="AA91" s="78">
        <f t="shared" si="82"/>
        <v>0</v>
      </c>
      <c r="AC91" s="76">
        <f>'[1](06)'!$J91</f>
        <v>0</v>
      </c>
      <c r="AD91" s="77">
        <f>'[1](06)'!$K91</f>
        <v>0</v>
      </c>
      <c r="AE91" s="78">
        <f t="shared" si="83"/>
        <v>0</v>
      </c>
      <c r="AG91" s="76">
        <f>'[1](07)'!$J91</f>
        <v>0</v>
      </c>
      <c r="AH91" s="77">
        <f>'[1](07)'!$K91</f>
        <v>0</v>
      </c>
      <c r="AI91" s="78">
        <f t="shared" si="84"/>
        <v>0</v>
      </c>
      <c r="AK91" s="76">
        <f>'[1](08)'!$J91</f>
        <v>0</v>
      </c>
      <c r="AL91" s="77">
        <f>'[1](08)'!$K91</f>
        <v>0</v>
      </c>
      <c r="AM91" s="78">
        <f t="shared" si="85"/>
        <v>0</v>
      </c>
      <c r="AO91" s="76">
        <f>'[1](09)'!$J91</f>
        <v>0</v>
      </c>
      <c r="AP91" s="77">
        <f>'[1](09)'!$K91</f>
        <v>0</v>
      </c>
      <c r="AQ91" s="78">
        <f t="shared" si="86"/>
        <v>0</v>
      </c>
      <c r="AS91" s="76">
        <f>'[1](10)'!$J91</f>
        <v>0</v>
      </c>
      <c r="AT91" s="77">
        <f>'[1](10)'!$K91</f>
        <v>0</v>
      </c>
      <c r="AU91" s="78">
        <f t="shared" si="87"/>
        <v>0</v>
      </c>
      <c r="AW91" s="76">
        <f>'[1](11)'!$J91</f>
        <v>0</v>
      </c>
      <c r="AX91" s="77">
        <f>'[1](11)'!$K91</f>
        <v>0</v>
      </c>
      <c r="AY91" s="78">
        <f t="shared" si="88"/>
        <v>0</v>
      </c>
      <c r="BA91" s="76">
        <f>'[1](12)'!$J91</f>
        <v>0</v>
      </c>
      <c r="BB91" s="77">
        <f>'[1](12)'!$K91</f>
        <v>0</v>
      </c>
      <c r="BC91" s="78">
        <f t="shared" si="89"/>
        <v>0</v>
      </c>
      <c r="BE91" s="79">
        <f t="shared" si="76"/>
        <v>0</v>
      </c>
      <c r="BF91" s="80">
        <f>IFERROR(HLOOKUP(BE91,A91:$BD$5001,$BL91,0),0)</f>
        <v>43131</v>
      </c>
      <c r="BG91" s="79">
        <f t="shared" si="77"/>
        <v>0</v>
      </c>
      <c r="BH91" s="80">
        <f>IFERROR(HLOOKUP(BG91,A91:$BD$5001,$BL91,0),0)</f>
        <v>43131</v>
      </c>
      <c r="BI91" s="10">
        <f t="shared" si="78"/>
        <v>0</v>
      </c>
      <c r="BJ91" s="11">
        <f t="shared" si="62"/>
        <v>0</v>
      </c>
      <c r="BL91" s="9">
        <f t="shared" si="63"/>
        <v>920</v>
      </c>
    </row>
    <row r="92" spans="1:64" ht="18" customHeight="1" outlineLevel="2">
      <c r="A92" s="81">
        <f>[1]DATA!A92</f>
        <v>190007</v>
      </c>
      <c r="B92" s="82" t="str">
        <f>[1]DATA!B92</f>
        <v>Frozen Green Beans 12 kg</v>
      </c>
      <c r="C92" s="82" t="str">
        <f>[1]DATA!C92</f>
        <v>Box 12 kg</v>
      </c>
      <c r="E92" s="83"/>
      <c r="F92" s="84"/>
      <c r="G92" s="85"/>
      <c r="I92" s="83">
        <f>'[1](01)'!$J92</f>
        <v>9.5</v>
      </c>
      <c r="J92" s="84">
        <f>'[1](01)'!$K92</f>
        <v>1805</v>
      </c>
      <c r="K92" s="85">
        <f t="shared" si="64"/>
        <v>1</v>
      </c>
      <c r="M92" s="83">
        <f>'[1](02)'!$J92</f>
        <v>8.5</v>
      </c>
      <c r="N92" s="84">
        <f>'[1](02)'!$K92</f>
        <v>1615</v>
      </c>
      <c r="O92" s="85">
        <f t="shared" si="79"/>
        <v>-0.11764705882352941</v>
      </c>
      <c r="Q92" s="83">
        <f>'[1](03)'!$J92</f>
        <v>0</v>
      </c>
      <c r="R92" s="84">
        <f>'[1](03)'!$K92</f>
        <v>0</v>
      </c>
      <c r="S92" s="85">
        <f t="shared" si="80"/>
        <v>0</v>
      </c>
      <c r="U92" s="83">
        <f>'[1](04)'!$J92</f>
        <v>0</v>
      </c>
      <c r="V92" s="84">
        <f>'[1](04)'!$K92</f>
        <v>0</v>
      </c>
      <c r="W92" s="85">
        <f t="shared" si="81"/>
        <v>0</v>
      </c>
      <c r="Y92" s="83">
        <f>'[1](05)'!$J92</f>
        <v>0</v>
      </c>
      <c r="Z92" s="84">
        <f>'[1](05)'!$K92</f>
        <v>0</v>
      </c>
      <c r="AA92" s="85">
        <f t="shared" si="82"/>
        <v>0</v>
      </c>
      <c r="AC92" s="83">
        <f>'[1](06)'!$J92</f>
        <v>0</v>
      </c>
      <c r="AD92" s="84">
        <f>'[1](06)'!$K92</f>
        <v>0</v>
      </c>
      <c r="AE92" s="85">
        <f t="shared" si="83"/>
        <v>0</v>
      </c>
      <c r="AG92" s="83">
        <f>'[1](07)'!$J92</f>
        <v>0</v>
      </c>
      <c r="AH92" s="84">
        <f>'[1](07)'!$K92</f>
        <v>0</v>
      </c>
      <c r="AI92" s="85">
        <f t="shared" si="84"/>
        <v>0</v>
      </c>
      <c r="AK92" s="83">
        <f>'[1](08)'!$J92</f>
        <v>0</v>
      </c>
      <c r="AL92" s="84">
        <f>'[1](08)'!$K92</f>
        <v>0</v>
      </c>
      <c r="AM92" s="85">
        <f t="shared" si="85"/>
        <v>0</v>
      </c>
      <c r="AO92" s="83">
        <f>'[1](09)'!$J92</f>
        <v>0</v>
      </c>
      <c r="AP92" s="84">
        <f>'[1](09)'!$K92</f>
        <v>0</v>
      </c>
      <c r="AQ92" s="85">
        <f t="shared" si="86"/>
        <v>0</v>
      </c>
      <c r="AS92" s="83">
        <f>'[1](10)'!$J92</f>
        <v>0</v>
      </c>
      <c r="AT92" s="84">
        <f>'[1](10)'!$K92</f>
        <v>0</v>
      </c>
      <c r="AU92" s="85">
        <f t="shared" si="87"/>
        <v>0</v>
      </c>
      <c r="AW92" s="83">
        <f>'[1](11)'!$J92</f>
        <v>0</v>
      </c>
      <c r="AX92" s="84">
        <f>'[1](11)'!$K92</f>
        <v>0</v>
      </c>
      <c r="AY92" s="85">
        <f t="shared" si="88"/>
        <v>0</v>
      </c>
      <c r="BA92" s="83">
        <f>'[1](12)'!$J92</f>
        <v>0</v>
      </c>
      <c r="BB92" s="84">
        <f>'[1](12)'!$K92</f>
        <v>0</v>
      </c>
      <c r="BC92" s="85">
        <f t="shared" si="89"/>
        <v>0</v>
      </c>
      <c r="BE92" s="86">
        <f t="shared" si="76"/>
        <v>9.5</v>
      </c>
      <c r="BF92" s="87">
        <f>IFERROR(HLOOKUP(BE92,A92:$BD$5001,$BL92,0),0)</f>
        <v>43131</v>
      </c>
      <c r="BG92" s="86">
        <f t="shared" si="77"/>
        <v>0</v>
      </c>
      <c r="BH92" s="87">
        <f>IFERROR(HLOOKUP(BG92,A92:$BD$5001,$BL92,0),0)</f>
        <v>43190</v>
      </c>
      <c r="BI92" s="88">
        <f t="shared" si="78"/>
        <v>9.5</v>
      </c>
      <c r="BJ92" s="89">
        <f t="shared" si="62"/>
        <v>-1</v>
      </c>
      <c r="BL92" s="9">
        <f t="shared" si="63"/>
        <v>919</v>
      </c>
    </row>
    <row r="93" spans="1:64" ht="18" customHeight="1" outlineLevel="2">
      <c r="A93" s="74">
        <f>[1]DATA!A93</f>
        <v>190008</v>
      </c>
      <c r="B93" s="75" t="str">
        <f>[1]DATA!B93</f>
        <v>Frozen Green Beans 8 kg</v>
      </c>
      <c r="C93" s="75" t="str">
        <f>[1]DATA!C93</f>
        <v>Box 8 kg</v>
      </c>
      <c r="E93" s="76"/>
      <c r="F93" s="77"/>
      <c r="G93" s="78"/>
      <c r="I93" s="76">
        <f>'[1](01)'!$J93</f>
        <v>0</v>
      </c>
      <c r="J93" s="77">
        <f>'[1](01)'!$K93</f>
        <v>0</v>
      </c>
      <c r="K93" s="78">
        <f t="shared" si="64"/>
        <v>0</v>
      </c>
      <c r="M93" s="76">
        <f>'[1](02)'!$J93</f>
        <v>0</v>
      </c>
      <c r="N93" s="77">
        <f>'[1](02)'!$K93</f>
        <v>0</v>
      </c>
      <c r="O93" s="78">
        <f t="shared" si="79"/>
        <v>0</v>
      </c>
      <c r="Q93" s="76">
        <f>'[1](03)'!$J93</f>
        <v>0</v>
      </c>
      <c r="R93" s="77">
        <f>'[1](03)'!$K93</f>
        <v>0</v>
      </c>
      <c r="S93" s="78">
        <f t="shared" si="80"/>
        <v>0</v>
      </c>
      <c r="U93" s="76">
        <f>'[1](04)'!$J93</f>
        <v>0</v>
      </c>
      <c r="V93" s="77">
        <f>'[1](04)'!$K93</f>
        <v>0</v>
      </c>
      <c r="W93" s="78">
        <f t="shared" si="81"/>
        <v>0</v>
      </c>
      <c r="Y93" s="76">
        <f>'[1](05)'!$J93</f>
        <v>0</v>
      </c>
      <c r="Z93" s="77">
        <f>'[1](05)'!$K93</f>
        <v>0</v>
      </c>
      <c r="AA93" s="78">
        <f t="shared" si="82"/>
        <v>0</v>
      </c>
      <c r="AC93" s="76">
        <f>'[1](06)'!$J93</f>
        <v>0</v>
      </c>
      <c r="AD93" s="77">
        <f>'[1](06)'!$K93</f>
        <v>0</v>
      </c>
      <c r="AE93" s="78">
        <f t="shared" si="83"/>
        <v>0</v>
      </c>
      <c r="AG93" s="76">
        <f>'[1](07)'!$J93</f>
        <v>0</v>
      </c>
      <c r="AH93" s="77">
        <f>'[1](07)'!$K93</f>
        <v>0</v>
      </c>
      <c r="AI93" s="78">
        <f t="shared" si="84"/>
        <v>0</v>
      </c>
      <c r="AK93" s="76">
        <f>'[1](08)'!$J93</f>
        <v>0</v>
      </c>
      <c r="AL93" s="77">
        <f>'[1](08)'!$K93</f>
        <v>0</v>
      </c>
      <c r="AM93" s="78">
        <f t="shared" si="85"/>
        <v>0</v>
      </c>
      <c r="AO93" s="76">
        <f>'[1](09)'!$J93</f>
        <v>0</v>
      </c>
      <c r="AP93" s="77">
        <f>'[1](09)'!$K93</f>
        <v>0</v>
      </c>
      <c r="AQ93" s="78">
        <f t="shared" si="86"/>
        <v>0</v>
      </c>
      <c r="AS93" s="76">
        <f>'[1](10)'!$J93</f>
        <v>0</v>
      </c>
      <c r="AT93" s="77">
        <f>'[1](10)'!$K93</f>
        <v>0</v>
      </c>
      <c r="AU93" s="78">
        <f t="shared" si="87"/>
        <v>0</v>
      </c>
      <c r="AW93" s="76">
        <f>'[1](11)'!$J93</f>
        <v>0</v>
      </c>
      <c r="AX93" s="77">
        <f>'[1](11)'!$K93</f>
        <v>0</v>
      </c>
      <c r="AY93" s="78">
        <f t="shared" si="88"/>
        <v>0</v>
      </c>
      <c r="BA93" s="76">
        <f>'[1](12)'!$J93</f>
        <v>0</v>
      </c>
      <c r="BB93" s="77">
        <f>'[1](12)'!$K93</f>
        <v>0</v>
      </c>
      <c r="BC93" s="78">
        <f t="shared" si="89"/>
        <v>0</v>
      </c>
      <c r="BE93" s="79">
        <f t="shared" si="76"/>
        <v>0</v>
      </c>
      <c r="BF93" s="80">
        <f>IFERROR(HLOOKUP(BE93,A93:$BD$5001,$BL93,0),0)</f>
        <v>43131</v>
      </c>
      <c r="BG93" s="79">
        <f t="shared" si="77"/>
        <v>0</v>
      </c>
      <c r="BH93" s="80">
        <f>IFERROR(HLOOKUP(BG93,A93:$BD$5001,$BL93,0),0)</f>
        <v>43131</v>
      </c>
      <c r="BI93" s="10">
        <f t="shared" si="78"/>
        <v>0</v>
      </c>
      <c r="BJ93" s="11">
        <f t="shared" si="62"/>
        <v>0</v>
      </c>
      <c r="BL93" s="9">
        <f t="shared" si="63"/>
        <v>918</v>
      </c>
    </row>
    <row r="94" spans="1:64" ht="18" customHeight="1" outlineLevel="2">
      <c r="A94" s="81">
        <f>[1]DATA!A94</f>
        <v>190009</v>
      </c>
      <c r="B94" s="82" t="str">
        <f>[1]DATA!B94</f>
        <v>Frozen Green Peas 10 kg</v>
      </c>
      <c r="C94" s="82" t="str">
        <f>[1]DATA!C94</f>
        <v>Box 10 kg</v>
      </c>
      <c r="E94" s="83"/>
      <c r="F94" s="84"/>
      <c r="G94" s="85"/>
      <c r="I94" s="83">
        <f>'[1](01)'!$J94</f>
        <v>0</v>
      </c>
      <c r="J94" s="84">
        <f>'[1](01)'!$K94</f>
        <v>0</v>
      </c>
      <c r="K94" s="85">
        <f t="shared" si="64"/>
        <v>0</v>
      </c>
      <c r="M94" s="83">
        <f>'[1](02)'!$J94</f>
        <v>0</v>
      </c>
      <c r="N94" s="84">
        <f>'[1](02)'!$K94</f>
        <v>0</v>
      </c>
      <c r="O94" s="85">
        <f t="shared" si="79"/>
        <v>0</v>
      </c>
      <c r="Q94" s="83">
        <f>'[1](03)'!$J94</f>
        <v>0</v>
      </c>
      <c r="R94" s="84">
        <f>'[1](03)'!$K94</f>
        <v>0</v>
      </c>
      <c r="S94" s="85">
        <f t="shared" si="80"/>
        <v>0</v>
      </c>
      <c r="U94" s="83">
        <f>'[1](04)'!$J94</f>
        <v>0</v>
      </c>
      <c r="V94" s="84">
        <f>'[1](04)'!$K94</f>
        <v>0</v>
      </c>
      <c r="W94" s="85">
        <f t="shared" si="81"/>
        <v>0</v>
      </c>
      <c r="Y94" s="83">
        <f>'[1](05)'!$J94</f>
        <v>0</v>
      </c>
      <c r="Z94" s="84">
        <f>'[1](05)'!$K94</f>
        <v>0</v>
      </c>
      <c r="AA94" s="85">
        <f t="shared" si="82"/>
        <v>0</v>
      </c>
      <c r="AC94" s="83">
        <f>'[1](06)'!$J94</f>
        <v>0</v>
      </c>
      <c r="AD94" s="84">
        <f>'[1](06)'!$K94</f>
        <v>0</v>
      </c>
      <c r="AE94" s="85">
        <f t="shared" si="83"/>
        <v>0</v>
      </c>
      <c r="AG94" s="83">
        <f>'[1](07)'!$J94</f>
        <v>0</v>
      </c>
      <c r="AH94" s="84">
        <f>'[1](07)'!$K94</f>
        <v>0</v>
      </c>
      <c r="AI94" s="85">
        <f t="shared" si="84"/>
        <v>0</v>
      </c>
      <c r="AK94" s="83">
        <f>'[1](08)'!$J94</f>
        <v>0</v>
      </c>
      <c r="AL94" s="84">
        <f>'[1](08)'!$K94</f>
        <v>0</v>
      </c>
      <c r="AM94" s="85">
        <f t="shared" si="85"/>
        <v>0</v>
      </c>
      <c r="AO94" s="83">
        <f>'[1](09)'!$J94</f>
        <v>0</v>
      </c>
      <c r="AP94" s="84">
        <f>'[1](09)'!$K94</f>
        <v>0</v>
      </c>
      <c r="AQ94" s="85">
        <f t="shared" si="86"/>
        <v>0</v>
      </c>
      <c r="AS94" s="83">
        <f>'[1](10)'!$J94</f>
        <v>0</v>
      </c>
      <c r="AT94" s="84">
        <f>'[1](10)'!$K94</f>
        <v>0</v>
      </c>
      <c r="AU94" s="85">
        <f t="shared" si="87"/>
        <v>0</v>
      </c>
      <c r="AW94" s="83">
        <f>'[1](11)'!$J94</f>
        <v>0</v>
      </c>
      <c r="AX94" s="84">
        <f>'[1](11)'!$K94</f>
        <v>0</v>
      </c>
      <c r="AY94" s="85">
        <f t="shared" si="88"/>
        <v>0</v>
      </c>
      <c r="BA94" s="83">
        <f>'[1](12)'!$J94</f>
        <v>0</v>
      </c>
      <c r="BB94" s="84">
        <f>'[1](12)'!$K94</f>
        <v>0</v>
      </c>
      <c r="BC94" s="85">
        <f t="shared" si="89"/>
        <v>0</v>
      </c>
      <c r="BE94" s="86">
        <f t="shared" si="76"/>
        <v>0</v>
      </c>
      <c r="BF94" s="87">
        <f>IFERROR(HLOOKUP(BE94,A94:$BD$5001,$BL94,0),0)</f>
        <v>43131</v>
      </c>
      <c r="BG94" s="86">
        <f t="shared" si="77"/>
        <v>0</v>
      </c>
      <c r="BH94" s="87">
        <f>IFERROR(HLOOKUP(BG94,A94:$BD$5001,$BL94,0),0)</f>
        <v>43131</v>
      </c>
      <c r="BI94" s="88">
        <f t="shared" si="78"/>
        <v>0</v>
      </c>
      <c r="BJ94" s="89">
        <f t="shared" si="62"/>
        <v>0</v>
      </c>
      <c r="BL94" s="9">
        <f t="shared" si="63"/>
        <v>917</v>
      </c>
    </row>
    <row r="95" spans="1:64" ht="18" customHeight="1" outlineLevel="2">
      <c r="A95" s="74">
        <f>[1]DATA!A95</f>
        <v>190010</v>
      </c>
      <c r="B95" s="75" t="str">
        <f>[1]DATA!B95</f>
        <v>Frozen Green Peas 12 kg</v>
      </c>
      <c r="C95" s="75" t="str">
        <f>[1]DATA!C95</f>
        <v>Box 12 kg</v>
      </c>
      <c r="E95" s="76"/>
      <c r="F95" s="77"/>
      <c r="G95" s="78"/>
      <c r="I95" s="76">
        <f>'[1](01)'!$J95</f>
        <v>23.5</v>
      </c>
      <c r="J95" s="77">
        <f>'[1](01)'!$K95</f>
        <v>6629.46</v>
      </c>
      <c r="K95" s="78">
        <f t="shared" si="64"/>
        <v>1</v>
      </c>
      <c r="M95" s="76">
        <f>'[1](02)'!$J95</f>
        <v>17.5</v>
      </c>
      <c r="N95" s="77">
        <f>'[1](02)'!$K95</f>
        <v>4949.37</v>
      </c>
      <c r="O95" s="78">
        <f t="shared" si="79"/>
        <v>-0.34285714285714286</v>
      </c>
      <c r="Q95" s="76">
        <f>'[1](03)'!$J95</f>
        <v>0</v>
      </c>
      <c r="R95" s="77">
        <f>'[1](03)'!$K95</f>
        <v>0</v>
      </c>
      <c r="S95" s="78">
        <f t="shared" si="80"/>
        <v>0</v>
      </c>
      <c r="U95" s="76">
        <f>'[1](04)'!$J95</f>
        <v>0</v>
      </c>
      <c r="V95" s="77">
        <f>'[1](04)'!$K95</f>
        <v>0</v>
      </c>
      <c r="W95" s="78">
        <f t="shared" si="81"/>
        <v>0</v>
      </c>
      <c r="Y95" s="76">
        <f>'[1](05)'!$J95</f>
        <v>0</v>
      </c>
      <c r="Z95" s="77">
        <f>'[1](05)'!$K95</f>
        <v>0</v>
      </c>
      <c r="AA95" s="78">
        <f t="shared" si="82"/>
        <v>0</v>
      </c>
      <c r="AC95" s="76">
        <f>'[1](06)'!$J95</f>
        <v>0</v>
      </c>
      <c r="AD95" s="77">
        <f>'[1](06)'!$K95</f>
        <v>0</v>
      </c>
      <c r="AE95" s="78">
        <f t="shared" si="83"/>
        <v>0</v>
      </c>
      <c r="AG95" s="76">
        <f>'[1](07)'!$J95</f>
        <v>0</v>
      </c>
      <c r="AH95" s="77">
        <f>'[1](07)'!$K95</f>
        <v>0</v>
      </c>
      <c r="AI95" s="78">
        <f t="shared" si="84"/>
        <v>0</v>
      </c>
      <c r="AK95" s="76">
        <f>'[1](08)'!$J95</f>
        <v>0</v>
      </c>
      <c r="AL95" s="77">
        <f>'[1](08)'!$K95</f>
        <v>0</v>
      </c>
      <c r="AM95" s="78">
        <f t="shared" si="85"/>
        <v>0</v>
      </c>
      <c r="AO95" s="76">
        <f>'[1](09)'!$J95</f>
        <v>0</v>
      </c>
      <c r="AP95" s="77">
        <f>'[1](09)'!$K95</f>
        <v>0</v>
      </c>
      <c r="AQ95" s="78">
        <f t="shared" si="86"/>
        <v>0</v>
      </c>
      <c r="AS95" s="76">
        <f>'[1](10)'!$J95</f>
        <v>0</v>
      </c>
      <c r="AT95" s="77">
        <f>'[1](10)'!$K95</f>
        <v>0</v>
      </c>
      <c r="AU95" s="78">
        <f t="shared" si="87"/>
        <v>0</v>
      </c>
      <c r="AW95" s="76">
        <f>'[1](11)'!$J95</f>
        <v>0</v>
      </c>
      <c r="AX95" s="77">
        <f>'[1](11)'!$K95</f>
        <v>0</v>
      </c>
      <c r="AY95" s="78">
        <f t="shared" si="88"/>
        <v>0</v>
      </c>
      <c r="BA95" s="76">
        <f>'[1](12)'!$J95</f>
        <v>0</v>
      </c>
      <c r="BB95" s="77">
        <f>'[1](12)'!$K95</f>
        <v>0</v>
      </c>
      <c r="BC95" s="78">
        <f t="shared" si="89"/>
        <v>0</v>
      </c>
      <c r="BE95" s="79">
        <f t="shared" si="76"/>
        <v>23.5</v>
      </c>
      <c r="BF95" s="80">
        <f>IFERROR(HLOOKUP(BE95,A95:$BD$5001,$BL95,0),0)</f>
        <v>43131</v>
      </c>
      <c r="BG95" s="79">
        <f t="shared" si="77"/>
        <v>0</v>
      </c>
      <c r="BH95" s="80">
        <f>IFERROR(HLOOKUP(BG95,A95:$BD$5001,$BL95,0),0)</f>
        <v>43190</v>
      </c>
      <c r="BI95" s="10">
        <f t="shared" si="78"/>
        <v>23.5</v>
      </c>
      <c r="BJ95" s="11">
        <f t="shared" si="62"/>
        <v>-1</v>
      </c>
      <c r="BL95" s="9">
        <f t="shared" si="63"/>
        <v>916</v>
      </c>
    </row>
    <row r="96" spans="1:64" ht="18" customHeight="1" outlineLevel="2">
      <c r="A96" s="81">
        <f>[1]DATA!A96</f>
        <v>190011</v>
      </c>
      <c r="B96" s="82" t="str">
        <f>[1]DATA!B96</f>
        <v>Frozen Green Peas 8 kg</v>
      </c>
      <c r="C96" s="82" t="str">
        <f>[1]DATA!C96</f>
        <v>Box 8 kg</v>
      </c>
      <c r="E96" s="83"/>
      <c r="F96" s="84"/>
      <c r="G96" s="85"/>
      <c r="I96" s="83">
        <f>'[1](01)'!$J96</f>
        <v>0</v>
      </c>
      <c r="J96" s="84">
        <f>'[1](01)'!$K96</f>
        <v>0</v>
      </c>
      <c r="K96" s="85">
        <f t="shared" si="64"/>
        <v>0</v>
      </c>
      <c r="M96" s="83">
        <f>'[1](02)'!$J96</f>
        <v>0</v>
      </c>
      <c r="N96" s="84">
        <f>'[1](02)'!$K96</f>
        <v>0</v>
      </c>
      <c r="O96" s="85">
        <f t="shared" si="79"/>
        <v>0</v>
      </c>
      <c r="Q96" s="83">
        <f>'[1](03)'!$J96</f>
        <v>0</v>
      </c>
      <c r="R96" s="84">
        <f>'[1](03)'!$K96</f>
        <v>0</v>
      </c>
      <c r="S96" s="85">
        <f t="shared" si="80"/>
        <v>0</v>
      </c>
      <c r="U96" s="83">
        <f>'[1](04)'!$J96</f>
        <v>0</v>
      </c>
      <c r="V96" s="84">
        <f>'[1](04)'!$K96</f>
        <v>0</v>
      </c>
      <c r="W96" s="85">
        <f t="shared" si="81"/>
        <v>0</v>
      </c>
      <c r="Y96" s="83">
        <f>'[1](05)'!$J96</f>
        <v>0</v>
      </c>
      <c r="Z96" s="84">
        <f>'[1](05)'!$K96</f>
        <v>0</v>
      </c>
      <c r="AA96" s="85">
        <f t="shared" si="82"/>
        <v>0</v>
      </c>
      <c r="AC96" s="83">
        <f>'[1](06)'!$J96</f>
        <v>0</v>
      </c>
      <c r="AD96" s="84">
        <f>'[1](06)'!$K96</f>
        <v>0</v>
      </c>
      <c r="AE96" s="85">
        <f t="shared" si="83"/>
        <v>0</v>
      </c>
      <c r="AG96" s="83">
        <f>'[1](07)'!$J96</f>
        <v>0</v>
      </c>
      <c r="AH96" s="84">
        <f>'[1](07)'!$K96</f>
        <v>0</v>
      </c>
      <c r="AI96" s="85">
        <f t="shared" si="84"/>
        <v>0</v>
      </c>
      <c r="AK96" s="83">
        <f>'[1](08)'!$J96</f>
        <v>0</v>
      </c>
      <c r="AL96" s="84">
        <f>'[1](08)'!$K96</f>
        <v>0</v>
      </c>
      <c r="AM96" s="85">
        <f t="shared" si="85"/>
        <v>0</v>
      </c>
      <c r="AO96" s="83">
        <f>'[1](09)'!$J96</f>
        <v>0</v>
      </c>
      <c r="AP96" s="84">
        <f>'[1](09)'!$K96</f>
        <v>0</v>
      </c>
      <c r="AQ96" s="85">
        <f t="shared" si="86"/>
        <v>0</v>
      </c>
      <c r="AS96" s="83">
        <f>'[1](10)'!$J96</f>
        <v>0</v>
      </c>
      <c r="AT96" s="84">
        <f>'[1](10)'!$K96</f>
        <v>0</v>
      </c>
      <c r="AU96" s="85">
        <f t="shared" si="87"/>
        <v>0</v>
      </c>
      <c r="AW96" s="83">
        <f>'[1](11)'!$J96</f>
        <v>0</v>
      </c>
      <c r="AX96" s="84">
        <f>'[1](11)'!$K96</f>
        <v>0</v>
      </c>
      <c r="AY96" s="85">
        <f t="shared" si="88"/>
        <v>0</v>
      </c>
      <c r="BA96" s="83">
        <f>'[1](12)'!$J96</f>
        <v>0</v>
      </c>
      <c r="BB96" s="84">
        <f>'[1](12)'!$K96</f>
        <v>0</v>
      </c>
      <c r="BC96" s="85">
        <f t="shared" si="89"/>
        <v>0</v>
      </c>
      <c r="BE96" s="86">
        <f t="shared" si="76"/>
        <v>0</v>
      </c>
      <c r="BF96" s="87">
        <f>IFERROR(HLOOKUP(BE96,A96:$BD$5001,$BL96,0),0)</f>
        <v>43131</v>
      </c>
      <c r="BG96" s="86">
        <f t="shared" si="77"/>
        <v>0</v>
      </c>
      <c r="BH96" s="87">
        <f>IFERROR(HLOOKUP(BG96,A96:$BD$5001,$BL96,0),0)</f>
        <v>43131</v>
      </c>
      <c r="BI96" s="88">
        <f t="shared" si="78"/>
        <v>0</v>
      </c>
      <c r="BJ96" s="89">
        <f t="shared" si="62"/>
        <v>0</v>
      </c>
      <c r="BL96" s="9">
        <f t="shared" si="63"/>
        <v>915</v>
      </c>
    </row>
    <row r="97" spans="1:64" ht="18" customHeight="1" outlineLevel="2">
      <c r="A97" s="74">
        <f>[1]DATA!A97</f>
        <v>190012</v>
      </c>
      <c r="B97" s="75" t="str">
        <f>[1]DATA!B97</f>
        <v>Frozen Molokhia 8 kg</v>
      </c>
      <c r="C97" s="75" t="str">
        <f>[1]DATA!C97</f>
        <v>Box 8 kg</v>
      </c>
      <c r="E97" s="76"/>
      <c r="F97" s="77"/>
      <c r="G97" s="78"/>
      <c r="I97" s="76">
        <f>'[1](01)'!$J97</f>
        <v>0</v>
      </c>
      <c r="J97" s="77">
        <f>'[1](01)'!$K97</f>
        <v>0</v>
      </c>
      <c r="K97" s="78">
        <f t="shared" si="64"/>
        <v>0</v>
      </c>
      <c r="M97" s="76">
        <f>'[1](02)'!$J97</f>
        <v>0</v>
      </c>
      <c r="N97" s="77">
        <f>'[1](02)'!$K97</f>
        <v>0</v>
      </c>
      <c r="O97" s="78">
        <f t="shared" si="79"/>
        <v>0</v>
      </c>
      <c r="Q97" s="76">
        <f>'[1](03)'!$J97</f>
        <v>0</v>
      </c>
      <c r="R97" s="77">
        <f>'[1](03)'!$K97</f>
        <v>0</v>
      </c>
      <c r="S97" s="78">
        <f t="shared" si="80"/>
        <v>0</v>
      </c>
      <c r="U97" s="76">
        <f>'[1](04)'!$J97</f>
        <v>0</v>
      </c>
      <c r="V97" s="77">
        <f>'[1](04)'!$K97</f>
        <v>0</v>
      </c>
      <c r="W97" s="78">
        <f t="shared" si="81"/>
        <v>0</v>
      </c>
      <c r="Y97" s="76">
        <f>'[1](05)'!$J97</f>
        <v>0</v>
      </c>
      <c r="Z97" s="77">
        <f>'[1](05)'!$K97</f>
        <v>0</v>
      </c>
      <c r="AA97" s="78">
        <f t="shared" si="82"/>
        <v>0</v>
      </c>
      <c r="AC97" s="76">
        <f>'[1](06)'!$J97</f>
        <v>0</v>
      </c>
      <c r="AD97" s="77">
        <f>'[1](06)'!$K97</f>
        <v>0</v>
      </c>
      <c r="AE97" s="78">
        <f t="shared" si="83"/>
        <v>0</v>
      </c>
      <c r="AG97" s="76">
        <f>'[1](07)'!$J97</f>
        <v>0</v>
      </c>
      <c r="AH97" s="77">
        <f>'[1](07)'!$K97</f>
        <v>0</v>
      </c>
      <c r="AI97" s="78">
        <f t="shared" si="84"/>
        <v>0</v>
      </c>
      <c r="AK97" s="76">
        <f>'[1](08)'!$J97</f>
        <v>0</v>
      </c>
      <c r="AL97" s="77">
        <f>'[1](08)'!$K97</f>
        <v>0</v>
      </c>
      <c r="AM97" s="78">
        <f t="shared" si="85"/>
        <v>0</v>
      </c>
      <c r="AO97" s="76">
        <f>'[1](09)'!$J97</f>
        <v>0</v>
      </c>
      <c r="AP97" s="77">
        <f>'[1](09)'!$K97</f>
        <v>0</v>
      </c>
      <c r="AQ97" s="78">
        <f t="shared" si="86"/>
        <v>0</v>
      </c>
      <c r="AS97" s="76">
        <f>'[1](10)'!$J97</f>
        <v>0</v>
      </c>
      <c r="AT97" s="77">
        <f>'[1](10)'!$K97</f>
        <v>0</v>
      </c>
      <c r="AU97" s="78">
        <f t="shared" si="87"/>
        <v>0</v>
      </c>
      <c r="AW97" s="76">
        <f>'[1](11)'!$J97</f>
        <v>0</v>
      </c>
      <c r="AX97" s="77">
        <f>'[1](11)'!$K97</f>
        <v>0</v>
      </c>
      <c r="AY97" s="78">
        <f t="shared" si="88"/>
        <v>0</v>
      </c>
      <c r="BA97" s="76">
        <f>'[1](12)'!$J97</f>
        <v>0</v>
      </c>
      <c r="BB97" s="77">
        <f>'[1](12)'!$K97</f>
        <v>0</v>
      </c>
      <c r="BC97" s="78">
        <f t="shared" si="89"/>
        <v>0</v>
      </c>
      <c r="BE97" s="79">
        <f t="shared" si="76"/>
        <v>0</v>
      </c>
      <c r="BF97" s="80">
        <f>IFERROR(HLOOKUP(BE97,A97:$BD$5001,$BL97,0),0)</f>
        <v>43131</v>
      </c>
      <c r="BG97" s="79">
        <f t="shared" si="77"/>
        <v>0</v>
      </c>
      <c r="BH97" s="80">
        <f>IFERROR(HLOOKUP(BG97,A97:$BD$5001,$BL97,0),0)</f>
        <v>43131</v>
      </c>
      <c r="BI97" s="10">
        <f t="shared" si="78"/>
        <v>0</v>
      </c>
      <c r="BJ97" s="11">
        <f t="shared" si="62"/>
        <v>0</v>
      </c>
      <c r="BL97" s="9">
        <f t="shared" si="63"/>
        <v>914</v>
      </c>
    </row>
    <row r="98" spans="1:64" ht="18" customHeight="1" outlineLevel="2">
      <c r="A98" s="81">
        <f>[1]DATA!A98</f>
        <v>190013</v>
      </c>
      <c r="B98" s="82" t="str">
        <f>[1]DATA!B98</f>
        <v>Frozen Molokhia 10 kg</v>
      </c>
      <c r="C98" s="82" t="str">
        <f>[1]DATA!C98</f>
        <v>Box 10 kg</v>
      </c>
      <c r="E98" s="83"/>
      <c r="F98" s="84"/>
      <c r="G98" s="85"/>
      <c r="I98" s="83">
        <f>'[1](01)'!$J98</f>
        <v>0</v>
      </c>
      <c r="J98" s="84">
        <f>'[1](01)'!$K98</f>
        <v>0</v>
      </c>
      <c r="K98" s="85">
        <f t="shared" si="64"/>
        <v>0</v>
      </c>
      <c r="M98" s="83">
        <f>'[1](02)'!$J98</f>
        <v>0</v>
      </c>
      <c r="N98" s="84">
        <f>'[1](02)'!$K98</f>
        <v>0</v>
      </c>
      <c r="O98" s="85">
        <f t="shared" si="79"/>
        <v>0</v>
      </c>
      <c r="Q98" s="83">
        <f>'[1](03)'!$J98</f>
        <v>0</v>
      </c>
      <c r="R98" s="84">
        <f>'[1](03)'!$K98</f>
        <v>0</v>
      </c>
      <c r="S98" s="85">
        <f t="shared" si="80"/>
        <v>0</v>
      </c>
      <c r="U98" s="83">
        <f>'[1](04)'!$J98</f>
        <v>0</v>
      </c>
      <c r="V98" s="84">
        <f>'[1](04)'!$K98</f>
        <v>0</v>
      </c>
      <c r="W98" s="85">
        <f t="shared" si="81"/>
        <v>0</v>
      </c>
      <c r="Y98" s="83">
        <f>'[1](05)'!$J98</f>
        <v>0</v>
      </c>
      <c r="Z98" s="84">
        <f>'[1](05)'!$K98</f>
        <v>0</v>
      </c>
      <c r="AA98" s="85">
        <f t="shared" si="82"/>
        <v>0</v>
      </c>
      <c r="AC98" s="83">
        <f>'[1](06)'!$J98</f>
        <v>0</v>
      </c>
      <c r="AD98" s="84">
        <f>'[1](06)'!$K98</f>
        <v>0</v>
      </c>
      <c r="AE98" s="85">
        <f t="shared" si="83"/>
        <v>0</v>
      </c>
      <c r="AG98" s="83">
        <f>'[1](07)'!$J98</f>
        <v>0</v>
      </c>
      <c r="AH98" s="84">
        <f>'[1](07)'!$K98</f>
        <v>0</v>
      </c>
      <c r="AI98" s="85">
        <f t="shared" si="84"/>
        <v>0</v>
      </c>
      <c r="AK98" s="83">
        <f>'[1](08)'!$J98</f>
        <v>0</v>
      </c>
      <c r="AL98" s="84">
        <f>'[1](08)'!$K98</f>
        <v>0</v>
      </c>
      <c r="AM98" s="85">
        <f t="shared" si="85"/>
        <v>0</v>
      </c>
      <c r="AO98" s="83">
        <f>'[1](09)'!$J98</f>
        <v>0</v>
      </c>
      <c r="AP98" s="84">
        <f>'[1](09)'!$K98</f>
        <v>0</v>
      </c>
      <c r="AQ98" s="85">
        <f t="shared" si="86"/>
        <v>0</v>
      </c>
      <c r="AS98" s="83">
        <f>'[1](10)'!$J98</f>
        <v>0</v>
      </c>
      <c r="AT98" s="84">
        <f>'[1](10)'!$K98</f>
        <v>0</v>
      </c>
      <c r="AU98" s="85">
        <f t="shared" si="87"/>
        <v>0</v>
      </c>
      <c r="AW98" s="83">
        <f>'[1](11)'!$J98</f>
        <v>0</v>
      </c>
      <c r="AX98" s="84">
        <f>'[1](11)'!$K98</f>
        <v>0</v>
      </c>
      <c r="AY98" s="85">
        <f t="shared" si="88"/>
        <v>0</v>
      </c>
      <c r="BA98" s="83">
        <f>'[1](12)'!$J98</f>
        <v>0</v>
      </c>
      <c r="BB98" s="84">
        <f>'[1](12)'!$K98</f>
        <v>0</v>
      </c>
      <c r="BC98" s="85">
        <f t="shared" si="89"/>
        <v>0</v>
      </c>
      <c r="BE98" s="86">
        <f t="shared" si="76"/>
        <v>0</v>
      </c>
      <c r="BF98" s="87">
        <f>IFERROR(HLOOKUP(BE98,A98:$BD$5001,$BL98,0),0)</f>
        <v>43131</v>
      </c>
      <c r="BG98" s="86">
        <f t="shared" si="77"/>
        <v>0</v>
      </c>
      <c r="BH98" s="87">
        <f>IFERROR(HLOOKUP(BG98,A98:$BD$5001,$BL98,0),0)</f>
        <v>43131</v>
      </c>
      <c r="BI98" s="88">
        <f t="shared" si="78"/>
        <v>0</v>
      </c>
      <c r="BJ98" s="89">
        <f t="shared" si="62"/>
        <v>0</v>
      </c>
      <c r="BL98" s="9">
        <f t="shared" si="63"/>
        <v>913</v>
      </c>
    </row>
    <row r="99" spans="1:64" ht="18" customHeight="1" outlineLevel="2">
      <c r="A99" s="74">
        <f>[1]DATA!A99</f>
        <v>190014</v>
      </c>
      <c r="B99" s="75" t="str">
        <f>[1]DATA!B99</f>
        <v>Frozen Molokhia 12 kg</v>
      </c>
      <c r="C99" s="75" t="str">
        <f>[1]DATA!C99</f>
        <v>Box 12 kg</v>
      </c>
      <c r="E99" s="76"/>
      <c r="F99" s="77"/>
      <c r="G99" s="78"/>
      <c r="I99" s="76">
        <f>'[1](01)'!$J99</f>
        <v>9</v>
      </c>
      <c r="J99" s="77">
        <f>'[1](01)'!$K99</f>
        <v>1458.22</v>
      </c>
      <c r="K99" s="78">
        <f t="shared" si="64"/>
        <v>1</v>
      </c>
      <c r="M99" s="76">
        <f>'[1](02)'!$J99</f>
        <v>8.5</v>
      </c>
      <c r="N99" s="77">
        <f>'[1](02)'!$K99</f>
        <v>1409.92</v>
      </c>
      <c r="O99" s="78">
        <f t="shared" si="79"/>
        <v>-5.8823529411764705E-2</v>
      </c>
      <c r="Q99" s="76">
        <f>'[1](03)'!$J99</f>
        <v>0</v>
      </c>
      <c r="R99" s="77">
        <f>'[1](03)'!$K99</f>
        <v>0</v>
      </c>
      <c r="S99" s="78">
        <f t="shared" si="80"/>
        <v>0</v>
      </c>
      <c r="U99" s="76">
        <f>'[1](04)'!$J99</f>
        <v>0</v>
      </c>
      <c r="V99" s="77">
        <f>'[1](04)'!$K99</f>
        <v>0</v>
      </c>
      <c r="W99" s="78">
        <f t="shared" si="81"/>
        <v>0</v>
      </c>
      <c r="Y99" s="76">
        <f>'[1](05)'!$J99</f>
        <v>0</v>
      </c>
      <c r="Z99" s="77">
        <f>'[1](05)'!$K99</f>
        <v>0</v>
      </c>
      <c r="AA99" s="78">
        <f t="shared" si="82"/>
        <v>0</v>
      </c>
      <c r="AC99" s="76">
        <f>'[1](06)'!$J99</f>
        <v>0</v>
      </c>
      <c r="AD99" s="77">
        <f>'[1](06)'!$K99</f>
        <v>0</v>
      </c>
      <c r="AE99" s="78">
        <f t="shared" si="83"/>
        <v>0</v>
      </c>
      <c r="AG99" s="76">
        <f>'[1](07)'!$J99</f>
        <v>0</v>
      </c>
      <c r="AH99" s="77">
        <f>'[1](07)'!$K99</f>
        <v>0</v>
      </c>
      <c r="AI99" s="78">
        <f t="shared" si="84"/>
        <v>0</v>
      </c>
      <c r="AK99" s="76">
        <f>'[1](08)'!$J99</f>
        <v>0</v>
      </c>
      <c r="AL99" s="77">
        <f>'[1](08)'!$K99</f>
        <v>0</v>
      </c>
      <c r="AM99" s="78">
        <f t="shared" si="85"/>
        <v>0</v>
      </c>
      <c r="AO99" s="76">
        <f>'[1](09)'!$J99</f>
        <v>0</v>
      </c>
      <c r="AP99" s="77">
        <f>'[1](09)'!$K99</f>
        <v>0</v>
      </c>
      <c r="AQ99" s="78">
        <f t="shared" si="86"/>
        <v>0</v>
      </c>
      <c r="AS99" s="76">
        <f>'[1](10)'!$J99</f>
        <v>0</v>
      </c>
      <c r="AT99" s="77">
        <f>'[1](10)'!$K99</f>
        <v>0</v>
      </c>
      <c r="AU99" s="78">
        <f t="shared" si="87"/>
        <v>0</v>
      </c>
      <c r="AW99" s="76">
        <f>'[1](11)'!$J99</f>
        <v>0</v>
      </c>
      <c r="AX99" s="77">
        <f>'[1](11)'!$K99</f>
        <v>0</v>
      </c>
      <c r="AY99" s="78">
        <f t="shared" si="88"/>
        <v>0</v>
      </c>
      <c r="BA99" s="76">
        <f>'[1](12)'!$J99</f>
        <v>0</v>
      </c>
      <c r="BB99" s="77">
        <f>'[1](12)'!$K99</f>
        <v>0</v>
      </c>
      <c r="BC99" s="78">
        <f t="shared" si="89"/>
        <v>0</v>
      </c>
      <c r="BE99" s="79">
        <f t="shared" si="76"/>
        <v>9</v>
      </c>
      <c r="BF99" s="80">
        <f>IFERROR(HLOOKUP(BE99,A99:$BD$5001,$BL99,0),0)</f>
        <v>43131</v>
      </c>
      <c r="BG99" s="79">
        <f t="shared" si="77"/>
        <v>0</v>
      </c>
      <c r="BH99" s="80">
        <f>IFERROR(HLOOKUP(BG99,A99:$BD$5001,$BL99,0),0)</f>
        <v>43190</v>
      </c>
      <c r="BI99" s="10">
        <f t="shared" si="78"/>
        <v>9</v>
      </c>
      <c r="BJ99" s="11">
        <f t="shared" si="62"/>
        <v>-1</v>
      </c>
      <c r="BL99" s="9">
        <f t="shared" si="63"/>
        <v>912</v>
      </c>
    </row>
    <row r="100" spans="1:64" ht="18" customHeight="1" outlineLevel="2">
      <c r="A100" s="81">
        <f>[1]DATA!A100</f>
        <v>190015</v>
      </c>
      <c r="B100" s="82" t="str">
        <f>[1]DATA!B100</f>
        <v>Frozen Okra 10 kg</v>
      </c>
      <c r="C100" s="82" t="str">
        <f>[1]DATA!C100</f>
        <v>Box 10 kg</v>
      </c>
      <c r="E100" s="83"/>
      <c r="F100" s="84"/>
      <c r="G100" s="85"/>
      <c r="I100" s="83">
        <f>'[1](01)'!$J100</f>
        <v>0</v>
      </c>
      <c r="J100" s="84">
        <f>'[1](01)'!$K100</f>
        <v>0</v>
      </c>
      <c r="K100" s="85">
        <f t="shared" si="64"/>
        <v>0</v>
      </c>
      <c r="M100" s="83">
        <f>'[1](02)'!$J100</f>
        <v>0</v>
      </c>
      <c r="N100" s="84">
        <f>'[1](02)'!$K100</f>
        <v>0</v>
      </c>
      <c r="O100" s="85">
        <f t="shared" si="79"/>
        <v>0</v>
      </c>
      <c r="Q100" s="83">
        <f>'[1](03)'!$J100</f>
        <v>0</v>
      </c>
      <c r="R100" s="84">
        <f>'[1](03)'!$K100</f>
        <v>0</v>
      </c>
      <c r="S100" s="85">
        <f t="shared" si="80"/>
        <v>0</v>
      </c>
      <c r="U100" s="83">
        <f>'[1](04)'!$J100</f>
        <v>0</v>
      </c>
      <c r="V100" s="84">
        <f>'[1](04)'!$K100</f>
        <v>0</v>
      </c>
      <c r="W100" s="85">
        <f t="shared" si="81"/>
        <v>0</v>
      </c>
      <c r="Y100" s="83">
        <f>'[1](05)'!$J100</f>
        <v>0</v>
      </c>
      <c r="Z100" s="84">
        <f>'[1](05)'!$K100</f>
        <v>0</v>
      </c>
      <c r="AA100" s="85">
        <f t="shared" si="82"/>
        <v>0</v>
      </c>
      <c r="AC100" s="83">
        <f>'[1](06)'!$J100</f>
        <v>0</v>
      </c>
      <c r="AD100" s="84">
        <f>'[1](06)'!$K100</f>
        <v>0</v>
      </c>
      <c r="AE100" s="85">
        <f t="shared" si="83"/>
        <v>0</v>
      </c>
      <c r="AG100" s="83">
        <f>'[1](07)'!$J100</f>
        <v>0</v>
      </c>
      <c r="AH100" s="84">
        <f>'[1](07)'!$K100</f>
        <v>0</v>
      </c>
      <c r="AI100" s="85">
        <f t="shared" si="84"/>
        <v>0</v>
      </c>
      <c r="AK100" s="83">
        <f>'[1](08)'!$J100</f>
        <v>0</v>
      </c>
      <c r="AL100" s="84">
        <f>'[1](08)'!$K100</f>
        <v>0</v>
      </c>
      <c r="AM100" s="85">
        <f t="shared" si="85"/>
        <v>0</v>
      </c>
      <c r="AO100" s="83">
        <f>'[1](09)'!$J100</f>
        <v>0</v>
      </c>
      <c r="AP100" s="84">
        <f>'[1](09)'!$K100</f>
        <v>0</v>
      </c>
      <c r="AQ100" s="85">
        <f t="shared" si="86"/>
        <v>0</v>
      </c>
      <c r="AS100" s="83">
        <f>'[1](10)'!$J100</f>
        <v>0</v>
      </c>
      <c r="AT100" s="84">
        <f>'[1](10)'!$K100</f>
        <v>0</v>
      </c>
      <c r="AU100" s="85">
        <f t="shared" si="87"/>
        <v>0</v>
      </c>
      <c r="AW100" s="83">
        <f>'[1](11)'!$J100</f>
        <v>0</v>
      </c>
      <c r="AX100" s="84">
        <f>'[1](11)'!$K100</f>
        <v>0</v>
      </c>
      <c r="AY100" s="85">
        <f t="shared" si="88"/>
        <v>0</v>
      </c>
      <c r="BA100" s="83">
        <f>'[1](12)'!$J100</f>
        <v>0</v>
      </c>
      <c r="BB100" s="84">
        <f>'[1](12)'!$K100</f>
        <v>0</v>
      </c>
      <c r="BC100" s="85">
        <f t="shared" si="89"/>
        <v>0</v>
      </c>
      <c r="BE100" s="86">
        <f t="shared" si="76"/>
        <v>0</v>
      </c>
      <c r="BF100" s="87">
        <f>IFERROR(HLOOKUP(BE100,A100:$BD$5001,$BL100,0),0)</f>
        <v>43131</v>
      </c>
      <c r="BG100" s="86">
        <f t="shared" si="77"/>
        <v>0</v>
      </c>
      <c r="BH100" s="87">
        <f>IFERROR(HLOOKUP(BG100,A100:$BD$5001,$BL100,0),0)</f>
        <v>43131</v>
      </c>
      <c r="BI100" s="88">
        <f t="shared" si="78"/>
        <v>0</v>
      </c>
      <c r="BJ100" s="89">
        <f t="shared" si="62"/>
        <v>0</v>
      </c>
      <c r="BL100" s="9">
        <f t="shared" si="63"/>
        <v>911</v>
      </c>
    </row>
    <row r="101" spans="1:64" ht="18" customHeight="1" outlineLevel="2">
      <c r="A101" s="74">
        <f>[1]DATA!A101</f>
        <v>190016</v>
      </c>
      <c r="B101" s="75" t="str">
        <f>[1]DATA!B101</f>
        <v>Frozen Okra 12 kg</v>
      </c>
      <c r="C101" s="75" t="str">
        <f>[1]DATA!C101</f>
        <v>Box 12 kg</v>
      </c>
      <c r="E101" s="76"/>
      <c r="F101" s="77"/>
      <c r="G101" s="78"/>
      <c r="I101" s="76">
        <f>'[1](01)'!$J101</f>
        <v>0</v>
      </c>
      <c r="J101" s="77">
        <f>'[1](01)'!$K101</f>
        <v>0</v>
      </c>
      <c r="K101" s="78">
        <f t="shared" si="64"/>
        <v>0</v>
      </c>
      <c r="M101" s="76">
        <f>'[1](02)'!$J101</f>
        <v>1</v>
      </c>
      <c r="N101" s="77">
        <f>'[1](02)'!$K101</f>
        <v>475</v>
      </c>
      <c r="O101" s="78">
        <f t="shared" si="79"/>
        <v>1</v>
      </c>
      <c r="Q101" s="76">
        <f>'[1](03)'!$J101</f>
        <v>0</v>
      </c>
      <c r="R101" s="77">
        <f>'[1](03)'!$K101</f>
        <v>0</v>
      </c>
      <c r="S101" s="78">
        <f t="shared" si="80"/>
        <v>0</v>
      </c>
      <c r="U101" s="76">
        <f>'[1](04)'!$J101</f>
        <v>0</v>
      </c>
      <c r="V101" s="77">
        <f>'[1](04)'!$K101</f>
        <v>0</v>
      </c>
      <c r="W101" s="78">
        <f t="shared" si="81"/>
        <v>0</v>
      </c>
      <c r="Y101" s="76">
        <f>'[1](05)'!$J101</f>
        <v>0</v>
      </c>
      <c r="Z101" s="77">
        <f>'[1](05)'!$K101</f>
        <v>0</v>
      </c>
      <c r="AA101" s="78">
        <f t="shared" si="82"/>
        <v>0</v>
      </c>
      <c r="AC101" s="76">
        <f>'[1](06)'!$J101</f>
        <v>0</v>
      </c>
      <c r="AD101" s="77">
        <f>'[1](06)'!$K101</f>
        <v>0</v>
      </c>
      <c r="AE101" s="78">
        <f t="shared" si="83"/>
        <v>0</v>
      </c>
      <c r="AG101" s="76">
        <f>'[1](07)'!$J101</f>
        <v>0</v>
      </c>
      <c r="AH101" s="77">
        <f>'[1](07)'!$K101</f>
        <v>0</v>
      </c>
      <c r="AI101" s="78">
        <f t="shared" si="84"/>
        <v>0</v>
      </c>
      <c r="AK101" s="76">
        <f>'[1](08)'!$J101</f>
        <v>0</v>
      </c>
      <c r="AL101" s="77">
        <f>'[1](08)'!$K101</f>
        <v>0</v>
      </c>
      <c r="AM101" s="78">
        <f t="shared" si="85"/>
        <v>0</v>
      </c>
      <c r="AO101" s="76">
        <f>'[1](09)'!$J101</f>
        <v>0</v>
      </c>
      <c r="AP101" s="77">
        <f>'[1](09)'!$K101</f>
        <v>0</v>
      </c>
      <c r="AQ101" s="78">
        <f t="shared" si="86"/>
        <v>0</v>
      </c>
      <c r="AS101" s="76">
        <f>'[1](10)'!$J101</f>
        <v>0</v>
      </c>
      <c r="AT101" s="77">
        <f>'[1](10)'!$K101</f>
        <v>0</v>
      </c>
      <c r="AU101" s="78">
        <f t="shared" si="87"/>
        <v>0</v>
      </c>
      <c r="AW101" s="76">
        <f>'[1](11)'!$J101</f>
        <v>0</v>
      </c>
      <c r="AX101" s="77">
        <f>'[1](11)'!$K101</f>
        <v>0</v>
      </c>
      <c r="AY101" s="78">
        <f t="shared" si="88"/>
        <v>0</v>
      </c>
      <c r="BA101" s="76">
        <f>'[1](12)'!$J101</f>
        <v>0</v>
      </c>
      <c r="BB101" s="77">
        <f>'[1](12)'!$K101</f>
        <v>0</v>
      </c>
      <c r="BC101" s="78">
        <f t="shared" si="89"/>
        <v>0</v>
      </c>
      <c r="BE101" s="79">
        <f t="shared" si="76"/>
        <v>1</v>
      </c>
      <c r="BF101" s="80">
        <f>IFERROR(HLOOKUP(BE101,A101:$BD$5001,$BL101,0),0)</f>
        <v>43159</v>
      </c>
      <c r="BG101" s="79">
        <f t="shared" si="77"/>
        <v>0</v>
      </c>
      <c r="BH101" s="80">
        <f>IFERROR(HLOOKUP(BG101,A101:$BD$5001,$BL101,0),0)</f>
        <v>43131</v>
      </c>
      <c r="BI101" s="10">
        <f t="shared" si="78"/>
        <v>1</v>
      </c>
      <c r="BJ101" s="11">
        <f t="shared" si="62"/>
        <v>-1</v>
      </c>
      <c r="BL101" s="9">
        <f t="shared" si="63"/>
        <v>910</v>
      </c>
    </row>
    <row r="102" spans="1:64" ht="18" customHeight="1" outlineLevel="2">
      <c r="A102" s="81">
        <f>[1]DATA!A102</f>
        <v>190017</v>
      </c>
      <c r="B102" s="82" t="str">
        <f>[1]DATA!B102</f>
        <v>Frozen Okra 8 kg</v>
      </c>
      <c r="C102" s="82" t="str">
        <f>[1]DATA!C102</f>
        <v>Box 8 kg</v>
      </c>
      <c r="E102" s="83"/>
      <c r="F102" s="84"/>
      <c r="G102" s="85"/>
      <c r="I102" s="83">
        <f>'[1](01)'!$J102</f>
        <v>2</v>
      </c>
      <c r="J102" s="84">
        <f>'[1](01)'!$K102</f>
        <v>290</v>
      </c>
      <c r="K102" s="85">
        <f t="shared" si="64"/>
        <v>1</v>
      </c>
      <c r="M102" s="83">
        <f>'[1](02)'!$J102</f>
        <v>6</v>
      </c>
      <c r="N102" s="84">
        <f>'[1](02)'!$K102</f>
        <v>870</v>
      </c>
      <c r="O102" s="85">
        <f t="shared" si="79"/>
        <v>0.66666666666666663</v>
      </c>
      <c r="Q102" s="83">
        <f>'[1](03)'!$J102</f>
        <v>0</v>
      </c>
      <c r="R102" s="84">
        <f>'[1](03)'!$K102</f>
        <v>0</v>
      </c>
      <c r="S102" s="85">
        <f t="shared" si="80"/>
        <v>0</v>
      </c>
      <c r="U102" s="83">
        <f>'[1](04)'!$J102</f>
        <v>0</v>
      </c>
      <c r="V102" s="84">
        <f>'[1](04)'!$K102</f>
        <v>0</v>
      </c>
      <c r="W102" s="85">
        <f t="shared" si="81"/>
        <v>0</v>
      </c>
      <c r="Y102" s="83">
        <f>'[1](05)'!$J102</f>
        <v>0</v>
      </c>
      <c r="Z102" s="84">
        <f>'[1](05)'!$K102</f>
        <v>0</v>
      </c>
      <c r="AA102" s="85">
        <f t="shared" si="82"/>
        <v>0</v>
      </c>
      <c r="AC102" s="83">
        <f>'[1](06)'!$J102</f>
        <v>0</v>
      </c>
      <c r="AD102" s="84">
        <f>'[1](06)'!$K102</f>
        <v>0</v>
      </c>
      <c r="AE102" s="85">
        <f t="shared" si="83"/>
        <v>0</v>
      </c>
      <c r="AG102" s="83">
        <f>'[1](07)'!$J102</f>
        <v>0</v>
      </c>
      <c r="AH102" s="84">
        <f>'[1](07)'!$K102</f>
        <v>0</v>
      </c>
      <c r="AI102" s="85">
        <f t="shared" si="84"/>
        <v>0</v>
      </c>
      <c r="AK102" s="83">
        <f>'[1](08)'!$J102</f>
        <v>0</v>
      </c>
      <c r="AL102" s="84">
        <f>'[1](08)'!$K102</f>
        <v>0</v>
      </c>
      <c r="AM102" s="85">
        <f t="shared" si="85"/>
        <v>0</v>
      </c>
      <c r="AO102" s="83">
        <f>'[1](09)'!$J102</f>
        <v>0</v>
      </c>
      <c r="AP102" s="84">
        <f>'[1](09)'!$K102</f>
        <v>0</v>
      </c>
      <c r="AQ102" s="85">
        <f t="shared" si="86"/>
        <v>0</v>
      </c>
      <c r="AS102" s="83">
        <f>'[1](10)'!$J102</f>
        <v>0</v>
      </c>
      <c r="AT102" s="84">
        <f>'[1](10)'!$K102</f>
        <v>0</v>
      </c>
      <c r="AU102" s="85">
        <f t="shared" si="87"/>
        <v>0</v>
      </c>
      <c r="AW102" s="83">
        <f>'[1](11)'!$J102</f>
        <v>0</v>
      </c>
      <c r="AX102" s="84">
        <f>'[1](11)'!$K102</f>
        <v>0</v>
      </c>
      <c r="AY102" s="85">
        <f t="shared" si="88"/>
        <v>0</v>
      </c>
      <c r="BA102" s="83">
        <f>'[1](12)'!$J102</f>
        <v>0</v>
      </c>
      <c r="BB102" s="84">
        <f>'[1](12)'!$K102</f>
        <v>0</v>
      </c>
      <c r="BC102" s="85">
        <f t="shared" si="89"/>
        <v>0</v>
      </c>
      <c r="BE102" s="86">
        <f t="shared" si="76"/>
        <v>6</v>
      </c>
      <c r="BF102" s="87">
        <f>IFERROR(HLOOKUP(BE102,A102:$BD$5001,$BL102,0),0)</f>
        <v>43159</v>
      </c>
      <c r="BG102" s="86">
        <f t="shared" si="77"/>
        <v>0</v>
      </c>
      <c r="BH102" s="87">
        <f>IFERROR(HLOOKUP(BG102,A102:$BD$5001,$BL102,0),0)</f>
        <v>43190</v>
      </c>
      <c r="BI102" s="88">
        <f t="shared" si="78"/>
        <v>6</v>
      </c>
      <c r="BJ102" s="89">
        <f t="shared" si="62"/>
        <v>-1</v>
      </c>
      <c r="BL102" s="9">
        <f t="shared" si="63"/>
        <v>909</v>
      </c>
    </row>
    <row r="103" spans="1:64" ht="18" customHeight="1" outlineLevel="2">
      <c r="A103" s="74">
        <f>[1]DATA!A103</f>
        <v>190018</v>
      </c>
      <c r="B103" s="75" t="str">
        <f>[1]DATA!B103</f>
        <v>Frozen Spinach 12 kg</v>
      </c>
      <c r="C103" s="75" t="str">
        <f>[1]DATA!C103</f>
        <v>Box 12 kg</v>
      </c>
      <c r="E103" s="76"/>
      <c r="F103" s="77"/>
      <c r="G103" s="78"/>
      <c r="I103" s="76">
        <f>'[1](01)'!$J103</f>
        <v>11</v>
      </c>
      <c r="J103" s="77">
        <f>'[1](01)'!$K103</f>
        <v>1754.73</v>
      </c>
      <c r="K103" s="78">
        <f t="shared" si="64"/>
        <v>1</v>
      </c>
      <c r="M103" s="76">
        <f>'[1](02)'!$J103</f>
        <v>14</v>
      </c>
      <c r="N103" s="77">
        <f>'[1](02)'!$K103</f>
        <v>2249.9499999999998</v>
      </c>
      <c r="O103" s="78">
        <f t="shared" si="79"/>
        <v>0.21428571428571427</v>
      </c>
      <c r="Q103" s="76">
        <f>'[1](03)'!$J103</f>
        <v>0</v>
      </c>
      <c r="R103" s="77">
        <f>'[1](03)'!$K103</f>
        <v>0</v>
      </c>
      <c r="S103" s="78">
        <f t="shared" si="80"/>
        <v>0</v>
      </c>
      <c r="U103" s="76">
        <f>'[1](04)'!$J103</f>
        <v>0</v>
      </c>
      <c r="V103" s="77">
        <f>'[1](04)'!$K103</f>
        <v>0</v>
      </c>
      <c r="W103" s="78">
        <f t="shared" si="81"/>
        <v>0</v>
      </c>
      <c r="Y103" s="76">
        <f>'[1](05)'!$J103</f>
        <v>0</v>
      </c>
      <c r="Z103" s="77">
        <f>'[1](05)'!$K103</f>
        <v>0</v>
      </c>
      <c r="AA103" s="78">
        <f t="shared" si="82"/>
        <v>0</v>
      </c>
      <c r="AC103" s="76">
        <f>'[1](06)'!$J103</f>
        <v>0</v>
      </c>
      <c r="AD103" s="77">
        <f>'[1](06)'!$K103</f>
        <v>0</v>
      </c>
      <c r="AE103" s="78">
        <f t="shared" si="83"/>
        <v>0</v>
      </c>
      <c r="AG103" s="76">
        <f>'[1](07)'!$J103</f>
        <v>0</v>
      </c>
      <c r="AH103" s="77">
        <f>'[1](07)'!$K103</f>
        <v>0</v>
      </c>
      <c r="AI103" s="78">
        <f t="shared" si="84"/>
        <v>0</v>
      </c>
      <c r="AK103" s="76">
        <f>'[1](08)'!$J103</f>
        <v>0</v>
      </c>
      <c r="AL103" s="77">
        <f>'[1](08)'!$K103</f>
        <v>0</v>
      </c>
      <c r="AM103" s="78">
        <f t="shared" si="85"/>
        <v>0</v>
      </c>
      <c r="AO103" s="76">
        <f>'[1](09)'!$J103</f>
        <v>0</v>
      </c>
      <c r="AP103" s="77">
        <f>'[1](09)'!$K103</f>
        <v>0</v>
      </c>
      <c r="AQ103" s="78">
        <f t="shared" si="86"/>
        <v>0</v>
      </c>
      <c r="AS103" s="76">
        <f>'[1](10)'!$J103</f>
        <v>0</v>
      </c>
      <c r="AT103" s="77">
        <f>'[1](10)'!$K103</f>
        <v>0</v>
      </c>
      <c r="AU103" s="78">
        <f t="shared" si="87"/>
        <v>0</v>
      </c>
      <c r="AW103" s="76">
        <f>'[1](11)'!$J103</f>
        <v>0</v>
      </c>
      <c r="AX103" s="77">
        <f>'[1](11)'!$K103</f>
        <v>0</v>
      </c>
      <c r="AY103" s="78">
        <f t="shared" si="88"/>
        <v>0</v>
      </c>
      <c r="BA103" s="76">
        <f>'[1](12)'!$J103</f>
        <v>0</v>
      </c>
      <c r="BB103" s="77">
        <f>'[1](12)'!$K103</f>
        <v>0</v>
      </c>
      <c r="BC103" s="78">
        <f t="shared" si="89"/>
        <v>0</v>
      </c>
      <c r="BE103" s="79">
        <f t="shared" si="76"/>
        <v>14</v>
      </c>
      <c r="BF103" s="80">
        <f>IFERROR(HLOOKUP(BE103,A103:$BD$5001,$BL103,0),0)</f>
        <v>43159</v>
      </c>
      <c r="BG103" s="79">
        <f t="shared" si="77"/>
        <v>0</v>
      </c>
      <c r="BH103" s="80">
        <f>IFERROR(HLOOKUP(BG103,A103:$BD$5001,$BL103,0),0)</f>
        <v>43190</v>
      </c>
      <c r="BI103" s="10">
        <f t="shared" si="78"/>
        <v>14</v>
      </c>
      <c r="BJ103" s="11">
        <f t="shared" si="62"/>
        <v>-1</v>
      </c>
      <c r="BL103" s="9">
        <f t="shared" si="63"/>
        <v>908</v>
      </c>
    </row>
    <row r="104" spans="1:64" ht="18" customHeight="1" outlineLevel="2">
      <c r="A104" s="81">
        <f>[1]DATA!A104</f>
        <v>190019</v>
      </c>
      <c r="B104" s="82" t="str">
        <f>[1]DATA!B104</f>
        <v>Frozen Spinach 8 kg</v>
      </c>
      <c r="C104" s="82" t="str">
        <f>[1]DATA!C104</f>
        <v>Box 8 kg</v>
      </c>
      <c r="E104" s="83"/>
      <c r="F104" s="84"/>
      <c r="G104" s="85"/>
      <c r="I104" s="83">
        <f>'[1](01)'!$J104</f>
        <v>0</v>
      </c>
      <c r="J104" s="84">
        <f>'[1](01)'!$K104</f>
        <v>0</v>
      </c>
      <c r="K104" s="85">
        <f t="shared" si="64"/>
        <v>0</v>
      </c>
      <c r="M104" s="83">
        <f>'[1](02)'!$J104</f>
        <v>0</v>
      </c>
      <c r="N104" s="84">
        <f>'[1](02)'!$K104</f>
        <v>0</v>
      </c>
      <c r="O104" s="85">
        <f t="shared" si="79"/>
        <v>0</v>
      </c>
      <c r="Q104" s="83">
        <f>'[1](03)'!$J104</f>
        <v>0</v>
      </c>
      <c r="R104" s="84">
        <f>'[1](03)'!$K104</f>
        <v>0</v>
      </c>
      <c r="S104" s="85">
        <f t="shared" si="80"/>
        <v>0</v>
      </c>
      <c r="U104" s="83">
        <f>'[1](04)'!$J104</f>
        <v>0</v>
      </c>
      <c r="V104" s="84">
        <f>'[1](04)'!$K104</f>
        <v>0</v>
      </c>
      <c r="W104" s="85">
        <f t="shared" si="81"/>
        <v>0</v>
      </c>
      <c r="Y104" s="83">
        <f>'[1](05)'!$J104</f>
        <v>0</v>
      </c>
      <c r="Z104" s="84">
        <f>'[1](05)'!$K104</f>
        <v>0</v>
      </c>
      <c r="AA104" s="85">
        <f t="shared" si="82"/>
        <v>0</v>
      </c>
      <c r="AC104" s="83">
        <f>'[1](06)'!$J104</f>
        <v>0</v>
      </c>
      <c r="AD104" s="84">
        <f>'[1](06)'!$K104</f>
        <v>0</v>
      </c>
      <c r="AE104" s="85">
        <f t="shared" si="83"/>
        <v>0</v>
      </c>
      <c r="AG104" s="83">
        <f>'[1](07)'!$J104</f>
        <v>0</v>
      </c>
      <c r="AH104" s="84">
        <f>'[1](07)'!$K104</f>
        <v>0</v>
      </c>
      <c r="AI104" s="85">
        <f t="shared" si="84"/>
        <v>0</v>
      </c>
      <c r="AK104" s="83">
        <f>'[1](08)'!$J104</f>
        <v>0</v>
      </c>
      <c r="AL104" s="84">
        <f>'[1](08)'!$K104</f>
        <v>0</v>
      </c>
      <c r="AM104" s="85">
        <f t="shared" si="85"/>
        <v>0</v>
      </c>
      <c r="AO104" s="83">
        <f>'[1](09)'!$J104</f>
        <v>0</v>
      </c>
      <c r="AP104" s="84">
        <f>'[1](09)'!$K104</f>
        <v>0</v>
      </c>
      <c r="AQ104" s="85">
        <f t="shared" si="86"/>
        <v>0</v>
      </c>
      <c r="AS104" s="83">
        <f>'[1](10)'!$J104</f>
        <v>0</v>
      </c>
      <c r="AT104" s="84">
        <f>'[1](10)'!$K104</f>
        <v>0</v>
      </c>
      <c r="AU104" s="85">
        <f t="shared" si="87"/>
        <v>0</v>
      </c>
      <c r="AW104" s="83">
        <f>'[1](11)'!$J104</f>
        <v>0</v>
      </c>
      <c r="AX104" s="84">
        <f>'[1](11)'!$K104</f>
        <v>0</v>
      </c>
      <c r="AY104" s="85">
        <f t="shared" si="88"/>
        <v>0</v>
      </c>
      <c r="BA104" s="83">
        <f>'[1](12)'!$J104</f>
        <v>0</v>
      </c>
      <c r="BB104" s="84">
        <f>'[1](12)'!$K104</f>
        <v>0</v>
      </c>
      <c r="BC104" s="85">
        <f t="shared" si="89"/>
        <v>0</v>
      </c>
      <c r="BE104" s="86">
        <f t="shared" si="76"/>
        <v>0</v>
      </c>
      <c r="BF104" s="87">
        <f>IFERROR(HLOOKUP(BE104,A104:$BD$5001,$BL104,0),0)</f>
        <v>43131</v>
      </c>
      <c r="BG104" s="86">
        <f t="shared" si="77"/>
        <v>0</v>
      </c>
      <c r="BH104" s="87">
        <f>IFERROR(HLOOKUP(BG104,A104:$BD$5001,$BL104,0),0)</f>
        <v>43131</v>
      </c>
      <c r="BI104" s="88">
        <f t="shared" si="78"/>
        <v>0</v>
      </c>
      <c r="BJ104" s="89">
        <f t="shared" si="62"/>
        <v>0</v>
      </c>
      <c r="BL104" s="9">
        <f t="shared" si="63"/>
        <v>907</v>
      </c>
    </row>
    <row r="105" spans="1:64" ht="18" customHeight="1" outlineLevel="2">
      <c r="A105" s="74">
        <f>[1]DATA!A105</f>
        <v>190020</v>
      </c>
      <c r="B105" s="75" t="str">
        <f>[1]DATA!B105</f>
        <v>Frozen Green Peas With Carrot 8 kg</v>
      </c>
      <c r="C105" s="75" t="str">
        <f>[1]DATA!C105</f>
        <v>Box 8 kg</v>
      </c>
      <c r="E105" s="76"/>
      <c r="F105" s="77"/>
      <c r="G105" s="78"/>
      <c r="I105" s="76">
        <f>'[1](01)'!$J105</f>
        <v>0</v>
      </c>
      <c r="J105" s="77">
        <f>'[1](01)'!$K105</f>
        <v>0</v>
      </c>
      <c r="K105" s="78">
        <f t="shared" si="64"/>
        <v>0</v>
      </c>
      <c r="M105" s="76">
        <f>'[1](02)'!$J105</f>
        <v>0</v>
      </c>
      <c r="N105" s="77">
        <f>'[1](02)'!$K105</f>
        <v>0</v>
      </c>
      <c r="O105" s="78">
        <f t="shared" si="79"/>
        <v>0</v>
      </c>
      <c r="Q105" s="76">
        <f>'[1](03)'!$J105</f>
        <v>0</v>
      </c>
      <c r="R105" s="77">
        <f>'[1](03)'!$K105</f>
        <v>0</v>
      </c>
      <c r="S105" s="78">
        <f t="shared" si="80"/>
        <v>0</v>
      </c>
      <c r="U105" s="76">
        <f>'[1](04)'!$J105</f>
        <v>0</v>
      </c>
      <c r="V105" s="77">
        <f>'[1](04)'!$K105</f>
        <v>0</v>
      </c>
      <c r="W105" s="78">
        <f t="shared" si="81"/>
        <v>0</v>
      </c>
      <c r="Y105" s="76">
        <f>'[1](05)'!$J105</f>
        <v>0</v>
      </c>
      <c r="Z105" s="77">
        <f>'[1](05)'!$K105</f>
        <v>0</v>
      </c>
      <c r="AA105" s="78">
        <f t="shared" si="82"/>
        <v>0</v>
      </c>
      <c r="AC105" s="76">
        <f>'[1](06)'!$J105</f>
        <v>0</v>
      </c>
      <c r="AD105" s="77">
        <f>'[1](06)'!$K105</f>
        <v>0</v>
      </c>
      <c r="AE105" s="78">
        <f t="shared" si="83"/>
        <v>0</v>
      </c>
      <c r="AG105" s="76">
        <f>'[1](07)'!$J105</f>
        <v>0</v>
      </c>
      <c r="AH105" s="77">
        <f>'[1](07)'!$K105</f>
        <v>0</v>
      </c>
      <c r="AI105" s="78">
        <f t="shared" si="84"/>
        <v>0</v>
      </c>
      <c r="AK105" s="76">
        <f>'[1](08)'!$J105</f>
        <v>0</v>
      </c>
      <c r="AL105" s="77">
        <f>'[1](08)'!$K105</f>
        <v>0</v>
      </c>
      <c r="AM105" s="78">
        <f t="shared" si="85"/>
        <v>0</v>
      </c>
      <c r="AO105" s="76">
        <f>'[1](09)'!$J105</f>
        <v>0</v>
      </c>
      <c r="AP105" s="77">
        <f>'[1](09)'!$K105</f>
        <v>0</v>
      </c>
      <c r="AQ105" s="78">
        <f t="shared" si="86"/>
        <v>0</v>
      </c>
      <c r="AS105" s="76">
        <f>'[1](10)'!$J105</f>
        <v>0</v>
      </c>
      <c r="AT105" s="77">
        <f>'[1](10)'!$K105</f>
        <v>0</v>
      </c>
      <c r="AU105" s="78">
        <f t="shared" si="87"/>
        <v>0</v>
      </c>
      <c r="AW105" s="76">
        <f>'[1](11)'!$J105</f>
        <v>0</v>
      </c>
      <c r="AX105" s="77">
        <f>'[1](11)'!$K105</f>
        <v>0</v>
      </c>
      <c r="AY105" s="78">
        <f t="shared" si="88"/>
        <v>0</v>
      </c>
      <c r="BA105" s="76">
        <f>'[1](12)'!$J105</f>
        <v>0</v>
      </c>
      <c r="BB105" s="77">
        <f>'[1](12)'!$K105</f>
        <v>0</v>
      </c>
      <c r="BC105" s="78">
        <f t="shared" si="89"/>
        <v>0</v>
      </c>
      <c r="BE105" s="79">
        <f t="shared" si="76"/>
        <v>0</v>
      </c>
      <c r="BF105" s="80">
        <f>IFERROR(HLOOKUP(BE105,A105:$BD$5001,$BL105,0),0)</f>
        <v>43131</v>
      </c>
      <c r="BG105" s="79">
        <f t="shared" si="77"/>
        <v>0</v>
      </c>
      <c r="BH105" s="80">
        <f>IFERROR(HLOOKUP(BG105,A105:$BD$5001,$BL105,0),0)</f>
        <v>43131</v>
      </c>
      <c r="BI105" s="10">
        <f t="shared" si="78"/>
        <v>0</v>
      </c>
      <c r="BJ105" s="11">
        <f t="shared" si="62"/>
        <v>0</v>
      </c>
      <c r="BL105" s="9">
        <f t="shared" si="63"/>
        <v>906</v>
      </c>
    </row>
    <row r="106" spans="1:64" ht="18" customHeight="1" outlineLevel="2">
      <c r="A106" s="81">
        <f>[1]DATA!A106</f>
        <v>190024</v>
      </c>
      <c r="B106" s="82" t="str">
        <f>[1]DATA!B106</f>
        <v>Frozen French Fries 13.75 kg</v>
      </c>
      <c r="C106" s="82" t="str">
        <f>[1]DATA!C106</f>
        <v>Box 13.75 kg</v>
      </c>
      <c r="E106" s="83"/>
      <c r="F106" s="84"/>
      <c r="G106" s="85"/>
      <c r="I106" s="83">
        <f>'[1](01)'!$J106</f>
        <v>0</v>
      </c>
      <c r="J106" s="84">
        <f>'[1](01)'!$K106</f>
        <v>0</v>
      </c>
      <c r="K106" s="85">
        <f t="shared" si="64"/>
        <v>0</v>
      </c>
      <c r="M106" s="83">
        <f>'[1](02)'!$J106</f>
        <v>0</v>
      </c>
      <c r="N106" s="84">
        <f>'[1](02)'!$K106</f>
        <v>0</v>
      </c>
      <c r="O106" s="85">
        <f t="shared" si="79"/>
        <v>0</v>
      </c>
      <c r="Q106" s="83">
        <f>'[1](03)'!$J106</f>
        <v>0</v>
      </c>
      <c r="R106" s="84">
        <f>'[1](03)'!$K106</f>
        <v>0</v>
      </c>
      <c r="S106" s="85">
        <f t="shared" si="80"/>
        <v>0</v>
      </c>
      <c r="U106" s="83">
        <f>'[1](04)'!$J106</f>
        <v>0</v>
      </c>
      <c r="V106" s="84">
        <f>'[1](04)'!$K106</f>
        <v>0</v>
      </c>
      <c r="W106" s="85">
        <f t="shared" si="81"/>
        <v>0</v>
      </c>
      <c r="Y106" s="83">
        <f>'[1](05)'!$J106</f>
        <v>0</v>
      </c>
      <c r="Z106" s="84">
        <f>'[1](05)'!$K106</f>
        <v>0</v>
      </c>
      <c r="AA106" s="85">
        <f t="shared" si="82"/>
        <v>0</v>
      </c>
      <c r="AC106" s="83">
        <f>'[1](06)'!$J106</f>
        <v>0</v>
      </c>
      <c r="AD106" s="84">
        <f>'[1](06)'!$K106</f>
        <v>0</v>
      </c>
      <c r="AE106" s="85">
        <f t="shared" si="83"/>
        <v>0</v>
      </c>
      <c r="AG106" s="83">
        <f>'[1](07)'!$J106</f>
        <v>0</v>
      </c>
      <c r="AH106" s="84">
        <f>'[1](07)'!$K106</f>
        <v>0</v>
      </c>
      <c r="AI106" s="85">
        <f t="shared" si="84"/>
        <v>0</v>
      </c>
      <c r="AK106" s="83">
        <f>'[1](08)'!$J106</f>
        <v>0</v>
      </c>
      <c r="AL106" s="84">
        <f>'[1](08)'!$K106</f>
        <v>0</v>
      </c>
      <c r="AM106" s="85">
        <f t="shared" si="85"/>
        <v>0</v>
      </c>
      <c r="AO106" s="83">
        <f>'[1](09)'!$J106</f>
        <v>0</v>
      </c>
      <c r="AP106" s="84">
        <f>'[1](09)'!$K106</f>
        <v>0</v>
      </c>
      <c r="AQ106" s="85">
        <f t="shared" si="86"/>
        <v>0</v>
      </c>
      <c r="AS106" s="83">
        <f>'[1](10)'!$J106</f>
        <v>0</v>
      </c>
      <c r="AT106" s="84">
        <f>'[1](10)'!$K106</f>
        <v>0</v>
      </c>
      <c r="AU106" s="85">
        <f t="shared" si="87"/>
        <v>0</v>
      </c>
      <c r="AW106" s="83">
        <f>'[1](11)'!$J106</f>
        <v>0</v>
      </c>
      <c r="AX106" s="84">
        <f>'[1](11)'!$K106</f>
        <v>0</v>
      </c>
      <c r="AY106" s="85">
        <f t="shared" si="88"/>
        <v>0</v>
      </c>
      <c r="BA106" s="83">
        <f>'[1](12)'!$J106</f>
        <v>0</v>
      </c>
      <c r="BB106" s="84">
        <f>'[1](12)'!$K106</f>
        <v>0</v>
      </c>
      <c r="BC106" s="85">
        <f t="shared" si="89"/>
        <v>0</v>
      </c>
      <c r="BE106" s="86">
        <f t="shared" si="76"/>
        <v>0</v>
      </c>
      <c r="BF106" s="87">
        <f>IFERROR(HLOOKUP(BE106,A106:$BD$5001,$BL106,0),0)</f>
        <v>43131</v>
      </c>
      <c r="BG106" s="86">
        <f t="shared" si="77"/>
        <v>0</v>
      </c>
      <c r="BH106" s="87">
        <f>IFERROR(HLOOKUP(BG106,A106:$BD$5001,$BL106,0),0)</f>
        <v>43131</v>
      </c>
      <c r="BI106" s="88">
        <f t="shared" si="78"/>
        <v>0</v>
      </c>
      <c r="BJ106" s="89">
        <f t="shared" si="62"/>
        <v>0</v>
      </c>
      <c r="BL106" s="9">
        <f t="shared" si="63"/>
        <v>905</v>
      </c>
    </row>
    <row r="107" spans="1:64" s="100" customFormat="1" ht="18" customHeight="1" outlineLevel="1">
      <c r="A107" s="90">
        <f>[1]DATA!A107</f>
        <v>0</v>
      </c>
      <c r="B107" s="91" t="str">
        <f>[1]DATA!B107</f>
        <v>Total Frozen Vegetables</v>
      </c>
      <c r="C107" s="91">
        <f>[1]DATA!C107</f>
        <v>0</v>
      </c>
      <c r="D107" s="92"/>
      <c r="E107" s="93"/>
      <c r="F107" s="94"/>
      <c r="G107" s="95"/>
      <c r="H107" s="92"/>
      <c r="I107" s="93"/>
      <c r="J107" s="94">
        <f>'[1](01)'!$K107</f>
        <v>16133.01</v>
      </c>
      <c r="K107" s="95"/>
      <c r="L107" s="92"/>
      <c r="M107" s="93"/>
      <c r="N107" s="94">
        <f>'[1](02)'!$K107</f>
        <v>16669.789999999997</v>
      </c>
      <c r="O107" s="95"/>
      <c r="P107" s="92"/>
      <c r="Q107" s="93"/>
      <c r="R107" s="94">
        <f>'[1](03)'!$K107</f>
        <v>0</v>
      </c>
      <c r="S107" s="95"/>
      <c r="T107" s="92"/>
      <c r="U107" s="93"/>
      <c r="V107" s="94">
        <f>'[1](04)'!$K107</f>
        <v>0</v>
      </c>
      <c r="W107" s="95"/>
      <c r="X107" s="92"/>
      <c r="Y107" s="93"/>
      <c r="Z107" s="94">
        <f>'[1](05)'!$K107</f>
        <v>0</v>
      </c>
      <c r="AA107" s="95"/>
      <c r="AB107" s="92"/>
      <c r="AC107" s="93"/>
      <c r="AD107" s="94">
        <f>'[1](06)'!$K107</f>
        <v>0</v>
      </c>
      <c r="AE107" s="95"/>
      <c r="AF107" s="92"/>
      <c r="AG107" s="93"/>
      <c r="AH107" s="94">
        <f>'[1](07)'!$K107</f>
        <v>0</v>
      </c>
      <c r="AI107" s="95"/>
      <c r="AJ107" s="92"/>
      <c r="AK107" s="93"/>
      <c r="AL107" s="94">
        <f>'[1](08)'!$K107</f>
        <v>0</v>
      </c>
      <c r="AM107" s="95"/>
      <c r="AN107" s="92"/>
      <c r="AO107" s="93"/>
      <c r="AP107" s="94">
        <f>'[1](09)'!$K107</f>
        <v>0</v>
      </c>
      <c r="AQ107" s="95"/>
      <c r="AR107" s="92"/>
      <c r="AS107" s="93"/>
      <c r="AT107" s="94">
        <f>'[1](10)'!$K107</f>
        <v>0</v>
      </c>
      <c r="AU107" s="95"/>
      <c r="AV107" s="92"/>
      <c r="AW107" s="93"/>
      <c r="AX107" s="94">
        <f>'[1](11)'!$K107</f>
        <v>0</v>
      </c>
      <c r="AY107" s="95"/>
      <c r="AZ107" s="92"/>
      <c r="BA107" s="93"/>
      <c r="BB107" s="94">
        <f>'[1](12)'!$K107</f>
        <v>0</v>
      </c>
      <c r="BC107" s="95"/>
      <c r="BD107" s="92"/>
      <c r="BE107" s="96"/>
      <c r="BF107" s="97"/>
      <c r="BG107" s="96"/>
      <c r="BH107" s="97"/>
      <c r="BI107" s="98"/>
      <c r="BJ107" s="99">
        <f t="shared" si="62"/>
        <v>0</v>
      </c>
      <c r="BK107" s="92"/>
      <c r="BL107" s="9">
        <f t="shared" si="63"/>
        <v>904</v>
      </c>
    </row>
    <row r="108" spans="1:64" s="126" customFormat="1" ht="21" customHeight="1">
      <c r="A108" s="115">
        <f>[1]DATA!A108</f>
        <v>0</v>
      </c>
      <c r="B108" s="116" t="str">
        <f>[1]DATA!B108</f>
        <v>Total Frozen Fruit &amp; Vegetables</v>
      </c>
      <c r="C108" s="117">
        <f>[1]DATA!C108</f>
        <v>0</v>
      </c>
      <c r="D108" s="118"/>
      <c r="E108" s="119"/>
      <c r="F108" s="120"/>
      <c r="G108" s="121"/>
      <c r="H108" s="118"/>
      <c r="I108" s="119"/>
      <c r="J108" s="120">
        <f>'[1](01)'!$K108</f>
        <v>16524.61</v>
      </c>
      <c r="K108" s="121"/>
      <c r="L108" s="118"/>
      <c r="M108" s="119"/>
      <c r="N108" s="120">
        <f>'[1](02)'!$K108</f>
        <v>17061.389999999996</v>
      </c>
      <c r="O108" s="121"/>
      <c r="P108" s="118"/>
      <c r="Q108" s="119"/>
      <c r="R108" s="120">
        <f>'[1](03)'!$K108</f>
        <v>0</v>
      </c>
      <c r="S108" s="121"/>
      <c r="T108" s="118"/>
      <c r="U108" s="119"/>
      <c r="V108" s="120">
        <f>'[1](04)'!$K108</f>
        <v>0</v>
      </c>
      <c r="W108" s="121"/>
      <c r="X108" s="118"/>
      <c r="Y108" s="119"/>
      <c r="Z108" s="120">
        <f>'[1](05)'!$K108</f>
        <v>0</v>
      </c>
      <c r="AA108" s="121"/>
      <c r="AB108" s="118"/>
      <c r="AC108" s="119"/>
      <c r="AD108" s="120">
        <f>'[1](06)'!$K108</f>
        <v>0</v>
      </c>
      <c r="AE108" s="121"/>
      <c r="AF108" s="118"/>
      <c r="AG108" s="119"/>
      <c r="AH108" s="120">
        <f>'[1](07)'!$K108</f>
        <v>0</v>
      </c>
      <c r="AI108" s="121"/>
      <c r="AJ108" s="118"/>
      <c r="AK108" s="119"/>
      <c r="AL108" s="120">
        <f>'[1](08)'!$K108</f>
        <v>0</v>
      </c>
      <c r="AM108" s="121"/>
      <c r="AN108" s="118"/>
      <c r="AO108" s="119"/>
      <c r="AP108" s="120">
        <f>'[1](09)'!$K108</f>
        <v>0</v>
      </c>
      <c r="AQ108" s="121"/>
      <c r="AR108" s="118"/>
      <c r="AS108" s="119"/>
      <c r="AT108" s="120">
        <f>'[1](10)'!$K108</f>
        <v>0</v>
      </c>
      <c r="AU108" s="121"/>
      <c r="AV108" s="118"/>
      <c r="AW108" s="119"/>
      <c r="AX108" s="120">
        <f>'[1](11)'!$K108</f>
        <v>0</v>
      </c>
      <c r="AY108" s="121"/>
      <c r="AZ108" s="118"/>
      <c r="BA108" s="119"/>
      <c r="BB108" s="120">
        <f>'[1](12)'!$K108</f>
        <v>0</v>
      </c>
      <c r="BC108" s="121"/>
      <c r="BD108" s="118"/>
      <c r="BE108" s="122"/>
      <c r="BF108" s="123"/>
      <c r="BG108" s="122"/>
      <c r="BH108" s="123"/>
      <c r="BI108" s="124"/>
      <c r="BJ108" s="125">
        <f t="shared" si="62"/>
        <v>0</v>
      </c>
      <c r="BK108" s="118"/>
      <c r="BL108" s="9">
        <f t="shared" si="63"/>
        <v>903</v>
      </c>
    </row>
    <row r="109" spans="1:64" s="64" customFormat="1" ht="21" customHeight="1" outlineLevel="1">
      <c r="A109" s="127">
        <f>[1]DATA!A109</f>
        <v>0</v>
      </c>
      <c r="B109" s="128" t="str">
        <f>[1]DATA!B109</f>
        <v>Grocery</v>
      </c>
      <c r="C109" s="129">
        <f>[1]DATA!C109</f>
        <v>0</v>
      </c>
      <c r="D109" s="130"/>
      <c r="E109" s="131"/>
      <c r="F109" s="132"/>
      <c r="G109" s="133"/>
      <c r="H109" s="130"/>
      <c r="I109" s="131"/>
      <c r="J109" s="132"/>
      <c r="K109" s="133"/>
      <c r="L109" s="130"/>
      <c r="M109" s="131"/>
      <c r="N109" s="132"/>
      <c r="O109" s="133"/>
      <c r="P109" s="130"/>
      <c r="Q109" s="131"/>
      <c r="R109" s="132"/>
      <c r="S109" s="133"/>
      <c r="T109" s="130"/>
      <c r="U109" s="131"/>
      <c r="V109" s="132"/>
      <c r="W109" s="133"/>
      <c r="X109" s="130"/>
      <c r="Y109" s="131"/>
      <c r="Z109" s="132"/>
      <c r="AA109" s="133"/>
      <c r="AB109" s="130"/>
      <c r="AC109" s="131"/>
      <c r="AD109" s="132"/>
      <c r="AE109" s="133"/>
      <c r="AF109" s="130"/>
      <c r="AG109" s="131"/>
      <c r="AH109" s="132"/>
      <c r="AI109" s="133"/>
      <c r="AJ109" s="130"/>
      <c r="AK109" s="131"/>
      <c r="AL109" s="132"/>
      <c r="AM109" s="133"/>
      <c r="AN109" s="130"/>
      <c r="AO109" s="131"/>
      <c r="AP109" s="132"/>
      <c r="AQ109" s="133"/>
      <c r="AR109" s="130"/>
      <c r="AS109" s="131"/>
      <c r="AT109" s="132"/>
      <c r="AU109" s="133"/>
      <c r="AV109" s="130"/>
      <c r="AW109" s="131"/>
      <c r="AX109" s="132"/>
      <c r="AY109" s="133"/>
      <c r="AZ109" s="130"/>
      <c r="BA109" s="131"/>
      <c r="BB109" s="132"/>
      <c r="BC109" s="133"/>
      <c r="BD109" s="130"/>
      <c r="BE109" s="134"/>
      <c r="BF109" s="135"/>
      <c r="BG109" s="134"/>
      <c r="BH109" s="135"/>
      <c r="BI109" s="136"/>
      <c r="BJ109" s="137">
        <f t="shared" si="62"/>
        <v>0</v>
      </c>
      <c r="BK109" s="130"/>
      <c r="BL109" s="9">
        <f t="shared" si="63"/>
        <v>902</v>
      </c>
    </row>
    <row r="110" spans="1:64" ht="18" customHeight="1" outlineLevel="2">
      <c r="A110" s="101">
        <f>[1]DATA!A110</f>
        <v>0</v>
      </c>
      <c r="B110" s="102" t="str">
        <f>[1]DATA!B110</f>
        <v>Canned &amp; Bottled</v>
      </c>
      <c r="C110" s="102">
        <f>[1]DATA!C110</f>
        <v>0</v>
      </c>
      <c r="E110" s="103"/>
      <c r="F110" s="104"/>
      <c r="G110" s="105"/>
      <c r="I110" s="103"/>
      <c r="J110" s="104"/>
      <c r="K110" s="105"/>
      <c r="M110" s="103"/>
      <c r="N110" s="104"/>
      <c r="O110" s="105"/>
      <c r="Q110" s="103"/>
      <c r="R110" s="104"/>
      <c r="S110" s="105"/>
      <c r="U110" s="103"/>
      <c r="V110" s="104"/>
      <c r="W110" s="105"/>
      <c r="Y110" s="103"/>
      <c r="Z110" s="104"/>
      <c r="AA110" s="105"/>
      <c r="AC110" s="103"/>
      <c r="AD110" s="104"/>
      <c r="AE110" s="105"/>
      <c r="AG110" s="103"/>
      <c r="AH110" s="104"/>
      <c r="AI110" s="105"/>
      <c r="AK110" s="103"/>
      <c r="AL110" s="104"/>
      <c r="AM110" s="105"/>
      <c r="AO110" s="103"/>
      <c r="AP110" s="104"/>
      <c r="AQ110" s="105"/>
      <c r="AS110" s="103"/>
      <c r="AT110" s="104"/>
      <c r="AU110" s="105"/>
      <c r="AW110" s="103"/>
      <c r="AX110" s="104"/>
      <c r="AY110" s="105"/>
      <c r="BA110" s="103"/>
      <c r="BB110" s="104"/>
      <c r="BC110" s="105"/>
      <c r="BE110" s="106"/>
      <c r="BF110" s="107"/>
      <c r="BG110" s="106"/>
      <c r="BH110" s="107"/>
      <c r="BI110" s="108"/>
      <c r="BJ110" s="109">
        <f t="shared" si="62"/>
        <v>0</v>
      </c>
      <c r="BL110" s="9">
        <f t="shared" si="63"/>
        <v>901</v>
      </c>
    </row>
    <row r="111" spans="1:64" ht="18" customHeight="1" outlineLevel="2">
      <c r="A111" s="74">
        <f>[1]DATA!A111</f>
        <v>160001</v>
      </c>
      <c r="B111" s="75" t="str">
        <f>[1]DATA!B111</f>
        <v>Anchovies 50 Gram</v>
      </c>
      <c r="C111" s="75" t="str">
        <f>[1]DATA!C111</f>
        <v>Tin 50 Gr</v>
      </c>
      <c r="E111" s="76"/>
      <c r="F111" s="77"/>
      <c r="G111" s="78"/>
      <c r="I111" s="76">
        <f>'[1](01)'!$J111</f>
        <v>0</v>
      </c>
      <c r="J111" s="77">
        <f>'[1](01)'!$K111</f>
        <v>0</v>
      </c>
      <c r="K111" s="78">
        <f t="shared" si="64"/>
        <v>0</v>
      </c>
      <c r="M111" s="76">
        <f>'[1](02)'!$J111</f>
        <v>3</v>
      </c>
      <c r="N111" s="77">
        <f>'[1](02)'!$K111</f>
        <v>58.5</v>
      </c>
      <c r="O111" s="78">
        <f t="shared" ref="O111:O136" si="90">IF(M111&gt;=I111,IFERROR(SUM(M111-I111)/M111,0),IF(M111&lt;=I111,IFERROR(-SUM(I111-M111)/M111,0)))</f>
        <v>1</v>
      </c>
      <c r="Q111" s="76">
        <f>'[1](03)'!$J111</f>
        <v>0</v>
      </c>
      <c r="R111" s="77">
        <f>'[1](03)'!$K111</f>
        <v>0</v>
      </c>
      <c r="S111" s="78">
        <f t="shared" ref="S111:S136" si="91">IF(Q111&gt;=M111,IFERROR(SUM(Q111-M111)/Q111,0),IF(Q111&lt;=M111,IFERROR(-SUM(M111-Q111)/Q111,0)))</f>
        <v>0</v>
      </c>
      <c r="U111" s="76">
        <f>'[1](04)'!$J111</f>
        <v>0</v>
      </c>
      <c r="V111" s="77">
        <f>'[1](04)'!$K111</f>
        <v>0</v>
      </c>
      <c r="W111" s="78">
        <f t="shared" ref="W111:W136" si="92">IF(U111&gt;=Q111,IFERROR(SUM(U111-Q111)/U111,0),IF(U111&lt;=Q111,IFERROR(-SUM(Q111-U111)/U111,0)))</f>
        <v>0</v>
      </c>
      <c r="Y111" s="76">
        <f>'[1](05)'!$J111</f>
        <v>0</v>
      </c>
      <c r="Z111" s="77">
        <f>'[1](05)'!$K111</f>
        <v>0</v>
      </c>
      <c r="AA111" s="78">
        <f t="shared" ref="AA111:AA136" si="93">IF(Y111&gt;=U111,IFERROR(SUM(Y111-U111)/Y111,0),IF(Y111&lt;=U111,IFERROR(-SUM(U111-Y111)/Y111,0)))</f>
        <v>0</v>
      </c>
      <c r="AC111" s="76">
        <f>'[1](06)'!$J111</f>
        <v>0</v>
      </c>
      <c r="AD111" s="77">
        <f>'[1](06)'!$K111</f>
        <v>0</v>
      </c>
      <c r="AE111" s="78">
        <f t="shared" ref="AE111:AE136" si="94">IF(AC111&gt;=Y111,IFERROR(SUM(AC111-Y111)/AC111,0),IF(AC111&lt;=Y111,IFERROR(-SUM(Y111-AC111)/AC111,0)))</f>
        <v>0</v>
      </c>
      <c r="AG111" s="76">
        <f>'[1](07)'!$J111</f>
        <v>0</v>
      </c>
      <c r="AH111" s="77">
        <f>'[1](07)'!$K111</f>
        <v>0</v>
      </c>
      <c r="AI111" s="78">
        <f t="shared" ref="AI111:AI136" si="95">IF(AG111&gt;=AC111,IFERROR(SUM(AG111-AC111)/AG111,0),IF(AG111&lt;=AC111,IFERROR(-SUM(AC111-AG111)/AG111,0)))</f>
        <v>0</v>
      </c>
      <c r="AK111" s="76">
        <f>'[1](08)'!$J111</f>
        <v>0</v>
      </c>
      <c r="AL111" s="77">
        <f>'[1](08)'!$K111</f>
        <v>0</v>
      </c>
      <c r="AM111" s="78">
        <f t="shared" ref="AM111:AM136" si="96">IF(AK111&gt;=AG111,IFERROR(SUM(AK111-AG111)/AK111,0),IF(AK111&lt;=AG111,IFERROR(-SUM(AG111-AK111)/AK111,0)))</f>
        <v>0</v>
      </c>
      <c r="AO111" s="76">
        <f>'[1](09)'!$J111</f>
        <v>0</v>
      </c>
      <c r="AP111" s="77">
        <f>'[1](09)'!$K111</f>
        <v>0</v>
      </c>
      <c r="AQ111" s="78">
        <f t="shared" ref="AQ111:AQ136" si="97">IF(AO111&gt;=AK111,IFERROR(SUM(AO111-AK111)/AO111,0),IF(AO111&lt;=AK111,IFERROR(-SUM(AK111-AO111)/AO111,0)))</f>
        <v>0</v>
      </c>
      <c r="AS111" s="76">
        <f>'[1](10)'!$J111</f>
        <v>0</v>
      </c>
      <c r="AT111" s="77">
        <f>'[1](10)'!$K111</f>
        <v>0</v>
      </c>
      <c r="AU111" s="78">
        <f t="shared" ref="AU111:AU136" si="98">IF(AS111&gt;=AO111,IFERROR(SUM(AS111-AO111)/AS111,0),IF(AS111&lt;=AO111,IFERROR(-SUM(AO111-AS111)/AS111,0)))</f>
        <v>0</v>
      </c>
      <c r="AW111" s="76">
        <f>'[1](11)'!$J111</f>
        <v>0</v>
      </c>
      <c r="AX111" s="77">
        <f>'[1](11)'!$K111</f>
        <v>0</v>
      </c>
      <c r="AY111" s="78">
        <f t="shared" ref="AY111:AY136" si="99">IF(AW111&gt;=AS111,IFERROR(SUM(AW111-AS111)/AW111,0),IF(AW111&lt;=AS111,IFERROR(-SUM(AS111-AW111)/AW111,0)))</f>
        <v>0</v>
      </c>
      <c r="BA111" s="76">
        <f>'[1](12)'!$J111</f>
        <v>0</v>
      </c>
      <c r="BB111" s="77">
        <f>'[1](12)'!$K111</f>
        <v>0</v>
      </c>
      <c r="BC111" s="78">
        <f t="shared" ref="BC111:BC136" si="100">IF(BA111&gt;=AW111,IFERROR(SUM(BA111-AW111)/BA111,0),IF(BA111&lt;=AW111,IFERROR(-SUM(AW111-BA111)/BA111,0)))</f>
        <v>0</v>
      </c>
      <c r="BE111" s="79">
        <f t="shared" si="76"/>
        <v>3</v>
      </c>
      <c r="BF111" s="80">
        <f>IFERROR(HLOOKUP(BE111,A111:$BD$5001,$BL111,0),0)</f>
        <v>43159</v>
      </c>
      <c r="BG111" s="79">
        <f t="shared" si="77"/>
        <v>0</v>
      </c>
      <c r="BH111" s="80">
        <f>IFERROR(HLOOKUP(BG111,A111:$BD$5001,$BL111,0),0)</f>
        <v>43131</v>
      </c>
      <c r="BI111" s="10">
        <f t="shared" si="78"/>
        <v>3</v>
      </c>
      <c r="BJ111" s="11">
        <f t="shared" si="62"/>
        <v>-1</v>
      </c>
      <c r="BL111" s="9">
        <f t="shared" si="63"/>
        <v>900</v>
      </c>
    </row>
    <row r="112" spans="1:64" ht="18" customHeight="1" outlineLevel="2">
      <c r="A112" s="81">
        <f>[1]DATA!A112</f>
        <v>160002</v>
      </c>
      <c r="B112" s="82" t="str">
        <f>[1]DATA!B112</f>
        <v>Bamboo Shoots</v>
      </c>
      <c r="C112" s="82" t="str">
        <f>[1]DATA!C112</f>
        <v>Can 540 Gr</v>
      </c>
      <c r="E112" s="83"/>
      <c r="F112" s="84"/>
      <c r="G112" s="85"/>
      <c r="I112" s="83">
        <f>'[1](01)'!$J112</f>
        <v>0</v>
      </c>
      <c r="J112" s="84">
        <f>'[1](01)'!$K112</f>
        <v>0</v>
      </c>
      <c r="K112" s="85">
        <f t="shared" si="64"/>
        <v>0</v>
      </c>
      <c r="M112" s="83">
        <f>'[1](02)'!$J112</f>
        <v>0</v>
      </c>
      <c r="N112" s="84">
        <f>'[1](02)'!$K112</f>
        <v>0</v>
      </c>
      <c r="O112" s="85">
        <f t="shared" si="90"/>
        <v>0</v>
      </c>
      <c r="Q112" s="83">
        <f>'[1](03)'!$J112</f>
        <v>0</v>
      </c>
      <c r="R112" s="84">
        <f>'[1](03)'!$K112</f>
        <v>0</v>
      </c>
      <c r="S112" s="85">
        <f t="shared" si="91"/>
        <v>0</v>
      </c>
      <c r="U112" s="83">
        <f>'[1](04)'!$J112</f>
        <v>0</v>
      </c>
      <c r="V112" s="84">
        <f>'[1](04)'!$K112</f>
        <v>0</v>
      </c>
      <c r="W112" s="85">
        <f t="shared" si="92"/>
        <v>0</v>
      </c>
      <c r="Y112" s="83">
        <f>'[1](05)'!$J112</f>
        <v>0</v>
      </c>
      <c r="Z112" s="84">
        <f>'[1](05)'!$K112</f>
        <v>0</v>
      </c>
      <c r="AA112" s="85">
        <f t="shared" si="93"/>
        <v>0</v>
      </c>
      <c r="AC112" s="83">
        <f>'[1](06)'!$J112</f>
        <v>0</v>
      </c>
      <c r="AD112" s="84">
        <f>'[1](06)'!$K112</f>
        <v>0</v>
      </c>
      <c r="AE112" s="85">
        <f t="shared" si="94"/>
        <v>0</v>
      </c>
      <c r="AG112" s="83">
        <f>'[1](07)'!$J112</f>
        <v>0</v>
      </c>
      <c r="AH112" s="84">
        <f>'[1](07)'!$K112</f>
        <v>0</v>
      </c>
      <c r="AI112" s="85">
        <f t="shared" si="95"/>
        <v>0</v>
      </c>
      <c r="AK112" s="83">
        <f>'[1](08)'!$J112</f>
        <v>0</v>
      </c>
      <c r="AL112" s="84">
        <f>'[1](08)'!$K112</f>
        <v>0</v>
      </c>
      <c r="AM112" s="85">
        <f t="shared" si="96"/>
        <v>0</v>
      </c>
      <c r="AO112" s="83">
        <f>'[1](09)'!$J112</f>
        <v>0</v>
      </c>
      <c r="AP112" s="84">
        <f>'[1](09)'!$K112</f>
        <v>0</v>
      </c>
      <c r="AQ112" s="85">
        <f t="shared" si="97"/>
        <v>0</v>
      </c>
      <c r="AS112" s="83">
        <f>'[1](10)'!$J112</f>
        <v>0</v>
      </c>
      <c r="AT112" s="84">
        <f>'[1](10)'!$K112</f>
        <v>0</v>
      </c>
      <c r="AU112" s="85">
        <f t="shared" si="98"/>
        <v>0</v>
      </c>
      <c r="AW112" s="83">
        <f>'[1](11)'!$J112</f>
        <v>0</v>
      </c>
      <c r="AX112" s="84">
        <f>'[1](11)'!$K112</f>
        <v>0</v>
      </c>
      <c r="AY112" s="85">
        <f t="shared" si="99"/>
        <v>0</v>
      </c>
      <c r="BA112" s="83">
        <f>'[1](12)'!$J112</f>
        <v>0</v>
      </c>
      <c r="BB112" s="84">
        <f>'[1](12)'!$K112</f>
        <v>0</v>
      </c>
      <c r="BC112" s="85">
        <f t="shared" si="100"/>
        <v>0</v>
      </c>
      <c r="BE112" s="86">
        <f t="shared" si="76"/>
        <v>0</v>
      </c>
      <c r="BF112" s="87">
        <f>IFERROR(HLOOKUP(BE112,A112:$BD$5001,$BL112,0),0)</f>
        <v>43131</v>
      </c>
      <c r="BG112" s="86">
        <f t="shared" si="77"/>
        <v>0</v>
      </c>
      <c r="BH112" s="87">
        <f>IFERROR(HLOOKUP(BG112,A112:$BD$5001,$BL112,0),0)</f>
        <v>43131</v>
      </c>
      <c r="BI112" s="88">
        <f t="shared" si="78"/>
        <v>0</v>
      </c>
      <c r="BJ112" s="89">
        <f t="shared" si="62"/>
        <v>0</v>
      </c>
      <c r="BL112" s="9">
        <f t="shared" si="63"/>
        <v>899</v>
      </c>
    </row>
    <row r="113" spans="1:64" ht="18" customHeight="1" outlineLevel="2">
      <c r="A113" s="74">
        <f>[1]DATA!A113</f>
        <v>160003</v>
      </c>
      <c r="B113" s="75" t="str">
        <f>[1]DATA!B113</f>
        <v>Cabries</v>
      </c>
      <c r="C113" s="75" t="str">
        <f>[1]DATA!C113</f>
        <v>Jar 720 Gr</v>
      </c>
      <c r="E113" s="76"/>
      <c r="F113" s="77"/>
      <c r="G113" s="78"/>
      <c r="I113" s="76">
        <f>'[1](01)'!$J113</f>
        <v>0</v>
      </c>
      <c r="J113" s="77">
        <f>'[1](01)'!$K113</f>
        <v>0</v>
      </c>
      <c r="K113" s="78">
        <f t="shared" si="64"/>
        <v>0</v>
      </c>
      <c r="M113" s="76">
        <f>'[1](02)'!$J113</f>
        <v>0</v>
      </c>
      <c r="N113" s="77">
        <f>'[1](02)'!$K113</f>
        <v>0</v>
      </c>
      <c r="O113" s="78">
        <f t="shared" si="90"/>
        <v>0</v>
      </c>
      <c r="Q113" s="76">
        <f>'[1](03)'!$J113</f>
        <v>0</v>
      </c>
      <c r="R113" s="77">
        <f>'[1](03)'!$K113</f>
        <v>0</v>
      </c>
      <c r="S113" s="78">
        <f t="shared" si="91"/>
        <v>0</v>
      </c>
      <c r="U113" s="76">
        <f>'[1](04)'!$J113</f>
        <v>0</v>
      </c>
      <c r="V113" s="77">
        <f>'[1](04)'!$K113</f>
        <v>0</v>
      </c>
      <c r="W113" s="78">
        <f t="shared" si="92"/>
        <v>0</v>
      </c>
      <c r="Y113" s="76">
        <f>'[1](05)'!$J113</f>
        <v>0</v>
      </c>
      <c r="Z113" s="77">
        <f>'[1](05)'!$K113</f>
        <v>0</v>
      </c>
      <c r="AA113" s="78">
        <f t="shared" si="93"/>
        <v>0</v>
      </c>
      <c r="AC113" s="76">
        <f>'[1](06)'!$J113</f>
        <v>0</v>
      </c>
      <c r="AD113" s="77">
        <f>'[1](06)'!$K113</f>
        <v>0</v>
      </c>
      <c r="AE113" s="78">
        <f t="shared" si="94"/>
        <v>0</v>
      </c>
      <c r="AG113" s="76">
        <f>'[1](07)'!$J113</f>
        <v>0</v>
      </c>
      <c r="AH113" s="77">
        <f>'[1](07)'!$K113</f>
        <v>0</v>
      </c>
      <c r="AI113" s="78">
        <f t="shared" si="95"/>
        <v>0</v>
      </c>
      <c r="AK113" s="76">
        <f>'[1](08)'!$J113</f>
        <v>0</v>
      </c>
      <c r="AL113" s="77">
        <f>'[1](08)'!$K113</f>
        <v>0</v>
      </c>
      <c r="AM113" s="78">
        <f t="shared" si="96"/>
        <v>0</v>
      </c>
      <c r="AO113" s="76">
        <f>'[1](09)'!$J113</f>
        <v>0</v>
      </c>
      <c r="AP113" s="77">
        <f>'[1](09)'!$K113</f>
        <v>0</v>
      </c>
      <c r="AQ113" s="78">
        <f t="shared" si="97"/>
        <v>0</v>
      </c>
      <c r="AS113" s="76">
        <f>'[1](10)'!$J113</f>
        <v>0</v>
      </c>
      <c r="AT113" s="77">
        <f>'[1](10)'!$K113</f>
        <v>0</v>
      </c>
      <c r="AU113" s="78">
        <f t="shared" si="98"/>
        <v>0</v>
      </c>
      <c r="AW113" s="76">
        <f>'[1](11)'!$J113</f>
        <v>0</v>
      </c>
      <c r="AX113" s="77">
        <f>'[1](11)'!$K113</f>
        <v>0</v>
      </c>
      <c r="AY113" s="78">
        <f t="shared" si="99"/>
        <v>0</v>
      </c>
      <c r="BA113" s="76">
        <f>'[1](12)'!$J113</f>
        <v>0</v>
      </c>
      <c r="BB113" s="77">
        <f>'[1](12)'!$K113</f>
        <v>0</v>
      </c>
      <c r="BC113" s="78">
        <f t="shared" si="100"/>
        <v>0</v>
      </c>
      <c r="BE113" s="79">
        <f t="shared" si="76"/>
        <v>0</v>
      </c>
      <c r="BF113" s="80">
        <f>IFERROR(HLOOKUP(BE113,A113:$BD$5001,$BL113,0),0)</f>
        <v>43131</v>
      </c>
      <c r="BG113" s="79">
        <f t="shared" si="77"/>
        <v>0</v>
      </c>
      <c r="BH113" s="80">
        <f>IFERROR(HLOOKUP(BG113,A113:$BD$5001,$BL113,0),0)</f>
        <v>43131</v>
      </c>
      <c r="BI113" s="10">
        <f t="shared" si="78"/>
        <v>0</v>
      </c>
      <c r="BJ113" s="11">
        <f t="shared" si="62"/>
        <v>0</v>
      </c>
      <c r="BL113" s="9">
        <f t="shared" si="63"/>
        <v>898</v>
      </c>
    </row>
    <row r="114" spans="1:64" ht="18" customHeight="1" outlineLevel="2">
      <c r="A114" s="81">
        <f>[1]DATA!A114</f>
        <v>160004</v>
      </c>
      <c r="B114" s="82" t="str">
        <f>[1]DATA!B114</f>
        <v>Syrup Grenadine Bottle</v>
      </c>
      <c r="C114" s="82" t="str">
        <f>[1]DATA!C114</f>
        <v>Bottel 750 ml</v>
      </c>
      <c r="E114" s="83"/>
      <c r="F114" s="84"/>
      <c r="G114" s="85"/>
      <c r="I114" s="83">
        <f>'[1](01)'!$J114</f>
        <v>74</v>
      </c>
      <c r="J114" s="84">
        <f>'[1](01)'!$K114</f>
        <v>1294.76</v>
      </c>
      <c r="K114" s="85">
        <f t="shared" si="64"/>
        <v>1</v>
      </c>
      <c r="M114" s="83">
        <f>'[1](02)'!$J114</f>
        <v>66</v>
      </c>
      <c r="N114" s="84">
        <f>'[1](02)'!$K114</f>
        <v>1154.9100000000001</v>
      </c>
      <c r="O114" s="85">
        <f t="shared" si="90"/>
        <v>-0.12121212121212122</v>
      </c>
      <c r="Q114" s="83">
        <f>'[1](03)'!$J114</f>
        <v>0</v>
      </c>
      <c r="R114" s="84">
        <f>'[1](03)'!$K114</f>
        <v>0</v>
      </c>
      <c r="S114" s="85">
        <f t="shared" si="91"/>
        <v>0</v>
      </c>
      <c r="U114" s="83">
        <f>'[1](04)'!$J114</f>
        <v>0</v>
      </c>
      <c r="V114" s="84">
        <f>'[1](04)'!$K114</f>
        <v>0</v>
      </c>
      <c r="W114" s="85">
        <f t="shared" si="92"/>
        <v>0</v>
      </c>
      <c r="Y114" s="83">
        <f>'[1](05)'!$J114</f>
        <v>0</v>
      </c>
      <c r="Z114" s="84">
        <f>'[1](05)'!$K114</f>
        <v>0</v>
      </c>
      <c r="AA114" s="85">
        <f t="shared" si="93"/>
        <v>0</v>
      </c>
      <c r="AC114" s="83">
        <f>'[1](06)'!$J114</f>
        <v>0</v>
      </c>
      <c r="AD114" s="84">
        <f>'[1](06)'!$K114</f>
        <v>0</v>
      </c>
      <c r="AE114" s="85">
        <f t="shared" si="94"/>
        <v>0</v>
      </c>
      <c r="AG114" s="83">
        <f>'[1](07)'!$J114</f>
        <v>0</v>
      </c>
      <c r="AH114" s="84">
        <f>'[1](07)'!$K114</f>
        <v>0</v>
      </c>
      <c r="AI114" s="85">
        <f t="shared" si="95"/>
        <v>0</v>
      </c>
      <c r="AK114" s="83">
        <f>'[1](08)'!$J114</f>
        <v>0</v>
      </c>
      <c r="AL114" s="84">
        <f>'[1](08)'!$K114</f>
        <v>0</v>
      </c>
      <c r="AM114" s="85">
        <f t="shared" si="96"/>
        <v>0</v>
      </c>
      <c r="AO114" s="83">
        <f>'[1](09)'!$J114</f>
        <v>0</v>
      </c>
      <c r="AP114" s="84">
        <f>'[1](09)'!$K114</f>
        <v>0</v>
      </c>
      <c r="AQ114" s="85">
        <f t="shared" si="97"/>
        <v>0</v>
      </c>
      <c r="AS114" s="83">
        <f>'[1](10)'!$J114</f>
        <v>0</v>
      </c>
      <c r="AT114" s="84">
        <f>'[1](10)'!$K114</f>
        <v>0</v>
      </c>
      <c r="AU114" s="85">
        <f t="shared" si="98"/>
        <v>0</v>
      </c>
      <c r="AW114" s="83">
        <f>'[1](11)'!$J114</f>
        <v>0</v>
      </c>
      <c r="AX114" s="84">
        <f>'[1](11)'!$K114</f>
        <v>0</v>
      </c>
      <c r="AY114" s="85">
        <f t="shared" si="99"/>
        <v>0</v>
      </c>
      <c r="BA114" s="83">
        <f>'[1](12)'!$J114</f>
        <v>0</v>
      </c>
      <c r="BB114" s="84">
        <f>'[1](12)'!$K114</f>
        <v>0</v>
      </c>
      <c r="BC114" s="85">
        <f t="shared" si="100"/>
        <v>0</v>
      </c>
      <c r="BE114" s="86">
        <f t="shared" si="76"/>
        <v>74</v>
      </c>
      <c r="BF114" s="87">
        <f>IFERROR(HLOOKUP(BE114,A114:$BD$5001,$BL114,0),0)</f>
        <v>43131</v>
      </c>
      <c r="BG114" s="86">
        <f t="shared" si="77"/>
        <v>0</v>
      </c>
      <c r="BH114" s="87">
        <f>IFERROR(HLOOKUP(BG114,A114:$BD$5001,$BL114,0),0)</f>
        <v>43190</v>
      </c>
      <c r="BI114" s="88">
        <f t="shared" si="78"/>
        <v>74</v>
      </c>
      <c r="BJ114" s="89">
        <f t="shared" si="62"/>
        <v>-1</v>
      </c>
      <c r="BL114" s="9">
        <f t="shared" si="63"/>
        <v>897</v>
      </c>
    </row>
    <row r="115" spans="1:64" ht="18" customHeight="1" outlineLevel="2">
      <c r="A115" s="74">
        <f>[1]DATA!A115</f>
        <v>160005</v>
      </c>
      <c r="B115" s="75" t="str">
        <f>[1]DATA!B115</f>
        <v>Green Peppercorn</v>
      </c>
      <c r="C115" s="75" t="str">
        <f>[1]DATA!C115</f>
        <v>Jar 720 Gr</v>
      </c>
      <c r="E115" s="76"/>
      <c r="F115" s="77"/>
      <c r="G115" s="78"/>
      <c r="I115" s="76">
        <f>'[1](01)'!$J115</f>
        <v>0</v>
      </c>
      <c r="J115" s="77">
        <f>'[1](01)'!$K115</f>
        <v>0</v>
      </c>
      <c r="K115" s="78">
        <f t="shared" si="64"/>
        <v>0</v>
      </c>
      <c r="M115" s="76">
        <f>'[1](02)'!$J115</f>
        <v>1</v>
      </c>
      <c r="N115" s="77">
        <f>'[1](02)'!$K115</f>
        <v>65</v>
      </c>
      <c r="O115" s="78">
        <f t="shared" si="90"/>
        <v>1</v>
      </c>
      <c r="Q115" s="76">
        <f>'[1](03)'!$J115</f>
        <v>0</v>
      </c>
      <c r="R115" s="77">
        <f>'[1](03)'!$K115</f>
        <v>0</v>
      </c>
      <c r="S115" s="78">
        <f t="shared" si="91"/>
        <v>0</v>
      </c>
      <c r="U115" s="76">
        <f>'[1](04)'!$J115</f>
        <v>0</v>
      </c>
      <c r="V115" s="77">
        <f>'[1](04)'!$K115</f>
        <v>0</v>
      </c>
      <c r="W115" s="78">
        <f t="shared" si="92"/>
        <v>0</v>
      </c>
      <c r="Y115" s="76">
        <f>'[1](05)'!$J115</f>
        <v>0</v>
      </c>
      <c r="Z115" s="77">
        <f>'[1](05)'!$K115</f>
        <v>0</v>
      </c>
      <c r="AA115" s="78">
        <f t="shared" si="93"/>
        <v>0</v>
      </c>
      <c r="AC115" s="76">
        <f>'[1](06)'!$J115</f>
        <v>0</v>
      </c>
      <c r="AD115" s="77">
        <f>'[1](06)'!$K115</f>
        <v>0</v>
      </c>
      <c r="AE115" s="78">
        <f t="shared" si="94"/>
        <v>0</v>
      </c>
      <c r="AG115" s="76">
        <f>'[1](07)'!$J115</f>
        <v>0</v>
      </c>
      <c r="AH115" s="77">
        <f>'[1](07)'!$K115</f>
        <v>0</v>
      </c>
      <c r="AI115" s="78">
        <f t="shared" si="95"/>
        <v>0</v>
      </c>
      <c r="AK115" s="76">
        <f>'[1](08)'!$J115</f>
        <v>0</v>
      </c>
      <c r="AL115" s="77">
        <f>'[1](08)'!$K115</f>
        <v>0</v>
      </c>
      <c r="AM115" s="78">
        <f t="shared" si="96"/>
        <v>0</v>
      </c>
      <c r="AO115" s="76">
        <f>'[1](09)'!$J115</f>
        <v>0</v>
      </c>
      <c r="AP115" s="77">
        <f>'[1](09)'!$K115</f>
        <v>0</v>
      </c>
      <c r="AQ115" s="78">
        <f t="shared" si="97"/>
        <v>0</v>
      </c>
      <c r="AS115" s="76">
        <f>'[1](10)'!$J115</f>
        <v>0</v>
      </c>
      <c r="AT115" s="77">
        <f>'[1](10)'!$K115</f>
        <v>0</v>
      </c>
      <c r="AU115" s="78">
        <f t="shared" si="98"/>
        <v>0</v>
      </c>
      <c r="AW115" s="76">
        <f>'[1](11)'!$J115</f>
        <v>0</v>
      </c>
      <c r="AX115" s="77">
        <f>'[1](11)'!$K115</f>
        <v>0</v>
      </c>
      <c r="AY115" s="78">
        <f t="shared" si="99"/>
        <v>0</v>
      </c>
      <c r="BA115" s="76">
        <f>'[1](12)'!$J115</f>
        <v>0</v>
      </c>
      <c r="BB115" s="77">
        <f>'[1](12)'!$K115</f>
        <v>0</v>
      </c>
      <c r="BC115" s="78">
        <f t="shared" si="100"/>
        <v>0</v>
      </c>
      <c r="BE115" s="79">
        <f t="shared" si="76"/>
        <v>1</v>
      </c>
      <c r="BF115" s="80">
        <f>IFERROR(HLOOKUP(BE115,A115:$BD$5001,$BL115,0),0)</f>
        <v>43159</v>
      </c>
      <c r="BG115" s="79">
        <f t="shared" si="77"/>
        <v>0</v>
      </c>
      <c r="BH115" s="80">
        <f>IFERROR(HLOOKUP(BG115,A115:$BD$5001,$BL115,0),0)</f>
        <v>43131</v>
      </c>
      <c r="BI115" s="10">
        <f t="shared" si="78"/>
        <v>1</v>
      </c>
      <c r="BJ115" s="11">
        <f t="shared" si="62"/>
        <v>-1</v>
      </c>
      <c r="BL115" s="9">
        <f t="shared" si="63"/>
        <v>896</v>
      </c>
    </row>
    <row r="116" spans="1:64" ht="18" customHeight="1" outlineLevel="2">
      <c r="A116" s="81">
        <f>[1]DATA!A116</f>
        <v>160006</v>
      </c>
      <c r="B116" s="82" t="str">
        <f>[1]DATA!B116</f>
        <v>Syrup Lime Juice Bottle</v>
      </c>
      <c r="C116" s="82" t="str">
        <f>[1]DATA!C116</f>
        <v>Bottel 750 ml</v>
      </c>
      <c r="E116" s="83"/>
      <c r="F116" s="84"/>
      <c r="G116" s="85"/>
      <c r="I116" s="83">
        <f>'[1](01)'!$J116</f>
        <v>0</v>
      </c>
      <c r="J116" s="84">
        <f>'[1](01)'!$K116</f>
        <v>0</v>
      </c>
      <c r="K116" s="85">
        <f t="shared" si="64"/>
        <v>0</v>
      </c>
      <c r="M116" s="83">
        <f>'[1](02)'!$J116</f>
        <v>0</v>
      </c>
      <c r="N116" s="84">
        <f>'[1](02)'!$K116</f>
        <v>0</v>
      </c>
      <c r="O116" s="85">
        <f t="shared" si="90"/>
        <v>0</v>
      </c>
      <c r="Q116" s="83">
        <f>'[1](03)'!$J116</f>
        <v>0</v>
      </c>
      <c r="R116" s="84">
        <f>'[1](03)'!$K116</f>
        <v>0</v>
      </c>
      <c r="S116" s="85">
        <f t="shared" si="91"/>
        <v>0</v>
      </c>
      <c r="U116" s="83">
        <f>'[1](04)'!$J116</f>
        <v>0</v>
      </c>
      <c r="V116" s="84">
        <f>'[1](04)'!$K116</f>
        <v>0</v>
      </c>
      <c r="W116" s="85">
        <f t="shared" si="92"/>
        <v>0</v>
      </c>
      <c r="Y116" s="83">
        <f>'[1](05)'!$J116</f>
        <v>0</v>
      </c>
      <c r="Z116" s="84">
        <f>'[1](05)'!$K116</f>
        <v>0</v>
      </c>
      <c r="AA116" s="85">
        <f t="shared" si="93"/>
        <v>0</v>
      </c>
      <c r="AC116" s="83">
        <f>'[1](06)'!$J116</f>
        <v>0</v>
      </c>
      <c r="AD116" s="84">
        <f>'[1](06)'!$K116</f>
        <v>0</v>
      </c>
      <c r="AE116" s="85">
        <f t="shared" si="94"/>
        <v>0</v>
      </c>
      <c r="AG116" s="83">
        <f>'[1](07)'!$J116</f>
        <v>0</v>
      </c>
      <c r="AH116" s="84">
        <f>'[1](07)'!$K116</f>
        <v>0</v>
      </c>
      <c r="AI116" s="85">
        <f t="shared" si="95"/>
        <v>0</v>
      </c>
      <c r="AK116" s="83">
        <f>'[1](08)'!$J116</f>
        <v>0</v>
      </c>
      <c r="AL116" s="84">
        <f>'[1](08)'!$K116</f>
        <v>0</v>
      </c>
      <c r="AM116" s="85">
        <f t="shared" si="96"/>
        <v>0</v>
      </c>
      <c r="AO116" s="83">
        <f>'[1](09)'!$J116</f>
        <v>0</v>
      </c>
      <c r="AP116" s="84">
        <f>'[1](09)'!$K116</f>
        <v>0</v>
      </c>
      <c r="AQ116" s="85">
        <f t="shared" si="97"/>
        <v>0</v>
      </c>
      <c r="AS116" s="83">
        <f>'[1](10)'!$J116</f>
        <v>0</v>
      </c>
      <c r="AT116" s="84">
        <f>'[1](10)'!$K116</f>
        <v>0</v>
      </c>
      <c r="AU116" s="85">
        <f t="shared" si="98"/>
        <v>0</v>
      </c>
      <c r="AW116" s="83">
        <f>'[1](11)'!$J116</f>
        <v>0</v>
      </c>
      <c r="AX116" s="84">
        <f>'[1](11)'!$K116</f>
        <v>0</v>
      </c>
      <c r="AY116" s="85">
        <f t="shared" si="99"/>
        <v>0</v>
      </c>
      <c r="BA116" s="83">
        <f>'[1](12)'!$J116</f>
        <v>0</v>
      </c>
      <c r="BB116" s="84">
        <f>'[1](12)'!$K116</f>
        <v>0</v>
      </c>
      <c r="BC116" s="85">
        <f t="shared" si="100"/>
        <v>0</v>
      </c>
      <c r="BE116" s="86">
        <f t="shared" si="76"/>
        <v>0</v>
      </c>
      <c r="BF116" s="87">
        <f>IFERROR(HLOOKUP(BE116,A116:$BD$5001,$BL116,0),0)</f>
        <v>43131</v>
      </c>
      <c r="BG116" s="86">
        <f t="shared" si="77"/>
        <v>0</v>
      </c>
      <c r="BH116" s="87">
        <f>IFERROR(HLOOKUP(BG116,A116:$BD$5001,$BL116,0),0)</f>
        <v>43131</v>
      </c>
      <c r="BI116" s="88">
        <f t="shared" si="78"/>
        <v>0</v>
      </c>
      <c r="BJ116" s="89">
        <f t="shared" si="62"/>
        <v>0</v>
      </c>
      <c r="BL116" s="9">
        <f t="shared" si="63"/>
        <v>895</v>
      </c>
    </row>
    <row r="117" spans="1:64" ht="18" customHeight="1" outlineLevel="2">
      <c r="A117" s="74">
        <f>[1]DATA!A117</f>
        <v>160007</v>
      </c>
      <c r="B117" s="75" t="str">
        <f>[1]DATA!B117</f>
        <v>Syrup Green Mint Bottle</v>
      </c>
      <c r="C117" s="75" t="str">
        <f>[1]DATA!C117</f>
        <v>Bottel 750 ml</v>
      </c>
      <c r="E117" s="76"/>
      <c r="F117" s="77"/>
      <c r="G117" s="78"/>
      <c r="I117" s="76">
        <f>'[1](01)'!$J117</f>
        <v>35</v>
      </c>
      <c r="J117" s="77">
        <f>'[1](01)'!$K117</f>
        <v>758.58</v>
      </c>
      <c r="K117" s="78">
        <f t="shared" si="64"/>
        <v>1</v>
      </c>
      <c r="M117" s="76">
        <f>'[1](02)'!$J117</f>
        <v>31</v>
      </c>
      <c r="N117" s="77">
        <f>'[1](02)'!$K117</f>
        <v>672.46</v>
      </c>
      <c r="O117" s="78">
        <f t="shared" si="90"/>
        <v>-0.12903225806451613</v>
      </c>
      <c r="Q117" s="76">
        <f>'[1](03)'!$J117</f>
        <v>0</v>
      </c>
      <c r="R117" s="77">
        <f>'[1](03)'!$K117</f>
        <v>0</v>
      </c>
      <c r="S117" s="78">
        <f t="shared" si="91"/>
        <v>0</v>
      </c>
      <c r="U117" s="76">
        <f>'[1](04)'!$J117</f>
        <v>0</v>
      </c>
      <c r="V117" s="77">
        <f>'[1](04)'!$K117</f>
        <v>0</v>
      </c>
      <c r="W117" s="78">
        <f t="shared" si="92"/>
        <v>0</v>
      </c>
      <c r="Y117" s="76">
        <f>'[1](05)'!$J117</f>
        <v>0</v>
      </c>
      <c r="Z117" s="77">
        <f>'[1](05)'!$K117</f>
        <v>0</v>
      </c>
      <c r="AA117" s="78">
        <f t="shared" si="93"/>
        <v>0</v>
      </c>
      <c r="AC117" s="76">
        <f>'[1](06)'!$J117</f>
        <v>0</v>
      </c>
      <c r="AD117" s="77">
        <f>'[1](06)'!$K117</f>
        <v>0</v>
      </c>
      <c r="AE117" s="78">
        <f t="shared" si="94"/>
        <v>0</v>
      </c>
      <c r="AG117" s="76">
        <f>'[1](07)'!$J117</f>
        <v>0</v>
      </c>
      <c r="AH117" s="77">
        <f>'[1](07)'!$K117</f>
        <v>0</v>
      </c>
      <c r="AI117" s="78">
        <f t="shared" si="95"/>
        <v>0</v>
      </c>
      <c r="AK117" s="76">
        <f>'[1](08)'!$J117</f>
        <v>0</v>
      </c>
      <c r="AL117" s="77">
        <f>'[1](08)'!$K117</f>
        <v>0</v>
      </c>
      <c r="AM117" s="78">
        <f t="shared" si="96"/>
        <v>0</v>
      </c>
      <c r="AO117" s="76">
        <f>'[1](09)'!$J117</f>
        <v>0</v>
      </c>
      <c r="AP117" s="77">
        <f>'[1](09)'!$K117</f>
        <v>0</v>
      </c>
      <c r="AQ117" s="78">
        <f t="shared" si="97"/>
        <v>0</v>
      </c>
      <c r="AS117" s="76">
        <f>'[1](10)'!$J117</f>
        <v>0</v>
      </c>
      <c r="AT117" s="77">
        <f>'[1](10)'!$K117</f>
        <v>0</v>
      </c>
      <c r="AU117" s="78">
        <f t="shared" si="98"/>
        <v>0</v>
      </c>
      <c r="AW117" s="76">
        <f>'[1](11)'!$J117</f>
        <v>0</v>
      </c>
      <c r="AX117" s="77">
        <f>'[1](11)'!$K117</f>
        <v>0</v>
      </c>
      <c r="AY117" s="78">
        <f t="shared" si="99"/>
        <v>0</v>
      </c>
      <c r="BA117" s="76">
        <f>'[1](12)'!$J117</f>
        <v>0</v>
      </c>
      <c r="BB117" s="77">
        <f>'[1](12)'!$K117</f>
        <v>0</v>
      </c>
      <c r="BC117" s="78">
        <f t="shared" si="100"/>
        <v>0</v>
      </c>
      <c r="BE117" s="79">
        <f t="shared" si="76"/>
        <v>35</v>
      </c>
      <c r="BF117" s="80">
        <f>IFERROR(HLOOKUP(BE117,A117:$BD$5001,$BL117,0),0)</f>
        <v>43131</v>
      </c>
      <c r="BG117" s="79">
        <f t="shared" si="77"/>
        <v>0</v>
      </c>
      <c r="BH117" s="80">
        <f>IFERROR(HLOOKUP(BG117,A117:$BD$5001,$BL117,0),0)</f>
        <v>43190</v>
      </c>
      <c r="BI117" s="10">
        <f t="shared" si="78"/>
        <v>35</v>
      </c>
      <c r="BJ117" s="11">
        <f t="shared" si="62"/>
        <v>-1</v>
      </c>
      <c r="BL117" s="9">
        <f t="shared" si="63"/>
        <v>894</v>
      </c>
    </row>
    <row r="118" spans="1:64" ht="18" customHeight="1" outlineLevel="2">
      <c r="A118" s="81">
        <f>[1]DATA!A118</f>
        <v>160008</v>
      </c>
      <c r="B118" s="82" t="str">
        <f>[1]DATA!B118</f>
        <v>Mushroom Cans</v>
      </c>
      <c r="C118" s="82" t="str">
        <f>[1]DATA!C118</f>
        <v>Can 800 Gr</v>
      </c>
      <c r="E118" s="83"/>
      <c r="F118" s="84"/>
      <c r="G118" s="85"/>
      <c r="I118" s="83">
        <f>'[1](01)'!$J118</f>
        <v>80</v>
      </c>
      <c r="J118" s="84">
        <f>'[1](01)'!$K118</f>
        <v>1854.4</v>
      </c>
      <c r="K118" s="85">
        <f t="shared" si="64"/>
        <v>1</v>
      </c>
      <c r="M118" s="83">
        <f>'[1](02)'!$J118</f>
        <v>90</v>
      </c>
      <c r="N118" s="84">
        <f>'[1](02)'!$K118</f>
        <v>1995.1</v>
      </c>
      <c r="O118" s="85">
        <f t="shared" si="90"/>
        <v>0.1111111111111111</v>
      </c>
      <c r="Q118" s="83">
        <f>'[1](03)'!$J118</f>
        <v>0</v>
      </c>
      <c r="R118" s="84">
        <f>'[1](03)'!$K118</f>
        <v>0</v>
      </c>
      <c r="S118" s="85">
        <f t="shared" si="91"/>
        <v>0</v>
      </c>
      <c r="U118" s="83">
        <f>'[1](04)'!$J118</f>
        <v>0</v>
      </c>
      <c r="V118" s="84">
        <f>'[1](04)'!$K118</f>
        <v>0</v>
      </c>
      <c r="W118" s="85">
        <f t="shared" si="92"/>
        <v>0</v>
      </c>
      <c r="Y118" s="83">
        <f>'[1](05)'!$J118</f>
        <v>0</v>
      </c>
      <c r="Z118" s="84">
        <f>'[1](05)'!$K118</f>
        <v>0</v>
      </c>
      <c r="AA118" s="85">
        <f t="shared" si="93"/>
        <v>0</v>
      </c>
      <c r="AC118" s="83">
        <f>'[1](06)'!$J118</f>
        <v>0</v>
      </c>
      <c r="AD118" s="84">
        <f>'[1](06)'!$K118</f>
        <v>0</v>
      </c>
      <c r="AE118" s="85">
        <f t="shared" si="94"/>
        <v>0</v>
      </c>
      <c r="AG118" s="83">
        <f>'[1](07)'!$J118</f>
        <v>0</v>
      </c>
      <c r="AH118" s="84">
        <f>'[1](07)'!$K118</f>
        <v>0</v>
      </c>
      <c r="AI118" s="85">
        <f t="shared" si="95"/>
        <v>0</v>
      </c>
      <c r="AK118" s="83">
        <f>'[1](08)'!$J118</f>
        <v>0</v>
      </c>
      <c r="AL118" s="84">
        <f>'[1](08)'!$K118</f>
        <v>0</v>
      </c>
      <c r="AM118" s="85">
        <f t="shared" si="96"/>
        <v>0</v>
      </c>
      <c r="AO118" s="83">
        <f>'[1](09)'!$J118</f>
        <v>0</v>
      </c>
      <c r="AP118" s="84">
        <f>'[1](09)'!$K118</f>
        <v>0</v>
      </c>
      <c r="AQ118" s="85">
        <f t="shared" si="97"/>
        <v>0</v>
      </c>
      <c r="AS118" s="83">
        <f>'[1](10)'!$J118</f>
        <v>0</v>
      </c>
      <c r="AT118" s="84">
        <f>'[1](10)'!$K118</f>
        <v>0</v>
      </c>
      <c r="AU118" s="85">
        <f t="shared" si="98"/>
        <v>0</v>
      </c>
      <c r="AW118" s="83">
        <f>'[1](11)'!$J118</f>
        <v>0</v>
      </c>
      <c r="AX118" s="84">
        <f>'[1](11)'!$K118</f>
        <v>0</v>
      </c>
      <c r="AY118" s="85">
        <f t="shared" si="99"/>
        <v>0</v>
      </c>
      <c r="BA118" s="83">
        <f>'[1](12)'!$J118</f>
        <v>0</v>
      </c>
      <c r="BB118" s="84">
        <f>'[1](12)'!$K118</f>
        <v>0</v>
      </c>
      <c r="BC118" s="85">
        <f t="shared" si="100"/>
        <v>0</v>
      </c>
      <c r="BE118" s="86">
        <f t="shared" si="76"/>
        <v>90</v>
      </c>
      <c r="BF118" s="87">
        <f>IFERROR(HLOOKUP(BE118,A118:$BD$5001,$BL118,0),0)</f>
        <v>43159</v>
      </c>
      <c r="BG118" s="86">
        <f t="shared" si="77"/>
        <v>0</v>
      </c>
      <c r="BH118" s="87">
        <f>IFERROR(HLOOKUP(BG118,A118:$BD$5001,$BL118,0),0)</f>
        <v>43190</v>
      </c>
      <c r="BI118" s="88">
        <f t="shared" si="78"/>
        <v>90</v>
      </c>
      <c r="BJ118" s="89">
        <f t="shared" si="62"/>
        <v>-1</v>
      </c>
      <c r="BL118" s="9">
        <f t="shared" si="63"/>
        <v>893</v>
      </c>
    </row>
    <row r="119" spans="1:64" ht="18" customHeight="1" outlineLevel="2">
      <c r="A119" s="74">
        <f>[1]DATA!A119</f>
        <v>160009</v>
      </c>
      <c r="B119" s="75" t="str">
        <f>[1]DATA!B119</f>
        <v>Kidney Red Beans Cans</v>
      </c>
      <c r="C119" s="75" t="str">
        <f>[1]DATA!C119</f>
        <v>Can 400 Gr</v>
      </c>
      <c r="E119" s="76"/>
      <c r="F119" s="77"/>
      <c r="G119" s="78"/>
      <c r="I119" s="76">
        <f>'[1](01)'!$J119</f>
        <v>93</v>
      </c>
      <c r="J119" s="77">
        <f>'[1](01)'!$K119</f>
        <v>930</v>
      </c>
      <c r="K119" s="78">
        <f t="shared" si="64"/>
        <v>1</v>
      </c>
      <c r="M119" s="76">
        <f>'[1](02)'!$J119</f>
        <v>91</v>
      </c>
      <c r="N119" s="77">
        <f>'[1](02)'!$K119</f>
        <v>1015.93</v>
      </c>
      <c r="O119" s="78">
        <f t="shared" si="90"/>
        <v>-2.197802197802198E-2</v>
      </c>
      <c r="Q119" s="76">
        <f>'[1](03)'!$J119</f>
        <v>0</v>
      </c>
      <c r="R119" s="77">
        <f>'[1](03)'!$K119</f>
        <v>0</v>
      </c>
      <c r="S119" s="78">
        <f t="shared" si="91"/>
        <v>0</v>
      </c>
      <c r="U119" s="76">
        <f>'[1](04)'!$J119</f>
        <v>0</v>
      </c>
      <c r="V119" s="77">
        <f>'[1](04)'!$K119</f>
        <v>0</v>
      </c>
      <c r="W119" s="78">
        <f t="shared" si="92"/>
        <v>0</v>
      </c>
      <c r="Y119" s="76">
        <f>'[1](05)'!$J119</f>
        <v>0</v>
      </c>
      <c r="Z119" s="77">
        <f>'[1](05)'!$K119</f>
        <v>0</v>
      </c>
      <c r="AA119" s="78">
        <f t="shared" si="93"/>
        <v>0</v>
      </c>
      <c r="AC119" s="76">
        <f>'[1](06)'!$J119</f>
        <v>0</v>
      </c>
      <c r="AD119" s="77">
        <f>'[1](06)'!$K119</f>
        <v>0</v>
      </c>
      <c r="AE119" s="78">
        <f t="shared" si="94"/>
        <v>0</v>
      </c>
      <c r="AG119" s="76">
        <f>'[1](07)'!$J119</f>
        <v>0</v>
      </c>
      <c r="AH119" s="77">
        <f>'[1](07)'!$K119</f>
        <v>0</v>
      </c>
      <c r="AI119" s="78">
        <f t="shared" si="95"/>
        <v>0</v>
      </c>
      <c r="AK119" s="76">
        <f>'[1](08)'!$J119</f>
        <v>0</v>
      </c>
      <c r="AL119" s="77">
        <f>'[1](08)'!$K119</f>
        <v>0</v>
      </c>
      <c r="AM119" s="78">
        <f t="shared" si="96"/>
        <v>0</v>
      </c>
      <c r="AO119" s="76">
        <f>'[1](09)'!$J119</f>
        <v>0</v>
      </c>
      <c r="AP119" s="77">
        <f>'[1](09)'!$K119</f>
        <v>0</v>
      </c>
      <c r="AQ119" s="78">
        <f t="shared" si="97"/>
        <v>0</v>
      </c>
      <c r="AS119" s="76">
        <f>'[1](10)'!$J119</f>
        <v>0</v>
      </c>
      <c r="AT119" s="77">
        <f>'[1](10)'!$K119</f>
        <v>0</v>
      </c>
      <c r="AU119" s="78">
        <f t="shared" si="98"/>
        <v>0</v>
      </c>
      <c r="AW119" s="76">
        <f>'[1](11)'!$J119</f>
        <v>0</v>
      </c>
      <c r="AX119" s="77">
        <f>'[1](11)'!$K119</f>
        <v>0</v>
      </c>
      <c r="AY119" s="78">
        <f t="shared" si="99"/>
        <v>0</v>
      </c>
      <c r="BA119" s="76">
        <f>'[1](12)'!$J119</f>
        <v>0</v>
      </c>
      <c r="BB119" s="77">
        <f>'[1](12)'!$K119</f>
        <v>0</v>
      </c>
      <c r="BC119" s="78">
        <f t="shared" si="100"/>
        <v>0</v>
      </c>
      <c r="BE119" s="79">
        <f t="shared" si="76"/>
        <v>93</v>
      </c>
      <c r="BF119" s="80">
        <f>IFERROR(HLOOKUP(BE119,A119:$BD$5001,$BL119,0),0)</f>
        <v>43131</v>
      </c>
      <c r="BG119" s="79">
        <f t="shared" si="77"/>
        <v>0</v>
      </c>
      <c r="BH119" s="80">
        <f>IFERROR(HLOOKUP(BG119,A119:$BD$5001,$BL119,0),0)</f>
        <v>43190</v>
      </c>
      <c r="BI119" s="10">
        <f t="shared" si="78"/>
        <v>93</v>
      </c>
      <c r="BJ119" s="11">
        <f t="shared" si="62"/>
        <v>-1</v>
      </c>
      <c r="BL119" s="9">
        <f t="shared" si="63"/>
        <v>892</v>
      </c>
    </row>
    <row r="120" spans="1:64" ht="18" customHeight="1" outlineLevel="2">
      <c r="A120" s="81">
        <f>[1]DATA!A120</f>
        <v>160010</v>
      </c>
      <c r="B120" s="82" t="str">
        <f>[1]DATA!B120</f>
        <v>Tehena Gallon 10 kg</v>
      </c>
      <c r="C120" s="82" t="str">
        <f>[1]DATA!C120</f>
        <v>Kilogram</v>
      </c>
      <c r="E120" s="83"/>
      <c r="F120" s="84"/>
      <c r="G120" s="85"/>
      <c r="I120" s="83">
        <f>'[1](01)'!$J120</f>
        <v>0</v>
      </c>
      <c r="J120" s="84">
        <f>'[1](01)'!$K120</f>
        <v>0</v>
      </c>
      <c r="K120" s="85">
        <f t="shared" si="64"/>
        <v>0</v>
      </c>
      <c r="M120" s="83">
        <f>'[1](02)'!$J120</f>
        <v>9</v>
      </c>
      <c r="N120" s="84">
        <f>'[1](02)'!$K120</f>
        <v>3510</v>
      </c>
      <c r="O120" s="85">
        <f t="shared" si="90"/>
        <v>1</v>
      </c>
      <c r="Q120" s="83">
        <f>'[1](03)'!$J120</f>
        <v>0</v>
      </c>
      <c r="R120" s="84">
        <f>'[1](03)'!$K120</f>
        <v>0</v>
      </c>
      <c r="S120" s="85">
        <f t="shared" si="91"/>
        <v>0</v>
      </c>
      <c r="U120" s="83">
        <f>'[1](04)'!$J120</f>
        <v>0</v>
      </c>
      <c r="V120" s="84">
        <f>'[1](04)'!$K120</f>
        <v>0</v>
      </c>
      <c r="W120" s="85">
        <f t="shared" si="92"/>
        <v>0</v>
      </c>
      <c r="Y120" s="83">
        <f>'[1](05)'!$J120</f>
        <v>0</v>
      </c>
      <c r="Z120" s="84">
        <f>'[1](05)'!$K120</f>
        <v>0</v>
      </c>
      <c r="AA120" s="85">
        <f t="shared" si="93"/>
        <v>0</v>
      </c>
      <c r="AC120" s="83">
        <f>'[1](06)'!$J120</f>
        <v>0</v>
      </c>
      <c r="AD120" s="84">
        <f>'[1](06)'!$K120</f>
        <v>0</v>
      </c>
      <c r="AE120" s="85">
        <f t="shared" si="94"/>
        <v>0</v>
      </c>
      <c r="AG120" s="83">
        <f>'[1](07)'!$J120</f>
        <v>0</v>
      </c>
      <c r="AH120" s="84">
        <f>'[1](07)'!$K120</f>
        <v>0</v>
      </c>
      <c r="AI120" s="85">
        <f t="shared" si="95"/>
        <v>0</v>
      </c>
      <c r="AK120" s="83">
        <f>'[1](08)'!$J120</f>
        <v>0</v>
      </c>
      <c r="AL120" s="84">
        <f>'[1](08)'!$K120</f>
        <v>0</v>
      </c>
      <c r="AM120" s="85">
        <f t="shared" si="96"/>
        <v>0</v>
      </c>
      <c r="AO120" s="83">
        <f>'[1](09)'!$J120</f>
        <v>0</v>
      </c>
      <c r="AP120" s="84">
        <f>'[1](09)'!$K120</f>
        <v>0</v>
      </c>
      <c r="AQ120" s="85">
        <f t="shared" si="97"/>
        <v>0</v>
      </c>
      <c r="AS120" s="83">
        <f>'[1](10)'!$J120</f>
        <v>0</v>
      </c>
      <c r="AT120" s="84">
        <f>'[1](10)'!$K120</f>
        <v>0</v>
      </c>
      <c r="AU120" s="85">
        <f t="shared" si="98"/>
        <v>0</v>
      </c>
      <c r="AW120" s="83">
        <f>'[1](11)'!$J120</f>
        <v>0</v>
      </c>
      <c r="AX120" s="84">
        <f>'[1](11)'!$K120</f>
        <v>0</v>
      </c>
      <c r="AY120" s="85">
        <f t="shared" si="99"/>
        <v>0</v>
      </c>
      <c r="BA120" s="83">
        <f>'[1](12)'!$J120</f>
        <v>0</v>
      </c>
      <c r="BB120" s="84">
        <f>'[1](12)'!$K120</f>
        <v>0</v>
      </c>
      <c r="BC120" s="85">
        <f t="shared" si="100"/>
        <v>0</v>
      </c>
      <c r="BE120" s="86">
        <f t="shared" si="76"/>
        <v>9</v>
      </c>
      <c r="BF120" s="87">
        <f>IFERROR(HLOOKUP(BE120,A120:$BD$5001,$BL120,0),0)</f>
        <v>43159</v>
      </c>
      <c r="BG120" s="86">
        <f t="shared" si="77"/>
        <v>0</v>
      </c>
      <c r="BH120" s="87">
        <f>IFERROR(HLOOKUP(BG120,A120:$BD$5001,$BL120,0),0)</f>
        <v>43131</v>
      </c>
      <c r="BI120" s="88">
        <f t="shared" si="78"/>
        <v>9</v>
      </c>
      <c r="BJ120" s="89">
        <f t="shared" si="62"/>
        <v>-1</v>
      </c>
      <c r="BL120" s="9">
        <f t="shared" si="63"/>
        <v>891</v>
      </c>
    </row>
    <row r="121" spans="1:64" ht="18" customHeight="1" outlineLevel="2">
      <c r="A121" s="74">
        <f>[1]DATA!A121</f>
        <v>160011</v>
      </c>
      <c r="B121" s="75" t="str">
        <f>[1]DATA!B121</f>
        <v>Tomato Paste 3 kg</v>
      </c>
      <c r="C121" s="75" t="str">
        <f>[1]DATA!C121</f>
        <v>Tin 3 kg</v>
      </c>
      <c r="E121" s="76"/>
      <c r="F121" s="77"/>
      <c r="G121" s="78"/>
      <c r="I121" s="76">
        <f>'[1](01)'!$J121</f>
        <v>136</v>
      </c>
      <c r="J121" s="77">
        <f>'[1](01)'!$K121</f>
        <v>7106.81</v>
      </c>
      <c r="K121" s="78">
        <f t="shared" si="64"/>
        <v>1</v>
      </c>
      <c r="M121" s="76">
        <f>'[1](02)'!$J121</f>
        <v>124</v>
      </c>
      <c r="N121" s="77">
        <f>'[1](02)'!$K121</f>
        <v>5981.93</v>
      </c>
      <c r="O121" s="78">
        <f t="shared" si="90"/>
        <v>-9.6774193548387094E-2</v>
      </c>
      <c r="Q121" s="76">
        <f>'[1](03)'!$J121</f>
        <v>0</v>
      </c>
      <c r="R121" s="77">
        <f>'[1](03)'!$K121</f>
        <v>0</v>
      </c>
      <c r="S121" s="78">
        <f t="shared" si="91"/>
        <v>0</v>
      </c>
      <c r="U121" s="76">
        <f>'[1](04)'!$J121</f>
        <v>0</v>
      </c>
      <c r="V121" s="77">
        <f>'[1](04)'!$K121</f>
        <v>0</v>
      </c>
      <c r="W121" s="78">
        <f t="shared" si="92"/>
        <v>0</v>
      </c>
      <c r="Y121" s="76">
        <f>'[1](05)'!$J121</f>
        <v>0</v>
      </c>
      <c r="Z121" s="77">
        <f>'[1](05)'!$K121</f>
        <v>0</v>
      </c>
      <c r="AA121" s="78">
        <f t="shared" si="93"/>
        <v>0</v>
      </c>
      <c r="AC121" s="76">
        <f>'[1](06)'!$J121</f>
        <v>0</v>
      </c>
      <c r="AD121" s="77">
        <f>'[1](06)'!$K121</f>
        <v>0</v>
      </c>
      <c r="AE121" s="78">
        <f t="shared" si="94"/>
        <v>0</v>
      </c>
      <c r="AG121" s="76">
        <f>'[1](07)'!$J121</f>
        <v>0</v>
      </c>
      <c r="AH121" s="77">
        <f>'[1](07)'!$K121</f>
        <v>0</v>
      </c>
      <c r="AI121" s="78">
        <f t="shared" si="95"/>
        <v>0</v>
      </c>
      <c r="AK121" s="76">
        <f>'[1](08)'!$J121</f>
        <v>0</v>
      </c>
      <c r="AL121" s="77">
        <f>'[1](08)'!$K121</f>
        <v>0</v>
      </c>
      <c r="AM121" s="78">
        <f t="shared" si="96"/>
        <v>0</v>
      </c>
      <c r="AO121" s="76">
        <f>'[1](09)'!$J121</f>
        <v>0</v>
      </c>
      <c r="AP121" s="77">
        <f>'[1](09)'!$K121</f>
        <v>0</v>
      </c>
      <c r="AQ121" s="78">
        <f t="shared" si="97"/>
        <v>0</v>
      </c>
      <c r="AS121" s="76">
        <f>'[1](10)'!$J121</f>
        <v>0</v>
      </c>
      <c r="AT121" s="77">
        <f>'[1](10)'!$K121</f>
        <v>0</v>
      </c>
      <c r="AU121" s="78">
        <f t="shared" si="98"/>
        <v>0</v>
      </c>
      <c r="AW121" s="76">
        <f>'[1](11)'!$J121</f>
        <v>0</v>
      </c>
      <c r="AX121" s="77">
        <f>'[1](11)'!$K121</f>
        <v>0</v>
      </c>
      <c r="AY121" s="78">
        <f t="shared" si="99"/>
        <v>0</v>
      </c>
      <c r="BA121" s="76">
        <f>'[1](12)'!$J121</f>
        <v>0</v>
      </c>
      <c r="BB121" s="77">
        <f>'[1](12)'!$K121</f>
        <v>0</v>
      </c>
      <c r="BC121" s="78">
        <f t="shared" si="100"/>
        <v>0</v>
      </c>
      <c r="BE121" s="79">
        <f t="shared" si="76"/>
        <v>136</v>
      </c>
      <c r="BF121" s="80">
        <f>IFERROR(HLOOKUP(BE121,A121:$BD$5001,$BL121,0),0)</f>
        <v>43131</v>
      </c>
      <c r="BG121" s="79">
        <f t="shared" si="77"/>
        <v>0</v>
      </c>
      <c r="BH121" s="80">
        <f>IFERROR(HLOOKUP(BG121,A121:$BD$5001,$BL121,0),0)</f>
        <v>43190</v>
      </c>
      <c r="BI121" s="10">
        <f t="shared" si="78"/>
        <v>136</v>
      </c>
      <c r="BJ121" s="11">
        <f t="shared" si="62"/>
        <v>-1</v>
      </c>
      <c r="BL121" s="9">
        <f t="shared" si="63"/>
        <v>890</v>
      </c>
    </row>
    <row r="122" spans="1:64" ht="18" customHeight="1" outlineLevel="2">
      <c r="A122" s="81">
        <f>[1]DATA!A122</f>
        <v>160012</v>
      </c>
      <c r="B122" s="82" t="str">
        <f>[1]DATA!B122</f>
        <v>Topping Bottle 750 ml</v>
      </c>
      <c r="C122" s="82" t="str">
        <f>[1]DATA!C122</f>
        <v>Bottel 750 ml</v>
      </c>
      <c r="E122" s="83"/>
      <c r="F122" s="84"/>
      <c r="G122" s="85"/>
      <c r="I122" s="83">
        <f>'[1](01)'!$J122</f>
        <v>0</v>
      </c>
      <c r="J122" s="84">
        <f>'[1](01)'!$K122</f>
        <v>0</v>
      </c>
      <c r="K122" s="85">
        <f t="shared" si="64"/>
        <v>0</v>
      </c>
      <c r="M122" s="83">
        <f>'[1](02)'!$J122</f>
        <v>0</v>
      </c>
      <c r="N122" s="84">
        <f>'[1](02)'!$K122</f>
        <v>0</v>
      </c>
      <c r="O122" s="85">
        <f t="shared" si="90"/>
        <v>0</v>
      </c>
      <c r="Q122" s="83">
        <f>'[1](03)'!$J122</f>
        <v>0</v>
      </c>
      <c r="R122" s="84">
        <f>'[1](03)'!$K122</f>
        <v>0</v>
      </c>
      <c r="S122" s="85">
        <f t="shared" si="91"/>
        <v>0</v>
      </c>
      <c r="U122" s="83">
        <f>'[1](04)'!$J122</f>
        <v>0</v>
      </c>
      <c r="V122" s="84">
        <f>'[1](04)'!$K122</f>
        <v>0</v>
      </c>
      <c r="W122" s="85">
        <f t="shared" si="92"/>
        <v>0</v>
      </c>
      <c r="Y122" s="83">
        <f>'[1](05)'!$J122</f>
        <v>0</v>
      </c>
      <c r="Z122" s="84">
        <f>'[1](05)'!$K122</f>
        <v>0</v>
      </c>
      <c r="AA122" s="85">
        <f t="shared" si="93"/>
        <v>0</v>
      </c>
      <c r="AC122" s="83">
        <f>'[1](06)'!$J122</f>
        <v>0</v>
      </c>
      <c r="AD122" s="84">
        <f>'[1](06)'!$K122</f>
        <v>0</v>
      </c>
      <c r="AE122" s="85">
        <f t="shared" si="94"/>
        <v>0</v>
      </c>
      <c r="AG122" s="83">
        <f>'[1](07)'!$J122</f>
        <v>0</v>
      </c>
      <c r="AH122" s="84">
        <f>'[1](07)'!$K122</f>
        <v>0</v>
      </c>
      <c r="AI122" s="85">
        <f t="shared" si="95"/>
        <v>0</v>
      </c>
      <c r="AK122" s="83">
        <f>'[1](08)'!$J122</f>
        <v>0</v>
      </c>
      <c r="AL122" s="84">
        <f>'[1](08)'!$K122</f>
        <v>0</v>
      </c>
      <c r="AM122" s="85">
        <f t="shared" si="96"/>
        <v>0</v>
      </c>
      <c r="AO122" s="83">
        <f>'[1](09)'!$J122</f>
        <v>0</v>
      </c>
      <c r="AP122" s="84">
        <f>'[1](09)'!$K122</f>
        <v>0</v>
      </c>
      <c r="AQ122" s="85">
        <f t="shared" si="97"/>
        <v>0</v>
      </c>
      <c r="AS122" s="83">
        <f>'[1](10)'!$J122</f>
        <v>0</v>
      </c>
      <c r="AT122" s="84">
        <f>'[1](10)'!$K122</f>
        <v>0</v>
      </c>
      <c r="AU122" s="85">
        <f t="shared" si="98"/>
        <v>0</v>
      </c>
      <c r="AW122" s="83">
        <f>'[1](11)'!$J122</f>
        <v>0</v>
      </c>
      <c r="AX122" s="84">
        <f>'[1](11)'!$K122</f>
        <v>0</v>
      </c>
      <c r="AY122" s="85">
        <f t="shared" si="99"/>
        <v>0</v>
      </c>
      <c r="BA122" s="83">
        <f>'[1](12)'!$J122</f>
        <v>0</v>
      </c>
      <c r="BB122" s="84">
        <f>'[1](12)'!$K122</f>
        <v>0</v>
      </c>
      <c r="BC122" s="85">
        <f t="shared" si="100"/>
        <v>0</v>
      </c>
      <c r="BE122" s="86">
        <f t="shared" si="76"/>
        <v>0</v>
      </c>
      <c r="BF122" s="87">
        <f>IFERROR(HLOOKUP(BE122,A122:$BD$5001,$BL122,0),0)</f>
        <v>43131</v>
      </c>
      <c r="BG122" s="86">
        <f t="shared" si="77"/>
        <v>0</v>
      </c>
      <c r="BH122" s="87">
        <f>IFERROR(HLOOKUP(BG122,A122:$BD$5001,$BL122,0),0)</f>
        <v>43131</v>
      </c>
      <c r="BI122" s="88">
        <f t="shared" si="78"/>
        <v>0</v>
      </c>
      <c r="BJ122" s="89">
        <f t="shared" si="62"/>
        <v>0</v>
      </c>
      <c r="BL122" s="9">
        <f t="shared" si="63"/>
        <v>889</v>
      </c>
    </row>
    <row r="123" spans="1:64" ht="18" customHeight="1" outlineLevel="2">
      <c r="A123" s="74">
        <f>[1]DATA!A123</f>
        <v>160013</v>
      </c>
      <c r="B123" s="75" t="str">
        <f>[1]DATA!B123</f>
        <v>Tuna Cans Small</v>
      </c>
      <c r="C123" s="75" t="str">
        <f>[1]DATA!C123</f>
        <v>Tin 185 Gr</v>
      </c>
      <c r="E123" s="76"/>
      <c r="F123" s="77"/>
      <c r="G123" s="78"/>
      <c r="I123" s="76">
        <f>'[1](01)'!$J123</f>
        <v>69.349999999999994</v>
      </c>
      <c r="J123" s="77">
        <f>'[1](01)'!$K123</f>
        <v>1221.99</v>
      </c>
      <c r="K123" s="78">
        <f t="shared" si="64"/>
        <v>1</v>
      </c>
      <c r="M123" s="76">
        <f>'[1](02)'!$J123</f>
        <v>79.459999999999994</v>
      </c>
      <c r="N123" s="77">
        <f>'[1](02)'!$K123</f>
        <v>1331.47</v>
      </c>
      <c r="O123" s="78">
        <f t="shared" si="90"/>
        <v>0.12723382834130381</v>
      </c>
      <c r="Q123" s="76">
        <f>'[1](03)'!$J123</f>
        <v>0</v>
      </c>
      <c r="R123" s="77">
        <f>'[1](03)'!$K123</f>
        <v>0</v>
      </c>
      <c r="S123" s="78">
        <f t="shared" si="91"/>
        <v>0</v>
      </c>
      <c r="U123" s="76">
        <f>'[1](04)'!$J123</f>
        <v>0</v>
      </c>
      <c r="V123" s="77">
        <f>'[1](04)'!$K123</f>
        <v>0</v>
      </c>
      <c r="W123" s="78">
        <f t="shared" si="92"/>
        <v>0</v>
      </c>
      <c r="Y123" s="76">
        <f>'[1](05)'!$J123</f>
        <v>0</v>
      </c>
      <c r="Z123" s="77">
        <f>'[1](05)'!$K123</f>
        <v>0</v>
      </c>
      <c r="AA123" s="78">
        <f t="shared" si="93"/>
        <v>0</v>
      </c>
      <c r="AC123" s="76">
        <f>'[1](06)'!$J123</f>
        <v>0</v>
      </c>
      <c r="AD123" s="77">
        <f>'[1](06)'!$K123</f>
        <v>0</v>
      </c>
      <c r="AE123" s="78">
        <f t="shared" si="94"/>
        <v>0</v>
      </c>
      <c r="AG123" s="76">
        <f>'[1](07)'!$J123</f>
        <v>0</v>
      </c>
      <c r="AH123" s="77">
        <f>'[1](07)'!$K123</f>
        <v>0</v>
      </c>
      <c r="AI123" s="78">
        <f t="shared" si="95"/>
        <v>0</v>
      </c>
      <c r="AK123" s="76">
        <f>'[1](08)'!$J123</f>
        <v>0</v>
      </c>
      <c r="AL123" s="77">
        <f>'[1](08)'!$K123</f>
        <v>0</v>
      </c>
      <c r="AM123" s="78">
        <f t="shared" si="96"/>
        <v>0</v>
      </c>
      <c r="AO123" s="76">
        <f>'[1](09)'!$J123</f>
        <v>0</v>
      </c>
      <c r="AP123" s="77">
        <f>'[1](09)'!$K123</f>
        <v>0</v>
      </c>
      <c r="AQ123" s="78">
        <f t="shared" si="97"/>
        <v>0</v>
      </c>
      <c r="AS123" s="76">
        <f>'[1](10)'!$J123</f>
        <v>0</v>
      </c>
      <c r="AT123" s="77">
        <f>'[1](10)'!$K123</f>
        <v>0</v>
      </c>
      <c r="AU123" s="78">
        <f t="shared" si="98"/>
        <v>0</v>
      </c>
      <c r="AW123" s="76">
        <f>'[1](11)'!$J123</f>
        <v>0</v>
      </c>
      <c r="AX123" s="77">
        <f>'[1](11)'!$K123</f>
        <v>0</v>
      </c>
      <c r="AY123" s="78">
        <f t="shared" si="99"/>
        <v>0</v>
      </c>
      <c r="BA123" s="76">
        <f>'[1](12)'!$J123</f>
        <v>0</v>
      </c>
      <c r="BB123" s="77">
        <f>'[1](12)'!$K123</f>
        <v>0</v>
      </c>
      <c r="BC123" s="78">
        <f t="shared" si="100"/>
        <v>0</v>
      </c>
      <c r="BE123" s="79">
        <f t="shared" si="76"/>
        <v>79.459999999999994</v>
      </c>
      <c r="BF123" s="80">
        <f>IFERROR(HLOOKUP(BE123,A123:$BD$5001,$BL123,0),0)</f>
        <v>43159</v>
      </c>
      <c r="BG123" s="79">
        <f t="shared" si="77"/>
        <v>0</v>
      </c>
      <c r="BH123" s="80">
        <f>IFERROR(HLOOKUP(BG123,A123:$BD$5001,$BL123,0),0)</f>
        <v>43190</v>
      </c>
      <c r="BI123" s="10">
        <f t="shared" si="78"/>
        <v>79.459999999999994</v>
      </c>
      <c r="BJ123" s="11">
        <f t="shared" si="62"/>
        <v>-1</v>
      </c>
      <c r="BL123" s="9">
        <f t="shared" si="63"/>
        <v>888</v>
      </c>
    </row>
    <row r="124" spans="1:64" ht="18" customHeight="1" outlineLevel="2">
      <c r="A124" s="81">
        <f>[1]DATA!A124</f>
        <v>160014</v>
      </c>
      <c r="B124" s="82" t="str">
        <f>[1]DATA!B124</f>
        <v>Baby Corn Cans</v>
      </c>
      <c r="C124" s="82" t="str">
        <f>[1]DATA!C124</f>
        <v>Can 410 Gr</v>
      </c>
      <c r="E124" s="83"/>
      <c r="F124" s="84"/>
      <c r="G124" s="85"/>
      <c r="I124" s="83">
        <f>'[1](01)'!$J124</f>
        <v>0</v>
      </c>
      <c r="J124" s="84">
        <f>'[1](01)'!$K124</f>
        <v>0</v>
      </c>
      <c r="K124" s="85">
        <f t="shared" si="64"/>
        <v>0</v>
      </c>
      <c r="M124" s="83">
        <f>'[1](02)'!$J124</f>
        <v>0</v>
      </c>
      <c r="N124" s="84">
        <f>'[1](02)'!$K124</f>
        <v>0</v>
      </c>
      <c r="O124" s="85">
        <f t="shared" si="90"/>
        <v>0</v>
      </c>
      <c r="Q124" s="83">
        <f>'[1](03)'!$J124</f>
        <v>0</v>
      </c>
      <c r="R124" s="84">
        <f>'[1](03)'!$K124</f>
        <v>0</v>
      </c>
      <c r="S124" s="85">
        <f t="shared" si="91"/>
        <v>0</v>
      </c>
      <c r="U124" s="83">
        <f>'[1](04)'!$J124</f>
        <v>0</v>
      </c>
      <c r="V124" s="84">
        <f>'[1](04)'!$K124</f>
        <v>0</v>
      </c>
      <c r="W124" s="85">
        <f t="shared" si="92"/>
        <v>0</v>
      </c>
      <c r="Y124" s="83">
        <f>'[1](05)'!$J124</f>
        <v>0</v>
      </c>
      <c r="Z124" s="84">
        <f>'[1](05)'!$K124</f>
        <v>0</v>
      </c>
      <c r="AA124" s="85">
        <f t="shared" si="93"/>
        <v>0</v>
      </c>
      <c r="AC124" s="83">
        <f>'[1](06)'!$J124</f>
        <v>0</v>
      </c>
      <c r="AD124" s="84">
        <f>'[1](06)'!$K124</f>
        <v>0</v>
      </c>
      <c r="AE124" s="85">
        <f t="shared" si="94"/>
        <v>0</v>
      </c>
      <c r="AG124" s="83">
        <f>'[1](07)'!$J124</f>
        <v>0</v>
      </c>
      <c r="AH124" s="84">
        <f>'[1](07)'!$K124</f>
        <v>0</v>
      </c>
      <c r="AI124" s="85">
        <f t="shared" si="95"/>
        <v>0</v>
      </c>
      <c r="AK124" s="83">
        <f>'[1](08)'!$J124</f>
        <v>0</v>
      </c>
      <c r="AL124" s="84">
        <f>'[1](08)'!$K124</f>
        <v>0</v>
      </c>
      <c r="AM124" s="85">
        <f t="shared" si="96"/>
        <v>0</v>
      </c>
      <c r="AO124" s="83">
        <f>'[1](09)'!$J124</f>
        <v>0</v>
      </c>
      <c r="AP124" s="84">
        <f>'[1](09)'!$K124</f>
        <v>0</v>
      </c>
      <c r="AQ124" s="85">
        <f t="shared" si="97"/>
        <v>0</v>
      </c>
      <c r="AS124" s="83">
        <f>'[1](10)'!$J124</f>
        <v>0</v>
      </c>
      <c r="AT124" s="84">
        <f>'[1](10)'!$K124</f>
        <v>0</v>
      </c>
      <c r="AU124" s="85">
        <f t="shared" si="98"/>
        <v>0</v>
      </c>
      <c r="AW124" s="83">
        <f>'[1](11)'!$J124</f>
        <v>0</v>
      </c>
      <c r="AX124" s="84">
        <f>'[1](11)'!$K124</f>
        <v>0</v>
      </c>
      <c r="AY124" s="85">
        <f t="shared" si="99"/>
        <v>0</v>
      </c>
      <c r="BA124" s="83">
        <f>'[1](12)'!$J124</f>
        <v>0</v>
      </c>
      <c r="BB124" s="84">
        <f>'[1](12)'!$K124</f>
        <v>0</v>
      </c>
      <c r="BC124" s="85">
        <f t="shared" si="100"/>
        <v>0</v>
      </c>
      <c r="BE124" s="86">
        <f t="shared" si="76"/>
        <v>0</v>
      </c>
      <c r="BF124" s="87">
        <f>IFERROR(HLOOKUP(BE124,A124:$BD$5001,$BL124,0),0)</f>
        <v>43131</v>
      </c>
      <c r="BG124" s="86">
        <f t="shared" si="77"/>
        <v>0</v>
      </c>
      <c r="BH124" s="87">
        <f>IFERROR(HLOOKUP(BG124,A124:$BD$5001,$BL124,0),0)</f>
        <v>43131</v>
      </c>
      <c r="BI124" s="88">
        <f t="shared" si="78"/>
        <v>0</v>
      </c>
      <c r="BJ124" s="89">
        <f t="shared" si="62"/>
        <v>0</v>
      </c>
      <c r="BL124" s="9">
        <f t="shared" si="63"/>
        <v>887</v>
      </c>
    </row>
    <row r="125" spans="1:64" ht="18" customHeight="1" outlineLevel="2">
      <c r="A125" s="74">
        <f>[1]DATA!A125</f>
        <v>160015</v>
      </c>
      <c r="B125" s="75" t="str">
        <f>[1]DATA!B125</f>
        <v>Sweet Corn Cans</v>
      </c>
      <c r="C125" s="75" t="str">
        <f>[1]DATA!C125</f>
        <v>Can 400 Gr</v>
      </c>
      <c r="E125" s="76"/>
      <c r="F125" s="77"/>
      <c r="G125" s="78"/>
      <c r="I125" s="76">
        <f>'[1](01)'!$J125</f>
        <v>102</v>
      </c>
      <c r="J125" s="77">
        <f>'[1](01)'!$K125</f>
        <v>1008.08</v>
      </c>
      <c r="K125" s="78">
        <f t="shared" si="64"/>
        <v>1</v>
      </c>
      <c r="M125" s="76">
        <f>'[1](02)'!$J125</f>
        <v>108</v>
      </c>
      <c r="N125" s="77">
        <f>'[1](02)'!$K125</f>
        <v>1150.1400000000001</v>
      </c>
      <c r="O125" s="78">
        <f t="shared" si="90"/>
        <v>5.5555555555555552E-2</v>
      </c>
      <c r="Q125" s="76">
        <f>'[1](03)'!$J125</f>
        <v>0</v>
      </c>
      <c r="R125" s="77">
        <f>'[1](03)'!$K125</f>
        <v>0</v>
      </c>
      <c r="S125" s="78">
        <f t="shared" si="91"/>
        <v>0</v>
      </c>
      <c r="U125" s="76">
        <f>'[1](04)'!$J125</f>
        <v>0</v>
      </c>
      <c r="V125" s="77">
        <f>'[1](04)'!$K125</f>
        <v>0</v>
      </c>
      <c r="W125" s="78">
        <f t="shared" si="92"/>
        <v>0</v>
      </c>
      <c r="Y125" s="76">
        <f>'[1](05)'!$J125</f>
        <v>0</v>
      </c>
      <c r="Z125" s="77">
        <f>'[1](05)'!$K125</f>
        <v>0</v>
      </c>
      <c r="AA125" s="78">
        <f t="shared" si="93"/>
        <v>0</v>
      </c>
      <c r="AC125" s="76">
        <f>'[1](06)'!$J125</f>
        <v>0</v>
      </c>
      <c r="AD125" s="77">
        <f>'[1](06)'!$K125</f>
        <v>0</v>
      </c>
      <c r="AE125" s="78">
        <f t="shared" si="94"/>
        <v>0</v>
      </c>
      <c r="AG125" s="76">
        <f>'[1](07)'!$J125</f>
        <v>0</v>
      </c>
      <c r="AH125" s="77">
        <f>'[1](07)'!$K125</f>
        <v>0</v>
      </c>
      <c r="AI125" s="78">
        <f t="shared" si="95"/>
        <v>0</v>
      </c>
      <c r="AK125" s="76">
        <f>'[1](08)'!$J125</f>
        <v>0</v>
      </c>
      <c r="AL125" s="77">
        <f>'[1](08)'!$K125</f>
        <v>0</v>
      </c>
      <c r="AM125" s="78">
        <f t="shared" si="96"/>
        <v>0</v>
      </c>
      <c r="AO125" s="76">
        <f>'[1](09)'!$J125</f>
        <v>0</v>
      </c>
      <c r="AP125" s="77">
        <f>'[1](09)'!$K125</f>
        <v>0</v>
      </c>
      <c r="AQ125" s="78">
        <f t="shared" si="97"/>
        <v>0</v>
      </c>
      <c r="AS125" s="76">
        <f>'[1](10)'!$J125</f>
        <v>0</v>
      </c>
      <c r="AT125" s="77">
        <f>'[1](10)'!$K125</f>
        <v>0</v>
      </c>
      <c r="AU125" s="78">
        <f t="shared" si="98"/>
        <v>0</v>
      </c>
      <c r="AW125" s="76">
        <f>'[1](11)'!$J125</f>
        <v>0</v>
      </c>
      <c r="AX125" s="77">
        <f>'[1](11)'!$K125</f>
        <v>0</v>
      </c>
      <c r="AY125" s="78">
        <f t="shared" si="99"/>
        <v>0</v>
      </c>
      <c r="BA125" s="76">
        <f>'[1](12)'!$J125</f>
        <v>0</v>
      </c>
      <c r="BB125" s="77">
        <f>'[1](12)'!$K125</f>
        <v>0</v>
      </c>
      <c r="BC125" s="78">
        <f t="shared" si="100"/>
        <v>0</v>
      </c>
      <c r="BE125" s="79">
        <f t="shared" si="76"/>
        <v>108</v>
      </c>
      <c r="BF125" s="80">
        <f>IFERROR(HLOOKUP(BE125,A125:$BD$5001,$BL125,0),0)</f>
        <v>43159</v>
      </c>
      <c r="BG125" s="79">
        <f t="shared" si="77"/>
        <v>0</v>
      </c>
      <c r="BH125" s="80">
        <f>IFERROR(HLOOKUP(BG125,A125:$BD$5001,$BL125,0),0)</f>
        <v>43190</v>
      </c>
      <c r="BI125" s="10">
        <f t="shared" si="78"/>
        <v>108</v>
      </c>
      <c r="BJ125" s="11">
        <f t="shared" si="62"/>
        <v>-1</v>
      </c>
      <c r="BL125" s="9">
        <f t="shared" si="63"/>
        <v>886</v>
      </c>
    </row>
    <row r="126" spans="1:64" ht="18" customHeight="1" outlineLevel="2">
      <c r="A126" s="81">
        <f>[1]DATA!A126</f>
        <v>160016</v>
      </c>
      <c r="B126" s="82" t="str">
        <f>[1]DATA!B126</f>
        <v>Curry Paste Green</v>
      </c>
      <c r="C126" s="82" t="str">
        <f>[1]DATA!C126</f>
        <v>Can 400 Gr</v>
      </c>
      <c r="E126" s="83"/>
      <c r="F126" s="84"/>
      <c r="G126" s="85"/>
      <c r="I126" s="83">
        <f>'[1](01)'!$J126</f>
        <v>0</v>
      </c>
      <c r="J126" s="84">
        <f>'[1](01)'!$K126</f>
        <v>0</v>
      </c>
      <c r="K126" s="85">
        <f t="shared" si="64"/>
        <v>0</v>
      </c>
      <c r="M126" s="83">
        <f>'[1](02)'!$J126</f>
        <v>0</v>
      </c>
      <c r="N126" s="84">
        <f>'[1](02)'!$K126</f>
        <v>0</v>
      </c>
      <c r="O126" s="85">
        <f t="shared" si="90"/>
        <v>0</v>
      </c>
      <c r="Q126" s="83">
        <f>'[1](03)'!$J126</f>
        <v>0</v>
      </c>
      <c r="R126" s="84">
        <f>'[1](03)'!$K126</f>
        <v>0</v>
      </c>
      <c r="S126" s="85">
        <f t="shared" si="91"/>
        <v>0</v>
      </c>
      <c r="U126" s="83">
        <f>'[1](04)'!$J126</f>
        <v>0</v>
      </c>
      <c r="V126" s="84">
        <f>'[1](04)'!$K126</f>
        <v>0</v>
      </c>
      <c r="W126" s="85">
        <f t="shared" si="92"/>
        <v>0</v>
      </c>
      <c r="Y126" s="83">
        <f>'[1](05)'!$J126</f>
        <v>0</v>
      </c>
      <c r="Z126" s="84">
        <f>'[1](05)'!$K126</f>
        <v>0</v>
      </c>
      <c r="AA126" s="85">
        <f t="shared" si="93"/>
        <v>0</v>
      </c>
      <c r="AC126" s="83">
        <f>'[1](06)'!$J126</f>
        <v>0</v>
      </c>
      <c r="AD126" s="84">
        <f>'[1](06)'!$K126</f>
        <v>0</v>
      </c>
      <c r="AE126" s="85">
        <f t="shared" si="94"/>
        <v>0</v>
      </c>
      <c r="AG126" s="83">
        <f>'[1](07)'!$J126</f>
        <v>0</v>
      </c>
      <c r="AH126" s="84">
        <f>'[1](07)'!$K126</f>
        <v>0</v>
      </c>
      <c r="AI126" s="85">
        <f t="shared" si="95"/>
        <v>0</v>
      </c>
      <c r="AK126" s="83">
        <f>'[1](08)'!$J126</f>
        <v>0</v>
      </c>
      <c r="AL126" s="84">
        <f>'[1](08)'!$K126</f>
        <v>0</v>
      </c>
      <c r="AM126" s="85">
        <f t="shared" si="96"/>
        <v>0</v>
      </c>
      <c r="AO126" s="83">
        <f>'[1](09)'!$J126</f>
        <v>0</v>
      </c>
      <c r="AP126" s="84">
        <f>'[1](09)'!$K126</f>
        <v>0</v>
      </c>
      <c r="AQ126" s="85">
        <f t="shared" si="97"/>
        <v>0</v>
      </c>
      <c r="AS126" s="83">
        <f>'[1](10)'!$J126</f>
        <v>0</v>
      </c>
      <c r="AT126" s="84">
        <f>'[1](10)'!$K126</f>
        <v>0</v>
      </c>
      <c r="AU126" s="85">
        <f t="shared" si="98"/>
        <v>0</v>
      </c>
      <c r="AW126" s="83">
        <f>'[1](11)'!$J126</f>
        <v>0</v>
      </c>
      <c r="AX126" s="84">
        <f>'[1](11)'!$K126</f>
        <v>0</v>
      </c>
      <c r="AY126" s="85">
        <f t="shared" si="99"/>
        <v>0</v>
      </c>
      <c r="BA126" s="83">
        <f>'[1](12)'!$J126</f>
        <v>0</v>
      </c>
      <c r="BB126" s="84">
        <f>'[1](12)'!$K126</f>
        <v>0</v>
      </c>
      <c r="BC126" s="85">
        <f t="shared" si="100"/>
        <v>0</v>
      </c>
      <c r="BE126" s="86">
        <f t="shared" si="76"/>
        <v>0</v>
      </c>
      <c r="BF126" s="87">
        <f>IFERROR(HLOOKUP(BE126,A126:$BD$5001,$BL126,0),0)</f>
        <v>43131</v>
      </c>
      <c r="BG126" s="86">
        <f t="shared" si="77"/>
        <v>0</v>
      </c>
      <c r="BH126" s="87">
        <f>IFERROR(HLOOKUP(BG126,A126:$BD$5001,$BL126,0),0)</f>
        <v>43131</v>
      </c>
      <c r="BI126" s="88">
        <f t="shared" si="78"/>
        <v>0</v>
      </c>
      <c r="BJ126" s="89">
        <f t="shared" si="62"/>
        <v>0</v>
      </c>
      <c r="BL126" s="9">
        <f t="shared" si="63"/>
        <v>885</v>
      </c>
    </row>
    <row r="127" spans="1:64" ht="18" customHeight="1" outlineLevel="2">
      <c r="A127" s="74">
        <f>[1]DATA!A127</f>
        <v>160017</v>
      </c>
      <c r="B127" s="75" t="str">
        <f>[1]DATA!B127</f>
        <v>Caviar 100 Gr</v>
      </c>
      <c r="C127" s="75" t="str">
        <f>[1]DATA!C127</f>
        <v>Jar 100 Gr</v>
      </c>
      <c r="E127" s="76"/>
      <c r="F127" s="77"/>
      <c r="G127" s="78"/>
      <c r="I127" s="76">
        <f>'[1](01)'!$J127</f>
        <v>0</v>
      </c>
      <c r="J127" s="77">
        <f>'[1](01)'!$K127</f>
        <v>0</v>
      </c>
      <c r="K127" s="78">
        <f t="shared" si="64"/>
        <v>0</v>
      </c>
      <c r="M127" s="76">
        <f>'[1](02)'!$J127</f>
        <v>0</v>
      </c>
      <c r="N127" s="77">
        <f>'[1](02)'!$K127</f>
        <v>0</v>
      </c>
      <c r="O127" s="78">
        <f t="shared" si="90"/>
        <v>0</v>
      </c>
      <c r="Q127" s="76">
        <f>'[1](03)'!$J127</f>
        <v>0</v>
      </c>
      <c r="R127" s="77">
        <f>'[1](03)'!$K127</f>
        <v>0</v>
      </c>
      <c r="S127" s="78">
        <f t="shared" si="91"/>
        <v>0</v>
      </c>
      <c r="U127" s="76">
        <f>'[1](04)'!$J127</f>
        <v>0</v>
      </c>
      <c r="V127" s="77">
        <f>'[1](04)'!$K127</f>
        <v>0</v>
      </c>
      <c r="W127" s="78">
        <f t="shared" si="92"/>
        <v>0</v>
      </c>
      <c r="Y127" s="76">
        <f>'[1](05)'!$J127</f>
        <v>0</v>
      </c>
      <c r="Z127" s="77">
        <f>'[1](05)'!$K127</f>
        <v>0</v>
      </c>
      <c r="AA127" s="78">
        <f t="shared" si="93"/>
        <v>0</v>
      </c>
      <c r="AC127" s="76">
        <f>'[1](06)'!$J127</f>
        <v>0</v>
      </c>
      <c r="AD127" s="77">
        <f>'[1](06)'!$K127</f>
        <v>0</v>
      </c>
      <c r="AE127" s="78">
        <f t="shared" si="94"/>
        <v>0</v>
      </c>
      <c r="AG127" s="76">
        <f>'[1](07)'!$J127</f>
        <v>0</v>
      </c>
      <c r="AH127" s="77">
        <f>'[1](07)'!$K127</f>
        <v>0</v>
      </c>
      <c r="AI127" s="78">
        <f t="shared" si="95"/>
        <v>0</v>
      </c>
      <c r="AK127" s="76">
        <f>'[1](08)'!$J127</f>
        <v>0</v>
      </c>
      <c r="AL127" s="77">
        <f>'[1](08)'!$K127</f>
        <v>0</v>
      </c>
      <c r="AM127" s="78">
        <f t="shared" si="96"/>
        <v>0</v>
      </c>
      <c r="AO127" s="76">
        <f>'[1](09)'!$J127</f>
        <v>0</v>
      </c>
      <c r="AP127" s="77">
        <f>'[1](09)'!$K127</f>
        <v>0</v>
      </c>
      <c r="AQ127" s="78">
        <f t="shared" si="97"/>
        <v>0</v>
      </c>
      <c r="AS127" s="76">
        <f>'[1](10)'!$J127</f>
        <v>0</v>
      </c>
      <c r="AT127" s="77">
        <f>'[1](10)'!$K127</f>
        <v>0</v>
      </c>
      <c r="AU127" s="78">
        <f t="shared" si="98"/>
        <v>0</v>
      </c>
      <c r="AW127" s="76">
        <f>'[1](11)'!$J127</f>
        <v>0</v>
      </c>
      <c r="AX127" s="77">
        <f>'[1](11)'!$K127</f>
        <v>0</v>
      </c>
      <c r="AY127" s="78">
        <f t="shared" si="99"/>
        <v>0</v>
      </c>
      <c r="BA127" s="76">
        <f>'[1](12)'!$J127</f>
        <v>0</v>
      </c>
      <c r="BB127" s="77">
        <f>'[1](12)'!$K127</f>
        <v>0</v>
      </c>
      <c r="BC127" s="78">
        <f t="shared" si="100"/>
        <v>0</v>
      </c>
      <c r="BE127" s="79">
        <f t="shared" si="76"/>
        <v>0</v>
      </c>
      <c r="BF127" s="80">
        <f>IFERROR(HLOOKUP(BE127,A127:$BD$5001,$BL127,0),0)</f>
        <v>43131</v>
      </c>
      <c r="BG127" s="79">
        <f t="shared" si="77"/>
        <v>0</v>
      </c>
      <c r="BH127" s="80">
        <f>IFERROR(HLOOKUP(BG127,A127:$BD$5001,$BL127,0),0)</f>
        <v>43131</v>
      </c>
      <c r="BI127" s="10">
        <f t="shared" si="78"/>
        <v>0</v>
      </c>
      <c r="BJ127" s="11">
        <f t="shared" si="62"/>
        <v>0</v>
      </c>
      <c r="BL127" s="9">
        <f t="shared" si="63"/>
        <v>884</v>
      </c>
    </row>
    <row r="128" spans="1:64" ht="18" customHeight="1" outlineLevel="2">
      <c r="A128" s="81">
        <f>[1]DATA!A128</f>
        <v>160018</v>
      </c>
      <c r="B128" s="82" t="str">
        <f>[1]DATA!B128</f>
        <v>Beans Foul Cans</v>
      </c>
      <c r="C128" s="82" t="str">
        <f>[1]DATA!C128</f>
        <v>Can 450 Gr</v>
      </c>
      <c r="E128" s="83"/>
      <c r="F128" s="84"/>
      <c r="G128" s="85"/>
      <c r="I128" s="83">
        <f>'[1](01)'!$J128</f>
        <v>0</v>
      </c>
      <c r="J128" s="84">
        <f>'[1](01)'!$K128</f>
        <v>0</v>
      </c>
      <c r="K128" s="85">
        <f t="shared" si="64"/>
        <v>0</v>
      </c>
      <c r="M128" s="83">
        <f>'[1](02)'!$J128</f>
        <v>0</v>
      </c>
      <c r="N128" s="84">
        <f>'[1](02)'!$K128</f>
        <v>0</v>
      </c>
      <c r="O128" s="85">
        <f t="shared" si="90"/>
        <v>0</v>
      </c>
      <c r="Q128" s="83">
        <f>'[1](03)'!$J128</f>
        <v>0</v>
      </c>
      <c r="R128" s="84">
        <f>'[1](03)'!$K128</f>
        <v>0</v>
      </c>
      <c r="S128" s="85">
        <f t="shared" si="91"/>
        <v>0</v>
      </c>
      <c r="U128" s="83">
        <f>'[1](04)'!$J128</f>
        <v>0</v>
      </c>
      <c r="V128" s="84">
        <f>'[1](04)'!$K128</f>
        <v>0</v>
      </c>
      <c r="W128" s="85">
        <f t="shared" si="92"/>
        <v>0</v>
      </c>
      <c r="Y128" s="83">
        <f>'[1](05)'!$J128</f>
        <v>0</v>
      </c>
      <c r="Z128" s="84">
        <f>'[1](05)'!$K128</f>
        <v>0</v>
      </c>
      <c r="AA128" s="85">
        <f t="shared" si="93"/>
        <v>0</v>
      </c>
      <c r="AC128" s="83">
        <f>'[1](06)'!$J128</f>
        <v>0</v>
      </c>
      <c r="AD128" s="84">
        <f>'[1](06)'!$K128</f>
        <v>0</v>
      </c>
      <c r="AE128" s="85">
        <f t="shared" si="94"/>
        <v>0</v>
      </c>
      <c r="AG128" s="83">
        <f>'[1](07)'!$J128</f>
        <v>0</v>
      </c>
      <c r="AH128" s="84">
        <f>'[1](07)'!$K128</f>
        <v>0</v>
      </c>
      <c r="AI128" s="85">
        <f t="shared" si="95"/>
        <v>0</v>
      </c>
      <c r="AK128" s="83">
        <f>'[1](08)'!$J128</f>
        <v>0</v>
      </c>
      <c r="AL128" s="84">
        <f>'[1](08)'!$K128</f>
        <v>0</v>
      </c>
      <c r="AM128" s="85">
        <f t="shared" si="96"/>
        <v>0</v>
      </c>
      <c r="AO128" s="83">
        <f>'[1](09)'!$J128</f>
        <v>0</v>
      </c>
      <c r="AP128" s="84">
        <f>'[1](09)'!$K128</f>
        <v>0</v>
      </c>
      <c r="AQ128" s="85">
        <f t="shared" si="97"/>
        <v>0</v>
      </c>
      <c r="AS128" s="83">
        <f>'[1](10)'!$J128</f>
        <v>0</v>
      </c>
      <c r="AT128" s="84">
        <f>'[1](10)'!$K128</f>
        <v>0</v>
      </c>
      <c r="AU128" s="85">
        <f t="shared" si="98"/>
        <v>0</v>
      </c>
      <c r="AW128" s="83">
        <f>'[1](11)'!$J128</f>
        <v>0</v>
      </c>
      <c r="AX128" s="84">
        <f>'[1](11)'!$K128</f>
        <v>0</v>
      </c>
      <c r="AY128" s="85">
        <f t="shared" si="99"/>
        <v>0</v>
      </c>
      <c r="BA128" s="83">
        <f>'[1](12)'!$J128</f>
        <v>0</v>
      </c>
      <c r="BB128" s="84">
        <f>'[1](12)'!$K128</f>
        <v>0</v>
      </c>
      <c r="BC128" s="85">
        <f t="shared" si="100"/>
        <v>0</v>
      </c>
      <c r="BE128" s="86">
        <f t="shared" si="76"/>
        <v>0</v>
      </c>
      <c r="BF128" s="87">
        <f>IFERROR(HLOOKUP(BE128,A128:$BD$5001,$BL128,0),0)</f>
        <v>43131</v>
      </c>
      <c r="BG128" s="86">
        <f t="shared" si="77"/>
        <v>0</v>
      </c>
      <c r="BH128" s="87">
        <f>IFERROR(HLOOKUP(BG128,A128:$BD$5001,$BL128,0),0)</f>
        <v>43131</v>
      </c>
      <c r="BI128" s="88">
        <f t="shared" si="78"/>
        <v>0</v>
      </c>
      <c r="BJ128" s="89">
        <f t="shared" si="62"/>
        <v>0</v>
      </c>
      <c r="BL128" s="9">
        <f t="shared" si="63"/>
        <v>883</v>
      </c>
    </row>
    <row r="129" spans="1:64" ht="18" customHeight="1" outlineLevel="2">
      <c r="A129" s="74">
        <f>[1]DATA!A129</f>
        <v>160019</v>
      </c>
      <c r="B129" s="75" t="str">
        <f>[1]DATA!B129</f>
        <v>Syrup Almond Bottle</v>
      </c>
      <c r="C129" s="75" t="str">
        <f>[1]DATA!C129</f>
        <v>Bottle 700 ml</v>
      </c>
      <c r="E129" s="76"/>
      <c r="F129" s="77"/>
      <c r="G129" s="78"/>
      <c r="I129" s="76">
        <f>'[1](01)'!$J129</f>
        <v>0</v>
      </c>
      <c r="J129" s="77">
        <f>'[1](01)'!$K129</f>
        <v>0</v>
      </c>
      <c r="K129" s="78">
        <f t="shared" si="64"/>
        <v>0</v>
      </c>
      <c r="M129" s="76">
        <f>'[1](02)'!$J129</f>
        <v>0</v>
      </c>
      <c r="N129" s="77">
        <f>'[1](02)'!$K129</f>
        <v>0</v>
      </c>
      <c r="O129" s="78">
        <f t="shared" si="90"/>
        <v>0</v>
      </c>
      <c r="Q129" s="76">
        <f>'[1](03)'!$J129</f>
        <v>0</v>
      </c>
      <c r="R129" s="77">
        <f>'[1](03)'!$K129</f>
        <v>0</v>
      </c>
      <c r="S129" s="78">
        <f t="shared" si="91"/>
        <v>0</v>
      </c>
      <c r="U129" s="76">
        <f>'[1](04)'!$J129</f>
        <v>0</v>
      </c>
      <c r="V129" s="77">
        <f>'[1](04)'!$K129</f>
        <v>0</v>
      </c>
      <c r="W129" s="78">
        <f t="shared" si="92"/>
        <v>0</v>
      </c>
      <c r="Y129" s="76">
        <f>'[1](05)'!$J129</f>
        <v>0</v>
      </c>
      <c r="Z129" s="77">
        <f>'[1](05)'!$K129</f>
        <v>0</v>
      </c>
      <c r="AA129" s="78">
        <f t="shared" si="93"/>
        <v>0</v>
      </c>
      <c r="AC129" s="76">
        <f>'[1](06)'!$J129</f>
        <v>0</v>
      </c>
      <c r="AD129" s="77">
        <f>'[1](06)'!$K129</f>
        <v>0</v>
      </c>
      <c r="AE129" s="78">
        <f t="shared" si="94"/>
        <v>0</v>
      </c>
      <c r="AG129" s="76">
        <f>'[1](07)'!$J129</f>
        <v>0</v>
      </c>
      <c r="AH129" s="77">
        <f>'[1](07)'!$K129</f>
        <v>0</v>
      </c>
      <c r="AI129" s="78">
        <f t="shared" si="95"/>
        <v>0</v>
      </c>
      <c r="AK129" s="76">
        <f>'[1](08)'!$J129</f>
        <v>0</v>
      </c>
      <c r="AL129" s="77">
        <f>'[1](08)'!$K129</f>
        <v>0</v>
      </c>
      <c r="AM129" s="78">
        <f t="shared" si="96"/>
        <v>0</v>
      </c>
      <c r="AO129" s="76">
        <f>'[1](09)'!$J129</f>
        <v>0</v>
      </c>
      <c r="AP129" s="77">
        <f>'[1](09)'!$K129</f>
        <v>0</v>
      </c>
      <c r="AQ129" s="78">
        <f t="shared" si="97"/>
        <v>0</v>
      </c>
      <c r="AS129" s="76">
        <f>'[1](10)'!$J129</f>
        <v>0</v>
      </c>
      <c r="AT129" s="77">
        <f>'[1](10)'!$K129</f>
        <v>0</v>
      </c>
      <c r="AU129" s="78">
        <f t="shared" si="98"/>
        <v>0</v>
      </c>
      <c r="AW129" s="76">
        <f>'[1](11)'!$J129</f>
        <v>0</v>
      </c>
      <c r="AX129" s="77">
        <f>'[1](11)'!$K129</f>
        <v>0</v>
      </c>
      <c r="AY129" s="78">
        <f t="shared" si="99"/>
        <v>0</v>
      </c>
      <c r="BA129" s="76">
        <f>'[1](12)'!$J129</f>
        <v>0</v>
      </c>
      <c r="BB129" s="77">
        <f>'[1](12)'!$K129</f>
        <v>0</v>
      </c>
      <c r="BC129" s="78">
        <f t="shared" si="100"/>
        <v>0</v>
      </c>
      <c r="BE129" s="79">
        <f t="shared" si="76"/>
        <v>0</v>
      </c>
      <c r="BF129" s="80">
        <f>IFERROR(HLOOKUP(BE129,A129:$BD$5001,$BL129,0),0)</f>
        <v>43131</v>
      </c>
      <c r="BG129" s="79">
        <f t="shared" si="77"/>
        <v>0</v>
      </c>
      <c r="BH129" s="80">
        <f>IFERROR(HLOOKUP(BG129,A129:$BD$5001,$BL129,0),0)</f>
        <v>43131</v>
      </c>
      <c r="BI129" s="10">
        <f t="shared" si="78"/>
        <v>0</v>
      </c>
      <c r="BJ129" s="11">
        <f t="shared" si="62"/>
        <v>0</v>
      </c>
      <c r="BL129" s="9">
        <f t="shared" si="63"/>
        <v>882</v>
      </c>
    </row>
    <row r="130" spans="1:64" ht="18" customHeight="1" outlineLevel="2">
      <c r="A130" s="81">
        <f>[1]DATA!A130</f>
        <v>160020</v>
      </c>
      <c r="B130" s="82" t="str">
        <f>[1]DATA!B130</f>
        <v>Syrup Mojito Bottle</v>
      </c>
      <c r="C130" s="82" t="str">
        <f>[1]DATA!C130</f>
        <v>Bottle 700 ml</v>
      </c>
      <c r="E130" s="83"/>
      <c r="F130" s="84"/>
      <c r="G130" s="85"/>
      <c r="I130" s="83">
        <f>'[1](01)'!$J130</f>
        <v>0</v>
      </c>
      <c r="J130" s="84">
        <f>'[1](01)'!$K130</f>
        <v>0</v>
      </c>
      <c r="K130" s="85">
        <f t="shared" si="64"/>
        <v>0</v>
      </c>
      <c r="M130" s="83">
        <f>'[1](02)'!$J130</f>
        <v>0</v>
      </c>
      <c r="N130" s="84">
        <f>'[1](02)'!$K130</f>
        <v>0</v>
      </c>
      <c r="O130" s="85">
        <f t="shared" si="90"/>
        <v>0</v>
      </c>
      <c r="Q130" s="83">
        <f>'[1](03)'!$J130</f>
        <v>0</v>
      </c>
      <c r="R130" s="84">
        <f>'[1](03)'!$K130</f>
        <v>0</v>
      </c>
      <c r="S130" s="85">
        <f t="shared" si="91"/>
        <v>0</v>
      </c>
      <c r="U130" s="83">
        <f>'[1](04)'!$J130</f>
        <v>0</v>
      </c>
      <c r="V130" s="84">
        <f>'[1](04)'!$K130</f>
        <v>0</v>
      </c>
      <c r="W130" s="85">
        <f t="shared" si="92"/>
        <v>0</v>
      </c>
      <c r="Y130" s="83">
        <f>'[1](05)'!$J130</f>
        <v>0</v>
      </c>
      <c r="Z130" s="84">
        <f>'[1](05)'!$K130</f>
        <v>0</v>
      </c>
      <c r="AA130" s="85">
        <f t="shared" si="93"/>
        <v>0</v>
      </c>
      <c r="AC130" s="83">
        <f>'[1](06)'!$J130</f>
        <v>0</v>
      </c>
      <c r="AD130" s="84">
        <f>'[1](06)'!$K130</f>
        <v>0</v>
      </c>
      <c r="AE130" s="85">
        <f t="shared" si="94"/>
        <v>0</v>
      </c>
      <c r="AG130" s="83">
        <f>'[1](07)'!$J130</f>
        <v>0</v>
      </c>
      <c r="AH130" s="84">
        <f>'[1](07)'!$K130</f>
        <v>0</v>
      </c>
      <c r="AI130" s="85">
        <f t="shared" si="95"/>
        <v>0</v>
      </c>
      <c r="AK130" s="83">
        <f>'[1](08)'!$J130</f>
        <v>0</v>
      </c>
      <c r="AL130" s="84">
        <f>'[1](08)'!$K130</f>
        <v>0</v>
      </c>
      <c r="AM130" s="85">
        <f t="shared" si="96"/>
        <v>0</v>
      </c>
      <c r="AO130" s="83">
        <f>'[1](09)'!$J130</f>
        <v>0</v>
      </c>
      <c r="AP130" s="84">
        <f>'[1](09)'!$K130</f>
        <v>0</v>
      </c>
      <c r="AQ130" s="85">
        <f t="shared" si="97"/>
        <v>0</v>
      </c>
      <c r="AS130" s="83">
        <f>'[1](10)'!$J130</f>
        <v>0</v>
      </c>
      <c r="AT130" s="84">
        <f>'[1](10)'!$K130</f>
        <v>0</v>
      </c>
      <c r="AU130" s="85">
        <f t="shared" si="98"/>
        <v>0</v>
      </c>
      <c r="AW130" s="83">
        <f>'[1](11)'!$J130</f>
        <v>0</v>
      </c>
      <c r="AX130" s="84">
        <f>'[1](11)'!$K130</f>
        <v>0</v>
      </c>
      <c r="AY130" s="85">
        <f t="shared" si="99"/>
        <v>0</v>
      </c>
      <c r="BA130" s="83">
        <f>'[1](12)'!$J130</f>
        <v>0</v>
      </c>
      <c r="BB130" s="84">
        <f>'[1](12)'!$K130</f>
        <v>0</v>
      </c>
      <c r="BC130" s="85">
        <f t="shared" si="100"/>
        <v>0</v>
      </c>
      <c r="BE130" s="86">
        <f t="shared" si="76"/>
        <v>0</v>
      </c>
      <c r="BF130" s="87">
        <f>IFERROR(HLOOKUP(BE130,A130:$BD$5001,$BL130,0),0)</f>
        <v>43131</v>
      </c>
      <c r="BG130" s="86">
        <f t="shared" si="77"/>
        <v>0</v>
      </c>
      <c r="BH130" s="87">
        <f>IFERROR(HLOOKUP(BG130,A130:$BD$5001,$BL130,0),0)</f>
        <v>43131</v>
      </c>
      <c r="BI130" s="88">
        <f t="shared" si="78"/>
        <v>0</v>
      </c>
      <c r="BJ130" s="89">
        <f t="shared" si="62"/>
        <v>0</v>
      </c>
      <c r="BL130" s="9">
        <f t="shared" si="63"/>
        <v>881</v>
      </c>
    </row>
    <row r="131" spans="1:64" ht="18" customHeight="1" outlineLevel="2">
      <c r="A131" s="74">
        <f>[1]DATA!A131</f>
        <v>160021</v>
      </c>
      <c r="B131" s="75" t="str">
        <f>[1]DATA!B131</f>
        <v>Syrup Coconut Bottle</v>
      </c>
      <c r="C131" s="75" t="str">
        <f>[1]DATA!C131</f>
        <v>Bottle 700 ml</v>
      </c>
      <c r="E131" s="76"/>
      <c r="F131" s="77"/>
      <c r="G131" s="78"/>
      <c r="I131" s="76">
        <f>'[1](01)'!$J131</f>
        <v>0</v>
      </c>
      <c r="J131" s="77">
        <f>'[1](01)'!$K131</f>
        <v>0</v>
      </c>
      <c r="K131" s="78">
        <f t="shared" si="64"/>
        <v>0</v>
      </c>
      <c r="M131" s="76">
        <f>'[1](02)'!$J131</f>
        <v>0</v>
      </c>
      <c r="N131" s="77">
        <f>'[1](02)'!$K131</f>
        <v>0</v>
      </c>
      <c r="O131" s="78">
        <f t="shared" si="90"/>
        <v>0</v>
      </c>
      <c r="Q131" s="76">
        <f>'[1](03)'!$J131</f>
        <v>0</v>
      </c>
      <c r="R131" s="77">
        <f>'[1](03)'!$K131</f>
        <v>0</v>
      </c>
      <c r="S131" s="78">
        <f t="shared" si="91"/>
        <v>0</v>
      </c>
      <c r="U131" s="76">
        <f>'[1](04)'!$J131</f>
        <v>0</v>
      </c>
      <c r="V131" s="77">
        <f>'[1](04)'!$K131</f>
        <v>0</v>
      </c>
      <c r="W131" s="78">
        <f t="shared" si="92"/>
        <v>0</v>
      </c>
      <c r="Y131" s="76">
        <f>'[1](05)'!$J131</f>
        <v>0</v>
      </c>
      <c r="Z131" s="77">
        <f>'[1](05)'!$K131</f>
        <v>0</v>
      </c>
      <c r="AA131" s="78">
        <f t="shared" si="93"/>
        <v>0</v>
      </c>
      <c r="AC131" s="76">
        <f>'[1](06)'!$J131</f>
        <v>0</v>
      </c>
      <c r="AD131" s="77">
        <f>'[1](06)'!$K131</f>
        <v>0</v>
      </c>
      <c r="AE131" s="78">
        <f t="shared" si="94"/>
        <v>0</v>
      </c>
      <c r="AG131" s="76">
        <f>'[1](07)'!$J131</f>
        <v>0</v>
      </c>
      <c r="AH131" s="77">
        <f>'[1](07)'!$K131</f>
        <v>0</v>
      </c>
      <c r="AI131" s="78">
        <f t="shared" si="95"/>
        <v>0</v>
      </c>
      <c r="AK131" s="76">
        <f>'[1](08)'!$J131</f>
        <v>0</v>
      </c>
      <c r="AL131" s="77">
        <f>'[1](08)'!$K131</f>
        <v>0</v>
      </c>
      <c r="AM131" s="78">
        <f t="shared" si="96"/>
        <v>0</v>
      </c>
      <c r="AO131" s="76">
        <f>'[1](09)'!$J131</f>
        <v>0</v>
      </c>
      <c r="AP131" s="77">
        <f>'[1](09)'!$K131</f>
        <v>0</v>
      </c>
      <c r="AQ131" s="78">
        <f t="shared" si="97"/>
        <v>0</v>
      </c>
      <c r="AS131" s="76">
        <f>'[1](10)'!$J131</f>
        <v>0</v>
      </c>
      <c r="AT131" s="77">
        <f>'[1](10)'!$K131</f>
        <v>0</v>
      </c>
      <c r="AU131" s="78">
        <f t="shared" si="98"/>
        <v>0</v>
      </c>
      <c r="AW131" s="76">
        <f>'[1](11)'!$J131</f>
        <v>0</v>
      </c>
      <c r="AX131" s="77">
        <f>'[1](11)'!$K131</f>
        <v>0</v>
      </c>
      <c r="AY131" s="78">
        <f t="shared" si="99"/>
        <v>0</v>
      </c>
      <c r="BA131" s="76">
        <f>'[1](12)'!$J131</f>
        <v>0</v>
      </c>
      <c r="BB131" s="77">
        <f>'[1](12)'!$K131</f>
        <v>0</v>
      </c>
      <c r="BC131" s="78">
        <f t="shared" si="100"/>
        <v>0</v>
      </c>
      <c r="BE131" s="79">
        <f t="shared" si="76"/>
        <v>0</v>
      </c>
      <c r="BF131" s="80">
        <f>IFERROR(HLOOKUP(BE131,A131:$BD$5001,$BL131,0),0)</f>
        <v>43131</v>
      </c>
      <c r="BG131" s="79">
        <f t="shared" si="77"/>
        <v>0</v>
      </c>
      <c r="BH131" s="80">
        <f>IFERROR(HLOOKUP(BG131,A131:$BD$5001,$BL131,0),0)</f>
        <v>43131</v>
      </c>
      <c r="BI131" s="10">
        <f t="shared" si="78"/>
        <v>0</v>
      </c>
      <c r="BJ131" s="11">
        <f t="shared" si="62"/>
        <v>0</v>
      </c>
      <c r="BL131" s="9">
        <f t="shared" si="63"/>
        <v>880</v>
      </c>
    </row>
    <row r="132" spans="1:64" ht="18" customHeight="1" outlineLevel="2">
      <c r="A132" s="81">
        <f>[1]DATA!A132</f>
        <v>160022</v>
      </c>
      <c r="B132" s="82" t="str">
        <f>[1]DATA!B132</f>
        <v>Syrup Kiwi Bottle</v>
      </c>
      <c r="C132" s="82" t="str">
        <f>[1]DATA!C132</f>
        <v>Bottle 700 ml</v>
      </c>
      <c r="E132" s="83"/>
      <c r="F132" s="84"/>
      <c r="G132" s="85"/>
      <c r="I132" s="83">
        <f>'[1](01)'!$J132</f>
        <v>0</v>
      </c>
      <c r="J132" s="84">
        <f>'[1](01)'!$K132</f>
        <v>0</v>
      </c>
      <c r="K132" s="85">
        <f t="shared" si="64"/>
        <v>0</v>
      </c>
      <c r="M132" s="83">
        <f>'[1](02)'!$J132</f>
        <v>0</v>
      </c>
      <c r="N132" s="84">
        <f>'[1](02)'!$K132</f>
        <v>0</v>
      </c>
      <c r="O132" s="85">
        <f t="shared" si="90"/>
        <v>0</v>
      </c>
      <c r="Q132" s="83">
        <f>'[1](03)'!$J132</f>
        <v>0</v>
      </c>
      <c r="R132" s="84">
        <f>'[1](03)'!$K132</f>
        <v>0</v>
      </c>
      <c r="S132" s="85">
        <f t="shared" si="91"/>
        <v>0</v>
      </c>
      <c r="U132" s="83">
        <f>'[1](04)'!$J132</f>
        <v>0</v>
      </c>
      <c r="V132" s="84">
        <f>'[1](04)'!$K132</f>
        <v>0</v>
      </c>
      <c r="W132" s="85">
        <f t="shared" si="92"/>
        <v>0</v>
      </c>
      <c r="Y132" s="83">
        <f>'[1](05)'!$J132</f>
        <v>0</v>
      </c>
      <c r="Z132" s="84">
        <f>'[1](05)'!$K132</f>
        <v>0</v>
      </c>
      <c r="AA132" s="85">
        <f t="shared" si="93"/>
        <v>0</v>
      </c>
      <c r="AC132" s="83">
        <f>'[1](06)'!$J132</f>
        <v>0</v>
      </c>
      <c r="AD132" s="84">
        <f>'[1](06)'!$K132</f>
        <v>0</v>
      </c>
      <c r="AE132" s="85">
        <f t="shared" si="94"/>
        <v>0</v>
      </c>
      <c r="AG132" s="83">
        <f>'[1](07)'!$J132</f>
        <v>0</v>
      </c>
      <c r="AH132" s="84">
        <f>'[1](07)'!$K132</f>
        <v>0</v>
      </c>
      <c r="AI132" s="85">
        <f t="shared" si="95"/>
        <v>0</v>
      </c>
      <c r="AK132" s="83">
        <f>'[1](08)'!$J132</f>
        <v>0</v>
      </c>
      <c r="AL132" s="84">
        <f>'[1](08)'!$K132</f>
        <v>0</v>
      </c>
      <c r="AM132" s="85">
        <f t="shared" si="96"/>
        <v>0</v>
      </c>
      <c r="AO132" s="83">
        <f>'[1](09)'!$J132</f>
        <v>0</v>
      </c>
      <c r="AP132" s="84">
        <f>'[1](09)'!$K132</f>
        <v>0</v>
      </c>
      <c r="AQ132" s="85">
        <f t="shared" si="97"/>
        <v>0</v>
      </c>
      <c r="AS132" s="83">
        <f>'[1](10)'!$J132</f>
        <v>0</v>
      </c>
      <c r="AT132" s="84">
        <f>'[1](10)'!$K132</f>
        <v>0</v>
      </c>
      <c r="AU132" s="85">
        <f t="shared" si="98"/>
        <v>0</v>
      </c>
      <c r="AW132" s="83">
        <f>'[1](11)'!$J132</f>
        <v>0</v>
      </c>
      <c r="AX132" s="84">
        <f>'[1](11)'!$K132</f>
        <v>0</v>
      </c>
      <c r="AY132" s="85">
        <f t="shared" si="99"/>
        <v>0</v>
      </c>
      <c r="BA132" s="83">
        <f>'[1](12)'!$J132</f>
        <v>0</v>
      </c>
      <c r="BB132" s="84">
        <f>'[1](12)'!$K132</f>
        <v>0</v>
      </c>
      <c r="BC132" s="85">
        <f t="shared" si="100"/>
        <v>0</v>
      </c>
      <c r="BE132" s="86">
        <f t="shared" si="76"/>
        <v>0</v>
      </c>
      <c r="BF132" s="87">
        <f>IFERROR(HLOOKUP(BE132,A132:$BD$5001,$BL132,0),0)</f>
        <v>43131</v>
      </c>
      <c r="BG132" s="86">
        <f t="shared" si="77"/>
        <v>0</v>
      </c>
      <c r="BH132" s="87">
        <f>IFERROR(HLOOKUP(BG132,A132:$BD$5001,$BL132,0),0)</f>
        <v>43131</v>
      </c>
      <c r="BI132" s="88">
        <f t="shared" si="78"/>
        <v>0</v>
      </c>
      <c r="BJ132" s="89">
        <f t="shared" si="62"/>
        <v>0</v>
      </c>
      <c r="BL132" s="9">
        <f t="shared" si="63"/>
        <v>879</v>
      </c>
    </row>
    <row r="133" spans="1:64" ht="18" customHeight="1" outlineLevel="2">
      <c r="A133" s="74">
        <f>[1]DATA!A133</f>
        <v>160023</v>
      </c>
      <c r="B133" s="75" t="str">
        <f>[1]DATA!B133</f>
        <v>Tehena Gallon 9 kg</v>
      </c>
      <c r="C133" s="75" t="str">
        <f>[1]DATA!C133</f>
        <v>Tin 9 kg</v>
      </c>
      <c r="E133" s="76"/>
      <c r="F133" s="77"/>
      <c r="G133" s="78"/>
      <c r="I133" s="76">
        <f>'[1](01)'!$J133</f>
        <v>9</v>
      </c>
      <c r="J133" s="77">
        <f>'[1](01)'!$K133</f>
        <v>2966.87</v>
      </c>
      <c r="K133" s="78">
        <f t="shared" si="64"/>
        <v>1</v>
      </c>
      <c r="M133" s="76">
        <f>'[1](02)'!$J133</f>
        <v>1</v>
      </c>
      <c r="N133" s="77">
        <f>'[1](02)'!$K133</f>
        <v>329.65</v>
      </c>
      <c r="O133" s="78">
        <f t="shared" si="90"/>
        <v>-8</v>
      </c>
      <c r="Q133" s="76">
        <f>'[1](03)'!$J133</f>
        <v>0</v>
      </c>
      <c r="R133" s="77">
        <f>'[1](03)'!$K133</f>
        <v>0</v>
      </c>
      <c r="S133" s="78">
        <f t="shared" si="91"/>
        <v>0</v>
      </c>
      <c r="U133" s="76">
        <f>'[1](04)'!$J133</f>
        <v>0</v>
      </c>
      <c r="V133" s="77">
        <f>'[1](04)'!$K133</f>
        <v>0</v>
      </c>
      <c r="W133" s="78">
        <f t="shared" si="92"/>
        <v>0</v>
      </c>
      <c r="Y133" s="76">
        <f>'[1](05)'!$J133</f>
        <v>0</v>
      </c>
      <c r="Z133" s="77">
        <f>'[1](05)'!$K133</f>
        <v>0</v>
      </c>
      <c r="AA133" s="78">
        <f t="shared" si="93"/>
        <v>0</v>
      </c>
      <c r="AC133" s="76">
        <f>'[1](06)'!$J133</f>
        <v>0</v>
      </c>
      <c r="AD133" s="77">
        <f>'[1](06)'!$K133</f>
        <v>0</v>
      </c>
      <c r="AE133" s="78">
        <f t="shared" si="94"/>
        <v>0</v>
      </c>
      <c r="AG133" s="76">
        <f>'[1](07)'!$J133</f>
        <v>0</v>
      </c>
      <c r="AH133" s="77">
        <f>'[1](07)'!$K133</f>
        <v>0</v>
      </c>
      <c r="AI133" s="78">
        <f t="shared" si="95"/>
        <v>0</v>
      </c>
      <c r="AK133" s="76">
        <f>'[1](08)'!$J133</f>
        <v>0</v>
      </c>
      <c r="AL133" s="77">
        <f>'[1](08)'!$K133</f>
        <v>0</v>
      </c>
      <c r="AM133" s="78">
        <f t="shared" si="96"/>
        <v>0</v>
      </c>
      <c r="AO133" s="76">
        <f>'[1](09)'!$J133</f>
        <v>0</v>
      </c>
      <c r="AP133" s="77">
        <f>'[1](09)'!$K133</f>
        <v>0</v>
      </c>
      <c r="AQ133" s="78">
        <f t="shared" si="97"/>
        <v>0</v>
      </c>
      <c r="AS133" s="76">
        <f>'[1](10)'!$J133</f>
        <v>0</v>
      </c>
      <c r="AT133" s="77">
        <f>'[1](10)'!$K133</f>
        <v>0</v>
      </c>
      <c r="AU133" s="78">
        <f t="shared" si="98"/>
        <v>0</v>
      </c>
      <c r="AW133" s="76">
        <f>'[1](11)'!$J133</f>
        <v>0</v>
      </c>
      <c r="AX133" s="77">
        <f>'[1](11)'!$K133</f>
        <v>0</v>
      </c>
      <c r="AY133" s="78">
        <f t="shared" si="99"/>
        <v>0</v>
      </c>
      <c r="BA133" s="76">
        <f>'[1](12)'!$J133</f>
        <v>0</v>
      </c>
      <c r="BB133" s="77">
        <f>'[1](12)'!$K133</f>
        <v>0</v>
      </c>
      <c r="BC133" s="78">
        <f t="shared" si="100"/>
        <v>0</v>
      </c>
      <c r="BE133" s="79">
        <f t="shared" si="76"/>
        <v>9</v>
      </c>
      <c r="BF133" s="80">
        <f>IFERROR(HLOOKUP(BE133,A133:$BD$5001,$BL133,0),0)</f>
        <v>43131</v>
      </c>
      <c r="BG133" s="79">
        <f t="shared" si="77"/>
        <v>0</v>
      </c>
      <c r="BH133" s="80">
        <f>IFERROR(HLOOKUP(BG133,A133:$BD$5001,$BL133,0),0)</f>
        <v>43190</v>
      </c>
      <c r="BI133" s="10">
        <f t="shared" si="78"/>
        <v>9</v>
      </c>
      <c r="BJ133" s="11">
        <f t="shared" si="62"/>
        <v>-1</v>
      </c>
      <c r="BL133" s="9">
        <f t="shared" si="63"/>
        <v>878</v>
      </c>
    </row>
    <row r="134" spans="1:64" ht="18" customHeight="1" outlineLevel="2">
      <c r="A134" s="81">
        <f>[1]DATA!A134</f>
        <v>160024</v>
      </c>
      <c r="B134" s="82" t="str">
        <f>[1]DATA!B134</f>
        <v>Beans Sprout Cans</v>
      </c>
      <c r="C134" s="82" t="str">
        <f>[1]DATA!C134</f>
        <v>Can 400 Gr</v>
      </c>
      <c r="E134" s="83"/>
      <c r="F134" s="84"/>
      <c r="G134" s="85"/>
      <c r="I134" s="83">
        <f>'[1](01)'!$J134</f>
        <v>0</v>
      </c>
      <c r="J134" s="84">
        <f>'[1](01)'!$K134</f>
        <v>0</v>
      </c>
      <c r="K134" s="85">
        <f t="shared" si="64"/>
        <v>0</v>
      </c>
      <c r="M134" s="83">
        <f>'[1](02)'!$J134</f>
        <v>0</v>
      </c>
      <c r="N134" s="84">
        <f>'[1](02)'!$K134</f>
        <v>0</v>
      </c>
      <c r="O134" s="85">
        <f t="shared" si="90"/>
        <v>0</v>
      </c>
      <c r="Q134" s="83">
        <f>'[1](03)'!$J134</f>
        <v>0</v>
      </c>
      <c r="R134" s="84">
        <f>'[1](03)'!$K134</f>
        <v>0</v>
      </c>
      <c r="S134" s="85">
        <f t="shared" si="91"/>
        <v>0</v>
      </c>
      <c r="U134" s="83">
        <f>'[1](04)'!$J134</f>
        <v>0</v>
      </c>
      <c r="V134" s="84">
        <f>'[1](04)'!$K134</f>
        <v>0</v>
      </c>
      <c r="W134" s="85">
        <f t="shared" si="92"/>
        <v>0</v>
      </c>
      <c r="Y134" s="83">
        <f>'[1](05)'!$J134</f>
        <v>0</v>
      </c>
      <c r="Z134" s="84">
        <f>'[1](05)'!$K134</f>
        <v>0</v>
      </c>
      <c r="AA134" s="85">
        <f t="shared" si="93"/>
        <v>0</v>
      </c>
      <c r="AC134" s="83">
        <f>'[1](06)'!$J134</f>
        <v>0</v>
      </c>
      <c r="AD134" s="84">
        <f>'[1](06)'!$K134</f>
        <v>0</v>
      </c>
      <c r="AE134" s="85">
        <f t="shared" si="94"/>
        <v>0</v>
      </c>
      <c r="AG134" s="83">
        <f>'[1](07)'!$J134</f>
        <v>0</v>
      </c>
      <c r="AH134" s="84">
        <f>'[1](07)'!$K134</f>
        <v>0</v>
      </c>
      <c r="AI134" s="85">
        <f t="shared" si="95"/>
        <v>0</v>
      </c>
      <c r="AK134" s="83">
        <f>'[1](08)'!$J134</f>
        <v>0</v>
      </c>
      <c r="AL134" s="84">
        <f>'[1](08)'!$K134</f>
        <v>0</v>
      </c>
      <c r="AM134" s="85">
        <f t="shared" si="96"/>
        <v>0</v>
      </c>
      <c r="AO134" s="83">
        <f>'[1](09)'!$J134</f>
        <v>0</v>
      </c>
      <c r="AP134" s="84">
        <f>'[1](09)'!$K134</f>
        <v>0</v>
      </c>
      <c r="AQ134" s="85">
        <f t="shared" si="97"/>
        <v>0</v>
      </c>
      <c r="AS134" s="83">
        <f>'[1](10)'!$J134</f>
        <v>0</v>
      </c>
      <c r="AT134" s="84">
        <f>'[1](10)'!$K134</f>
        <v>0</v>
      </c>
      <c r="AU134" s="85">
        <f t="shared" si="98"/>
        <v>0</v>
      </c>
      <c r="AW134" s="83">
        <f>'[1](11)'!$J134</f>
        <v>0</v>
      </c>
      <c r="AX134" s="84">
        <f>'[1](11)'!$K134</f>
        <v>0</v>
      </c>
      <c r="AY134" s="85">
        <f t="shared" si="99"/>
        <v>0</v>
      </c>
      <c r="BA134" s="83">
        <f>'[1](12)'!$J134</f>
        <v>0</v>
      </c>
      <c r="BB134" s="84">
        <f>'[1](12)'!$K134</f>
        <v>0</v>
      </c>
      <c r="BC134" s="85">
        <f t="shared" si="100"/>
        <v>0</v>
      </c>
      <c r="BE134" s="86">
        <f t="shared" si="76"/>
        <v>0</v>
      </c>
      <c r="BF134" s="87">
        <f>IFERROR(HLOOKUP(BE134,A134:$BD$5001,$BL134,0),0)</f>
        <v>43131</v>
      </c>
      <c r="BG134" s="86">
        <f t="shared" si="77"/>
        <v>0</v>
      </c>
      <c r="BH134" s="87">
        <f>IFERROR(HLOOKUP(BG134,A134:$BD$5001,$BL134,0),0)</f>
        <v>43131</v>
      </c>
      <c r="BI134" s="88">
        <f t="shared" si="78"/>
        <v>0</v>
      </c>
      <c r="BJ134" s="89">
        <f t="shared" si="62"/>
        <v>0</v>
      </c>
      <c r="BL134" s="9">
        <f t="shared" si="63"/>
        <v>877</v>
      </c>
    </row>
    <row r="135" spans="1:64" ht="18" customHeight="1" outlineLevel="2">
      <c r="A135" s="74">
        <f>[1]DATA!A135</f>
        <v>160025</v>
      </c>
      <c r="B135" s="75" t="str">
        <f>[1]DATA!B135</f>
        <v>Curry Madras Cans</v>
      </c>
      <c r="C135" s="75" t="str">
        <f>[1]DATA!C135</f>
        <v>Pkt 250 Gr</v>
      </c>
      <c r="E135" s="76"/>
      <c r="F135" s="77"/>
      <c r="G135" s="78"/>
      <c r="I135" s="76">
        <f>'[1](01)'!$J135</f>
        <v>0</v>
      </c>
      <c r="J135" s="77">
        <f>'[1](01)'!$K135</f>
        <v>0</v>
      </c>
      <c r="K135" s="78">
        <f t="shared" si="64"/>
        <v>0</v>
      </c>
      <c r="M135" s="76">
        <f>'[1](02)'!$J135</f>
        <v>0</v>
      </c>
      <c r="N135" s="77">
        <f>'[1](02)'!$K135</f>
        <v>0</v>
      </c>
      <c r="O135" s="78">
        <f t="shared" si="90"/>
        <v>0</v>
      </c>
      <c r="Q135" s="76">
        <f>'[1](03)'!$J135</f>
        <v>0</v>
      </c>
      <c r="R135" s="77">
        <f>'[1](03)'!$K135</f>
        <v>0</v>
      </c>
      <c r="S135" s="78">
        <f t="shared" si="91"/>
        <v>0</v>
      </c>
      <c r="U135" s="76">
        <f>'[1](04)'!$J135</f>
        <v>0</v>
      </c>
      <c r="V135" s="77">
        <f>'[1](04)'!$K135</f>
        <v>0</v>
      </c>
      <c r="W135" s="78">
        <f t="shared" si="92"/>
        <v>0</v>
      </c>
      <c r="Y135" s="76">
        <f>'[1](05)'!$J135</f>
        <v>0</v>
      </c>
      <c r="Z135" s="77">
        <f>'[1](05)'!$K135</f>
        <v>0</v>
      </c>
      <c r="AA135" s="78">
        <f t="shared" si="93"/>
        <v>0</v>
      </c>
      <c r="AC135" s="76">
        <f>'[1](06)'!$J135</f>
        <v>0</v>
      </c>
      <c r="AD135" s="77">
        <f>'[1](06)'!$K135</f>
        <v>0</v>
      </c>
      <c r="AE135" s="78">
        <f t="shared" si="94"/>
        <v>0</v>
      </c>
      <c r="AG135" s="76">
        <f>'[1](07)'!$J135</f>
        <v>0</v>
      </c>
      <c r="AH135" s="77">
        <f>'[1](07)'!$K135</f>
        <v>0</v>
      </c>
      <c r="AI135" s="78">
        <f t="shared" si="95"/>
        <v>0</v>
      </c>
      <c r="AK135" s="76">
        <f>'[1](08)'!$J135</f>
        <v>0</v>
      </c>
      <c r="AL135" s="77">
        <f>'[1](08)'!$K135</f>
        <v>0</v>
      </c>
      <c r="AM135" s="78">
        <f t="shared" si="96"/>
        <v>0</v>
      </c>
      <c r="AO135" s="76">
        <f>'[1](09)'!$J135</f>
        <v>0</v>
      </c>
      <c r="AP135" s="77">
        <f>'[1](09)'!$K135</f>
        <v>0</v>
      </c>
      <c r="AQ135" s="78">
        <f t="shared" si="97"/>
        <v>0</v>
      </c>
      <c r="AS135" s="76">
        <f>'[1](10)'!$J135</f>
        <v>0</v>
      </c>
      <c r="AT135" s="77">
        <f>'[1](10)'!$K135</f>
        <v>0</v>
      </c>
      <c r="AU135" s="78">
        <f t="shared" si="98"/>
        <v>0</v>
      </c>
      <c r="AW135" s="76">
        <f>'[1](11)'!$J135</f>
        <v>0</v>
      </c>
      <c r="AX135" s="77">
        <f>'[1](11)'!$K135</f>
        <v>0</v>
      </c>
      <c r="AY135" s="78">
        <f t="shared" si="99"/>
        <v>0</v>
      </c>
      <c r="BA135" s="76">
        <f>'[1](12)'!$J135</f>
        <v>0</v>
      </c>
      <c r="BB135" s="77">
        <f>'[1](12)'!$K135</f>
        <v>0</v>
      </c>
      <c r="BC135" s="78">
        <f t="shared" si="100"/>
        <v>0</v>
      </c>
      <c r="BE135" s="79">
        <f t="shared" si="76"/>
        <v>0</v>
      </c>
      <c r="BF135" s="80">
        <f>IFERROR(HLOOKUP(BE135,A135:$BD$5001,$BL135,0),0)</f>
        <v>43131</v>
      </c>
      <c r="BG135" s="79">
        <f t="shared" si="77"/>
        <v>0</v>
      </c>
      <c r="BH135" s="80">
        <f>IFERROR(HLOOKUP(BG135,A135:$BD$5001,$BL135,0),0)</f>
        <v>43131</v>
      </c>
      <c r="BI135" s="10">
        <f t="shared" si="78"/>
        <v>0</v>
      </c>
      <c r="BJ135" s="11">
        <f t="shared" si="62"/>
        <v>0</v>
      </c>
      <c r="BL135" s="9">
        <f t="shared" si="63"/>
        <v>876</v>
      </c>
    </row>
    <row r="136" spans="1:64" ht="18" customHeight="1" outlineLevel="2">
      <c r="A136" s="81">
        <f>[1]DATA!A136</f>
        <v>160027</v>
      </c>
      <c r="B136" s="82" t="str">
        <f>[1]DATA!B136</f>
        <v>Tehena Gallon 16 kg</v>
      </c>
      <c r="C136" s="82" t="str">
        <f>[1]DATA!C136</f>
        <v>Tin 16 KG</v>
      </c>
      <c r="E136" s="83"/>
      <c r="F136" s="84"/>
      <c r="G136" s="85"/>
      <c r="I136" s="83">
        <f>'[1](01)'!$J136</f>
        <v>0</v>
      </c>
      <c r="J136" s="84">
        <f>'[1](01)'!$K136</f>
        <v>0</v>
      </c>
      <c r="K136" s="85">
        <f t="shared" si="64"/>
        <v>0</v>
      </c>
      <c r="M136" s="83">
        <f>'[1](02)'!$J136</f>
        <v>0</v>
      </c>
      <c r="N136" s="84">
        <f>'[1](02)'!$K136</f>
        <v>0</v>
      </c>
      <c r="O136" s="85">
        <f t="shared" si="90"/>
        <v>0</v>
      </c>
      <c r="Q136" s="83">
        <f>'[1](03)'!$J136</f>
        <v>0</v>
      </c>
      <c r="R136" s="84">
        <f>'[1](03)'!$K136</f>
        <v>0</v>
      </c>
      <c r="S136" s="85">
        <f t="shared" si="91"/>
        <v>0</v>
      </c>
      <c r="U136" s="83">
        <f>'[1](04)'!$J136</f>
        <v>0</v>
      </c>
      <c r="V136" s="84">
        <f>'[1](04)'!$K136</f>
        <v>0</v>
      </c>
      <c r="W136" s="85">
        <f t="shared" si="92"/>
        <v>0</v>
      </c>
      <c r="Y136" s="83">
        <f>'[1](05)'!$J136</f>
        <v>0</v>
      </c>
      <c r="Z136" s="84">
        <f>'[1](05)'!$K136</f>
        <v>0</v>
      </c>
      <c r="AA136" s="85">
        <f t="shared" si="93"/>
        <v>0</v>
      </c>
      <c r="AC136" s="83">
        <f>'[1](06)'!$J136</f>
        <v>0</v>
      </c>
      <c r="AD136" s="84">
        <f>'[1](06)'!$K136</f>
        <v>0</v>
      </c>
      <c r="AE136" s="85">
        <f t="shared" si="94"/>
        <v>0</v>
      </c>
      <c r="AG136" s="83">
        <f>'[1](07)'!$J136</f>
        <v>0</v>
      </c>
      <c r="AH136" s="84">
        <f>'[1](07)'!$K136</f>
        <v>0</v>
      </c>
      <c r="AI136" s="85">
        <f t="shared" si="95"/>
        <v>0</v>
      </c>
      <c r="AK136" s="83">
        <f>'[1](08)'!$J136</f>
        <v>0</v>
      </c>
      <c r="AL136" s="84">
        <f>'[1](08)'!$K136</f>
        <v>0</v>
      </c>
      <c r="AM136" s="85">
        <f t="shared" si="96"/>
        <v>0</v>
      </c>
      <c r="AO136" s="83">
        <f>'[1](09)'!$J136</f>
        <v>0</v>
      </c>
      <c r="AP136" s="84">
        <f>'[1](09)'!$K136</f>
        <v>0</v>
      </c>
      <c r="AQ136" s="85">
        <f t="shared" si="97"/>
        <v>0</v>
      </c>
      <c r="AS136" s="83">
        <f>'[1](10)'!$J136</f>
        <v>0</v>
      </c>
      <c r="AT136" s="84">
        <f>'[1](10)'!$K136</f>
        <v>0</v>
      </c>
      <c r="AU136" s="85">
        <f t="shared" si="98"/>
        <v>0</v>
      </c>
      <c r="AW136" s="83">
        <f>'[1](11)'!$J136</f>
        <v>0</v>
      </c>
      <c r="AX136" s="84">
        <f>'[1](11)'!$K136</f>
        <v>0</v>
      </c>
      <c r="AY136" s="85">
        <f t="shared" si="99"/>
        <v>0</v>
      </c>
      <c r="BA136" s="83">
        <f>'[1](12)'!$J136</f>
        <v>0</v>
      </c>
      <c r="BB136" s="84">
        <f>'[1](12)'!$K136</f>
        <v>0</v>
      </c>
      <c r="BC136" s="85">
        <f t="shared" si="100"/>
        <v>0</v>
      </c>
      <c r="BE136" s="86">
        <f t="shared" si="76"/>
        <v>0</v>
      </c>
      <c r="BF136" s="87">
        <f>IFERROR(HLOOKUP(BE136,A136:$BD$5001,$BL136,0),0)</f>
        <v>43131</v>
      </c>
      <c r="BG136" s="86">
        <f t="shared" si="77"/>
        <v>0</v>
      </c>
      <c r="BH136" s="87">
        <f>IFERROR(HLOOKUP(BG136,A136:$BD$5001,$BL136,0),0)</f>
        <v>43131</v>
      </c>
      <c r="BI136" s="88">
        <f t="shared" si="78"/>
        <v>0</v>
      </c>
      <c r="BJ136" s="89">
        <f t="shared" si="62"/>
        <v>0</v>
      </c>
      <c r="BL136" s="9">
        <f t="shared" si="63"/>
        <v>875</v>
      </c>
    </row>
    <row r="137" spans="1:64" s="100" customFormat="1" ht="18" customHeight="1" outlineLevel="1">
      <c r="A137" s="90">
        <f>[1]DATA!A137</f>
        <v>0</v>
      </c>
      <c r="B137" s="91" t="str">
        <f>[1]DATA!B137</f>
        <v>Total Canned &amp; Bottled</v>
      </c>
      <c r="C137" s="91">
        <f>[1]DATA!C137</f>
        <v>0</v>
      </c>
      <c r="D137" s="92"/>
      <c r="E137" s="93"/>
      <c r="F137" s="94"/>
      <c r="G137" s="95"/>
      <c r="H137" s="92"/>
      <c r="I137" s="93"/>
      <c r="J137" s="94">
        <f>'[1](01)'!$K137</f>
        <v>17141.489999999998</v>
      </c>
      <c r="K137" s="95"/>
      <c r="L137" s="92"/>
      <c r="M137" s="93"/>
      <c r="N137" s="94">
        <f>'[1](02)'!$K137</f>
        <v>17265.090000000004</v>
      </c>
      <c r="O137" s="95"/>
      <c r="P137" s="92"/>
      <c r="Q137" s="93"/>
      <c r="R137" s="94">
        <f>'[1](03)'!$K137</f>
        <v>0</v>
      </c>
      <c r="S137" s="95"/>
      <c r="T137" s="92"/>
      <c r="U137" s="93"/>
      <c r="V137" s="94">
        <f>'[1](04)'!$K137</f>
        <v>0</v>
      </c>
      <c r="W137" s="95"/>
      <c r="X137" s="92"/>
      <c r="Y137" s="93"/>
      <c r="Z137" s="94">
        <f>'[1](05)'!$K137</f>
        <v>0</v>
      </c>
      <c r="AA137" s="95"/>
      <c r="AB137" s="92"/>
      <c r="AC137" s="93"/>
      <c r="AD137" s="94">
        <f>'[1](06)'!$K137</f>
        <v>0</v>
      </c>
      <c r="AE137" s="95"/>
      <c r="AF137" s="92"/>
      <c r="AG137" s="93"/>
      <c r="AH137" s="94">
        <f>'[1](07)'!$K137</f>
        <v>0</v>
      </c>
      <c r="AI137" s="95"/>
      <c r="AJ137" s="92"/>
      <c r="AK137" s="93"/>
      <c r="AL137" s="94">
        <f>'[1](08)'!$K137</f>
        <v>0</v>
      </c>
      <c r="AM137" s="95"/>
      <c r="AN137" s="92"/>
      <c r="AO137" s="93"/>
      <c r="AP137" s="94">
        <f>'[1](09)'!$K137</f>
        <v>0</v>
      </c>
      <c r="AQ137" s="95"/>
      <c r="AR137" s="92"/>
      <c r="AS137" s="93"/>
      <c r="AT137" s="94">
        <f>'[1](10)'!$K137</f>
        <v>0</v>
      </c>
      <c r="AU137" s="95"/>
      <c r="AV137" s="92"/>
      <c r="AW137" s="93"/>
      <c r="AX137" s="94">
        <f>'[1](11)'!$K137</f>
        <v>0</v>
      </c>
      <c r="AY137" s="95"/>
      <c r="AZ137" s="92"/>
      <c r="BA137" s="93"/>
      <c r="BB137" s="94">
        <f>'[1](12)'!$K137</f>
        <v>0</v>
      </c>
      <c r="BC137" s="95"/>
      <c r="BD137" s="92"/>
      <c r="BE137" s="96"/>
      <c r="BF137" s="97"/>
      <c r="BG137" s="96"/>
      <c r="BH137" s="97"/>
      <c r="BI137" s="98"/>
      <c r="BJ137" s="99">
        <f t="shared" si="62"/>
        <v>0</v>
      </c>
      <c r="BK137" s="92"/>
      <c r="BL137" s="9">
        <f t="shared" si="63"/>
        <v>874</v>
      </c>
    </row>
    <row r="138" spans="1:64" ht="18" customHeight="1" outlineLevel="2">
      <c r="A138" s="101">
        <f>[1]DATA!A138</f>
        <v>0</v>
      </c>
      <c r="B138" s="102" t="str">
        <f>[1]DATA!B138</f>
        <v>Jam &amp; Honey</v>
      </c>
      <c r="C138" s="102">
        <f>[1]DATA!C138</f>
        <v>0</v>
      </c>
      <c r="E138" s="103"/>
      <c r="F138" s="104"/>
      <c r="G138" s="105"/>
      <c r="I138" s="103"/>
      <c r="J138" s="104"/>
      <c r="K138" s="105"/>
      <c r="M138" s="103"/>
      <c r="N138" s="104"/>
      <c r="O138" s="105"/>
      <c r="Q138" s="103"/>
      <c r="R138" s="104"/>
      <c r="S138" s="105"/>
      <c r="U138" s="103"/>
      <c r="V138" s="104"/>
      <c r="W138" s="105"/>
      <c r="Y138" s="103"/>
      <c r="Z138" s="104"/>
      <c r="AA138" s="105"/>
      <c r="AC138" s="103"/>
      <c r="AD138" s="104"/>
      <c r="AE138" s="105"/>
      <c r="AG138" s="103"/>
      <c r="AH138" s="104"/>
      <c r="AI138" s="105"/>
      <c r="AK138" s="103"/>
      <c r="AL138" s="104"/>
      <c r="AM138" s="105"/>
      <c r="AO138" s="103"/>
      <c r="AP138" s="104"/>
      <c r="AQ138" s="105"/>
      <c r="AS138" s="103"/>
      <c r="AT138" s="104"/>
      <c r="AU138" s="105"/>
      <c r="AW138" s="103"/>
      <c r="AX138" s="104"/>
      <c r="AY138" s="105"/>
      <c r="BA138" s="103"/>
      <c r="BB138" s="104"/>
      <c r="BC138" s="105"/>
      <c r="BE138" s="106"/>
      <c r="BF138" s="107"/>
      <c r="BG138" s="106"/>
      <c r="BH138" s="107"/>
      <c r="BI138" s="108"/>
      <c r="BJ138" s="109">
        <f t="shared" si="62"/>
        <v>0</v>
      </c>
      <c r="BL138" s="9">
        <f t="shared" si="63"/>
        <v>873</v>
      </c>
    </row>
    <row r="139" spans="1:64" ht="18" customHeight="1" outlineLevel="2">
      <c r="A139" s="74">
        <f>[1]DATA!A139</f>
        <v>161001</v>
      </c>
      <c r="B139" s="75" t="str">
        <f>[1]DATA!B139</f>
        <v>Jam Apricot Gallon 5 kg</v>
      </c>
      <c r="C139" s="75" t="str">
        <f>[1]DATA!C139</f>
        <v>Gallon 5 kg</v>
      </c>
      <c r="E139" s="76"/>
      <c r="F139" s="77"/>
      <c r="G139" s="78"/>
      <c r="I139" s="76">
        <f>'[1](01)'!$J139</f>
        <v>16</v>
      </c>
      <c r="J139" s="77">
        <f>'[1](01)'!$K139</f>
        <v>1185.73</v>
      </c>
      <c r="K139" s="78">
        <f t="shared" ref="K139:K202" si="101">IF(I139&gt;=E139,IFERROR(SUM(I139-E139)/I139,0),IF(I139&lt;=E139,IFERROR(-SUM(E139-I139)/I139,0)))</f>
        <v>1</v>
      </c>
      <c r="M139" s="76">
        <f>'[1](02)'!$J139</f>
        <v>17</v>
      </c>
      <c r="N139" s="77">
        <f>'[1](02)'!$K139</f>
        <v>1324.87</v>
      </c>
      <c r="O139" s="78">
        <f t="shared" ref="O139:O151" si="102">IF(M139&gt;=I139,IFERROR(SUM(M139-I139)/M139,0),IF(M139&lt;=I139,IFERROR(-SUM(I139-M139)/M139,0)))</f>
        <v>5.8823529411764705E-2</v>
      </c>
      <c r="Q139" s="76">
        <f>'[1](03)'!$J139</f>
        <v>0</v>
      </c>
      <c r="R139" s="77">
        <f>'[1](03)'!$K139</f>
        <v>0</v>
      </c>
      <c r="S139" s="78">
        <f t="shared" ref="S139:S151" si="103">IF(Q139&gt;=M139,IFERROR(SUM(Q139-M139)/Q139,0),IF(Q139&lt;=M139,IFERROR(-SUM(M139-Q139)/Q139,0)))</f>
        <v>0</v>
      </c>
      <c r="U139" s="76">
        <f>'[1](04)'!$J139</f>
        <v>0</v>
      </c>
      <c r="V139" s="77">
        <f>'[1](04)'!$K139</f>
        <v>0</v>
      </c>
      <c r="W139" s="78">
        <f t="shared" ref="W139:W151" si="104">IF(U139&gt;=Q139,IFERROR(SUM(U139-Q139)/U139,0),IF(U139&lt;=Q139,IFERROR(-SUM(Q139-U139)/U139,0)))</f>
        <v>0</v>
      </c>
      <c r="Y139" s="76">
        <f>'[1](05)'!$J139</f>
        <v>0</v>
      </c>
      <c r="Z139" s="77">
        <f>'[1](05)'!$K139</f>
        <v>0</v>
      </c>
      <c r="AA139" s="78">
        <f t="shared" ref="AA139:AA151" si="105">IF(Y139&gt;=U139,IFERROR(SUM(Y139-U139)/Y139,0),IF(Y139&lt;=U139,IFERROR(-SUM(U139-Y139)/Y139,0)))</f>
        <v>0</v>
      </c>
      <c r="AC139" s="76">
        <f>'[1](06)'!$J139</f>
        <v>0</v>
      </c>
      <c r="AD139" s="77">
        <f>'[1](06)'!$K139</f>
        <v>0</v>
      </c>
      <c r="AE139" s="78">
        <f t="shared" ref="AE139:AE151" si="106">IF(AC139&gt;=Y139,IFERROR(SUM(AC139-Y139)/AC139,0),IF(AC139&lt;=Y139,IFERROR(-SUM(Y139-AC139)/AC139,0)))</f>
        <v>0</v>
      </c>
      <c r="AG139" s="76">
        <f>'[1](07)'!$J139</f>
        <v>0</v>
      </c>
      <c r="AH139" s="77">
        <f>'[1](07)'!$K139</f>
        <v>0</v>
      </c>
      <c r="AI139" s="78">
        <f t="shared" ref="AI139:AI151" si="107">IF(AG139&gt;=AC139,IFERROR(SUM(AG139-AC139)/AG139,0),IF(AG139&lt;=AC139,IFERROR(-SUM(AC139-AG139)/AG139,0)))</f>
        <v>0</v>
      </c>
      <c r="AK139" s="76">
        <f>'[1](08)'!$J139</f>
        <v>0</v>
      </c>
      <c r="AL139" s="77">
        <f>'[1](08)'!$K139</f>
        <v>0</v>
      </c>
      <c r="AM139" s="78">
        <f t="shared" ref="AM139:AM151" si="108">IF(AK139&gt;=AG139,IFERROR(SUM(AK139-AG139)/AK139,0),IF(AK139&lt;=AG139,IFERROR(-SUM(AG139-AK139)/AK139,0)))</f>
        <v>0</v>
      </c>
      <c r="AO139" s="76">
        <f>'[1](09)'!$J139</f>
        <v>0</v>
      </c>
      <c r="AP139" s="77">
        <f>'[1](09)'!$K139</f>
        <v>0</v>
      </c>
      <c r="AQ139" s="78">
        <f t="shared" ref="AQ139:AQ151" si="109">IF(AO139&gt;=AK139,IFERROR(SUM(AO139-AK139)/AO139,0),IF(AO139&lt;=AK139,IFERROR(-SUM(AK139-AO139)/AO139,0)))</f>
        <v>0</v>
      </c>
      <c r="AS139" s="76">
        <f>'[1](10)'!$J139</f>
        <v>0</v>
      </c>
      <c r="AT139" s="77">
        <f>'[1](10)'!$K139</f>
        <v>0</v>
      </c>
      <c r="AU139" s="78">
        <f t="shared" ref="AU139:AU151" si="110">IF(AS139&gt;=AO139,IFERROR(SUM(AS139-AO139)/AS139,0),IF(AS139&lt;=AO139,IFERROR(-SUM(AO139-AS139)/AS139,0)))</f>
        <v>0</v>
      </c>
      <c r="AW139" s="76">
        <f>'[1](11)'!$J139</f>
        <v>0</v>
      </c>
      <c r="AX139" s="77">
        <f>'[1](11)'!$K139</f>
        <v>0</v>
      </c>
      <c r="AY139" s="78">
        <f t="shared" ref="AY139:AY151" si="111">IF(AW139&gt;=AS139,IFERROR(SUM(AW139-AS139)/AW139,0),IF(AW139&lt;=AS139,IFERROR(-SUM(AS139-AW139)/AW139,0)))</f>
        <v>0</v>
      </c>
      <c r="BA139" s="76">
        <f>'[1](12)'!$J139</f>
        <v>0</v>
      </c>
      <c r="BB139" s="77">
        <f>'[1](12)'!$K139</f>
        <v>0</v>
      </c>
      <c r="BC139" s="78">
        <f t="shared" ref="BC139:BC151" si="112">IF(BA139&gt;=AW139,IFERROR(SUM(BA139-AW139)/BA139,0),IF(BA139&lt;=AW139,IFERROR(-SUM(AW139-BA139)/BA139,0)))</f>
        <v>0</v>
      </c>
      <c r="BE139" s="79">
        <f t="shared" ref="BE139:BE202" si="113">MAX($E139,$I139,$M139,$Q139,$U139,$Y139,$AC139,$AG139,$AK139,$AO139,$AS139,$AW139,$BA139)</f>
        <v>17</v>
      </c>
      <c r="BF139" s="80">
        <f>IFERROR(HLOOKUP(BE139,A139:$BD$5001,$BL139,0),0)</f>
        <v>43159</v>
      </c>
      <c r="BG139" s="79">
        <f t="shared" ref="BG139:BG202" si="114">MIN($E139,$I139,$M139,$Q139,$U139,$Y139,$AC139,$AG139,$AK139,$AO139,$AS139,$AW139,$BA139)</f>
        <v>0</v>
      </c>
      <c r="BH139" s="80">
        <f>IFERROR(HLOOKUP(BG139,A139:$BD$5001,$BL139,0),0)</f>
        <v>43190</v>
      </c>
      <c r="BI139" s="10">
        <f t="shared" si="78"/>
        <v>17</v>
      </c>
      <c r="BJ139" s="11">
        <f t="shared" ref="BJ139:BJ202" si="115">IFERROR((BG139-BE139)/BE139,0)</f>
        <v>-1</v>
      </c>
      <c r="BL139" s="9">
        <f t="shared" si="63"/>
        <v>872</v>
      </c>
    </row>
    <row r="140" spans="1:64" ht="18" customHeight="1" outlineLevel="2">
      <c r="A140" s="81">
        <f>[1]DATA!A140</f>
        <v>161002</v>
      </c>
      <c r="B140" s="82" t="str">
        <f>[1]DATA!B140</f>
        <v>Jam Apricot Gallon 6 kg</v>
      </c>
      <c r="C140" s="82" t="str">
        <f>[1]DATA!C140</f>
        <v>Tin 6 Kg</v>
      </c>
      <c r="E140" s="83"/>
      <c r="F140" s="84"/>
      <c r="G140" s="85"/>
      <c r="I140" s="83">
        <f>'[1](01)'!$J140</f>
        <v>0</v>
      </c>
      <c r="J140" s="84">
        <f>'[1](01)'!$K140</f>
        <v>0</v>
      </c>
      <c r="K140" s="85">
        <f t="shared" si="101"/>
        <v>0</v>
      </c>
      <c r="M140" s="83">
        <f>'[1](02)'!$J140</f>
        <v>0</v>
      </c>
      <c r="N140" s="84">
        <f>'[1](02)'!$K140</f>
        <v>0</v>
      </c>
      <c r="O140" s="85">
        <f t="shared" si="102"/>
        <v>0</v>
      </c>
      <c r="Q140" s="83">
        <f>'[1](03)'!$J140</f>
        <v>0</v>
      </c>
      <c r="R140" s="84">
        <f>'[1](03)'!$K140</f>
        <v>0</v>
      </c>
      <c r="S140" s="85">
        <f t="shared" si="103"/>
        <v>0</v>
      </c>
      <c r="U140" s="83">
        <f>'[1](04)'!$J140</f>
        <v>0</v>
      </c>
      <c r="V140" s="84">
        <f>'[1](04)'!$K140</f>
        <v>0</v>
      </c>
      <c r="W140" s="85">
        <f t="shared" si="104"/>
        <v>0</v>
      </c>
      <c r="Y140" s="83">
        <f>'[1](05)'!$J140</f>
        <v>0</v>
      </c>
      <c r="Z140" s="84">
        <f>'[1](05)'!$K140</f>
        <v>0</v>
      </c>
      <c r="AA140" s="85">
        <f t="shared" si="105"/>
        <v>0</v>
      </c>
      <c r="AC140" s="83">
        <f>'[1](06)'!$J140</f>
        <v>0</v>
      </c>
      <c r="AD140" s="84">
        <f>'[1](06)'!$K140</f>
        <v>0</v>
      </c>
      <c r="AE140" s="85">
        <f t="shared" si="106"/>
        <v>0</v>
      </c>
      <c r="AG140" s="83">
        <f>'[1](07)'!$J140</f>
        <v>0</v>
      </c>
      <c r="AH140" s="84">
        <f>'[1](07)'!$K140</f>
        <v>0</v>
      </c>
      <c r="AI140" s="85">
        <f t="shared" si="107"/>
        <v>0</v>
      </c>
      <c r="AK140" s="83">
        <f>'[1](08)'!$J140</f>
        <v>0</v>
      </c>
      <c r="AL140" s="84">
        <f>'[1](08)'!$K140</f>
        <v>0</v>
      </c>
      <c r="AM140" s="85">
        <f t="shared" si="108"/>
        <v>0</v>
      </c>
      <c r="AO140" s="83">
        <f>'[1](09)'!$J140</f>
        <v>0</v>
      </c>
      <c r="AP140" s="84">
        <f>'[1](09)'!$K140</f>
        <v>0</v>
      </c>
      <c r="AQ140" s="85">
        <f t="shared" si="109"/>
        <v>0</v>
      </c>
      <c r="AS140" s="83">
        <f>'[1](10)'!$J140</f>
        <v>0</v>
      </c>
      <c r="AT140" s="84">
        <f>'[1](10)'!$K140</f>
        <v>0</v>
      </c>
      <c r="AU140" s="85">
        <f t="shared" si="110"/>
        <v>0</v>
      </c>
      <c r="AW140" s="83">
        <f>'[1](11)'!$J140</f>
        <v>0</v>
      </c>
      <c r="AX140" s="84">
        <f>'[1](11)'!$K140</f>
        <v>0</v>
      </c>
      <c r="AY140" s="85">
        <f t="shared" si="111"/>
        <v>0</v>
      </c>
      <c r="BA140" s="83">
        <f>'[1](12)'!$J140</f>
        <v>0</v>
      </c>
      <c r="BB140" s="84">
        <f>'[1](12)'!$K140</f>
        <v>0</v>
      </c>
      <c r="BC140" s="85">
        <f t="shared" si="112"/>
        <v>0</v>
      </c>
      <c r="BE140" s="86">
        <f t="shared" si="113"/>
        <v>0</v>
      </c>
      <c r="BF140" s="87">
        <f>IFERROR(HLOOKUP(BE140,A140:$BD$5001,$BL140,0),0)</f>
        <v>43131</v>
      </c>
      <c r="BG140" s="86">
        <f t="shared" si="114"/>
        <v>0</v>
      </c>
      <c r="BH140" s="87">
        <f>IFERROR(HLOOKUP(BG140,A140:$BD$5001,$BL140,0),0)</f>
        <v>43131</v>
      </c>
      <c r="BI140" s="88">
        <f t="shared" si="78"/>
        <v>0</v>
      </c>
      <c r="BJ140" s="89">
        <f t="shared" si="115"/>
        <v>0</v>
      </c>
      <c r="BL140" s="9">
        <f t="shared" ref="BL140:BL203" si="116">BL139-1</f>
        <v>871</v>
      </c>
    </row>
    <row r="141" spans="1:64" ht="18" customHeight="1" outlineLevel="2">
      <c r="A141" s="74">
        <f>[1]DATA!A141</f>
        <v>161003</v>
      </c>
      <c r="B141" s="75" t="str">
        <f>[1]DATA!B141</f>
        <v>Jam Fig Gallon 6 kg</v>
      </c>
      <c r="C141" s="75" t="str">
        <f>[1]DATA!C141</f>
        <v>Tin 6 Kg</v>
      </c>
      <c r="E141" s="76"/>
      <c r="F141" s="77"/>
      <c r="G141" s="78"/>
      <c r="I141" s="76">
        <f>'[1](01)'!$J141</f>
        <v>0</v>
      </c>
      <c r="J141" s="77">
        <f>'[1](01)'!$K141</f>
        <v>0</v>
      </c>
      <c r="K141" s="78">
        <f t="shared" si="101"/>
        <v>0</v>
      </c>
      <c r="M141" s="76">
        <f>'[1](02)'!$J141</f>
        <v>0</v>
      </c>
      <c r="N141" s="77">
        <f>'[1](02)'!$K141</f>
        <v>0</v>
      </c>
      <c r="O141" s="78">
        <f t="shared" si="102"/>
        <v>0</v>
      </c>
      <c r="Q141" s="76">
        <f>'[1](03)'!$J141</f>
        <v>0</v>
      </c>
      <c r="R141" s="77">
        <f>'[1](03)'!$K141</f>
        <v>0</v>
      </c>
      <c r="S141" s="78">
        <f t="shared" si="103"/>
        <v>0</v>
      </c>
      <c r="U141" s="76">
        <f>'[1](04)'!$J141</f>
        <v>0</v>
      </c>
      <c r="V141" s="77">
        <f>'[1](04)'!$K141</f>
        <v>0</v>
      </c>
      <c r="W141" s="78">
        <f t="shared" si="104"/>
        <v>0</v>
      </c>
      <c r="Y141" s="76">
        <f>'[1](05)'!$J141</f>
        <v>0</v>
      </c>
      <c r="Z141" s="77">
        <f>'[1](05)'!$K141</f>
        <v>0</v>
      </c>
      <c r="AA141" s="78">
        <f t="shared" si="105"/>
        <v>0</v>
      </c>
      <c r="AC141" s="76">
        <f>'[1](06)'!$J141</f>
        <v>0</v>
      </c>
      <c r="AD141" s="77">
        <f>'[1](06)'!$K141</f>
        <v>0</v>
      </c>
      <c r="AE141" s="78">
        <f t="shared" si="106"/>
        <v>0</v>
      </c>
      <c r="AG141" s="76">
        <f>'[1](07)'!$J141</f>
        <v>0</v>
      </c>
      <c r="AH141" s="77">
        <f>'[1](07)'!$K141</f>
        <v>0</v>
      </c>
      <c r="AI141" s="78">
        <f t="shared" si="107"/>
        <v>0</v>
      </c>
      <c r="AK141" s="76">
        <f>'[1](08)'!$J141</f>
        <v>0</v>
      </c>
      <c r="AL141" s="77">
        <f>'[1](08)'!$K141</f>
        <v>0</v>
      </c>
      <c r="AM141" s="78">
        <f t="shared" si="108"/>
        <v>0</v>
      </c>
      <c r="AO141" s="76">
        <f>'[1](09)'!$J141</f>
        <v>0</v>
      </c>
      <c r="AP141" s="77">
        <f>'[1](09)'!$K141</f>
        <v>0</v>
      </c>
      <c r="AQ141" s="78">
        <f t="shared" si="109"/>
        <v>0</v>
      </c>
      <c r="AS141" s="76">
        <f>'[1](10)'!$J141</f>
        <v>0</v>
      </c>
      <c r="AT141" s="77">
        <f>'[1](10)'!$K141</f>
        <v>0</v>
      </c>
      <c r="AU141" s="78">
        <f t="shared" si="110"/>
        <v>0</v>
      </c>
      <c r="AW141" s="76">
        <f>'[1](11)'!$J141</f>
        <v>0</v>
      </c>
      <c r="AX141" s="77">
        <f>'[1](11)'!$K141</f>
        <v>0</v>
      </c>
      <c r="AY141" s="78">
        <f t="shared" si="111"/>
        <v>0</v>
      </c>
      <c r="BA141" s="76">
        <f>'[1](12)'!$J141</f>
        <v>0</v>
      </c>
      <c r="BB141" s="77">
        <f>'[1](12)'!$K141</f>
        <v>0</v>
      </c>
      <c r="BC141" s="78">
        <f t="shared" si="112"/>
        <v>0</v>
      </c>
      <c r="BE141" s="79">
        <f t="shared" si="113"/>
        <v>0</v>
      </c>
      <c r="BF141" s="80">
        <f>IFERROR(HLOOKUP(BE141,A141:$BD$5001,$BL141,0),0)</f>
        <v>43131</v>
      </c>
      <c r="BG141" s="79">
        <f t="shared" si="114"/>
        <v>0</v>
      </c>
      <c r="BH141" s="80">
        <f>IFERROR(HLOOKUP(BG141,A141:$BD$5001,$BL141,0),0)</f>
        <v>43131</v>
      </c>
      <c r="BI141" s="10">
        <f t="shared" si="78"/>
        <v>0</v>
      </c>
      <c r="BJ141" s="11">
        <f t="shared" si="115"/>
        <v>0</v>
      </c>
      <c r="BL141" s="9">
        <f t="shared" si="116"/>
        <v>870</v>
      </c>
    </row>
    <row r="142" spans="1:64" ht="18" customHeight="1" outlineLevel="2">
      <c r="A142" s="81">
        <f>[1]DATA!A142</f>
        <v>161004</v>
      </c>
      <c r="B142" s="82" t="str">
        <f>[1]DATA!B142</f>
        <v>Jam Fig Gallon 5 kg</v>
      </c>
      <c r="C142" s="82" t="str">
        <f>[1]DATA!C142</f>
        <v>Gallon 5 kg</v>
      </c>
      <c r="E142" s="83"/>
      <c r="F142" s="84"/>
      <c r="G142" s="85"/>
      <c r="I142" s="83">
        <f>'[1](01)'!$J142</f>
        <v>10</v>
      </c>
      <c r="J142" s="84">
        <f>'[1](01)'!$K142</f>
        <v>727.84</v>
      </c>
      <c r="K142" s="85">
        <f t="shared" si="101"/>
        <v>1</v>
      </c>
      <c r="M142" s="83">
        <f>'[1](02)'!$J142</f>
        <v>23</v>
      </c>
      <c r="N142" s="84">
        <f>'[1](02)'!$K142</f>
        <v>1793.86</v>
      </c>
      <c r="O142" s="85">
        <f t="shared" si="102"/>
        <v>0.56521739130434778</v>
      </c>
      <c r="Q142" s="83">
        <f>'[1](03)'!$J142</f>
        <v>0</v>
      </c>
      <c r="R142" s="84">
        <f>'[1](03)'!$K142</f>
        <v>0</v>
      </c>
      <c r="S142" s="85">
        <f t="shared" si="103"/>
        <v>0</v>
      </c>
      <c r="U142" s="83">
        <f>'[1](04)'!$J142</f>
        <v>0</v>
      </c>
      <c r="V142" s="84">
        <f>'[1](04)'!$K142</f>
        <v>0</v>
      </c>
      <c r="W142" s="85">
        <f t="shared" si="104"/>
        <v>0</v>
      </c>
      <c r="Y142" s="83">
        <f>'[1](05)'!$J142</f>
        <v>0</v>
      </c>
      <c r="Z142" s="84">
        <f>'[1](05)'!$K142</f>
        <v>0</v>
      </c>
      <c r="AA142" s="85">
        <f t="shared" si="105"/>
        <v>0</v>
      </c>
      <c r="AC142" s="83">
        <f>'[1](06)'!$J142</f>
        <v>0</v>
      </c>
      <c r="AD142" s="84">
        <f>'[1](06)'!$K142</f>
        <v>0</v>
      </c>
      <c r="AE142" s="85">
        <f t="shared" si="106"/>
        <v>0</v>
      </c>
      <c r="AG142" s="83">
        <f>'[1](07)'!$J142</f>
        <v>0</v>
      </c>
      <c r="AH142" s="84">
        <f>'[1](07)'!$K142</f>
        <v>0</v>
      </c>
      <c r="AI142" s="85">
        <f t="shared" si="107"/>
        <v>0</v>
      </c>
      <c r="AK142" s="83">
        <f>'[1](08)'!$J142</f>
        <v>0</v>
      </c>
      <c r="AL142" s="84">
        <f>'[1](08)'!$K142</f>
        <v>0</v>
      </c>
      <c r="AM142" s="85">
        <f t="shared" si="108"/>
        <v>0</v>
      </c>
      <c r="AO142" s="83">
        <f>'[1](09)'!$J142</f>
        <v>0</v>
      </c>
      <c r="AP142" s="84">
        <f>'[1](09)'!$K142</f>
        <v>0</v>
      </c>
      <c r="AQ142" s="85">
        <f t="shared" si="109"/>
        <v>0</v>
      </c>
      <c r="AS142" s="83">
        <f>'[1](10)'!$J142</f>
        <v>0</v>
      </c>
      <c r="AT142" s="84">
        <f>'[1](10)'!$K142</f>
        <v>0</v>
      </c>
      <c r="AU142" s="85">
        <f t="shared" si="110"/>
        <v>0</v>
      </c>
      <c r="AW142" s="83">
        <f>'[1](11)'!$J142</f>
        <v>0</v>
      </c>
      <c r="AX142" s="84">
        <f>'[1](11)'!$K142</f>
        <v>0</v>
      </c>
      <c r="AY142" s="85">
        <f t="shared" si="111"/>
        <v>0</v>
      </c>
      <c r="BA142" s="83">
        <f>'[1](12)'!$J142</f>
        <v>0</v>
      </c>
      <c r="BB142" s="84">
        <f>'[1](12)'!$K142</f>
        <v>0</v>
      </c>
      <c r="BC142" s="85">
        <f t="shared" si="112"/>
        <v>0</v>
      </c>
      <c r="BE142" s="86">
        <f t="shared" si="113"/>
        <v>23</v>
      </c>
      <c r="BF142" s="87">
        <f>IFERROR(HLOOKUP(BE142,A142:$BD$5001,$BL142,0),0)</f>
        <v>43159</v>
      </c>
      <c r="BG142" s="86">
        <f t="shared" si="114"/>
        <v>0</v>
      </c>
      <c r="BH142" s="87">
        <f>IFERROR(HLOOKUP(BG142,A142:$BD$5001,$BL142,0),0)</f>
        <v>43190</v>
      </c>
      <c r="BI142" s="88">
        <f t="shared" ref="BI142:BI205" si="117">BE142-BG142</f>
        <v>23</v>
      </c>
      <c r="BJ142" s="89">
        <f t="shared" si="115"/>
        <v>-1</v>
      </c>
      <c r="BL142" s="9">
        <f t="shared" si="116"/>
        <v>869</v>
      </c>
    </row>
    <row r="143" spans="1:64" ht="18" customHeight="1" outlineLevel="2">
      <c r="A143" s="74">
        <f>[1]DATA!A143</f>
        <v>161005</v>
      </c>
      <c r="B143" s="75" t="str">
        <f>[1]DATA!B143</f>
        <v>Halawa Tahinia 4 kg</v>
      </c>
      <c r="C143" s="75" t="str">
        <f>[1]DATA!C143</f>
        <v>Tin 4 kg</v>
      </c>
      <c r="E143" s="76"/>
      <c r="F143" s="77"/>
      <c r="G143" s="78"/>
      <c r="I143" s="76">
        <f>'[1](01)'!$J143</f>
        <v>21</v>
      </c>
      <c r="J143" s="77">
        <f>'[1](01)'!$K143</f>
        <v>2414.7800000000002</v>
      </c>
      <c r="K143" s="78">
        <f t="shared" si="101"/>
        <v>1</v>
      </c>
      <c r="M143" s="76">
        <f>'[1](02)'!$J143</f>
        <v>0</v>
      </c>
      <c r="N143" s="77">
        <f>'[1](02)'!$K143</f>
        <v>0</v>
      </c>
      <c r="O143" s="78">
        <f t="shared" si="102"/>
        <v>0</v>
      </c>
      <c r="Q143" s="76">
        <f>'[1](03)'!$J143</f>
        <v>0</v>
      </c>
      <c r="R143" s="77">
        <f>'[1](03)'!$K143</f>
        <v>0</v>
      </c>
      <c r="S143" s="78">
        <f t="shared" si="103"/>
        <v>0</v>
      </c>
      <c r="U143" s="76">
        <f>'[1](04)'!$J143</f>
        <v>0</v>
      </c>
      <c r="V143" s="77">
        <f>'[1](04)'!$K143</f>
        <v>0</v>
      </c>
      <c r="W143" s="78">
        <f t="shared" si="104"/>
        <v>0</v>
      </c>
      <c r="Y143" s="76">
        <f>'[1](05)'!$J143</f>
        <v>0</v>
      </c>
      <c r="Z143" s="77">
        <f>'[1](05)'!$K143</f>
        <v>0</v>
      </c>
      <c r="AA143" s="78">
        <f t="shared" si="105"/>
        <v>0</v>
      </c>
      <c r="AC143" s="76">
        <f>'[1](06)'!$J143</f>
        <v>0</v>
      </c>
      <c r="AD143" s="77">
        <f>'[1](06)'!$K143</f>
        <v>0</v>
      </c>
      <c r="AE143" s="78">
        <f t="shared" si="106"/>
        <v>0</v>
      </c>
      <c r="AG143" s="76">
        <f>'[1](07)'!$J143</f>
        <v>0</v>
      </c>
      <c r="AH143" s="77">
        <f>'[1](07)'!$K143</f>
        <v>0</v>
      </c>
      <c r="AI143" s="78">
        <f t="shared" si="107"/>
        <v>0</v>
      </c>
      <c r="AK143" s="76">
        <f>'[1](08)'!$J143</f>
        <v>0</v>
      </c>
      <c r="AL143" s="77">
        <f>'[1](08)'!$K143</f>
        <v>0</v>
      </c>
      <c r="AM143" s="78">
        <f t="shared" si="108"/>
        <v>0</v>
      </c>
      <c r="AO143" s="76">
        <f>'[1](09)'!$J143</f>
        <v>0</v>
      </c>
      <c r="AP143" s="77">
        <f>'[1](09)'!$K143</f>
        <v>0</v>
      </c>
      <c r="AQ143" s="78">
        <f t="shared" si="109"/>
        <v>0</v>
      </c>
      <c r="AS143" s="76">
        <f>'[1](10)'!$J143</f>
        <v>0</v>
      </c>
      <c r="AT143" s="77">
        <f>'[1](10)'!$K143</f>
        <v>0</v>
      </c>
      <c r="AU143" s="78">
        <f t="shared" si="110"/>
        <v>0</v>
      </c>
      <c r="AW143" s="76">
        <f>'[1](11)'!$J143</f>
        <v>0</v>
      </c>
      <c r="AX143" s="77">
        <f>'[1](11)'!$K143</f>
        <v>0</v>
      </c>
      <c r="AY143" s="78">
        <f t="shared" si="111"/>
        <v>0</v>
      </c>
      <c r="BA143" s="76">
        <f>'[1](12)'!$J143</f>
        <v>0</v>
      </c>
      <c r="BB143" s="77">
        <f>'[1](12)'!$K143</f>
        <v>0</v>
      </c>
      <c r="BC143" s="78">
        <f t="shared" si="112"/>
        <v>0</v>
      </c>
      <c r="BE143" s="79">
        <f t="shared" si="113"/>
        <v>21</v>
      </c>
      <c r="BF143" s="80">
        <f>IFERROR(HLOOKUP(BE143,A143:$BD$5001,$BL143,0),0)</f>
        <v>43131</v>
      </c>
      <c r="BG143" s="79">
        <f t="shared" si="114"/>
        <v>0</v>
      </c>
      <c r="BH143" s="80">
        <f>IFERROR(HLOOKUP(BG143,A143:$BD$5001,$BL143,0),0)</f>
        <v>43159</v>
      </c>
      <c r="BI143" s="10">
        <f t="shared" si="117"/>
        <v>21</v>
      </c>
      <c r="BJ143" s="11">
        <f t="shared" si="115"/>
        <v>-1</v>
      </c>
      <c r="BL143" s="9">
        <f t="shared" si="116"/>
        <v>868</v>
      </c>
    </row>
    <row r="144" spans="1:64" ht="18" customHeight="1" outlineLevel="2">
      <c r="A144" s="81">
        <f>[1]DATA!A144</f>
        <v>161006</v>
      </c>
      <c r="B144" s="82" t="str">
        <f>[1]DATA!B144</f>
        <v>Honey Black Jar</v>
      </c>
      <c r="C144" s="82" t="str">
        <f>[1]DATA!C144</f>
        <v>Jar 450 Gr</v>
      </c>
      <c r="E144" s="83"/>
      <c r="F144" s="84"/>
      <c r="G144" s="85"/>
      <c r="I144" s="83">
        <f>'[1](01)'!$J144</f>
        <v>72</v>
      </c>
      <c r="J144" s="84">
        <f>'[1](01)'!$K144</f>
        <v>421.33</v>
      </c>
      <c r="K144" s="85">
        <f t="shared" si="101"/>
        <v>1</v>
      </c>
      <c r="M144" s="83">
        <f>'[1](02)'!$J144</f>
        <v>72</v>
      </c>
      <c r="N144" s="84">
        <f>'[1](02)'!$K144</f>
        <v>431.78</v>
      </c>
      <c r="O144" s="85">
        <f t="shared" si="102"/>
        <v>0</v>
      </c>
      <c r="Q144" s="83">
        <f>'[1](03)'!$J144</f>
        <v>0</v>
      </c>
      <c r="R144" s="84">
        <f>'[1](03)'!$K144</f>
        <v>0</v>
      </c>
      <c r="S144" s="85">
        <f t="shared" si="103"/>
        <v>0</v>
      </c>
      <c r="U144" s="83">
        <f>'[1](04)'!$J144</f>
        <v>0</v>
      </c>
      <c r="V144" s="84">
        <f>'[1](04)'!$K144</f>
        <v>0</v>
      </c>
      <c r="W144" s="85">
        <f t="shared" si="104"/>
        <v>0</v>
      </c>
      <c r="Y144" s="83">
        <f>'[1](05)'!$J144</f>
        <v>0</v>
      </c>
      <c r="Z144" s="84">
        <f>'[1](05)'!$K144</f>
        <v>0</v>
      </c>
      <c r="AA144" s="85">
        <f t="shared" si="105"/>
        <v>0</v>
      </c>
      <c r="AC144" s="83">
        <f>'[1](06)'!$J144</f>
        <v>0</v>
      </c>
      <c r="AD144" s="84">
        <f>'[1](06)'!$K144</f>
        <v>0</v>
      </c>
      <c r="AE144" s="85">
        <f t="shared" si="106"/>
        <v>0</v>
      </c>
      <c r="AG144" s="83">
        <f>'[1](07)'!$J144</f>
        <v>0</v>
      </c>
      <c r="AH144" s="84">
        <f>'[1](07)'!$K144</f>
        <v>0</v>
      </c>
      <c r="AI144" s="85">
        <f t="shared" si="107"/>
        <v>0</v>
      </c>
      <c r="AK144" s="83">
        <f>'[1](08)'!$J144</f>
        <v>0</v>
      </c>
      <c r="AL144" s="84">
        <f>'[1](08)'!$K144</f>
        <v>0</v>
      </c>
      <c r="AM144" s="85">
        <f t="shared" si="108"/>
        <v>0</v>
      </c>
      <c r="AO144" s="83">
        <f>'[1](09)'!$J144</f>
        <v>0</v>
      </c>
      <c r="AP144" s="84">
        <f>'[1](09)'!$K144</f>
        <v>0</v>
      </c>
      <c r="AQ144" s="85">
        <f t="shared" si="109"/>
        <v>0</v>
      </c>
      <c r="AS144" s="83">
        <f>'[1](10)'!$J144</f>
        <v>0</v>
      </c>
      <c r="AT144" s="84">
        <f>'[1](10)'!$K144</f>
        <v>0</v>
      </c>
      <c r="AU144" s="85">
        <f t="shared" si="110"/>
        <v>0</v>
      </c>
      <c r="AW144" s="83">
        <f>'[1](11)'!$J144</f>
        <v>0</v>
      </c>
      <c r="AX144" s="84">
        <f>'[1](11)'!$K144</f>
        <v>0</v>
      </c>
      <c r="AY144" s="85">
        <f t="shared" si="111"/>
        <v>0</v>
      </c>
      <c r="BA144" s="83">
        <f>'[1](12)'!$J144</f>
        <v>0</v>
      </c>
      <c r="BB144" s="84">
        <f>'[1](12)'!$K144</f>
        <v>0</v>
      </c>
      <c r="BC144" s="85">
        <f t="shared" si="112"/>
        <v>0</v>
      </c>
      <c r="BE144" s="86">
        <f t="shared" si="113"/>
        <v>72</v>
      </c>
      <c r="BF144" s="87">
        <f>IFERROR(HLOOKUP(BE144,A144:$BD$5001,$BL144,0),0)</f>
        <v>43131</v>
      </c>
      <c r="BG144" s="86">
        <f t="shared" si="114"/>
        <v>0</v>
      </c>
      <c r="BH144" s="87">
        <f>IFERROR(HLOOKUP(BG144,A144:$BD$5001,$BL144,0),0)</f>
        <v>0</v>
      </c>
      <c r="BI144" s="88">
        <f t="shared" si="117"/>
        <v>72</v>
      </c>
      <c r="BJ144" s="89">
        <f t="shared" si="115"/>
        <v>-1</v>
      </c>
      <c r="BL144" s="9">
        <f t="shared" si="116"/>
        <v>867</v>
      </c>
    </row>
    <row r="145" spans="1:64" ht="18" customHeight="1" outlineLevel="2">
      <c r="A145" s="74">
        <f>[1]DATA!A145</f>
        <v>161007</v>
      </c>
      <c r="B145" s="75" t="str">
        <f>[1]DATA!B145</f>
        <v>Honey White Jar</v>
      </c>
      <c r="C145" s="75" t="str">
        <f>[1]DATA!C145</f>
        <v>Jar 450 Gr</v>
      </c>
      <c r="E145" s="76"/>
      <c r="F145" s="77"/>
      <c r="G145" s="78"/>
      <c r="I145" s="76">
        <f>'[1](01)'!$J145</f>
        <v>237</v>
      </c>
      <c r="J145" s="77">
        <f>'[1](01)'!$K145</f>
        <v>5108.34</v>
      </c>
      <c r="K145" s="78">
        <f t="shared" si="101"/>
        <v>1</v>
      </c>
      <c r="M145" s="76">
        <f>'[1](02)'!$J145</f>
        <v>282</v>
      </c>
      <c r="N145" s="77">
        <f>'[1](02)'!$K145</f>
        <v>6137.17</v>
      </c>
      <c r="O145" s="78">
        <f t="shared" si="102"/>
        <v>0.15957446808510639</v>
      </c>
      <c r="Q145" s="76">
        <f>'[1](03)'!$J145</f>
        <v>0</v>
      </c>
      <c r="R145" s="77">
        <f>'[1](03)'!$K145</f>
        <v>0</v>
      </c>
      <c r="S145" s="78">
        <f t="shared" si="103"/>
        <v>0</v>
      </c>
      <c r="U145" s="76">
        <f>'[1](04)'!$J145</f>
        <v>0</v>
      </c>
      <c r="V145" s="77">
        <f>'[1](04)'!$K145</f>
        <v>0</v>
      </c>
      <c r="W145" s="78">
        <f t="shared" si="104"/>
        <v>0</v>
      </c>
      <c r="Y145" s="76">
        <f>'[1](05)'!$J145</f>
        <v>0</v>
      </c>
      <c r="Z145" s="77">
        <f>'[1](05)'!$K145</f>
        <v>0</v>
      </c>
      <c r="AA145" s="78">
        <f t="shared" si="105"/>
        <v>0</v>
      </c>
      <c r="AC145" s="76">
        <f>'[1](06)'!$J145</f>
        <v>0</v>
      </c>
      <c r="AD145" s="77">
        <f>'[1](06)'!$K145</f>
        <v>0</v>
      </c>
      <c r="AE145" s="78">
        <f t="shared" si="106"/>
        <v>0</v>
      </c>
      <c r="AG145" s="76">
        <f>'[1](07)'!$J145</f>
        <v>0</v>
      </c>
      <c r="AH145" s="77">
        <f>'[1](07)'!$K145</f>
        <v>0</v>
      </c>
      <c r="AI145" s="78">
        <f t="shared" si="107"/>
        <v>0</v>
      </c>
      <c r="AK145" s="76">
        <f>'[1](08)'!$J145</f>
        <v>0</v>
      </c>
      <c r="AL145" s="77">
        <f>'[1](08)'!$K145</f>
        <v>0</v>
      </c>
      <c r="AM145" s="78">
        <f t="shared" si="108"/>
        <v>0</v>
      </c>
      <c r="AO145" s="76">
        <f>'[1](09)'!$J145</f>
        <v>0</v>
      </c>
      <c r="AP145" s="77">
        <f>'[1](09)'!$K145</f>
        <v>0</v>
      </c>
      <c r="AQ145" s="78">
        <f t="shared" si="109"/>
        <v>0</v>
      </c>
      <c r="AS145" s="76">
        <f>'[1](10)'!$J145</f>
        <v>0</v>
      </c>
      <c r="AT145" s="77">
        <f>'[1](10)'!$K145</f>
        <v>0</v>
      </c>
      <c r="AU145" s="78">
        <f t="shared" si="110"/>
        <v>0</v>
      </c>
      <c r="AW145" s="76">
        <f>'[1](11)'!$J145</f>
        <v>0</v>
      </c>
      <c r="AX145" s="77">
        <f>'[1](11)'!$K145</f>
        <v>0</v>
      </c>
      <c r="AY145" s="78">
        <f t="shared" si="111"/>
        <v>0</v>
      </c>
      <c r="BA145" s="76">
        <f>'[1](12)'!$J145</f>
        <v>0</v>
      </c>
      <c r="BB145" s="77">
        <f>'[1](12)'!$K145</f>
        <v>0</v>
      </c>
      <c r="BC145" s="78">
        <f t="shared" si="112"/>
        <v>0</v>
      </c>
      <c r="BE145" s="79">
        <f t="shared" si="113"/>
        <v>282</v>
      </c>
      <c r="BF145" s="80">
        <f>IFERROR(HLOOKUP(BE145,A145:$BD$5001,$BL145,0),0)</f>
        <v>43159</v>
      </c>
      <c r="BG145" s="79">
        <f t="shared" si="114"/>
        <v>0</v>
      </c>
      <c r="BH145" s="80">
        <f>IFERROR(HLOOKUP(BG145,A145:$BD$5001,$BL145,0),0)</f>
        <v>43190</v>
      </c>
      <c r="BI145" s="10">
        <f t="shared" si="117"/>
        <v>282</v>
      </c>
      <c r="BJ145" s="11">
        <f t="shared" si="115"/>
        <v>-1</v>
      </c>
      <c r="BL145" s="9">
        <f t="shared" si="116"/>
        <v>866</v>
      </c>
    </row>
    <row r="146" spans="1:64" ht="18" customHeight="1" outlineLevel="2">
      <c r="A146" s="81">
        <f>[1]DATA!A146</f>
        <v>161008</v>
      </c>
      <c r="B146" s="82" t="str">
        <f>[1]DATA!B146</f>
        <v>Jam Portion</v>
      </c>
      <c r="C146" s="82" t="str">
        <f>[1]DATA!C146</f>
        <v>Box 224 Pic</v>
      </c>
      <c r="E146" s="83"/>
      <c r="F146" s="84"/>
      <c r="G146" s="85"/>
      <c r="I146" s="83">
        <f>'[1](01)'!$J146</f>
        <v>2</v>
      </c>
      <c r="J146" s="84">
        <f>'[1](01)'!$K146</f>
        <v>250</v>
      </c>
      <c r="K146" s="85">
        <f t="shared" si="101"/>
        <v>1</v>
      </c>
      <c r="M146" s="83">
        <f>'[1](02)'!$J146</f>
        <v>4</v>
      </c>
      <c r="N146" s="84">
        <f>'[1](02)'!$K146</f>
        <v>625.6</v>
      </c>
      <c r="O146" s="85">
        <f t="shared" si="102"/>
        <v>0.5</v>
      </c>
      <c r="Q146" s="83">
        <f>'[1](03)'!$J146</f>
        <v>0</v>
      </c>
      <c r="R146" s="84">
        <f>'[1](03)'!$K146</f>
        <v>0</v>
      </c>
      <c r="S146" s="85">
        <f t="shared" si="103"/>
        <v>0</v>
      </c>
      <c r="U146" s="83">
        <f>'[1](04)'!$J146</f>
        <v>0</v>
      </c>
      <c r="V146" s="84">
        <f>'[1](04)'!$K146</f>
        <v>0</v>
      </c>
      <c r="W146" s="85">
        <f t="shared" si="104"/>
        <v>0</v>
      </c>
      <c r="Y146" s="83">
        <f>'[1](05)'!$J146</f>
        <v>0</v>
      </c>
      <c r="Z146" s="84">
        <f>'[1](05)'!$K146</f>
        <v>0</v>
      </c>
      <c r="AA146" s="85">
        <f t="shared" si="105"/>
        <v>0</v>
      </c>
      <c r="AC146" s="83">
        <f>'[1](06)'!$J146</f>
        <v>0</v>
      </c>
      <c r="AD146" s="84">
        <f>'[1](06)'!$K146</f>
        <v>0</v>
      </c>
      <c r="AE146" s="85">
        <f t="shared" si="106"/>
        <v>0</v>
      </c>
      <c r="AG146" s="83">
        <f>'[1](07)'!$J146</f>
        <v>0</v>
      </c>
      <c r="AH146" s="84">
        <f>'[1](07)'!$K146</f>
        <v>0</v>
      </c>
      <c r="AI146" s="85">
        <f t="shared" si="107"/>
        <v>0</v>
      </c>
      <c r="AK146" s="83">
        <f>'[1](08)'!$J146</f>
        <v>0</v>
      </c>
      <c r="AL146" s="84">
        <f>'[1](08)'!$K146</f>
        <v>0</v>
      </c>
      <c r="AM146" s="85">
        <f t="shared" si="108"/>
        <v>0</v>
      </c>
      <c r="AO146" s="83">
        <f>'[1](09)'!$J146</f>
        <v>0</v>
      </c>
      <c r="AP146" s="84">
        <f>'[1](09)'!$K146</f>
        <v>0</v>
      </c>
      <c r="AQ146" s="85">
        <f t="shared" si="109"/>
        <v>0</v>
      </c>
      <c r="AS146" s="83">
        <f>'[1](10)'!$J146</f>
        <v>0</v>
      </c>
      <c r="AT146" s="84">
        <f>'[1](10)'!$K146</f>
        <v>0</v>
      </c>
      <c r="AU146" s="85">
        <f t="shared" si="110"/>
        <v>0</v>
      </c>
      <c r="AW146" s="83">
        <f>'[1](11)'!$J146</f>
        <v>0</v>
      </c>
      <c r="AX146" s="84">
        <f>'[1](11)'!$K146</f>
        <v>0</v>
      </c>
      <c r="AY146" s="85">
        <f t="shared" si="111"/>
        <v>0</v>
      </c>
      <c r="BA146" s="83">
        <f>'[1](12)'!$J146</f>
        <v>0</v>
      </c>
      <c r="BB146" s="84">
        <f>'[1](12)'!$K146</f>
        <v>0</v>
      </c>
      <c r="BC146" s="85">
        <f t="shared" si="112"/>
        <v>0</v>
      </c>
      <c r="BE146" s="86">
        <f t="shared" si="113"/>
        <v>4</v>
      </c>
      <c r="BF146" s="87">
        <f>IFERROR(HLOOKUP(BE146,A146:$BD$5001,$BL146,0),0)</f>
        <v>43159</v>
      </c>
      <c r="BG146" s="86">
        <f t="shared" si="114"/>
        <v>0</v>
      </c>
      <c r="BH146" s="87">
        <f>IFERROR(HLOOKUP(BG146,A146:$BD$5001,$BL146,0),0)</f>
        <v>43190</v>
      </c>
      <c r="BI146" s="88">
        <f t="shared" si="117"/>
        <v>4</v>
      </c>
      <c r="BJ146" s="89">
        <f t="shared" si="115"/>
        <v>-1</v>
      </c>
      <c r="BL146" s="9">
        <f t="shared" si="116"/>
        <v>865</v>
      </c>
    </row>
    <row r="147" spans="1:64" ht="18" customHeight="1" outlineLevel="2">
      <c r="A147" s="74">
        <f>[1]DATA!A147</f>
        <v>161009</v>
      </c>
      <c r="B147" s="75" t="str">
        <f>[1]DATA!B147</f>
        <v>Jam Orange Jar</v>
      </c>
      <c r="C147" s="75" t="str">
        <f>[1]DATA!C147</f>
        <v>Jar 450 Gr</v>
      </c>
      <c r="E147" s="76"/>
      <c r="F147" s="77"/>
      <c r="G147" s="78"/>
      <c r="I147" s="76">
        <f>'[1](01)'!$J147</f>
        <v>156</v>
      </c>
      <c r="J147" s="77">
        <f>'[1](01)'!$K147</f>
        <v>2129.81</v>
      </c>
      <c r="K147" s="78">
        <f t="shared" si="101"/>
        <v>1</v>
      </c>
      <c r="M147" s="76">
        <f>'[1](02)'!$J147</f>
        <v>152</v>
      </c>
      <c r="N147" s="77">
        <f>'[1](02)'!$K147</f>
        <v>2176.14</v>
      </c>
      <c r="O147" s="78">
        <f t="shared" si="102"/>
        <v>-2.6315789473684209E-2</v>
      </c>
      <c r="Q147" s="76">
        <f>'[1](03)'!$J147</f>
        <v>0</v>
      </c>
      <c r="R147" s="77">
        <f>'[1](03)'!$K147</f>
        <v>0</v>
      </c>
      <c r="S147" s="78">
        <f t="shared" si="103"/>
        <v>0</v>
      </c>
      <c r="U147" s="76">
        <f>'[1](04)'!$J147</f>
        <v>0</v>
      </c>
      <c r="V147" s="77">
        <f>'[1](04)'!$K147</f>
        <v>0</v>
      </c>
      <c r="W147" s="78">
        <f t="shared" si="104"/>
        <v>0</v>
      </c>
      <c r="Y147" s="76">
        <f>'[1](05)'!$J147</f>
        <v>0</v>
      </c>
      <c r="Z147" s="77">
        <f>'[1](05)'!$K147</f>
        <v>0</v>
      </c>
      <c r="AA147" s="78">
        <f t="shared" si="105"/>
        <v>0</v>
      </c>
      <c r="AC147" s="76">
        <f>'[1](06)'!$J147</f>
        <v>0</v>
      </c>
      <c r="AD147" s="77">
        <f>'[1](06)'!$K147</f>
        <v>0</v>
      </c>
      <c r="AE147" s="78">
        <f t="shared" si="106"/>
        <v>0</v>
      </c>
      <c r="AG147" s="76">
        <f>'[1](07)'!$J147</f>
        <v>0</v>
      </c>
      <c r="AH147" s="77">
        <f>'[1](07)'!$K147</f>
        <v>0</v>
      </c>
      <c r="AI147" s="78">
        <f t="shared" si="107"/>
        <v>0</v>
      </c>
      <c r="AK147" s="76">
        <f>'[1](08)'!$J147</f>
        <v>0</v>
      </c>
      <c r="AL147" s="77">
        <f>'[1](08)'!$K147</f>
        <v>0</v>
      </c>
      <c r="AM147" s="78">
        <f t="shared" si="108"/>
        <v>0</v>
      </c>
      <c r="AO147" s="76">
        <f>'[1](09)'!$J147</f>
        <v>0</v>
      </c>
      <c r="AP147" s="77">
        <f>'[1](09)'!$K147</f>
        <v>0</v>
      </c>
      <c r="AQ147" s="78">
        <f t="shared" si="109"/>
        <v>0</v>
      </c>
      <c r="AS147" s="76">
        <f>'[1](10)'!$J147</f>
        <v>0</v>
      </c>
      <c r="AT147" s="77">
        <f>'[1](10)'!$K147</f>
        <v>0</v>
      </c>
      <c r="AU147" s="78">
        <f t="shared" si="110"/>
        <v>0</v>
      </c>
      <c r="AW147" s="76">
        <f>'[1](11)'!$J147</f>
        <v>0</v>
      </c>
      <c r="AX147" s="77">
        <f>'[1](11)'!$K147</f>
        <v>0</v>
      </c>
      <c r="AY147" s="78">
        <f t="shared" si="111"/>
        <v>0</v>
      </c>
      <c r="BA147" s="76">
        <f>'[1](12)'!$J147</f>
        <v>0</v>
      </c>
      <c r="BB147" s="77">
        <f>'[1](12)'!$K147</f>
        <v>0</v>
      </c>
      <c r="BC147" s="78">
        <f t="shared" si="112"/>
        <v>0</v>
      </c>
      <c r="BE147" s="79">
        <f t="shared" si="113"/>
        <v>156</v>
      </c>
      <c r="BF147" s="80">
        <f>IFERROR(HLOOKUP(BE147,A147:$BD$5001,$BL147,0),0)</f>
        <v>43131</v>
      </c>
      <c r="BG147" s="79">
        <f t="shared" si="114"/>
        <v>0</v>
      </c>
      <c r="BH147" s="80">
        <f>IFERROR(HLOOKUP(BG147,A147:$BD$5001,$BL147,0),0)</f>
        <v>43190</v>
      </c>
      <c r="BI147" s="10">
        <f t="shared" si="117"/>
        <v>156</v>
      </c>
      <c r="BJ147" s="11">
        <f t="shared" si="115"/>
        <v>-1</v>
      </c>
      <c r="BL147" s="9">
        <f t="shared" si="116"/>
        <v>864</v>
      </c>
    </row>
    <row r="148" spans="1:64" ht="18" customHeight="1" outlineLevel="2">
      <c r="A148" s="81">
        <f>[1]DATA!A148</f>
        <v>161010</v>
      </c>
      <c r="B148" s="82" t="str">
        <f>[1]DATA!B148</f>
        <v>Jam Strawberry Gallon 6 kg</v>
      </c>
      <c r="C148" s="82" t="str">
        <f>[1]DATA!C148</f>
        <v>Tin 6 Kg</v>
      </c>
      <c r="E148" s="83"/>
      <c r="F148" s="84"/>
      <c r="G148" s="85"/>
      <c r="I148" s="83">
        <f>'[1](01)'!$J148</f>
        <v>0</v>
      </c>
      <c r="J148" s="84">
        <f>'[1](01)'!$K148</f>
        <v>0</v>
      </c>
      <c r="K148" s="85">
        <f t="shared" si="101"/>
        <v>0</v>
      </c>
      <c r="M148" s="83">
        <f>'[1](02)'!$J148</f>
        <v>0</v>
      </c>
      <c r="N148" s="84">
        <f>'[1](02)'!$K148</f>
        <v>0</v>
      </c>
      <c r="O148" s="85">
        <f t="shared" si="102"/>
        <v>0</v>
      </c>
      <c r="Q148" s="83">
        <f>'[1](03)'!$J148</f>
        <v>0</v>
      </c>
      <c r="R148" s="84">
        <f>'[1](03)'!$K148</f>
        <v>0</v>
      </c>
      <c r="S148" s="85">
        <f t="shared" si="103"/>
        <v>0</v>
      </c>
      <c r="U148" s="83">
        <f>'[1](04)'!$J148</f>
        <v>0</v>
      </c>
      <c r="V148" s="84">
        <f>'[1](04)'!$K148</f>
        <v>0</v>
      </c>
      <c r="W148" s="85">
        <f t="shared" si="104"/>
        <v>0</v>
      </c>
      <c r="Y148" s="83">
        <f>'[1](05)'!$J148</f>
        <v>0</v>
      </c>
      <c r="Z148" s="84">
        <f>'[1](05)'!$K148</f>
        <v>0</v>
      </c>
      <c r="AA148" s="85">
        <f t="shared" si="105"/>
        <v>0</v>
      </c>
      <c r="AC148" s="83">
        <f>'[1](06)'!$J148</f>
        <v>0</v>
      </c>
      <c r="AD148" s="84">
        <f>'[1](06)'!$K148</f>
        <v>0</v>
      </c>
      <c r="AE148" s="85">
        <f t="shared" si="106"/>
        <v>0</v>
      </c>
      <c r="AG148" s="83">
        <f>'[1](07)'!$J148</f>
        <v>0</v>
      </c>
      <c r="AH148" s="84">
        <f>'[1](07)'!$K148</f>
        <v>0</v>
      </c>
      <c r="AI148" s="85">
        <f t="shared" si="107"/>
        <v>0</v>
      </c>
      <c r="AK148" s="83">
        <f>'[1](08)'!$J148</f>
        <v>0</v>
      </c>
      <c r="AL148" s="84">
        <f>'[1](08)'!$K148</f>
        <v>0</v>
      </c>
      <c r="AM148" s="85">
        <f t="shared" si="108"/>
        <v>0</v>
      </c>
      <c r="AO148" s="83">
        <f>'[1](09)'!$J148</f>
        <v>0</v>
      </c>
      <c r="AP148" s="84">
        <f>'[1](09)'!$K148</f>
        <v>0</v>
      </c>
      <c r="AQ148" s="85">
        <f t="shared" si="109"/>
        <v>0</v>
      </c>
      <c r="AS148" s="83">
        <f>'[1](10)'!$J148</f>
        <v>0</v>
      </c>
      <c r="AT148" s="84">
        <f>'[1](10)'!$K148</f>
        <v>0</v>
      </c>
      <c r="AU148" s="85">
        <f t="shared" si="110"/>
        <v>0</v>
      </c>
      <c r="AW148" s="83">
        <f>'[1](11)'!$J148</f>
        <v>0</v>
      </c>
      <c r="AX148" s="84">
        <f>'[1](11)'!$K148</f>
        <v>0</v>
      </c>
      <c r="AY148" s="85">
        <f t="shared" si="111"/>
        <v>0</v>
      </c>
      <c r="BA148" s="83">
        <f>'[1](12)'!$J148</f>
        <v>0</v>
      </c>
      <c r="BB148" s="84">
        <f>'[1](12)'!$K148</f>
        <v>0</v>
      </c>
      <c r="BC148" s="85">
        <f t="shared" si="112"/>
        <v>0</v>
      </c>
      <c r="BE148" s="86">
        <f t="shared" si="113"/>
        <v>0</v>
      </c>
      <c r="BF148" s="87">
        <f>IFERROR(HLOOKUP(BE148,A148:$BD$5001,$BL148,0),0)</f>
        <v>43131</v>
      </c>
      <c r="BG148" s="86">
        <f t="shared" si="114"/>
        <v>0</v>
      </c>
      <c r="BH148" s="87">
        <f>IFERROR(HLOOKUP(BG148,A148:$BD$5001,$BL148,0),0)</f>
        <v>43131</v>
      </c>
      <c r="BI148" s="88">
        <f t="shared" si="117"/>
        <v>0</v>
      </c>
      <c r="BJ148" s="89">
        <f t="shared" si="115"/>
        <v>0</v>
      </c>
      <c r="BL148" s="9">
        <f t="shared" si="116"/>
        <v>863</v>
      </c>
    </row>
    <row r="149" spans="1:64" ht="18" customHeight="1" outlineLevel="2">
      <c r="A149" s="74">
        <f>[1]DATA!A149</f>
        <v>161011</v>
      </c>
      <c r="B149" s="75" t="str">
        <f>[1]DATA!B149</f>
        <v>Jam Strawberry Gallon 5 kg</v>
      </c>
      <c r="C149" s="75" t="str">
        <f>[1]DATA!C149</f>
        <v>Gallon 5 kg</v>
      </c>
      <c r="E149" s="76"/>
      <c r="F149" s="77"/>
      <c r="G149" s="78"/>
      <c r="I149" s="76">
        <f>'[1](01)'!$J149</f>
        <v>43</v>
      </c>
      <c r="J149" s="77">
        <f>'[1](01)'!$K149</f>
        <v>3255.48</v>
      </c>
      <c r="K149" s="78">
        <f t="shared" si="101"/>
        <v>1</v>
      </c>
      <c r="M149" s="76">
        <f>'[1](02)'!$J149</f>
        <v>29</v>
      </c>
      <c r="N149" s="77">
        <f>'[1](02)'!$K149</f>
        <v>2237.9699999999998</v>
      </c>
      <c r="O149" s="78">
        <f t="shared" si="102"/>
        <v>-0.48275862068965519</v>
      </c>
      <c r="Q149" s="76">
        <f>'[1](03)'!$J149</f>
        <v>0</v>
      </c>
      <c r="R149" s="77">
        <f>'[1](03)'!$K149</f>
        <v>0</v>
      </c>
      <c r="S149" s="78">
        <f t="shared" si="103"/>
        <v>0</v>
      </c>
      <c r="U149" s="76">
        <f>'[1](04)'!$J149</f>
        <v>0</v>
      </c>
      <c r="V149" s="77">
        <f>'[1](04)'!$K149</f>
        <v>0</v>
      </c>
      <c r="W149" s="78">
        <f t="shared" si="104"/>
        <v>0</v>
      </c>
      <c r="Y149" s="76">
        <f>'[1](05)'!$J149</f>
        <v>0</v>
      </c>
      <c r="Z149" s="77">
        <f>'[1](05)'!$K149</f>
        <v>0</v>
      </c>
      <c r="AA149" s="78">
        <f t="shared" si="105"/>
        <v>0</v>
      </c>
      <c r="AC149" s="76">
        <f>'[1](06)'!$J149</f>
        <v>0</v>
      </c>
      <c r="AD149" s="77">
        <f>'[1](06)'!$K149</f>
        <v>0</v>
      </c>
      <c r="AE149" s="78">
        <f t="shared" si="106"/>
        <v>0</v>
      </c>
      <c r="AG149" s="76">
        <f>'[1](07)'!$J149</f>
        <v>0</v>
      </c>
      <c r="AH149" s="77">
        <f>'[1](07)'!$K149</f>
        <v>0</v>
      </c>
      <c r="AI149" s="78">
        <f t="shared" si="107"/>
        <v>0</v>
      </c>
      <c r="AK149" s="76">
        <f>'[1](08)'!$J149</f>
        <v>0</v>
      </c>
      <c r="AL149" s="77">
        <f>'[1](08)'!$K149</f>
        <v>0</v>
      </c>
      <c r="AM149" s="78">
        <f t="shared" si="108"/>
        <v>0</v>
      </c>
      <c r="AO149" s="76">
        <f>'[1](09)'!$J149</f>
        <v>0</v>
      </c>
      <c r="AP149" s="77">
        <f>'[1](09)'!$K149</f>
        <v>0</v>
      </c>
      <c r="AQ149" s="78">
        <f t="shared" si="109"/>
        <v>0</v>
      </c>
      <c r="AS149" s="76">
        <f>'[1](10)'!$J149</f>
        <v>0</v>
      </c>
      <c r="AT149" s="77">
        <f>'[1](10)'!$K149</f>
        <v>0</v>
      </c>
      <c r="AU149" s="78">
        <f t="shared" si="110"/>
        <v>0</v>
      </c>
      <c r="AW149" s="76">
        <f>'[1](11)'!$J149</f>
        <v>0</v>
      </c>
      <c r="AX149" s="77">
        <f>'[1](11)'!$K149</f>
        <v>0</v>
      </c>
      <c r="AY149" s="78">
        <f t="shared" si="111"/>
        <v>0</v>
      </c>
      <c r="BA149" s="76">
        <f>'[1](12)'!$J149</f>
        <v>0</v>
      </c>
      <c r="BB149" s="77">
        <f>'[1](12)'!$K149</f>
        <v>0</v>
      </c>
      <c r="BC149" s="78">
        <f t="shared" si="112"/>
        <v>0</v>
      </c>
      <c r="BE149" s="79">
        <f t="shared" si="113"/>
        <v>43</v>
      </c>
      <c r="BF149" s="80">
        <f>IFERROR(HLOOKUP(BE149,A149:$BD$5001,$BL149,0),0)</f>
        <v>43131</v>
      </c>
      <c r="BG149" s="79">
        <f t="shared" si="114"/>
        <v>0</v>
      </c>
      <c r="BH149" s="80">
        <f>IFERROR(HLOOKUP(BG149,A149:$BD$5001,$BL149,0),0)</f>
        <v>43190</v>
      </c>
      <c r="BI149" s="10">
        <f t="shared" si="117"/>
        <v>43</v>
      </c>
      <c r="BJ149" s="11">
        <f t="shared" si="115"/>
        <v>-1</v>
      </c>
      <c r="BL149" s="9">
        <f t="shared" si="116"/>
        <v>862</v>
      </c>
    </row>
    <row r="150" spans="1:64" ht="18" customHeight="1" outlineLevel="2">
      <c r="A150" s="81">
        <f>[1]DATA!A150</f>
        <v>161012</v>
      </c>
      <c r="B150" s="82" t="str">
        <f>[1]DATA!B150</f>
        <v>Honey Portion</v>
      </c>
      <c r="C150" s="82" t="str">
        <f>[1]DATA!C150</f>
        <v>Box</v>
      </c>
      <c r="E150" s="83"/>
      <c r="F150" s="84"/>
      <c r="G150" s="85"/>
      <c r="I150" s="83">
        <f>'[1](01)'!$J150</f>
        <v>0</v>
      </c>
      <c r="J150" s="84">
        <f>'[1](01)'!$K150</f>
        <v>0</v>
      </c>
      <c r="K150" s="85">
        <f t="shared" si="101"/>
        <v>0</v>
      </c>
      <c r="M150" s="83">
        <f>'[1](02)'!$J150</f>
        <v>0</v>
      </c>
      <c r="N150" s="84">
        <f>'[1](02)'!$K150</f>
        <v>0</v>
      </c>
      <c r="O150" s="85">
        <f t="shared" si="102"/>
        <v>0</v>
      </c>
      <c r="Q150" s="83">
        <f>'[1](03)'!$J150</f>
        <v>0</v>
      </c>
      <c r="R150" s="84">
        <f>'[1](03)'!$K150</f>
        <v>0</v>
      </c>
      <c r="S150" s="85">
        <f t="shared" si="103"/>
        <v>0</v>
      </c>
      <c r="U150" s="83">
        <f>'[1](04)'!$J150</f>
        <v>0</v>
      </c>
      <c r="V150" s="84">
        <f>'[1](04)'!$K150</f>
        <v>0</v>
      </c>
      <c r="W150" s="85">
        <f t="shared" si="104"/>
        <v>0</v>
      </c>
      <c r="Y150" s="83">
        <f>'[1](05)'!$J150</f>
        <v>0</v>
      </c>
      <c r="Z150" s="84">
        <f>'[1](05)'!$K150</f>
        <v>0</v>
      </c>
      <c r="AA150" s="85">
        <f t="shared" si="105"/>
        <v>0</v>
      </c>
      <c r="AC150" s="83">
        <f>'[1](06)'!$J150</f>
        <v>0</v>
      </c>
      <c r="AD150" s="84">
        <f>'[1](06)'!$K150</f>
        <v>0</v>
      </c>
      <c r="AE150" s="85">
        <f t="shared" si="106"/>
        <v>0</v>
      </c>
      <c r="AG150" s="83">
        <f>'[1](07)'!$J150</f>
        <v>0</v>
      </c>
      <c r="AH150" s="84">
        <f>'[1](07)'!$K150</f>
        <v>0</v>
      </c>
      <c r="AI150" s="85">
        <f t="shared" si="107"/>
        <v>0</v>
      </c>
      <c r="AK150" s="83">
        <f>'[1](08)'!$J150</f>
        <v>0</v>
      </c>
      <c r="AL150" s="84">
        <f>'[1](08)'!$K150</f>
        <v>0</v>
      </c>
      <c r="AM150" s="85">
        <f t="shared" si="108"/>
        <v>0</v>
      </c>
      <c r="AO150" s="83">
        <f>'[1](09)'!$J150</f>
        <v>0</v>
      </c>
      <c r="AP150" s="84">
        <f>'[1](09)'!$K150</f>
        <v>0</v>
      </c>
      <c r="AQ150" s="85">
        <f t="shared" si="109"/>
        <v>0</v>
      </c>
      <c r="AS150" s="83">
        <f>'[1](10)'!$J150</f>
        <v>0</v>
      </c>
      <c r="AT150" s="84">
        <f>'[1](10)'!$K150</f>
        <v>0</v>
      </c>
      <c r="AU150" s="85">
        <f t="shared" si="110"/>
        <v>0</v>
      </c>
      <c r="AW150" s="83">
        <f>'[1](11)'!$J150</f>
        <v>0</v>
      </c>
      <c r="AX150" s="84">
        <f>'[1](11)'!$K150</f>
        <v>0</v>
      </c>
      <c r="AY150" s="85">
        <f t="shared" si="111"/>
        <v>0</v>
      </c>
      <c r="BA150" s="83">
        <f>'[1](12)'!$J150</f>
        <v>0</v>
      </c>
      <c r="BB150" s="84">
        <f>'[1](12)'!$K150</f>
        <v>0</v>
      </c>
      <c r="BC150" s="85">
        <f t="shared" si="112"/>
        <v>0</v>
      </c>
      <c r="BE150" s="86">
        <f t="shared" si="113"/>
        <v>0</v>
      </c>
      <c r="BF150" s="87">
        <f>IFERROR(HLOOKUP(BE150,A150:$BD$5001,$BL150,0),0)</f>
        <v>43131</v>
      </c>
      <c r="BG150" s="86">
        <f t="shared" si="114"/>
        <v>0</v>
      </c>
      <c r="BH150" s="87">
        <f>IFERROR(HLOOKUP(BG150,A150:$BD$5001,$BL150,0),0)</f>
        <v>43131</v>
      </c>
      <c r="BI150" s="88">
        <f t="shared" si="117"/>
        <v>0</v>
      </c>
      <c r="BJ150" s="89">
        <f t="shared" si="115"/>
        <v>0</v>
      </c>
      <c r="BL150" s="9">
        <f t="shared" si="116"/>
        <v>861</v>
      </c>
    </row>
    <row r="151" spans="1:64" ht="18" customHeight="1" outlineLevel="2">
      <c r="A151" s="74">
        <f>[1]DATA!A151</f>
        <v>161013</v>
      </c>
      <c r="B151" s="75" t="str">
        <f>[1]DATA!B151</f>
        <v>Halawa Tahinia 5 kg</v>
      </c>
      <c r="C151" s="75" t="str">
        <f>[1]DATA!C151</f>
        <v>Tin 5 kg</v>
      </c>
      <c r="E151" s="76"/>
      <c r="F151" s="77"/>
      <c r="G151" s="78"/>
      <c r="I151" s="76">
        <f>'[1](01)'!$J151</f>
        <v>4</v>
      </c>
      <c r="J151" s="77">
        <f>'[1](01)'!$K151</f>
        <v>560</v>
      </c>
      <c r="K151" s="78">
        <f t="shared" si="101"/>
        <v>1</v>
      </c>
      <c r="M151" s="76">
        <f>'[1](02)'!$J151</f>
        <v>19</v>
      </c>
      <c r="N151" s="77">
        <f>'[1](02)'!$K151</f>
        <v>2716.25</v>
      </c>
      <c r="O151" s="78">
        <f t="shared" si="102"/>
        <v>0.78947368421052633</v>
      </c>
      <c r="Q151" s="76">
        <f>'[1](03)'!$J151</f>
        <v>0</v>
      </c>
      <c r="R151" s="77">
        <f>'[1](03)'!$K151</f>
        <v>0</v>
      </c>
      <c r="S151" s="78">
        <f t="shared" si="103"/>
        <v>0</v>
      </c>
      <c r="U151" s="76">
        <f>'[1](04)'!$J151</f>
        <v>0</v>
      </c>
      <c r="V151" s="77">
        <f>'[1](04)'!$K151</f>
        <v>0</v>
      </c>
      <c r="W151" s="78">
        <f t="shared" si="104"/>
        <v>0</v>
      </c>
      <c r="Y151" s="76">
        <f>'[1](05)'!$J151</f>
        <v>0</v>
      </c>
      <c r="Z151" s="77">
        <f>'[1](05)'!$K151</f>
        <v>0</v>
      </c>
      <c r="AA151" s="78">
        <f t="shared" si="105"/>
        <v>0</v>
      </c>
      <c r="AC151" s="76">
        <f>'[1](06)'!$J151</f>
        <v>0</v>
      </c>
      <c r="AD151" s="77">
        <f>'[1](06)'!$K151</f>
        <v>0</v>
      </c>
      <c r="AE151" s="78">
        <f t="shared" si="106"/>
        <v>0</v>
      </c>
      <c r="AG151" s="76">
        <f>'[1](07)'!$J151</f>
        <v>0</v>
      </c>
      <c r="AH151" s="77">
        <f>'[1](07)'!$K151</f>
        <v>0</v>
      </c>
      <c r="AI151" s="78">
        <f t="shared" si="107"/>
        <v>0</v>
      </c>
      <c r="AK151" s="76">
        <f>'[1](08)'!$J151</f>
        <v>0</v>
      </c>
      <c r="AL151" s="77">
        <f>'[1](08)'!$K151</f>
        <v>0</v>
      </c>
      <c r="AM151" s="78">
        <f t="shared" si="108"/>
        <v>0</v>
      </c>
      <c r="AO151" s="76">
        <f>'[1](09)'!$J151</f>
        <v>0</v>
      </c>
      <c r="AP151" s="77">
        <f>'[1](09)'!$K151</f>
        <v>0</v>
      </c>
      <c r="AQ151" s="78">
        <f t="shared" si="109"/>
        <v>0</v>
      </c>
      <c r="AS151" s="76">
        <f>'[1](10)'!$J151</f>
        <v>0</v>
      </c>
      <c r="AT151" s="77">
        <f>'[1](10)'!$K151</f>
        <v>0</v>
      </c>
      <c r="AU151" s="78">
        <f t="shared" si="110"/>
        <v>0</v>
      </c>
      <c r="AW151" s="76">
        <f>'[1](11)'!$J151</f>
        <v>0</v>
      </c>
      <c r="AX151" s="77">
        <f>'[1](11)'!$K151</f>
        <v>0</v>
      </c>
      <c r="AY151" s="78">
        <f t="shared" si="111"/>
        <v>0</v>
      </c>
      <c r="BA151" s="76">
        <f>'[1](12)'!$J151</f>
        <v>0</v>
      </c>
      <c r="BB151" s="77">
        <f>'[1](12)'!$K151</f>
        <v>0</v>
      </c>
      <c r="BC151" s="78">
        <f t="shared" si="112"/>
        <v>0</v>
      </c>
      <c r="BE151" s="79">
        <f t="shared" si="113"/>
        <v>19</v>
      </c>
      <c r="BF151" s="80">
        <f>IFERROR(HLOOKUP(BE151,A151:$BD$5001,$BL151,0),0)</f>
        <v>43159</v>
      </c>
      <c r="BG151" s="79">
        <f t="shared" si="114"/>
        <v>0</v>
      </c>
      <c r="BH151" s="80">
        <f>IFERROR(HLOOKUP(BG151,A151:$BD$5001,$BL151,0),0)</f>
        <v>43190</v>
      </c>
      <c r="BI151" s="10">
        <f t="shared" si="117"/>
        <v>19</v>
      </c>
      <c r="BJ151" s="11">
        <f t="shared" si="115"/>
        <v>-1</v>
      </c>
      <c r="BL151" s="9">
        <f t="shared" si="116"/>
        <v>860</v>
      </c>
    </row>
    <row r="152" spans="1:64" s="100" customFormat="1" ht="18" customHeight="1" outlineLevel="1">
      <c r="A152" s="90">
        <f>[1]DATA!A152</f>
        <v>0</v>
      </c>
      <c r="B152" s="91" t="str">
        <f>[1]DATA!B152</f>
        <v>Total Jam &amp; Honey</v>
      </c>
      <c r="C152" s="91">
        <f>[1]DATA!C152</f>
        <v>0</v>
      </c>
      <c r="D152" s="92"/>
      <c r="E152" s="93"/>
      <c r="F152" s="94"/>
      <c r="G152" s="95"/>
      <c r="H152" s="92"/>
      <c r="I152" s="93"/>
      <c r="J152" s="94">
        <f>'[1](01)'!$K152</f>
        <v>16053.31</v>
      </c>
      <c r="K152" s="95"/>
      <c r="L152" s="92"/>
      <c r="M152" s="93"/>
      <c r="N152" s="94">
        <f>'[1](02)'!$K152</f>
        <v>17443.64</v>
      </c>
      <c r="O152" s="95"/>
      <c r="P152" s="92"/>
      <c r="Q152" s="93"/>
      <c r="R152" s="94">
        <f>'[1](03)'!$K152</f>
        <v>0</v>
      </c>
      <c r="S152" s="95"/>
      <c r="T152" s="92"/>
      <c r="U152" s="93"/>
      <c r="V152" s="94">
        <f>'[1](04)'!$K152</f>
        <v>0</v>
      </c>
      <c r="W152" s="95"/>
      <c r="X152" s="92"/>
      <c r="Y152" s="93"/>
      <c r="Z152" s="94">
        <f>'[1](05)'!$K152</f>
        <v>0</v>
      </c>
      <c r="AA152" s="95"/>
      <c r="AB152" s="92"/>
      <c r="AC152" s="93"/>
      <c r="AD152" s="94">
        <f>'[1](06)'!$K152</f>
        <v>0</v>
      </c>
      <c r="AE152" s="95"/>
      <c r="AF152" s="92"/>
      <c r="AG152" s="93"/>
      <c r="AH152" s="94">
        <f>'[1](07)'!$K152</f>
        <v>0</v>
      </c>
      <c r="AI152" s="95"/>
      <c r="AJ152" s="92"/>
      <c r="AK152" s="93"/>
      <c r="AL152" s="94">
        <f>'[1](08)'!$K152</f>
        <v>0</v>
      </c>
      <c r="AM152" s="95"/>
      <c r="AN152" s="92"/>
      <c r="AO152" s="93"/>
      <c r="AP152" s="94">
        <f>'[1](09)'!$K152</f>
        <v>0</v>
      </c>
      <c r="AQ152" s="95"/>
      <c r="AR152" s="92"/>
      <c r="AS152" s="93"/>
      <c r="AT152" s="94">
        <f>'[1](10)'!$K152</f>
        <v>0</v>
      </c>
      <c r="AU152" s="95"/>
      <c r="AV152" s="92"/>
      <c r="AW152" s="93"/>
      <c r="AX152" s="94">
        <f>'[1](11)'!$K152</f>
        <v>0</v>
      </c>
      <c r="AY152" s="95"/>
      <c r="AZ152" s="92"/>
      <c r="BA152" s="93"/>
      <c r="BB152" s="94">
        <f>'[1](12)'!$K152</f>
        <v>0</v>
      </c>
      <c r="BC152" s="95"/>
      <c r="BD152" s="92"/>
      <c r="BE152" s="96"/>
      <c r="BF152" s="97"/>
      <c r="BG152" s="96"/>
      <c r="BH152" s="97"/>
      <c r="BI152" s="98"/>
      <c r="BJ152" s="99">
        <f t="shared" si="115"/>
        <v>0</v>
      </c>
      <c r="BK152" s="92"/>
      <c r="BL152" s="9">
        <f t="shared" si="116"/>
        <v>859</v>
      </c>
    </row>
    <row r="153" spans="1:64" ht="18" customHeight="1" outlineLevel="2">
      <c r="A153" s="101">
        <f>[1]DATA!A153</f>
        <v>0</v>
      </c>
      <c r="B153" s="102" t="str">
        <f>[1]DATA!B153</f>
        <v>Oil &amp; Vinegar</v>
      </c>
      <c r="C153" s="102">
        <f>[1]DATA!C153</f>
        <v>0</v>
      </c>
      <c r="E153" s="103"/>
      <c r="F153" s="104"/>
      <c r="G153" s="105"/>
      <c r="I153" s="103"/>
      <c r="J153" s="104"/>
      <c r="K153" s="105"/>
      <c r="M153" s="103"/>
      <c r="N153" s="104"/>
      <c r="O153" s="105"/>
      <c r="Q153" s="103"/>
      <c r="R153" s="104"/>
      <c r="S153" s="105"/>
      <c r="U153" s="103"/>
      <c r="V153" s="104"/>
      <c r="W153" s="105"/>
      <c r="Y153" s="103"/>
      <c r="Z153" s="104"/>
      <c r="AA153" s="105"/>
      <c r="AC153" s="103"/>
      <c r="AD153" s="104"/>
      <c r="AE153" s="105"/>
      <c r="AG153" s="103"/>
      <c r="AH153" s="104"/>
      <c r="AI153" s="105"/>
      <c r="AK153" s="103"/>
      <c r="AL153" s="104"/>
      <c r="AM153" s="105"/>
      <c r="AO153" s="103"/>
      <c r="AP153" s="104"/>
      <c r="AQ153" s="105"/>
      <c r="AS153" s="103"/>
      <c r="AT153" s="104"/>
      <c r="AU153" s="105"/>
      <c r="AW153" s="103"/>
      <c r="AX153" s="104"/>
      <c r="AY153" s="105"/>
      <c r="BA153" s="103"/>
      <c r="BB153" s="104"/>
      <c r="BC153" s="105"/>
      <c r="BE153" s="106"/>
      <c r="BF153" s="107"/>
      <c r="BG153" s="106"/>
      <c r="BH153" s="107"/>
      <c r="BI153" s="108"/>
      <c r="BJ153" s="109">
        <f t="shared" si="115"/>
        <v>0</v>
      </c>
      <c r="BL153" s="9">
        <f t="shared" si="116"/>
        <v>858</v>
      </c>
    </row>
    <row r="154" spans="1:64" ht="18" customHeight="1" outlineLevel="2">
      <c r="A154" s="74">
        <f>[1]DATA!A154</f>
        <v>162001</v>
      </c>
      <c r="B154" s="75" t="str">
        <f>[1]DATA!B154</f>
        <v>Oil Kitchen Bottle 1 Liter</v>
      </c>
      <c r="C154" s="75" t="str">
        <f>[1]DATA!C154</f>
        <v>Bottle 1 Liter</v>
      </c>
      <c r="E154" s="76"/>
      <c r="F154" s="77"/>
      <c r="G154" s="78"/>
      <c r="I154" s="76">
        <f>'[1](01)'!$J154</f>
        <v>0</v>
      </c>
      <c r="J154" s="77">
        <f>'[1](01)'!$K154</f>
        <v>0</v>
      </c>
      <c r="K154" s="78">
        <f t="shared" si="101"/>
        <v>0</v>
      </c>
      <c r="M154" s="76">
        <f>'[1](02)'!$J154</f>
        <v>0</v>
      </c>
      <c r="N154" s="77">
        <f>'[1](02)'!$K154</f>
        <v>0</v>
      </c>
      <c r="O154" s="78">
        <f t="shared" ref="O154:O166" si="118">IF(M154&gt;=I154,IFERROR(SUM(M154-I154)/M154,0),IF(M154&lt;=I154,IFERROR(-SUM(I154-M154)/M154,0)))</f>
        <v>0</v>
      </c>
      <c r="Q154" s="76">
        <f>'[1](03)'!$J154</f>
        <v>0</v>
      </c>
      <c r="R154" s="77">
        <f>'[1](03)'!$K154</f>
        <v>0</v>
      </c>
      <c r="S154" s="78">
        <f t="shared" ref="S154:S166" si="119">IF(Q154&gt;=M154,IFERROR(SUM(Q154-M154)/Q154,0),IF(Q154&lt;=M154,IFERROR(-SUM(M154-Q154)/Q154,0)))</f>
        <v>0</v>
      </c>
      <c r="U154" s="76">
        <f>'[1](04)'!$J154</f>
        <v>0</v>
      </c>
      <c r="V154" s="77">
        <f>'[1](04)'!$K154</f>
        <v>0</v>
      </c>
      <c r="W154" s="78">
        <f t="shared" ref="W154:W166" si="120">IF(U154&gt;=Q154,IFERROR(SUM(U154-Q154)/U154,0),IF(U154&lt;=Q154,IFERROR(-SUM(Q154-U154)/U154,0)))</f>
        <v>0</v>
      </c>
      <c r="Y154" s="76">
        <f>'[1](05)'!$J154</f>
        <v>0</v>
      </c>
      <c r="Z154" s="77">
        <f>'[1](05)'!$K154</f>
        <v>0</v>
      </c>
      <c r="AA154" s="78">
        <f t="shared" ref="AA154:AA166" si="121">IF(Y154&gt;=U154,IFERROR(SUM(Y154-U154)/Y154,0),IF(Y154&lt;=U154,IFERROR(-SUM(U154-Y154)/Y154,0)))</f>
        <v>0</v>
      </c>
      <c r="AC154" s="76">
        <f>'[1](06)'!$J154</f>
        <v>0</v>
      </c>
      <c r="AD154" s="77">
        <f>'[1](06)'!$K154</f>
        <v>0</v>
      </c>
      <c r="AE154" s="78">
        <f t="shared" ref="AE154:AE166" si="122">IF(AC154&gt;=Y154,IFERROR(SUM(AC154-Y154)/AC154,0),IF(AC154&lt;=Y154,IFERROR(-SUM(Y154-AC154)/AC154,0)))</f>
        <v>0</v>
      </c>
      <c r="AG154" s="76">
        <f>'[1](07)'!$J154</f>
        <v>0</v>
      </c>
      <c r="AH154" s="77">
        <f>'[1](07)'!$K154</f>
        <v>0</v>
      </c>
      <c r="AI154" s="78">
        <f t="shared" ref="AI154:AI166" si="123">IF(AG154&gt;=AC154,IFERROR(SUM(AG154-AC154)/AG154,0),IF(AG154&lt;=AC154,IFERROR(-SUM(AC154-AG154)/AG154,0)))</f>
        <v>0</v>
      </c>
      <c r="AK154" s="76">
        <f>'[1](08)'!$J154</f>
        <v>0</v>
      </c>
      <c r="AL154" s="77">
        <f>'[1](08)'!$K154</f>
        <v>0</v>
      </c>
      <c r="AM154" s="78">
        <f t="shared" ref="AM154:AM166" si="124">IF(AK154&gt;=AG154,IFERROR(SUM(AK154-AG154)/AK154,0),IF(AK154&lt;=AG154,IFERROR(-SUM(AG154-AK154)/AK154,0)))</f>
        <v>0</v>
      </c>
      <c r="AO154" s="76">
        <f>'[1](09)'!$J154</f>
        <v>0</v>
      </c>
      <c r="AP154" s="77">
        <f>'[1](09)'!$K154</f>
        <v>0</v>
      </c>
      <c r="AQ154" s="78">
        <f t="shared" ref="AQ154:AQ166" si="125">IF(AO154&gt;=AK154,IFERROR(SUM(AO154-AK154)/AO154,0),IF(AO154&lt;=AK154,IFERROR(-SUM(AK154-AO154)/AO154,0)))</f>
        <v>0</v>
      </c>
      <c r="AS154" s="76">
        <f>'[1](10)'!$J154</f>
        <v>0</v>
      </c>
      <c r="AT154" s="77">
        <f>'[1](10)'!$K154</f>
        <v>0</v>
      </c>
      <c r="AU154" s="78">
        <f t="shared" ref="AU154:AU166" si="126">IF(AS154&gt;=AO154,IFERROR(SUM(AS154-AO154)/AS154,0),IF(AS154&lt;=AO154,IFERROR(-SUM(AO154-AS154)/AS154,0)))</f>
        <v>0</v>
      </c>
      <c r="AW154" s="76">
        <f>'[1](11)'!$J154</f>
        <v>0</v>
      </c>
      <c r="AX154" s="77">
        <f>'[1](11)'!$K154</f>
        <v>0</v>
      </c>
      <c r="AY154" s="78">
        <f t="shared" ref="AY154:AY166" si="127">IF(AW154&gt;=AS154,IFERROR(SUM(AW154-AS154)/AW154,0),IF(AW154&lt;=AS154,IFERROR(-SUM(AS154-AW154)/AW154,0)))</f>
        <v>0</v>
      </c>
      <c r="BA154" s="76">
        <f>'[1](12)'!$J154</f>
        <v>0</v>
      </c>
      <c r="BB154" s="77">
        <f>'[1](12)'!$K154</f>
        <v>0</v>
      </c>
      <c r="BC154" s="78">
        <f t="shared" ref="BC154:BC166" si="128">IF(BA154&gt;=AW154,IFERROR(SUM(BA154-AW154)/BA154,0),IF(BA154&lt;=AW154,IFERROR(-SUM(AW154-BA154)/BA154,0)))</f>
        <v>0</v>
      </c>
      <c r="BE154" s="79">
        <f t="shared" si="113"/>
        <v>0</v>
      </c>
      <c r="BF154" s="80">
        <f>IFERROR(HLOOKUP(BE154,A154:$BD$5001,$BL154,0),0)</f>
        <v>43131</v>
      </c>
      <c r="BG154" s="79">
        <f t="shared" si="114"/>
        <v>0</v>
      </c>
      <c r="BH154" s="80">
        <f>IFERROR(HLOOKUP(BG154,A154:$BD$5001,$BL154,0),0)</f>
        <v>43131</v>
      </c>
      <c r="BI154" s="10">
        <f t="shared" si="117"/>
        <v>0</v>
      </c>
      <c r="BJ154" s="11">
        <f t="shared" si="115"/>
        <v>0</v>
      </c>
      <c r="BL154" s="9">
        <f t="shared" si="116"/>
        <v>857</v>
      </c>
    </row>
    <row r="155" spans="1:64" ht="18" customHeight="1" outlineLevel="2">
      <c r="A155" s="81">
        <f>[1]DATA!A155</f>
        <v>162002</v>
      </c>
      <c r="B155" s="82" t="str">
        <f>[1]DATA!B155</f>
        <v>Oil Kitchen Bottle 750 ml</v>
      </c>
      <c r="C155" s="82" t="str">
        <f>[1]DATA!C155</f>
        <v>Bottel 750 ml</v>
      </c>
      <c r="E155" s="83"/>
      <c r="F155" s="84"/>
      <c r="G155" s="85"/>
      <c r="I155" s="83">
        <f>'[1](01)'!$J155</f>
        <v>1879</v>
      </c>
      <c r="J155" s="84">
        <f>'[1](01)'!$K155</f>
        <v>32084.95</v>
      </c>
      <c r="K155" s="85">
        <f t="shared" si="101"/>
        <v>1</v>
      </c>
      <c r="M155" s="83">
        <f>'[1](02)'!$J155</f>
        <v>1964</v>
      </c>
      <c r="N155" s="84">
        <f>'[1](02)'!$K155</f>
        <v>30944.75</v>
      </c>
      <c r="O155" s="85">
        <f t="shared" si="118"/>
        <v>4.3279022403258656E-2</v>
      </c>
      <c r="Q155" s="83">
        <f>'[1](03)'!$J155</f>
        <v>0</v>
      </c>
      <c r="R155" s="84">
        <f>'[1](03)'!$K155</f>
        <v>0</v>
      </c>
      <c r="S155" s="85">
        <f t="shared" si="119"/>
        <v>0</v>
      </c>
      <c r="U155" s="83">
        <f>'[1](04)'!$J155</f>
        <v>0</v>
      </c>
      <c r="V155" s="84">
        <f>'[1](04)'!$K155</f>
        <v>0</v>
      </c>
      <c r="W155" s="85">
        <f t="shared" si="120"/>
        <v>0</v>
      </c>
      <c r="Y155" s="83">
        <f>'[1](05)'!$J155</f>
        <v>0</v>
      </c>
      <c r="Z155" s="84">
        <f>'[1](05)'!$K155</f>
        <v>0</v>
      </c>
      <c r="AA155" s="85">
        <f t="shared" si="121"/>
        <v>0</v>
      </c>
      <c r="AC155" s="83">
        <f>'[1](06)'!$J155</f>
        <v>0</v>
      </c>
      <c r="AD155" s="84">
        <f>'[1](06)'!$K155</f>
        <v>0</v>
      </c>
      <c r="AE155" s="85">
        <f t="shared" si="122"/>
        <v>0</v>
      </c>
      <c r="AG155" s="83">
        <f>'[1](07)'!$J155</f>
        <v>0</v>
      </c>
      <c r="AH155" s="84">
        <f>'[1](07)'!$K155</f>
        <v>0</v>
      </c>
      <c r="AI155" s="85">
        <f t="shared" si="123"/>
        <v>0</v>
      </c>
      <c r="AK155" s="83">
        <f>'[1](08)'!$J155</f>
        <v>0</v>
      </c>
      <c r="AL155" s="84">
        <f>'[1](08)'!$K155</f>
        <v>0</v>
      </c>
      <c r="AM155" s="85">
        <f t="shared" si="124"/>
        <v>0</v>
      </c>
      <c r="AO155" s="83">
        <f>'[1](09)'!$J155</f>
        <v>0</v>
      </c>
      <c r="AP155" s="84">
        <f>'[1](09)'!$K155</f>
        <v>0</v>
      </c>
      <c r="AQ155" s="85">
        <f t="shared" si="125"/>
        <v>0</v>
      </c>
      <c r="AS155" s="83">
        <f>'[1](10)'!$J155</f>
        <v>0</v>
      </c>
      <c r="AT155" s="84">
        <f>'[1](10)'!$K155</f>
        <v>0</v>
      </c>
      <c r="AU155" s="85">
        <f t="shared" si="126"/>
        <v>0</v>
      </c>
      <c r="AW155" s="83">
        <f>'[1](11)'!$J155</f>
        <v>0</v>
      </c>
      <c r="AX155" s="84">
        <f>'[1](11)'!$K155</f>
        <v>0</v>
      </c>
      <c r="AY155" s="85">
        <f t="shared" si="127"/>
        <v>0</v>
      </c>
      <c r="BA155" s="83">
        <f>'[1](12)'!$J155</f>
        <v>0</v>
      </c>
      <c r="BB155" s="84">
        <f>'[1](12)'!$K155</f>
        <v>0</v>
      </c>
      <c r="BC155" s="85">
        <f t="shared" si="128"/>
        <v>0</v>
      </c>
      <c r="BE155" s="86">
        <f t="shared" si="113"/>
        <v>1964</v>
      </c>
      <c r="BF155" s="87">
        <f>IFERROR(HLOOKUP(BE155,A155:$BD$5001,$BL155,0),0)</f>
        <v>43159</v>
      </c>
      <c r="BG155" s="86">
        <f t="shared" si="114"/>
        <v>0</v>
      </c>
      <c r="BH155" s="87">
        <f>IFERROR(HLOOKUP(BG155,A155:$BD$5001,$BL155,0),0)</f>
        <v>43190</v>
      </c>
      <c r="BI155" s="88">
        <f t="shared" si="117"/>
        <v>1964</v>
      </c>
      <c r="BJ155" s="89">
        <f t="shared" si="115"/>
        <v>-1</v>
      </c>
      <c r="BL155" s="9">
        <f t="shared" si="116"/>
        <v>856</v>
      </c>
    </row>
    <row r="156" spans="1:64" ht="18" customHeight="1" outlineLevel="2">
      <c r="A156" s="74">
        <f>[1]DATA!A156</f>
        <v>162003</v>
      </c>
      <c r="B156" s="75" t="str">
        <f>[1]DATA!B156</f>
        <v>Vinegar Knorr 1 kg</v>
      </c>
      <c r="C156" s="75" t="str">
        <f>[1]DATA!C156</f>
        <v>Packet 1 Kg</v>
      </c>
      <c r="E156" s="76"/>
      <c r="F156" s="77"/>
      <c r="G156" s="78"/>
      <c r="I156" s="76">
        <f>'[1](01)'!$J156</f>
        <v>0</v>
      </c>
      <c r="J156" s="77">
        <f>'[1](01)'!$K156</f>
        <v>0</v>
      </c>
      <c r="K156" s="78">
        <f t="shared" si="101"/>
        <v>0</v>
      </c>
      <c r="M156" s="76">
        <f>'[1](02)'!$J156</f>
        <v>0</v>
      </c>
      <c r="N156" s="77">
        <f>'[1](02)'!$K156</f>
        <v>0</v>
      </c>
      <c r="O156" s="78">
        <f t="shared" si="118"/>
        <v>0</v>
      </c>
      <c r="Q156" s="76">
        <f>'[1](03)'!$J156</f>
        <v>0</v>
      </c>
      <c r="R156" s="77">
        <f>'[1](03)'!$K156</f>
        <v>0</v>
      </c>
      <c r="S156" s="78">
        <f t="shared" si="119"/>
        <v>0</v>
      </c>
      <c r="U156" s="76">
        <f>'[1](04)'!$J156</f>
        <v>0</v>
      </c>
      <c r="V156" s="77">
        <f>'[1](04)'!$K156</f>
        <v>0</v>
      </c>
      <c r="W156" s="78">
        <f t="shared" si="120"/>
        <v>0</v>
      </c>
      <c r="Y156" s="76">
        <f>'[1](05)'!$J156</f>
        <v>0</v>
      </c>
      <c r="Z156" s="77">
        <f>'[1](05)'!$K156</f>
        <v>0</v>
      </c>
      <c r="AA156" s="78">
        <f t="shared" si="121"/>
        <v>0</v>
      </c>
      <c r="AC156" s="76">
        <f>'[1](06)'!$J156</f>
        <v>0</v>
      </c>
      <c r="AD156" s="77">
        <f>'[1](06)'!$K156</f>
        <v>0</v>
      </c>
      <c r="AE156" s="78">
        <f t="shared" si="122"/>
        <v>0</v>
      </c>
      <c r="AG156" s="76">
        <f>'[1](07)'!$J156</f>
        <v>0</v>
      </c>
      <c r="AH156" s="77">
        <f>'[1](07)'!$K156</f>
        <v>0</v>
      </c>
      <c r="AI156" s="78">
        <f t="shared" si="123"/>
        <v>0</v>
      </c>
      <c r="AK156" s="76">
        <f>'[1](08)'!$J156</f>
        <v>0</v>
      </c>
      <c r="AL156" s="77">
        <f>'[1](08)'!$K156</f>
        <v>0</v>
      </c>
      <c r="AM156" s="78">
        <f t="shared" si="124"/>
        <v>0</v>
      </c>
      <c r="AO156" s="76">
        <f>'[1](09)'!$J156</f>
        <v>0</v>
      </c>
      <c r="AP156" s="77">
        <f>'[1](09)'!$K156</f>
        <v>0</v>
      </c>
      <c r="AQ156" s="78">
        <f t="shared" si="125"/>
        <v>0</v>
      </c>
      <c r="AS156" s="76">
        <f>'[1](10)'!$J156</f>
        <v>0</v>
      </c>
      <c r="AT156" s="77">
        <f>'[1](10)'!$K156</f>
        <v>0</v>
      </c>
      <c r="AU156" s="78">
        <f t="shared" si="126"/>
        <v>0</v>
      </c>
      <c r="AW156" s="76">
        <f>'[1](11)'!$J156</f>
        <v>0</v>
      </c>
      <c r="AX156" s="77">
        <f>'[1](11)'!$K156</f>
        <v>0</v>
      </c>
      <c r="AY156" s="78">
        <f t="shared" si="127"/>
        <v>0</v>
      </c>
      <c r="BA156" s="76">
        <f>'[1](12)'!$J156</f>
        <v>0</v>
      </c>
      <c r="BB156" s="77">
        <f>'[1](12)'!$K156</f>
        <v>0</v>
      </c>
      <c r="BC156" s="78">
        <f t="shared" si="128"/>
        <v>0</v>
      </c>
      <c r="BE156" s="79">
        <f t="shared" si="113"/>
        <v>0</v>
      </c>
      <c r="BF156" s="80">
        <f>IFERROR(HLOOKUP(BE156,A156:$BD$5001,$BL156,0),0)</f>
        <v>43131</v>
      </c>
      <c r="BG156" s="79">
        <f t="shared" si="114"/>
        <v>0</v>
      </c>
      <c r="BH156" s="80">
        <f>IFERROR(HLOOKUP(BG156,A156:$BD$5001,$BL156,0),0)</f>
        <v>43131</v>
      </c>
      <c r="BI156" s="10">
        <f t="shared" si="117"/>
        <v>0</v>
      </c>
      <c r="BJ156" s="11">
        <f t="shared" si="115"/>
        <v>0</v>
      </c>
      <c r="BL156" s="9">
        <f t="shared" si="116"/>
        <v>855</v>
      </c>
    </row>
    <row r="157" spans="1:64" ht="18" customHeight="1" outlineLevel="2">
      <c r="A157" s="81">
        <f>[1]DATA!A157</f>
        <v>162004</v>
      </c>
      <c r="B157" s="82" t="str">
        <f>[1]DATA!B157</f>
        <v>Oil Olive Bottle 1 Liter</v>
      </c>
      <c r="C157" s="82" t="str">
        <f>[1]DATA!C157</f>
        <v>Bottle 1 Liter</v>
      </c>
      <c r="E157" s="83"/>
      <c r="F157" s="84"/>
      <c r="G157" s="85"/>
      <c r="I157" s="83">
        <f>'[1](01)'!$J157</f>
        <v>5</v>
      </c>
      <c r="J157" s="84">
        <f>'[1](01)'!$K157</f>
        <v>575.12</v>
      </c>
      <c r="K157" s="85">
        <f t="shared" si="101"/>
        <v>1</v>
      </c>
      <c r="M157" s="83">
        <f>'[1](02)'!$J157</f>
        <v>8</v>
      </c>
      <c r="N157" s="84">
        <f>'[1](02)'!$K157</f>
        <v>947.53</v>
      </c>
      <c r="O157" s="85">
        <f t="shared" si="118"/>
        <v>0.375</v>
      </c>
      <c r="Q157" s="83">
        <f>'[1](03)'!$J157</f>
        <v>0</v>
      </c>
      <c r="R157" s="84">
        <f>'[1](03)'!$K157</f>
        <v>0</v>
      </c>
      <c r="S157" s="85">
        <f t="shared" si="119"/>
        <v>0</v>
      </c>
      <c r="U157" s="83">
        <f>'[1](04)'!$J157</f>
        <v>0</v>
      </c>
      <c r="V157" s="84">
        <f>'[1](04)'!$K157</f>
        <v>0</v>
      </c>
      <c r="W157" s="85">
        <f t="shared" si="120"/>
        <v>0</v>
      </c>
      <c r="Y157" s="83">
        <f>'[1](05)'!$J157</f>
        <v>0</v>
      </c>
      <c r="Z157" s="84">
        <f>'[1](05)'!$K157</f>
        <v>0</v>
      </c>
      <c r="AA157" s="85">
        <f t="shared" si="121"/>
        <v>0</v>
      </c>
      <c r="AC157" s="83">
        <f>'[1](06)'!$J157</f>
        <v>0</v>
      </c>
      <c r="AD157" s="84">
        <f>'[1](06)'!$K157</f>
        <v>0</v>
      </c>
      <c r="AE157" s="85">
        <f t="shared" si="122"/>
        <v>0</v>
      </c>
      <c r="AG157" s="83">
        <f>'[1](07)'!$J157</f>
        <v>0</v>
      </c>
      <c r="AH157" s="84">
        <f>'[1](07)'!$K157</f>
        <v>0</v>
      </c>
      <c r="AI157" s="85">
        <f t="shared" si="123"/>
        <v>0</v>
      </c>
      <c r="AK157" s="83">
        <f>'[1](08)'!$J157</f>
        <v>0</v>
      </c>
      <c r="AL157" s="84">
        <f>'[1](08)'!$K157</f>
        <v>0</v>
      </c>
      <c r="AM157" s="85">
        <f t="shared" si="124"/>
        <v>0</v>
      </c>
      <c r="AO157" s="83">
        <f>'[1](09)'!$J157</f>
        <v>0</v>
      </c>
      <c r="AP157" s="84">
        <f>'[1](09)'!$K157</f>
        <v>0</v>
      </c>
      <c r="AQ157" s="85">
        <f t="shared" si="125"/>
        <v>0</v>
      </c>
      <c r="AS157" s="83">
        <f>'[1](10)'!$J157</f>
        <v>0</v>
      </c>
      <c r="AT157" s="84">
        <f>'[1](10)'!$K157</f>
        <v>0</v>
      </c>
      <c r="AU157" s="85">
        <f t="shared" si="126"/>
        <v>0</v>
      </c>
      <c r="AW157" s="83">
        <f>'[1](11)'!$J157</f>
        <v>0</v>
      </c>
      <c r="AX157" s="84">
        <f>'[1](11)'!$K157</f>
        <v>0</v>
      </c>
      <c r="AY157" s="85">
        <f t="shared" si="127"/>
        <v>0</v>
      </c>
      <c r="BA157" s="83">
        <f>'[1](12)'!$J157</f>
        <v>0</v>
      </c>
      <c r="BB157" s="84">
        <f>'[1](12)'!$K157</f>
        <v>0</v>
      </c>
      <c r="BC157" s="85">
        <f t="shared" si="128"/>
        <v>0</v>
      </c>
      <c r="BE157" s="86">
        <f t="shared" si="113"/>
        <v>8</v>
      </c>
      <c r="BF157" s="87">
        <f>IFERROR(HLOOKUP(BE157,A157:$BD$5001,$BL157,0),0)</f>
        <v>43159</v>
      </c>
      <c r="BG157" s="86">
        <f t="shared" si="114"/>
        <v>0</v>
      </c>
      <c r="BH157" s="87">
        <f>IFERROR(HLOOKUP(BG157,A157:$BD$5001,$BL157,0),0)</f>
        <v>43190</v>
      </c>
      <c r="BI157" s="88">
        <f t="shared" si="117"/>
        <v>8</v>
      </c>
      <c r="BJ157" s="89">
        <f t="shared" si="115"/>
        <v>-1</v>
      </c>
      <c r="BL157" s="9">
        <f t="shared" si="116"/>
        <v>854</v>
      </c>
    </row>
    <row r="158" spans="1:64" ht="18" customHeight="1" outlineLevel="2">
      <c r="A158" s="74">
        <f>[1]DATA!A158</f>
        <v>162005</v>
      </c>
      <c r="B158" s="75" t="str">
        <f>[1]DATA!B158</f>
        <v>Oil Sesame 750 ml</v>
      </c>
      <c r="C158" s="75" t="str">
        <f>[1]DATA!C158</f>
        <v>Bottel 750 ml</v>
      </c>
      <c r="E158" s="76"/>
      <c r="F158" s="77"/>
      <c r="G158" s="78"/>
      <c r="I158" s="76">
        <f>'[1](01)'!$J158</f>
        <v>0</v>
      </c>
      <c r="J158" s="77">
        <f>'[1](01)'!$K158</f>
        <v>0</v>
      </c>
      <c r="K158" s="78">
        <f t="shared" si="101"/>
        <v>0</v>
      </c>
      <c r="M158" s="76">
        <f>'[1](02)'!$J158</f>
        <v>0</v>
      </c>
      <c r="N158" s="77">
        <f>'[1](02)'!$K158</f>
        <v>0</v>
      </c>
      <c r="O158" s="78">
        <f t="shared" si="118"/>
        <v>0</v>
      </c>
      <c r="Q158" s="76">
        <f>'[1](03)'!$J158</f>
        <v>0</v>
      </c>
      <c r="R158" s="77">
        <f>'[1](03)'!$K158</f>
        <v>0</v>
      </c>
      <c r="S158" s="78">
        <f t="shared" si="119"/>
        <v>0</v>
      </c>
      <c r="U158" s="76">
        <f>'[1](04)'!$J158</f>
        <v>0</v>
      </c>
      <c r="V158" s="77">
        <f>'[1](04)'!$K158</f>
        <v>0</v>
      </c>
      <c r="W158" s="78">
        <f t="shared" si="120"/>
        <v>0</v>
      </c>
      <c r="Y158" s="76">
        <f>'[1](05)'!$J158</f>
        <v>0</v>
      </c>
      <c r="Z158" s="77">
        <f>'[1](05)'!$K158</f>
        <v>0</v>
      </c>
      <c r="AA158" s="78">
        <f t="shared" si="121"/>
        <v>0</v>
      </c>
      <c r="AC158" s="76">
        <f>'[1](06)'!$J158</f>
        <v>0</v>
      </c>
      <c r="AD158" s="77">
        <f>'[1](06)'!$K158</f>
        <v>0</v>
      </c>
      <c r="AE158" s="78">
        <f t="shared" si="122"/>
        <v>0</v>
      </c>
      <c r="AG158" s="76">
        <f>'[1](07)'!$J158</f>
        <v>0</v>
      </c>
      <c r="AH158" s="77">
        <f>'[1](07)'!$K158</f>
        <v>0</v>
      </c>
      <c r="AI158" s="78">
        <f t="shared" si="123"/>
        <v>0</v>
      </c>
      <c r="AK158" s="76">
        <f>'[1](08)'!$J158</f>
        <v>0</v>
      </c>
      <c r="AL158" s="77">
        <f>'[1](08)'!$K158</f>
        <v>0</v>
      </c>
      <c r="AM158" s="78">
        <f t="shared" si="124"/>
        <v>0</v>
      </c>
      <c r="AO158" s="76">
        <f>'[1](09)'!$J158</f>
        <v>0</v>
      </c>
      <c r="AP158" s="77">
        <f>'[1](09)'!$K158</f>
        <v>0</v>
      </c>
      <c r="AQ158" s="78">
        <f t="shared" si="125"/>
        <v>0</v>
      </c>
      <c r="AS158" s="76">
        <f>'[1](10)'!$J158</f>
        <v>0</v>
      </c>
      <c r="AT158" s="77">
        <f>'[1](10)'!$K158</f>
        <v>0</v>
      </c>
      <c r="AU158" s="78">
        <f t="shared" si="126"/>
        <v>0</v>
      </c>
      <c r="AW158" s="76">
        <f>'[1](11)'!$J158</f>
        <v>0</v>
      </c>
      <c r="AX158" s="77">
        <f>'[1](11)'!$K158</f>
        <v>0</v>
      </c>
      <c r="AY158" s="78">
        <f t="shared" si="127"/>
        <v>0</v>
      </c>
      <c r="BA158" s="76">
        <f>'[1](12)'!$J158</f>
        <v>0</v>
      </c>
      <c r="BB158" s="77">
        <f>'[1](12)'!$K158</f>
        <v>0</v>
      </c>
      <c r="BC158" s="78">
        <f t="shared" si="128"/>
        <v>0</v>
      </c>
      <c r="BE158" s="79">
        <f t="shared" si="113"/>
        <v>0</v>
      </c>
      <c r="BF158" s="80">
        <f>IFERROR(HLOOKUP(BE158,A158:$BD$5001,$BL158,0),0)</f>
        <v>43131</v>
      </c>
      <c r="BG158" s="79">
        <f t="shared" si="114"/>
        <v>0</v>
      </c>
      <c r="BH158" s="80">
        <f>IFERROR(HLOOKUP(BG158,A158:$BD$5001,$BL158,0),0)</f>
        <v>43131</v>
      </c>
      <c r="BI158" s="10">
        <f t="shared" si="117"/>
        <v>0</v>
      </c>
      <c r="BJ158" s="11">
        <f t="shared" si="115"/>
        <v>0</v>
      </c>
      <c r="BL158" s="9">
        <f t="shared" si="116"/>
        <v>853</v>
      </c>
    </row>
    <row r="159" spans="1:64" ht="18" customHeight="1" outlineLevel="2">
      <c r="A159" s="81">
        <f>[1]DATA!A159</f>
        <v>162006</v>
      </c>
      <c r="B159" s="82" t="str">
        <f>[1]DATA!B159</f>
        <v>Oil Sunflower Bottle 1 Liter</v>
      </c>
      <c r="C159" s="82" t="str">
        <f>[1]DATA!C159</f>
        <v>Bottle 1 Liter</v>
      </c>
      <c r="E159" s="83"/>
      <c r="F159" s="84"/>
      <c r="G159" s="85"/>
      <c r="I159" s="83">
        <f>'[1](01)'!$J159</f>
        <v>0</v>
      </c>
      <c r="J159" s="84">
        <f>'[1](01)'!$K159</f>
        <v>0</v>
      </c>
      <c r="K159" s="85">
        <f t="shared" si="101"/>
        <v>0</v>
      </c>
      <c r="M159" s="83">
        <f>'[1](02)'!$J159</f>
        <v>0</v>
      </c>
      <c r="N159" s="84">
        <f>'[1](02)'!$K159</f>
        <v>0</v>
      </c>
      <c r="O159" s="85">
        <f t="shared" si="118"/>
        <v>0</v>
      </c>
      <c r="Q159" s="83">
        <f>'[1](03)'!$J159</f>
        <v>0</v>
      </c>
      <c r="R159" s="84">
        <f>'[1](03)'!$K159</f>
        <v>0</v>
      </c>
      <c r="S159" s="85">
        <f t="shared" si="119"/>
        <v>0</v>
      </c>
      <c r="U159" s="83">
        <f>'[1](04)'!$J159</f>
        <v>0</v>
      </c>
      <c r="V159" s="84">
        <f>'[1](04)'!$K159</f>
        <v>0</v>
      </c>
      <c r="W159" s="85">
        <f t="shared" si="120"/>
        <v>0</v>
      </c>
      <c r="Y159" s="83">
        <f>'[1](05)'!$J159</f>
        <v>0</v>
      </c>
      <c r="Z159" s="84">
        <f>'[1](05)'!$K159</f>
        <v>0</v>
      </c>
      <c r="AA159" s="85">
        <f t="shared" si="121"/>
        <v>0</v>
      </c>
      <c r="AC159" s="83">
        <f>'[1](06)'!$J159</f>
        <v>0</v>
      </c>
      <c r="AD159" s="84">
        <f>'[1](06)'!$K159</f>
        <v>0</v>
      </c>
      <c r="AE159" s="85">
        <f t="shared" si="122"/>
        <v>0</v>
      </c>
      <c r="AG159" s="83">
        <f>'[1](07)'!$J159</f>
        <v>0</v>
      </c>
      <c r="AH159" s="84">
        <f>'[1](07)'!$K159</f>
        <v>0</v>
      </c>
      <c r="AI159" s="85">
        <f t="shared" si="123"/>
        <v>0</v>
      </c>
      <c r="AK159" s="83">
        <f>'[1](08)'!$J159</f>
        <v>0</v>
      </c>
      <c r="AL159" s="84">
        <f>'[1](08)'!$K159</f>
        <v>0</v>
      </c>
      <c r="AM159" s="85">
        <f t="shared" si="124"/>
        <v>0</v>
      </c>
      <c r="AO159" s="83">
        <f>'[1](09)'!$J159</f>
        <v>0</v>
      </c>
      <c r="AP159" s="84">
        <f>'[1](09)'!$K159</f>
        <v>0</v>
      </c>
      <c r="AQ159" s="85">
        <f t="shared" si="125"/>
        <v>0</v>
      </c>
      <c r="AS159" s="83">
        <f>'[1](10)'!$J159</f>
        <v>0</v>
      </c>
      <c r="AT159" s="84">
        <f>'[1](10)'!$K159</f>
        <v>0</v>
      </c>
      <c r="AU159" s="85">
        <f t="shared" si="126"/>
        <v>0</v>
      </c>
      <c r="AW159" s="83">
        <f>'[1](11)'!$J159</f>
        <v>0</v>
      </c>
      <c r="AX159" s="84">
        <f>'[1](11)'!$K159</f>
        <v>0</v>
      </c>
      <c r="AY159" s="85">
        <f t="shared" si="127"/>
        <v>0</v>
      </c>
      <c r="BA159" s="83">
        <f>'[1](12)'!$J159</f>
        <v>0</v>
      </c>
      <c r="BB159" s="84">
        <f>'[1](12)'!$K159</f>
        <v>0</v>
      </c>
      <c r="BC159" s="85">
        <f t="shared" si="128"/>
        <v>0</v>
      </c>
      <c r="BE159" s="86">
        <f t="shared" si="113"/>
        <v>0</v>
      </c>
      <c r="BF159" s="87">
        <f>IFERROR(HLOOKUP(BE159,A159:$BD$5001,$BL159,0),0)</f>
        <v>43131</v>
      </c>
      <c r="BG159" s="86">
        <f t="shared" si="114"/>
        <v>0</v>
      </c>
      <c r="BH159" s="87">
        <f>IFERROR(HLOOKUP(BG159,A159:$BD$5001,$BL159,0),0)</f>
        <v>43131</v>
      </c>
      <c r="BI159" s="88">
        <f t="shared" si="117"/>
        <v>0</v>
      </c>
      <c r="BJ159" s="89">
        <f t="shared" si="115"/>
        <v>0</v>
      </c>
      <c r="BL159" s="9">
        <f t="shared" si="116"/>
        <v>852</v>
      </c>
    </row>
    <row r="160" spans="1:64" ht="18" customHeight="1" outlineLevel="2">
      <c r="A160" s="74">
        <f>[1]DATA!A160</f>
        <v>162007</v>
      </c>
      <c r="B160" s="75" t="str">
        <f>[1]DATA!B160</f>
        <v>Oil Sunflower Bottle 750 ml</v>
      </c>
      <c r="C160" s="75" t="str">
        <f>[1]DATA!C160</f>
        <v>Bottel 750 ml</v>
      </c>
      <c r="E160" s="76"/>
      <c r="F160" s="77"/>
      <c r="G160" s="78"/>
      <c r="I160" s="76">
        <f>'[1](01)'!$J160</f>
        <v>0</v>
      </c>
      <c r="J160" s="77">
        <f>'[1](01)'!$K160</f>
        <v>0</v>
      </c>
      <c r="K160" s="78">
        <f t="shared" si="101"/>
        <v>0</v>
      </c>
      <c r="M160" s="76">
        <f>'[1](02)'!$J160</f>
        <v>0</v>
      </c>
      <c r="N160" s="77">
        <f>'[1](02)'!$K160</f>
        <v>0</v>
      </c>
      <c r="O160" s="78">
        <f t="shared" si="118"/>
        <v>0</v>
      </c>
      <c r="Q160" s="76">
        <f>'[1](03)'!$J160</f>
        <v>0</v>
      </c>
      <c r="R160" s="77">
        <f>'[1](03)'!$K160</f>
        <v>0</v>
      </c>
      <c r="S160" s="78">
        <f t="shared" si="119"/>
        <v>0</v>
      </c>
      <c r="U160" s="76">
        <f>'[1](04)'!$J160</f>
        <v>0</v>
      </c>
      <c r="V160" s="77">
        <f>'[1](04)'!$K160</f>
        <v>0</v>
      </c>
      <c r="W160" s="78">
        <f t="shared" si="120"/>
        <v>0</v>
      </c>
      <c r="Y160" s="76">
        <f>'[1](05)'!$J160</f>
        <v>0</v>
      </c>
      <c r="Z160" s="77">
        <f>'[1](05)'!$K160</f>
        <v>0</v>
      </c>
      <c r="AA160" s="78">
        <f t="shared" si="121"/>
        <v>0</v>
      </c>
      <c r="AC160" s="76">
        <f>'[1](06)'!$J160</f>
        <v>0</v>
      </c>
      <c r="AD160" s="77">
        <f>'[1](06)'!$K160</f>
        <v>0</v>
      </c>
      <c r="AE160" s="78">
        <f t="shared" si="122"/>
        <v>0</v>
      </c>
      <c r="AG160" s="76">
        <f>'[1](07)'!$J160</f>
        <v>0</v>
      </c>
      <c r="AH160" s="77">
        <f>'[1](07)'!$K160</f>
        <v>0</v>
      </c>
      <c r="AI160" s="78">
        <f t="shared" si="123"/>
        <v>0</v>
      </c>
      <c r="AK160" s="76">
        <f>'[1](08)'!$J160</f>
        <v>0</v>
      </c>
      <c r="AL160" s="77">
        <f>'[1](08)'!$K160</f>
        <v>0</v>
      </c>
      <c r="AM160" s="78">
        <f t="shared" si="124"/>
        <v>0</v>
      </c>
      <c r="AO160" s="76">
        <f>'[1](09)'!$J160</f>
        <v>0</v>
      </c>
      <c r="AP160" s="77">
        <f>'[1](09)'!$K160</f>
        <v>0</v>
      </c>
      <c r="AQ160" s="78">
        <f t="shared" si="125"/>
        <v>0</v>
      </c>
      <c r="AS160" s="76">
        <f>'[1](10)'!$J160</f>
        <v>0</v>
      </c>
      <c r="AT160" s="77">
        <f>'[1](10)'!$K160</f>
        <v>0</v>
      </c>
      <c r="AU160" s="78">
        <f t="shared" si="126"/>
        <v>0</v>
      </c>
      <c r="AW160" s="76">
        <f>'[1](11)'!$J160</f>
        <v>0</v>
      </c>
      <c r="AX160" s="77">
        <f>'[1](11)'!$K160</f>
        <v>0</v>
      </c>
      <c r="AY160" s="78">
        <f t="shared" si="127"/>
        <v>0</v>
      </c>
      <c r="BA160" s="76">
        <f>'[1](12)'!$J160</f>
        <v>0</v>
      </c>
      <c r="BB160" s="77">
        <f>'[1](12)'!$K160</f>
        <v>0</v>
      </c>
      <c r="BC160" s="78">
        <f t="shared" si="128"/>
        <v>0</v>
      </c>
      <c r="BE160" s="79">
        <f t="shared" si="113"/>
        <v>0</v>
      </c>
      <c r="BF160" s="80">
        <f>IFERROR(HLOOKUP(BE160,A160:$BD$5001,$BL160,0),0)</f>
        <v>43131</v>
      </c>
      <c r="BG160" s="79">
        <f t="shared" si="114"/>
        <v>0</v>
      </c>
      <c r="BH160" s="80">
        <f>IFERROR(HLOOKUP(BG160,A160:$BD$5001,$BL160,0),0)</f>
        <v>43131</v>
      </c>
      <c r="BI160" s="10">
        <f t="shared" si="117"/>
        <v>0</v>
      </c>
      <c r="BJ160" s="11">
        <f t="shared" si="115"/>
        <v>0</v>
      </c>
      <c r="BL160" s="9">
        <f t="shared" si="116"/>
        <v>851</v>
      </c>
    </row>
    <row r="161" spans="1:64" ht="18" customHeight="1" outlineLevel="2">
      <c r="A161" s="81">
        <f>[1]DATA!A161</f>
        <v>162008</v>
      </c>
      <c r="B161" s="82" t="str">
        <f>[1]DATA!B161</f>
        <v>Vinegar Balsamic</v>
      </c>
      <c r="C161" s="82" t="str">
        <f>[1]DATA!C161</f>
        <v>Bottle 500 ml</v>
      </c>
      <c r="E161" s="83"/>
      <c r="F161" s="84"/>
      <c r="G161" s="85"/>
      <c r="I161" s="83">
        <f>'[1](01)'!$J161</f>
        <v>2</v>
      </c>
      <c r="J161" s="84">
        <f>'[1](01)'!$K161</f>
        <v>132.1</v>
      </c>
      <c r="K161" s="85">
        <f t="shared" si="101"/>
        <v>1</v>
      </c>
      <c r="M161" s="83">
        <f>'[1](02)'!$J161</f>
        <v>1</v>
      </c>
      <c r="N161" s="84">
        <f>'[1](02)'!$K161</f>
        <v>59.06</v>
      </c>
      <c r="O161" s="85">
        <f t="shared" si="118"/>
        <v>-1</v>
      </c>
      <c r="Q161" s="83">
        <f>'[1](03)'!$J161</f>
        <v>0</v>
      </c>
      <c r="R161" s="84">
        <f>'[1](03)'!$K161</f>
        <v>0</v>
      </c>
      <c r="S161" s="85">
        <f t="shared" si="119"/>
        <v>0</v>
      </c>
      <c r="U161" s="83">
        <f>'[1](04)'!$J161</f>
        <v>0</v>
      </c>
      <c r="V161" s="84">
        <f>'[1](04)'!$K161</f>
        <v>0</v>
      </c>
      <c r="W161" s="85">
        <f t="shared" si="120"/>
        <v>0</v>
      </c>
      <c r="Y161" s="83">
        <f>'[1](05)'!$J161</f>
        <v>0</v>
      </c>
      <c r="Z161" s="84">
        <f>'[1](05)'!$K161</f>
        <v>0</v>
      </c>
      <c r="AA161" s="85">
        <f t="shared" si="121"/>
        <v>0</v>
      </c>
      <c r="AC161" s="83">
        <f>'[1](06)'!$J161</f>
        <v>0</v>
      </c>
      <c r="AD161" s="84">
        <f>'[1](06)'!$K161</f>
        <v>0</v>
      </c>
      <c r="AE161" s="85">
        <f t="shared" si="122"/>
        <v>0</v>
      </c>
      <c r="AG161" s="83">
        <f>'[1](07)'!$J161</f>
        <v>0</v>
      </c>
      <c r="AH161" s="84">
        <f>'[1](07)'!$K161</f>
        <v>0</v>
      </c>
      <c r="AI161" s="85">
        <f t="shared" si="123"/>
        <v>0</v>
      </c>
      <c r="AK161" s="83">
        <f>'[1](08)'!$J161</f>
        <v>0</v>
      </c>
      <c r="AL161" s="84">
        <f>'[1](08)'!$K161</f>
        <v>0</v>
      </c>
      <c r="AM161" s="85">
        <f t="shared" si="124"/>
        <v>0</v>
      </c>
      <c r="AO161" s="83">
        <f>'[1](09)'!$J161</f>
        <v>0</v>
      </c>
      <c r="AP161" s="84">
        <f>'[1](09)'!$K161</f>
        <v>0</v>
      </c>
      <c r="AQ161" s="85">
        <f t="shared" si="125"/>
        <v>0</v>
      </c>
      <c r="AS161" s="83">
        <f>'[1](10)'!$J161</f>
        <v>0</v>
      </c>
      <c r="AT161" s="84">
        <f>'[1](10)'!$K161</f>
        <v>0</v>
      </c>
      <c r="AU161" s="85">
        <f t="shared" si="126"/>
        <v>0</v>
      </c>
      <c r="AW161" s="83">
        <f>'[1](11)'!$J161</f>
        <v>0</v>
      </c>
      <c r="AX161" s="84">
        <f>'[1](11)'!$K161</f>
        <v>0</v>
      </c>
      <c r="AY161" s="85">
        <f t="shared" si="127"/>
        <v>0</v>
      </c>
      <c r="BA161" s="83">
        <f>'[1](12)'!$J161</f>
        <v>0</v>
      </c>
      <c r="BB161" s="84">
        <f>'[1](12)'!$K161</f>
        <v>0</v>
      </c>
      <c r="BC161" s="85">
        <f t="shared" si="128"/>
        <v>0</v>
      </c>
      <c r="BE161" s="86">
        <f t="shared" si="113"/>
        <v>2</v>
      </c>
      <c r="BF161" s="87">
        <f>IFERROR(HLOOKUP(BE161,A161:$BD$5001,$BL161,0),0)</f>
        <v>43131</v>
      </c>
      <c r="BG161" s="86">
        <f t="shared" si="114"/>
        <v>0</v>
      </c>
      <c r="BH161" s="87">
        <f>IFERROR(HLOOKUP(BG161,A161:$BD$5001,$BL161,0),0)</f>
        <v>43190</v>
      </c>
      <c r="BI161" s="88">
        <f t="shared" si="117"/>
        <v>2</v>
      </c>
      <c r="BJ161" s="89">
        <f t="shared" si="115"/>
        <v>-1</v>
      </c>
      <c r="BL161" s="9">
        <f t="shared" si="116"/>
        <v>850</v>
      </c>
    </row>
    <row r="162" spans="1:64" ht="18" customHeight="1" outlineLevel="2">
      <c r="A162" s="74">
        <f>[1]DATA!A162</f>
        <v>162009</v>
      </c>
      <c r="B162" s="75" t="str">
        <f>[1]DATA!B162</f>
        <v>Vinegar Apple</v>
      </c>
      <c r="C162" s="75" t="str">
        <f>[1]DATA!C162</f>
        <v>Bottle 500 ml</v>
      </c>
      <c r="E162" s="76"/>
      <c r="F162" s="77"/>
      <c r="G162" s="78"/>
      <c r="I162" s="76">
        <f>'[1](01)'!$J162</f>
        <v>3</v>
      </c>
      <c r="J162" s="77">
        <f>'[1](01)'!$K162</f>
        <v>138.22</v>
      </c>
      <c r="K162" s="78">
        <f t="shared" si="101"/>
        <v>1</v>
      </c>
      <c r="M162" s="76">
        <f>'[1](02)'!$J162</f>
        <v>0</v>
      </c>
      <c r="N162" s="77">
        <f>'[1](02)'!$K162</f>
        <v>0</v>
      </c>
      <c r="O162" s="78">
        <f t="shared" si="118"/>
        <v>0</v>
      </c>
      <c r="Q162" s="76">
        <f>'[1](03)'!$J162</f>
        <v>0</v>
      </c>
      <c r="R162" s="77">
        <f>'[1](03)'!$K162</f>
        <v>0</v>
      </c>
      <c r="S162" s="78">
        <f t="shared" si="119"/>
        <v>0</v>
      </c>
      <c r="U162" s="76">
        <f>'[1](04)'!$J162</f>
        <v>0</v>
      </c>
      <c r="V162" s="77">
        <f>'[1](04)'!$K162</f>
        <v>0</v>
      </c>
      <c r="W162" s="78">
        <f t="shared" si="120"/>
        <v>0</v>
      </c>
      <c r="Y162" s="76">
        <f>'[1](05)'!$J162</f>
        <v>0</v>
      </c>
      <c r="Z162" s="77">
        <f>'[1](05)'!$K162</f>
        <v>0</v>
      </c>
      <c r="AA162" s="78">
        <f t="shared" si="121"/>
        <v>0</v>
      </c>
      <c r="AC162" s="76">
        <f>'[1](06)'!$J162</f>
        <v>0</v>
      </c>
      <c r="AD162" s="77">
        <f>'[1](06)'!$K162</f>
        <v>0</v>
      </c>
      <c r="AE162" s="78">
        <f t="shared" si="122"/>
        <v>0</v>
      </c>
      <c r="AG162" s="76">
        <f>'[1](07)'!$J162</f>
        <v>0</v>
      </c>
      <c r="AH162" s="77">
        <f>'[1](07)'!$K162</f>
        <v>0</v>
      </c>
      <c r="AI162" s="78">
        <f t="shared" si="123"/>
        <v>0</v>
      </c>
      <c r="AK162" s="76">
        <f>'[1](08)'!$J162</f>
        <v>0</v>
      </c>
      <c r="AL162" s="77">
        <f>'[1](08)'!$K162</f>
        <v>0</v>
      </c>
      <c r="AM162" s="78">
        <f t="shared" si="124"/>
        <v>0</v>
      </c>
      <c r="AO162" s="76">
        <f>'[1](09)'!$J162</f>
        <v>0</v>
      </c>
      <c r="AP162" s="77">
        <f>'[1](09)'!$K162</f>
        <v>0</v>
      </c>
      <c r="AQ162" s="78">
        <f t="shared" si="125"/>
        <v>0</v>
      </c>
      <c r="AS162" s="76">
        <f>'[1](10)'!$J162</f>
        <v>0</v>
      </c>
      <c r="AT162" s="77">
        <f>'[1](10)'!$K162</f>
        <v>0</v>
      </c>
      <c r="AU162" s="78">
        <f t="shared" si="126"/>
        <v>0</v>
      </c>
      <c r="AW162" s="76">
        <f>'[1](11)'!$J162</f>
        <v>0</v>
      </c>
      <c r="AX162" s="77">
        <f>'[1](11)'!$K162</f>
        <v>0</v>
      </c>
      <c r="AY162" s="78">
        <f t="shared" si="127"/>
        <v>0</v>
      </c>
      <c r="BA162" s="76">
        <f>'[1](12)'!$J162</f>
        <v>0</v>
      </c>
      <c r="BB162" s="77">
        <f>'[1](12)'!$K162</f>
        <v>0</v>
      </c>
      <c r="BC162" s="78">
        <f t="shared" si="128"/>
        <v>0</v>
      </c>
      <c r="BE162" s="79">
        <f t="shared" si="113"/>
        <v>3</v>
      </c>
      <c r="BF162" s="80">
        <f>IFERROR(HLOOKUP(BE162,A162:$BD$5001,$BL162,0),0)</f>
        <v>43131</v>
      </c>
      <c r="BG162" s="79">
        <f t="shared" si="114"/>
        <v>0</v>
      </c>
      <c r="BH162" s="80">
        <f>IFERROR(HLOOKUP(BG162,A162:$BD$5001,$BL162,0),0)</f>
        <v>43159</v>
      </c>
      <c r="BI162" s="10">
        <f t="shared" si="117"/>
        <v>3</v>
      </c>
      <c r="BJ162" s="11">
        <f t="shared" si="115"/>
        <v>-1</v>
      </c>
      <c r="BL162" s="9">
        <f t="shared" si="116"/>
        <v>849</v>
      </c>
    </row>
    <row r="163" spans="1:64" ht="18" customHeight="1" outlineLevel="2">
      <c r="A163" s="81">
        <f>[1]DATA!A163</f>
        <v>162010</v>
      </c>
      <c r="B163" s="82" t="str">
        <f>[1]DATA!B163</f>
        <v>Vinegar White Bottle 750 ml</v>
      </c>
      <c r="C163" s="82" t="str">
        <f>[1]DATA!C163</f>
        <v>Bottel 750 ml</v>
      </c>
      <c r="E163" s="83"/>
      <c r="F163" s="84"/>
      <c r="G163" s="85"/>
      <c r="I163" s="83">
        <f>'[1](01)'!$J163</f>
        <v>0</v>
      </c>
      <c r="J163" s="84">
        <f>'[1](01)'!$K163</f>
        <v>0</v>
      </c>
      <c r="K163" s="85">
        <f t="shared" si="101"/>
        <v>0</v>
      </c>
      <c r="M163" s="83">
        <f>'[1](02)'!$J163</f>
        <v>0</v>
      </c>
      <c r="N163" s="84">
        <f>'[1](02)'!$K163</f>
        <v>0</v>
      </c>
      <c r="O163" s="85">
        <f t="shared" si="118"/>
        <v>0</v>
      </c>
      <c r="Q163" s="83">
        <f>'[1](03)'!$J163</f>
        <v>0</v>
      </c>
      <c r="R163" s="84">
        <f>'[1](03)'!$K163</f>
        <v>0</v>
      </c>
      <c r="S163" s="85">
        <f t="shared" si="119"/>
        <v>0</v>
      </c>
      <c r="U163" s="83">
        <f>'[1](04)'!$J163</f>
        <v>0</v>
      </c>
      <c r="V163" s="84">
        <f>'[1](04)'!$K163</f>
        <v>0</v>
      </c>
      <c r="W163" s="85">
        <f t="shared" si="120"/>
        <v>0</v>
      </c>
      <c r="Y163" s="83">
        <f>'[1](05)'!$J163</f>
        <v>0</v>
      </c>
      <c r="Z163" s="84">
        <f>'[1](05)'!$K163</f>
        <v>0</v>
      </c>
      <c r="AA163" s="85">
        <f t="shared" si="121"/>
        <v>0</v>
      </c>
      <c r="AC163" s="83">
        <f>'[1](06)'!$J163</f>
        <v>0</v>
      </c>
      <c r="AD163" s="84">
        <f>'[1](06)'!$K163</f>
        <v>0</v>
      </c>
      <c r="AE163" s="85">
        <f t="shared" si="122"/>
        <v>0</v>
      </c>
      <c r="AG163" s="83">
        <f>'[1](07)'!$J163</f>
        <v>0</v>
      </c>
      <c r="AH163" s="84">
        <f>'[1](07)'!$K163</f>
        <v>0</v>
      </c>
      <c r="AI163" s="85">
        <f t="shared" si="123"/>
        <v>0</v>
      </c>
      <c r="AK163" s="83">
        <f>'[1](08)'!$J163</f>
        <v>0</v>
      </c>
      <c r="AL163" s="84">
        <f>'[1](08)'!$K163</f>
        <v>0</v>
      </c>
      <c r="AM163" s="85">
        <f t="shared" si="124"/>
        <v>0</v>
      </c>
      <c r="AO163" s="83">
        <f>'[1](09)'!$J163</f>
        <v>0</v>
      </c>
      <c r="AP163" s="84">
        <f>'[1](09)'!$K163</f>
        <v>0</v>
      </c>
      <c r="AQ163" s="85">
        <f t="shared" si="125"/>
        <v>0</v>
      </c>
      <c r="AS163" s="83">
        <f>'[1](10)'!$J163</f>
        <v>0</v>
      </c>
      <c r="AT163" s="84">
        <f>'[1](10)'!$K163</f>
        <v>0</v>
      </c>
      <c r="AU163" s="85">
        <f t="shared" si="126"/>
        <v>0</v>
      </c>
      <c r="AW163" s="83">
        <f>'[1](11)'!$J163</f>
        <v>0</v>
      </c>
      <c r="AX163" s="84">
        <f>'[1](11)'!$K163</f>
        <v>0</v>
      </c>
      <c r="AY163" s="85">
        <f t="shared" si="127"/>
        <v>0</v>
      </c>
      <c r="BA163" s="83">
        <f>'[1](12)'!$J163</f>
        <v>0</v>
      </c>
      <c r="BB163" s="84">
        <f>'[1](12)'!$K163</f>
        <v>0</v>
      </c>
      <c r="BC163" s="85">
        <f t="shared" si="128"/>
        <v>0</v>
      </c>
      <c r="BE163" s="86">
        <f t="shared" si="113"/>
        <v>0</v>
      </c>
      <c r="BF163" s="87">
        <f>IFERROR(HLOOKUP(BE163,A163:$BD$5001,$BL163,0),0)</f>
        <v>43131</v>
      </c>
      <c r="BG163" s="86">
        <f t="shared" si="114"/>
        <v>0</v>
      </c>
      <c r="BH163" s="87">
        <f>IFERROR(HLOOKUP(BG163,A163:$BD$5001,$BL163,0),0)</f>
        <v>43131</v>
      </c>
      <c r="BI163" s="88">
        <f t="shared" si="117"/>
        <v>0</v>
      </c>
      <c r="BJ163" s="89">
        <f t="shared" si="115"/>
        <v>0</v>
      </c>
      <c r="BL163" s="9">
        <f t="shared" si="116"/>
        <v>848</v>
      </c>
    </row>
    <row r="164" spans="1:64" ht="18" customHeight="1" outlineLevel="2">
      <c r="A164" s="74">
        <f>[1]DATA!A164</f>
        <v>162011</v>
      </c>
      <c r="B164" s="75" t="str">
        <f>[1]DATA!B164</f>
        <v>Oil Sesame</v>
      </c>
      <c r="C164" s="75" t="str">
        <f>[1]DATA!C164</f>
        <v>Bottle 500 ml</v>
      </c>
      <c r="E164" s="76"/>
      <c r="F164" s="77"/>
      <c r="G164" s="78"/>
      <c r="I164" s="76">
        <f>'[1](01)'!$J164</f>
        <v>0</v>
      </c>
      <c r="J164" s="77">
        <f>'[1](01)'!$K164</f>
        <v>0</v>
      </c>
      <c r="K164" s="78">
        <f t="shared" si="101"/>
        <v>0</v>
      </c>
      <c r="M164" s="76">
        <f>'[1](02)'!$J164</f>
        <v>0</v>
      </c>
      <c r="N164" s="77">
        <f>'[1](02)'!$K164</f>
        <v>0</v>
      </c>
      <c r="O164" s="78">
        <f t="shared" si="118"/>
        <v>0</v>
      </c>
      <c r="Q164" s="76">
        <f>'[1](03)'!$J164</f>
        <v>0</v>
      </c>
      <c r="R164" s="77">
        <f>'[1](03)'!$K164</f>
        <v>0</v>
      </c>
      <c r="S164" s="78">
        <f t="shared" si="119"/>
        <v>0</v>
      </c>
      <c r="U164" s="76">
        <f>'[1](04)'!$J164</f>
        <v>0</v>
      </c>
      <c r="V164" s="77">
        <f>'[1](04)'!$K164</f>
        <v>0</v>
      </c>
      <c r="W164" s="78">
        <f t="shared" si="120"/>
        <v>0</v>
      </c>
      <c r="Y164" s="76">
        <f>'[1](05)'!$J164</f>
        <v>0</v>
      </c>
      <c r="Z164" s="77">
        <f>'[1](05)'!$K164</f>
        <v>0</v>
      </c>
      <c r="AA164" s="78">
        <f t="shared" si="121"/>
        <v>0</v>
      </c>
      <c r="AC164" s="76">
        <f>'[1](06)'!$J164</f>
        <v>0</v>
      </c>
      <c r="AD164" s="77">
        <f>'[1](06)'!$K164</f>
        <v>0</v>
      </c>
      <c r="AE164" s="78">
        <f t="shared" si="122"/>
        <v>0</v>
      </c>
      <c r="AG164" s="76">
        <f>'[1](07)'!$J164</f>
        <v>0</v>
      </c>
      <c r="AH164" s="77">
        <f>'[1](07)'!$K164</f>
        <v>0</v>
      </c>
      <c r="AI164" s="78">
        <f t="shared" si="123"/>
        <v>0</v>
      </c>
      <c r="AK164" s="76">
        <f>'[1](08)'!$J164</f>
        <v>0</v>
      </c>
      <c r="AL164" s="77">
        <f>'[1](08)'!$K164</f>
        <v>0</v>
      </c>
      <c r="AM164" s="78">
        <f t="shared" si="124"/>
        <v>0</v>
      </c>
      <c r="AO164" s="76">
        <f>'[1](09)'!$J164</f>
        <v>0</v>
      </c>
      <c r="AP164" s="77">
        <f>'[1](09)'!$K164</f>
        <v>0</v>
      </c>
      <c r="AQ164" s="78">
        <f t="shared" si="125"/>
        <v>0</v>
      </c>
      <c r="AS164" s="76">
        <f>'[1](10)'!$J164</f>
        <v>0</v>
      </c>
      <c r="AT164" s="77">
        <f>'[1](10)'!$K164</f>
        <v>0</v>
      </c>
      <c r="AU164" s="78">
        <f t="shared" si="126"/>
        <v>0</v>
      </c>
      <c r="AW164" s="76">
        <f>'[1](11)'!$J164</f>
        <v>0</v>
      </c>
      <c r="AX164" s="77">
        <f>'[1](11)'!$K164</f>
        <v>0</v>
      </c>
      <c r="AY164" s="78">
        <f t="shared" si="127"/>
        <v>0</v>
      </c>
      <c r="BA164" s="76">
        <f>'[1](12)'!$J164</f>
        <v>0</v>
      </c>
      <c r="BB164" s="77">
        <f>'[1](12)'!$K164</f>
        <v>0</v>
      </c>
      <c r="BC164" s="78">
        <f t="shared" si="128"/>
        <v>0</v>
      </c>
      <c r="BE164" s="79">
        <f t="shared" si="113"/>
        <v>0</v>
      </c>
      <c r="BF164" s="80">
        <f>IFERROR(HLOOKUP(BE164,A164:$BD$5001,$BL164,0),0)</f>
        <v>43131</v>
      </c>
      <c r="BG164" s="79">
        <f t="shared" si="114"/>
        <v>0</v>
      </c>
      <c r="BH164" s="80">
        <f>IFERROR(HLOOKUP(BG164,A164:$BD$5001,$BL164,0),0)</f>
        <v>43131</v>
      </c>
      <c r="BI164" s="10">
        <f t="shared" si="117"/>
        <v>0</v>
      </c>
      <c r="BJ164" s="11">
        <f t="shared" si="115"/>
        <v>0</v>
      </c>
      <c r="BL164" s="9">
        <f t="shared" si="116"/>
        <v>847</v>
      </c>
    </row>
    <row r="165" spans="1:64" ht="18" customHeight="1" outlineLevel="2">
      <c r="A165" s="81">
        <f>[1]DATA!A165</f>
        <v>162012</v>
      </c>
      <c r="B165" s="82" t="str">
        <f>[1]DATA!B165</f>
        <v>Vinegar White Bottle 1 Liter</v>
      </c>
      <c r="C165" s="82" t="str">
        <f>[1]DATA!C165</f>
        <v>Bottle 1 Liter</v>
      </c>
      <c r="E165" s="83"/>
      <c r="F165" s="84"/>
      <c r="G165" s="85"/>
      <c r="I165" s="83">
        <f>'[1](01)'!$J165</f>
        <v>113</v>
      </c>
      <c r="J165" s="84">
        <f>'[1](01)'!$K165</f>
        <v>546.35</v>
      </c>
      <c r="K165" s="85">
        <f t="shared" si="101"/>
        <v>1</v>
      </c>
      <c r="M165" s="83">
        <f>'[1](02)'!$J165</f>
        <v>138</v>
      </c>
      <c r="N165" s="84">
        <f>'[1](02)'!$K165</f>
        <v>751.6</v>
      </c>
      <c r="O165" s="85">
        <f t="shared" si="118"/>
        <v>0.18115942028985507</v>
      </c>
      <c r="Q165" s="83">
        <f>'[1](03)'!$J165</f>
        <v>0</v>
      </c>
      <c r="R165" s="84">
        <f>'[1](03)'!$K165</f>
        <v>0</v>
      </c>
      <c r="S165" s="85">
        <f t="shared" si="119"/>
        <v>0</v>
      </c>
      <c r="U165" s="83">
        <f>'[1](04)'!$J165</f>
        <v>0</v>
      </c>
      <c r="V165" s="84">
        <f>'[1](04)'!$K165</f>
        <v>0</v>
      </c>
      <c r="W165" s="85">
        <f t="shared" si="120"/>
        <v>0</v>
      </c>
      <c r="Y165" s="83">
        <f>'[1](05)'!$J165</f>
        <v>0</v>
      </c>
      <c r="Z165" s="84">
        <f>'[1](05)'!$K165</f>
        <v>0</v>
      </c>
      <c r="AA165" s="85">
        <f t="shared" si="121"/>
        <v>0</v>
      </c>
      <c r="AC165" s="83">
        <f>'[1](06)'!$J165</f>
        <v>0</v>
      </c>
      <c r="AD165" s="84">
        <f>'[1](06)'!$K165</f>
        <v>0</v>
      </c>
      <c r="AE165" s="85">
        <f t="shared" si="122"/>
        <v>0</v>
      </c>
      <c r="AG165" s="83">
        <f>'[1](07)'!$J165</f>
        <v>0</v>
      </c>
      <c r="AH165" s="84">
        <f>'[1](07)'!$K165</f>
        <v>0</v>
      </c>
      <c r="AI165" s="85">
        <f t="shared" si="123"/>
        <v>0</v>
      </c>
      <c r="AK165" s="83">
        <f>'[1](08)'!$J165</f>
        <v>0</v>
      </c>
      <c r="AL165" s="84">
        <f>'[1](08)'!$K165</f>
        <v>0</v>
      </c>
      <c r="AM165" s="85">
        <f t="shared" si="124"/>
        <v>0</v>
      </c>
      <c r="AO165" s="83">
        <f>'[1](09)'!$J165</f>
        <v>0</v>
      </c>
      <c r="AP165" s="84">
        <f>'[1](09)'!$K165</f>
        <v>0</v>
      </c>
      <c r="AQ165" s="85">
        <f t="shared" si="125"/>
        <v>0</v>
      </c>
      <c r="AS165" s="83">
        <f>'[1](10)'!$J165</f>
        <v>0</v>
      </c>
      <c r="AT165" s="84">
        <f>'[1](10)'!$K165</f>
        <v>0</v>
      </c>
      <c r="AU165" s="85">
        <f t="shared" si="126"/>
        <v>0</v>
      </c>
      <c r="AW165" s="83">
        <f>'[1](11)'!$J165</f>
        <v>0</v>
      </c>
      <c r="AX165" s="84">
        <f>'[1](11)'!$K165</f>
        <v>0</v>
      </c>
      <c r="AY165" s="85">
        <f t="shared" si="127"/>
        <v>0</v>
      </c>
      <c r="BA165" s="83">
        <f>'[1](12)'!$J165</f>
        <v>0</v>
      </c>
      <c r="BB165" s="84">
        <f>'[1](12)'!$K165</f>
        <v>0</v>
      </c>
      <c r="BC165" s="85">
        <f t="shared" si="128"/>
        <v>0</v>
      </c>
      <c r="BE165" s="86">
        <f t="shared" si="113"/>
        <v>138</v>
      </c>
      <c r="BF165" s="87">
        <f>IFERROR(HLOOKUP(BE165,A165:$BD$5001,$BL165,0),0)</f>
        <v>43159</v>
      </c>
      <c r="BG165" s="86">
        <f t="shared" si="114"/>
        <v>0</v>
      </c>
      <c r="BH165" s="87">
        <f>IFERROR(HLOOKUP(BG165,A165:$BD$5001,$BL165,0),0)</f>
        <v>43190</v>
      </c>
      <c r="BI165" s="88">
        <f t="shared" si="117"/>
        <v>138</v>
      </c>
      <c r="BJ165" s="89">
        <f t="shared" si="115"/>
        <v>-1</v>
      </c>
      <c r="BL165" s="9">
        <f t="shared" si="116"/>
        <v>846</v>
      </c>
    </row>
    <row r="166" spans="1:64" ht="18" customHeight="1" outlineLevel="2">
      <c r="A166" s="74">
        <f>[1]DATA!A166</f>
        <v>162013</v>
      </c>
      <c r="B166" s="75" t="str">
        <f>[1]DATA!B166</f>
        <v>Oil Kitchen Gallon</v>
      </c>
      <c r="C166" s="75" t="str">
        <f>[1]DATA!C166</f>
        <v>Gallon 20 Liter</v>
      </c>
      <c r="E166" s="76"/>
      <c r="F166" s="77"/>
      <c r="G166" s="78"/>
      <c r="I166" s="76">
        <f>'[1](01)'!$J166</f>
        <v>0</v>
      </c>
      <c r="J166" s="77">
        <f>'[1](01)'!$K166</f>
        <v>0</v>
      </c>
      <c r="K166" s="78">
        <f t="shared" si="101"/>
        <v>0</v>
      </c>
      <c r="M166" s="76">
        <f>'[1](02)'!$J166</f>
        <v>0</v>
      </c>
      <c r="N166" s="77">
        <f>'[1](02)'!$K166</f>
        <v>0</v>
      </c>
      <c r="O166" s="78">
        <f t="shared" si="118"/>
        <v>0</v>
      </c>
      <c r="Q166" s="76">
        <f>'[1](03)'!$J166</f>
        <v>0</v>
      </c>
      <c r="R166" s="77">
        <f>'[1](03)'!$K166</f>
        <v>0</v>
      </c>
      <c r="S166" s="78">
        <f t="shared" si="119"/>
        <v>0</v>
      </c>
      <c r="U166" s="76">
        <f>'[1](04)'!$J166</f>
        <v>0</v>
      </c>
      <c r="V166" s="77">
        <f>'[1](04)'!$K166</f>
        <v>0</v>
      </c>
      <c r="W166" s="78">
        <f t="shared" si="120"/>
        <v>0</v>
      </c>
      <c r="Y166" s="76">
        <f>'[1](05)'!$J166</f>
        <v>0</v>
      </c>
      <c r="Z166" s="77">
        <f>'[1](05)'!$K166</f>
        <v>0</v>
      </c>
      <c r="AA166" s="78">
        <f t="shared" si="121"/>
        <v>0</v>
      </c>
      <c r="AC166" s="76">
        <f>'[1](06)'!$J166</f>
        <v>0</v>
      </c>
      <c r="AD166" s="77">
        <f>'[1](06)'!$K166</f>
        <v>0</v>
      </c>
      <c r="AE166" s="78">
        <f t="shared" si="122"/>
        <v>0</v>
      </c>
      <c r="AG166" s="76">
        <f>'[1](07)'!$J166</f>
        <v>0</v>
      </c>
      <c r="AH166" s="77">
        <f>'[1](07)'!$K166</f>
        <v>0</v>
      </c>
      <c r="AI166" s="78">
        <f t="shared" si="123"/>
        <v>0</v>
      </c>
      <c r="AK166" s="76">
        <f>'[1](08)'!$J166</f>
        <v>0</v>
      </c>
      <c r="AL166" s="77">
        <f>'[1](08)'!$K166</f>
        <v>0</v>
      </c>
      <c r="AM166" s="78">
        <f t="shared" si="124"/>
        <v>0</v>
      </c>
      <c r="AO166" s="76">
        <f>'[1](09)'!$J166</f>
        <v>0</v>
      </c>
      <c r="AP166" s="77">
        <f>'[1](09)'!$K166</f>
        <v>0</v>
      </c>
      <c r="AQ166" s="78">
        <f t="shared" si="125"/>
        <v>0</v>
      </c>
      <c r="AS166" s="76">
        <f>'[1](10)'!$J166</f>
        <v>0</v>
      </c>
      <c r="AT166" s="77">
        <f>'[1](10)'!$K166</f>
        <v>0</v>
      </c>
      <c r="AU166" s="78">
        <f t="shared" si="126"/>
        <v>0</v>
      </c>
      <c r="AW166" s="76">
        <f>'[1](11)'!$J166</f>
        <v>0</v>
      </c>
      <c r="AX166" s="77">
        <f>'[1](11)'!$K166</f>
        <v>0</v>
      </c>
      <c r="AY166" s="78">
        <f t="shared" si="127"/>
        <v>0</v>
      </c>
      <c r="BA166" s="76">
        <f>'[1](12)'!$J166</f>
        <v>0</v>
      </c>
      <c r="BB166" s="77">
        <f>'[1](12)'!$K166</f>
        <v>0</v>
      </c>
      <c r="BC166" s="78">
        <f t="shared" si="128"/>
        <v>0</v>
      </c>
      <c r="BE166" s="79">
        <f t="shared" si="113"/>
        <v>0</v>
      </c>
      <c r="BF166" s="80">
        <f>IFERROR(HLOOKUP(BE166,A166:$BD$5001,$BL166,0),0)</f>
        <v>43131</v>
      </c>
      <c r="BG166" s="79">
        <f t="shared" si="114"/>
        <v>0</v>
      </c>
      <c r="BH166" s="80">
        <f>IFERROR(HLOOKUP(BG166,A166:$BD$5001,$BL166,0),0)</f>
        <v>43131</v>
      </c>
      <c r="BI166" s="10">
        <f t="shared" si="117"/>
        <v>0</v>
      </c>
      <c r="BJ166" s="11">
        <f t="shared" si="115"/>
        <v>0</v>
      </c>
      <c r="BL166" s="9">
        <f t="shared" si="116"/>
        <v>845</v>
      </c>
    </row>
    <row r="167" spans="1:64" s="100" customFormat="1" ht="18" customHeight="1" outlineLevel="1">
      <c r="A167" s="90">
        <f>[1]DATA!A167</f>
        <v>0</v>
      </c>
      <c r="B167" s="91" t="str">
        <f>[1]DATA!B167</f>
        <v>Total Oil &amp; Vinegar</v>
      </c>
      <c r="C167" s="91">
        <f>[1]DATA!C167</f>
        <v>0</v>
      </c>
      <c r="D167" s="92"/>
      <c r="E167" s="93"/>
      <c r="F167" s="94"/>
      <c r="G167" s="95"/>
      <c r="H167" s="92"/>
      <c r="I167" s="93"/>
      <c r="J167" s="94">
        <f>'[1](01)'!$K167</f>
        <v>33476.74</v>
      </c>
      <c r="K167" s="95"/>
      <c r="L167" s="92"/>
      <c r="M167" s="93"/>
      <c r="N167" s="94">
        <f>'[1](02)'!$K167</f>
        <v>32702.94</v>
      </c>
      <c r="O167" s="95"/>
      <c r="P167" s="92"/>
      <c r="Q167" s="93"/>
      <c r="R167" s="94">
        <f>'[1](03)'!$K167</f>
        <v>0</v>
      </c>
      <c r="S167" s="95"/>
      <c r="T167" s="92"/>
      <c r="U167" s="93"/>
      <c r="V167" s="94">
        <f>'[1](04)'!$K167</f>
        <v>0</v>
      </c>
      <c r="W167" s="95"/>
      <c r="X167" s="92"/>
      <c r="Y167" s="93"/>
      <c r="Z167" s="94">
        <f>'[1](05)'!$K167</f>
        <v>0</v>
      </c>
      <c r="AA167" s="95"/>
      <c r="AB167" s="92"/>
      <c r="AC167" s="93"/>
      <c r="AD167" s="94">
        <f>'[1](06)'!$K167</f>
        <v>0</v>
      </c>
      <c r="AE167" s="95"/>
      <c r="AF167" s="92"/>
      <c r="AG167" s="93"/>
      <c r="AH167" s="94">
        <f>'[1](07)'!$K167</f>
        <v>0</v>
      </c>
      <c r="AI167" s="95"/>
      <c r="AJ167" s="92"/>
      <c r="AK167" s="93"/>
      <c r="AL167" s="94">
        <f>'[1](08)'!$K167</f>
        <v>0</v>
      </c>
      <c r="AM167" s="95"/>
      <c r="AN167" s="92"/>
      <c r="AO167" s="93"/>
      <c r="AP167" s="94">
        <f>'[1](09)'!$K167</f>
        <v>0</v>
      </c>
      <c r="AQ167" s="95"/>
      <c r="AR167" s="92"/>
      <c r="AS167" s="93"/>
      <c r="AT167" s="94">
        <f>'[1](10)'!$K167</f>
        <v>0</v>
      </c>
      <c r="AU167" s="95"/>
      <c r="AV167" s="92"/>
      <c r="AW167" s="93"/>
      <c r="AX167" s="94">
        <f>'[1](11)'!$K167</f>
        <v>0</v>
      </c>
      <c r="AY167" s="95"/>
      <c r="AZ167" s="92"/>
      <c r="BA167" s="93"/>
      <c r="BB167" s="94">
        <f>'[1](12)'!$K167</f>
        <v>0</v>
      </c>
      <c r="BC167" s="95"/>
      <c r="BD167" s="92"/>
      <c r="BE167" s="96"/>
      <c r="BF167" s="97"/>
      <c r="BG167" s="96"/>
      <c r="BH167" s="97"/>
      <c r="BI167" s="98"/>
      <c r="BJ167" s="99">
        <f t="shared" si="115"/>
        <v>0</v>
      </c>
      <c r="BK167" s="92"/>
      <c r="BL167" s="9">
        <f t="shared" si="116"/>
        <v>844</v>
      </c>
    </row>
    <row r="168" spans="1:64" ht="18" customHeight="1" outlineLevel="2">
      <c r="A168" s="101">
        <f>[1]DATA!A168</f>
        <v>0</v>
      </c>
      <c r="B168" s="102" t="str">
        <f>[1]DATA!B168</f>
        <v>Olives &amp; Pickles</v>
      </c>
      <c r="C168" s="102">
        <f>[1]DATA!C168</f>
        <v>0</v>
      </c>
      <c r="E168" s="103"/>
      <c r="F168" s="104"/>
      <c r="G168" s="105"/>
      <c r="I168" s="103"/>
      <c r="J168" s="104"/>
      <c r="K168" s="105"/>
      <c r="M168" s="103"/>
      <c r="N168" s="104"/>
      <c r="O168" s="105"/>
      <c r="Q168" s="103"/>
      <c r="R168" s="104"/>
      <c r="S168" s="105"/>
      <c r="U168" s="103"/>
      <c r="V168" s="104"/>
      <c r="W168" s="105"/>
      <c r="Y168" s="103"/>
      <c r="Z168" s="104"/>
      <c r="AA168" s="105"/>
      <c r="AC168" s="103"/>
      <c r="AD168" s="104"/>
      <c r="AE168" s="105"/>
      <c r="AG168" s="103"/>
      <c r="AH168" s="104"/>
      <c r="AI168" s="105"/>
      <c r="AK168" s="103"/>
      <c r="AL168" s="104"/>
      <c r="AM168" s="105"/>
      <c r="AO168" s="103"/>
      <c r="AP168" s="104"/>
      <c r="AQ168" s="105"/>
      <c r="AS168" s="103"/>
      <c r="AT168" s="104"/>
      <c r="AU168" s="105"/>
      <c r="AW168" s="103"/>
      <c r="AX168" s="104"/>
      <c r="AY168" s="105"/>
      <c r="BA168" s="103"/>
      <c r="BB168" s="104"/>
      <c r="BC168" s="105"/>
      <c r="BE168" s="106"/>
      <c r="BF168" s="107"/>
      <c r="BG168" s="106"/>
      <c r="BH168" s="107"/>
      <c r="BI168" s="108"/>
      <c r="BJ168" s="109">
        <f t="shared" si="115"/>
        <v>0</v>
      </c>
      <c r="BL168" s="9">
        <f t="shared" si="116"/>
        <v>843</v>
      </c>
    </row>
    <row r="169" spans="1:64" ht="18" customHeight="1" outlineLevel="2">
      <c r="A169" s="74">
        <f>[1]DATA!A169</f>
        <v>163001</v>
      </c>
      <c r="B169" s="75" t="str">
        <f>[1]DATA!B169</f>
        <v>Pickled Black Olive 10 kg</v>
      </c>
      <c r="C169" s="75" t="str">
        <f>[1]DATA!C169</f>
        <v>Tin 10 kg</v>
      </c>
      <c r="E169" s="76"/>
      <c r="F169" s="77"/>
      <c r="G169" s="78"/>
      <c r="I169" s="76">
        <f>'[1](01)'!$J169</f>
        <v>0</v>
      </c>
      <c r="J169" s="77">
        <f>'[1](01)'!$K169</f>
        <v>0</v>
      </c>
      <c r="K169" s="78">
        <f t="shared" si="101"/>
        <v>0</v>
      </c>
      <c r="M169" s="76">
        <f>'[1](02)'!$J169</f>
        <v>0</v>
      </c>
      <c r="N169" s="77">
        <f>'[1](02)'!$K169</f>
        <v>0</v>
      </c>
      <c r="O169" s="78">
        <f t="shared" ref="O169:O190" si="129">IF(M169&gt;=I169,IFERROR(SUM(M169-I169)/M169,0),IF(M169&lt;=I169,IFERROR(-SUM(I169-M169)/M169,0)))</f>
        <v>0</v>
      </c>
      <c r="Q169" s="76">
        <f>'[1](03)'!$J169</f>
        <v>0</v>
      </c>
      <c r="R169" s="77">
        <f>'[1](03)'!$K169</f>
        <v>0</v>
      </c>
      <c r="S169" s="78">
        <f t="shared" ref="S169:S190" si="130">IF(Q169&gt;=M169,IFERROR(SUM(Q169-M169)/Q169,0),IF(Q169&lt;=M169,IFERROR(-SUM(M169-Q169)/Q169,0)))</f>
        <v>0</v>
      </c>
      <c r="U169" s="76">
        <f>'[1](04)'!$J169</f>
        <v>0</v>
      </c>
      <c r="V169" s="77">
        <f>'[1](04)'!$K169</f>
        <v>0</v>
      </c>
      <c r="W169" s="78">
        <f t="shared" ref="W169:W190" si="131">IF(U169&gt;=Q169,IFERROR(SUM(U169-Q169)/U169,0),IF(U169&lt;=Q169,IFERROR(-SUM(Q169-U169)/U169,0)))</f>
        <v>0</v>
      </c>
      <c r="Y169" s="76">
        <f>'[1](05)'!$J169</f>
        <v>0</v>
      </c>
      <c r="Z169" s="77">
        <f>'[1](05)'!$K169</f>
        <v>0</v>
      </c>
      <c r="AA169" s="78">
        <f t="shared" ref="AA169:AA190" si="132">IF(Y169&gt;=U169,IFERROR(SUM(Y169-U169)/Y169,0),IF(Y169&lt;=U169,IFERROR(-SUM(U169-Y169)/Y169,0)))</f>
        <v>0</v>
      </c>
      <c r="AC169" s="76">
        <f>'[1](06)'!$J169</f>
        <v>0</v>
      </c>
      <c r="AD169" s="77">
        <f>'[1](06)'!$K169</f>
        <v>0</v>
      </c>
      <c r="AE169" s="78">
        <f t="shared" ref="AE169:AE190" si="133">IF(AC169&gt;=Y169,IFERROR(SUM(AC169-Y169)/AC169,0),IF(AC169&lt;=Y169,IFERROR(-SUM(Y169-AC169)/AC169,0)))</f>
        <v>0</v>
      </c>
      <c r="AG169" s="76">
        <f>'[1](07)'!$J169</f>
        <v>0</v>
      </c>
      <c r="AH169" s="77">
        <f>'[1](07)'!$K169</f>
        <v>0</v>
      </c>
      <c r="AI169" s="78">
        <f t="shared" ref="AI169:AI190" si="134">IF(AG169&gt;=AC169,IFERROR(SUM(AG169-AC169)/AG169,0),IF(AG169&lt;=AC169,IFERROR(-SUM(AC169-AG169)/AG169,0)))</f>
        <v>0</v>
      </c>
      <c r="AK169" s="76">
        <f>'[1](08)'!$J169</f>
        <v>0</v>
      </c>
      <c r="AL169" s="77">
        <f>'[1](08)'!$K169</f>
        <v>0</v>
      </c>
      <c r="AM169" s="78">
        <f t="shared" ref="AM169:AM190" si="135">IF(AK169&gt;=AG169,IFERROR(SUM(AK169-AG169)/AK169,0),IF(AK169&lt;=AG169,IFERROR(-SUM(AG169-AK169)/AK169,0)))</f>
        <v>0</v>
      </c>
      <c r="AO169" s="76">
        <f>'[1](09)'!$J169</f>
        <v>0</v>
      </c>
      <c r="AP169" s="77">
        <f>'[1](09)'!$K169</f>
        <v>0</v>
      </c>
      <c r="AQ169" s="78">
        <f t="shared" ref="AQ169:AQ190" si="136">IF(AO169&gt;=AK169,IFERROR(SUM(AO169-AK169)/AO169,0),IF(AO169&lt;=AK169,IFERROR(-SUM(AK169-AO169)/AO169,0)))</f>
        <v>0</v>
      </c>
      <c r="AS169" s="76">
        <f>'[1](10)'!$J169</f>
        <v>0</v>
      </c>
      <c r="AT169" s="77">
        <f>'[1](10)'!$K169</f>
        <v>0</v>
      </c>
      <c r="AU169" s="78">
        <f t="shared" ref="AU169:AU190" si="137">IF(AS169&gt;=AO169,IFERROR(SUM(AS169-AO169)/AS169,0),IF(AS169&lt;=AO169,IFERROR(-SUM(AO169-AS169)/AS169,0)))</f>
        <v>0</v>
      </c>
      <c r="AW169" s="76">
        <f>'[1](11)'!$J169</f>
        <v>0</v>
      </c>
      <c r="AX169" s="77">
        <f>'[1](11)'!$K169</f>
        <v>0</v>
      </c>
      <c r="AY169" s="78">
        <f t="shared" ref="AY169:AY190" si="138">IF(AW169&gt;=AS169,IFERROR(SUM(AW169-AS169)/AW169,0),IF(AW169&lt;=AS169,IFERROR(-SUM(AS169-AW169)/AW169,0)))</f>
        <v>0</v>
      </c>
      <c r="BA169" s="76">
        <f>'[1](12)'!$J169</f>
        <v>0</v>
      </c>
      <c r="BB169" s="77">
        <f>'[1](12)'!$K169</f>
        <v>0</v>
      </c>
      <c r="BC169" s="78">
        <f t="shared" ref="BC169:BC190" si="139">IF(BA169&gt;=AW169,IFERROR(SUM(BA169-AW169)/BA169,0),IF(BA169&lt;=AW169,IFERROR(-SUM(AW169-BA169)/BA169,0)))</f>
        <v>0</v>
      </c>
      <c r="BE169" s="79">
        <f t="shared" si="113"/>
        <v>0</v>
      </c>
      <c r="BF169" s="80">
        <f>IFERROR(HLOOKUP(BE169,A169:$BD$5001,$BL169,0),0)</f>
        <v>43131</v>
      </c>
      <c r="BG169" s="79">
        <f t="shared" si="114"/>
        <v>0</v>
      </c>
      <c r="BH169" s="80">
        <f>IFERROR(HLOOKUP(BG169,A169:$BD$5001,$BL169,0),0)</f>
        <v>43131</v>
      </c>
      <c r="BI169" s="10">
        <f t="shared" si="117"/>
        <v>0</v>
      </c>
      <c r="BJ169" s="11">
        <f t="shared" si="115"/>
        <v>0</v>
      </c>
      <c r="BL169" s="9">
        <f t="shared" si="116"/>
        <v>842</v>
      </c>
    </row>
    <row r="170" spans="1:64" ht="18" customHeight="1" outlineLevel="2">
      <c r="A170" s="81">
        <f>[1]DATA!A170</f>
        <v>163002</v>
      </c>
      <c r="B170" s="82" t="str">
        <f>[1]DATA!B170</f>
        <v>Pickled Green Olive 10 kg</v>
      </c>
      <c r="C170" s="82" t="str">
        <f>[1]DATA!C170</f>
        <v>Tin 10 kg</v>
      </c>
      <c r="E170" s="83"/>
      <c r="F170" s="84"/>
      <c r="G170" s="85"/>
      <c r="I170" s="83">
        <f>'[1](01)'!$J170</f>
        <v>0</v>
      </c>
      <c r="J170" s="84">
        <f>'[1](01)'!$K170</f>
        <v>0</v>
      </c>
      <c r="K170" s="85">
        <f t="shared" si="101"/>
        <v>0</v>
      </c>
      <c r="M170" s="83">
        <f>'[1](02)'!$J170</f>
        <v>0</v>
      </c>
      <c r="N170" s="84">
        <f>'[1](02)'!$K170</f>
        <v>0</v>
      </c>
      <c r="O170" s="85">
        <f t="shared" si="129"/>
        <v>0</v>
      </c>
      <c r="Q170" s="83">
        <f>'[1](03)'!$J170</f>
        <v>0</v>
      </c>
      <c r="R170" s="84">
        <f>'[1](03)'!$K170</f>
        <v>0</v>
      </c>
      <c r="S170" s="85">
        <f t="shared" si="130"/>
        <v>0</v>
      </c>
      <c r="U170" s="83">
        <f>'[1](04)'!$J170</f>
        <v>0</v>
      </c>
      <c r="V170" s="84">
        <f>'[1](04)'!$K170</f>
        <v>0</v>
      </c>
      <c r="W170" s="85">
        <f t="shared" si="131"/>
        <v>0</v>
      </c>
      <c r="Y170" s="83">
        <f>'[1](05)'!$J170</f>
        <v>0</v>
      </c>
      <c r="Z170" s="84">
        <f>'[1](05)'!$K170</f>
        <v>0</v>
      </c>
      <c r="AA170" s="85">
        <f t="shared" si="132"/>
        <v>0</v>
      </c>
      <c r="AC170" s="83">
        <f>'[1](06)'!$J170</f>
        <v>0</v>
      </c>
      <c r="AD170" s="84">
        <f>'[1](06)'!$K170</f>
        <v>0</v>
      </c>
      <c r="AE170" s="85">
        <f t="shared" si="133"/>
        <v>0</v>
      </c>
      <c r="AG170" s="83">
        <f>'[1](07)'!$J170</f>
        <v>0</v>
      </c>
      <c r="AH170" s="84">
        <f>'[1](07)'!$K170</f>
        <v>0</v>
      </c>
      <c r="AI170" s="85">
        <f t="shared" si="134"/>
        <v>0</v>
      </c>
      <c r="AK170" s="83">
        <f>'[1](08)'!$J170</f>
        <v>0</v>
      </c>
      <c r="AL170" s="84">
        <f>'[1](08)'!$K170</f>
        <v>0</v>
      </c>
      <c r="AM170" s="85">
        <f t="shared" si="135"/>
        <v>0</v>
      </c>
      <c r="AO170" s="83">
        <f>'[1](09)'!$J170</f>
        <v>0</v>
      </c>
      <c r="AP170" s="84">
        <f>'[1](09)'!$K170</f>
        <v>0</v>
      </c>
      <c r="AQ170" s="85">
        <f t="shared" si="136"/>
        <v>0</v>
      </c>
      <c r="AS170" s="83">
        <f>'[1](10)'!$J170</f>
        <v>0</v>
      </c>
      <c r="AT170" s="84">
        <f>'[1](10)'!$K170</f>
        <v>0</v>
      </c>
      <c r="AU170" s="85">
        <f t="shared" si="137"/>
        <v>0</v>
      </c>
      <c r="AW170" s="83">
        <f>'[1](11)'!$J170</f>
        <v>0</v>
      </c>
      <c r="AX170" s="84">
        <f>'[1](11)'!$K170</f>
        <v>0</v>
      </c>
      <c r="AY170" s="85">
        <f t="shared" si="138"/>
        <v>0</v>
      </c>
      <c r="BA170" s="83">
        <f>'[1](12)'!$J170</f>
        <v>0</v>
      </c>
      <c r="BB170" s="84">
        <f>'[1](12)'!$K170</f>
        <v>0</v>
      </c>
      <c r="BC170" s="85">
        <f t="shared" si="139"/>
        <v>0</v>
      </c>
      <c r="BE170" s="86">
        <f t="shared" si="113"/>
        <v>0</v>
      </c>
      <c r="BF170" s="87">
        <f>IFERROR(HLOOKUP(BE170,A170:$BD$5001,$BL170,0),0)</f>
        <v>43131</v>
      </c>
      <c r="BG170" s="86">
        <f t="shared" si="114"/>
        <v>0</v>
      </c>
      <c r="BH170" s="87">
        <f>IFERROR(HLOOKUP(BG170,A170:$BD$5001,$BL170,0),0)</f>
        <v>43131</v>
      </c>
      <c r="BI170" s="88">
        <f t="shared" si="117"/>
        <v>0</v>
      </c>
      <c r="BJ170" s="89">
        <f t="shared" si="115"/>
        <v>0</v>
      </c>
      <c r="BL170" s="9">
        <f t="shared" si="116"/>
        <v>841</v>
      </c>
    </row>
    <row r="171" spans="1:64" ht="18" customHeight="1" outlineLevel="2">
      <c r="A171" s="74">
        <f>[1]DATA!A171</f>
        <v>163003</v>
      </c>
      <c r="B171" s="75" t="str">
        <f>[1]DATA!B171</f>
        <v>Pickled Lemon 10 kg</v>
      </c>
      <c r="C171" s="75" t="str">
        <f>[1]DATA!C171</f>
        <v>Tin 10 kg</v>
      </c>
      <c r="E171" s="76"/>
      <c r="F171" s="77"/>
      <c r="G171" s="78"/>
      <c r="I171" s="76">
        <f>'[1](01)'!$J171</f>
        <v>0</v>
      </c>
      <c r="J171" s="77">
        <f>'[1](01)'!$K171</f>
        <v>0</v>
      </c>
      <c r="K171" s="78">
        <f t="shared" si="101"/>
        <v>0</v>
      </c>
      <c r="M171" s="76">
        <f>'[1](02)'!$J171</f>
        <v>0</v>
      </c>
      <c r="N171" s="77">
        <f>'[1](02)'!$K171</f>
        <v>0</v>
      </c>
      <c r="O171" s="78">
        <f t="shared" si="129"/>
        <v>0</v>
      </c>
      <c r="Q171" s="76">
        <f>'[1](03)'!$J171</f>
        <v>0</v>
      </c>
      <c r="R171" s="77">
        <f>'[1](03)'!$K171</f>
        <v>0</v>
      </c>
      <c r="S171" s="78">
        <f t="shared" si="130"/>
        <v>0</v>
      </c>
      <c r="U171" s="76">
        <f>'[1](04)'!$J171</f>
        <v>0</v>
      </c>
      <c r="V171" s="77">
        <f>'[1](04)'!$K171</f>
        <v>0</v>
      </c>
      <c r="W171" s="78">
        <f t="shared" si="131"/>
        <v>0</v>
      </c>
      <c r="Y171" s="76">
        <f>'[1](05)'!$J171</f>
        <v>0</v>
      </c>
      <c r="Z171" s="77">
        <f>'[1](05)'!$K171</f>
        <v>0</v>
      </c>
      <c r="AA171" s="78">
        <f t="shared" si="132"/>
        <v>0</v>
      </c>
      <c r="AC171" s="76">
        <f>'[1](06)'!$J171</f>
        <v>0</v>
      </c>
      <c r="AD171" s="77">
        <f>'[1](06)'!$K171</f>
        <v>0</v>
      </c>
      <c r="AE171" s="78">
        <f t="shared" si="133"/>
        <v>0</v>
      </c>
      <c r="AG171" s="76">
        <f>'[1](07)'!$J171</f>
        <v>0</v>
      </c>
      <c r="AH171" s="77">
        <f>'[1](07)'!$K171</f>
        <v>0</v>
      </c>
      <c r="AI171" s="78">
        <f t="shared" si="134"/>
        <v>0</v>
      </c>
      <c r="AK171" s="76">
        <f>'[1](08)'!$J171</f>
        <v>0</v>
      </c>
      <c r="AL171" s="77">
        <f>'[1](08)'!$K171</f>
        <v>0</v>
      </c>
      <c r="AM171" s="78">
        <f t="shared" si="135"/>
        <v>0</v>
      </c>
      <c r="AO171" s="76">
        <f>'[1](09)'!$J171</f>
        <v>0</v>
      </c>
      <c r="AP171" s="77">
        <f>'[1](09)'!$K171</f>
        <v>0</v>
      </c>
      <c r="AQ171" s="78">
        <f t="shared" si="136"/>
        <v>0</v>
      </c>
      <c r="AS171" s="76">
        <f>'[1](10)'!$J171</f>
        <v>0</v>
      </c>
      <c r="AT171" s="77">
        <f>'[1](10)'!$K171</f>
        <v>0</v>
      </c>
      <c r="AU171" s="78">
        <f t="shared" si="137"/>
        <v>0</v>
      </c>
      <c r="AW171" s="76">
        <f>'[1](11)'!$J171</f>
        <v>0</v>
      </c>
      <c r="AX171" s="77">
        <f>'[1](11)'!$K171</f>
        <v>0</v>
      </c>
      <c r="AY171" s="78">
        <f t="shared" si="138"/>
        <v>0</v>
      </c>
      <c r="BA171" s="76">
        <f>'[1](12)'!$J171</f>
        <v>0</v>
      </c>
      <c r="BB171" s="77">
        <f>'[1](12)'!$K171</f>
        <v>0</v>
      </c>
      <c r="BC171" s="78">
        <f t="shared" si="139"/>
        <v>0</v>
      </c>
      <c r="BE171" s="79">
        <f t="shared" si="113"/>
        <v>0</v>
      </c>
      <c r="BF171" s="80">
        <f>IFERROR(HLOOKUP(BE171,A171:$BD$5001,$BL171,0),0)</f>
        <v>43131</v>
      </c>
      <c r="BG171" s="79">
        <f t="shared" si="114"/>
        <v>0</v>
      </c>
      <c r="BH171" s="80">
        <f>IFERROR(HLOOKUP(BG171,A171:$BD$5001,$BL171,0),0)</f>
        <v>43131</v>
      </c>
      <c r="BI171" s="10">
        <f t="shared" si="117"/>
        <v>0</v>
      </c>
      <c r="BJ171" s="11">
        <f t="shared" si="115"/>
        <v>0</v>
      </c>
      <c r="BL171" s="9">
        <f t="shared" si="116"/>
        <v>840</v>
      </c>
    </row>
    <row r="172" spans="1:64" ht="18" customHeight="1" outlineLevel="2">
      <c r="A172" s="81">
        <f>[1]DATA!A172</f>
        <v>163004</v>
      </c>
      <c r="B172" s="82" t="str">
        <f>[1]DATA!B172</f>
        <v>Pickled Onion 10 kg</v>
      </c>
      <c r="C172" s="82" t="str">
        <f>[1]DATA!C172</f>
        <v>Tin 10 kg</v>
      </c>
      <c r="E172" s="83"/>
      <c r="F172" s="84"/>
      <c r="G172" s="85"/>
      <c r="I172" s="83">
        <f>'[1](01)'!$J172</f>
        <v>0</v>
      </c>
      <c r="J172" s="84">
        <f>'[1](01)'!$K172</f>
        <v>0</v>
      </c>
      <c r="K172" s="85">
        <f t="shared" si="101"/>
        <v>0</v>
      </c>
      <c r="M172" s="83">
        <f>'[1](02)'!$J172</f>
        <v>0</v>
      </c>
      <c r="N172" s="84">
        <f>'[1](02)'!$K172</f>
        <v>0</v>
      </c>
      <c r="O172" s="85">
        <f t="shared" si="129"/>
        <v>0</v>
      </c>
      <c r="Q172" s="83">
        <f>'[1](03)'!$J172</f>
        <v>0</v>
      </c>
      <c r="R172" s="84">
        <f>'[1](03)'!$K172</f>
        <v>0</v>
      </c>
      <c r="S172" s="85">
        <f t="shared" si="130"/>
        <v>0</v>
      </c>
      <c r="U172" s="83">
        <f>'[1](04)'!$J172</f>
        <v>0</v>
      </c>
      <c r="V172" s="84">
        <f>'[1](04)'!$K172</f>
        <v>0</v>
      </c>
      <c r="W172" s="85">
        <f t="shared" si="131"/>
        <v>0</v>
      </c>
      <c r="Y172" s="83">
        <f>'[1](05)'!$J172</f>
        <v>0</v>
      </c>
      <c r="Z172" s="84">
        <f>'[1](05)'!$K172</f>
        <v>0</v>
      </c>
      <c r="AA172" s="85">
        <f t="shared" si="132"/>
        <v>0</v>
      </c>
      <c r="AC172" s="83">
        <f>'[1](06)'!$J172</f>
        <v>0</v>
      </c>
      <c r="AD172" s="84">
        <f>'[1](06)'!$K172</f>
        <v>0</v>
      </c>
      <c r="AE172" s="85">
        <f t="shared" si="133"/>
        <v>0</v>
      </c>
      <c r="AG172" s="83">
        <f>'[1](07)'!$J172</f>
        <v>0</v>
      </c>
      <c r="AH172" s="84">
        <f>'[1](07)'!$K172</f>
        <v>0</v>
      </c>
      <c r="AI172" s="85">
        <f t="shared" si="134"/>
        <v>0</v>
      </c>
      <c r="AK172" s="83">
        <f>'[1](08)'!$J172</f>
        <v>0</v>
      </c>
      <c r="AL172" s="84">
        <f>'[1](08)'!$K172</f>
        <v>0</v>
      </c>
      <c r="AM172" s="85">
        <f t="shared" si="135"/>
        <v>0</v>
      </c>
      <c r="AO172" s="83">
        <f>'[1](09)'!$J172</f>
        <v>0</v>
      </c>
      <c r="AP172" s="84">
        <f>'[1](09)'!$K172</f>
        <v>0</v>
      </c>
      <c r="AQ172" s="85">
        <f t="shared" si="136"/>
        <v>0</v>
      </c>
      <c r="AS172" s="83">
        <f>'[1](10)'!$J172</f>
        <v>0</v>
      </c>
      <c r="AT172" s="84">
        <f>'[1](10)'!$K172</f>
        <v>0</v>
      </c>
      <c r="AU172" s="85">
        <f t="shared" si="137"/>
        <v>0</v>
      </c>
      <c r="AW172" s="83">
        <f>'[1](11)'!$J172</f>
        <v>0</v>
      </c>
      <c r="AX172" s="84">
        <f>'[1](11)'!$K172</f>
        <v>0</v>
      </c>
      <c r="AY172" s="85">
        <f t="shared" si="138"/>
        <v>0</v>
      </c>
      <c r="BA172" s="83">
        <f>'[1](12)'!$J172</f>
        <v>0</v>
      </c>
      <c r="BB172" s="84">
        <f>'[1](12)'!$K172</f>
        <v>0</v>
      </c>
      <c r="BC172" s="85">
        <f t="shared" si="139"/>
        <v>0</v>
      </c>
      <c r="BE172" s="86">
        <f t="shared" si="113"/>
        <v>0</v>
      </c>
      <c r="BF172" s="87">
        <f>IFERROR(HLOOKUP(BE172,A172:$BD$5001,$BL172,0),0)</f>
        <v>43131</v>
      </c>
      <c r="BG172" s="86">
        <f t="shared" si="114"/>
        <v>0</v>
      </c>
      <c r="BH172" s="87">
        <f>IFERROR(HLOOKUP(BG172,A172:$BD$5001,$BL172,0),0)</f>
        <v>43131</v>
      </c>
      <c r="BI172" s="88">
        <f t="shared" si="117"/>
        <v>0</v>
      </c>
      <c r="BJ172" s="89">
        <f t="shared" si="115"/>
        <v>0</v>
      </c>
      <c r="BL172" s="9">
        <f t="shared" si="116"/>
        <v>839</v>
      </c>
    </row>
    <row r="173" spans="1:64" ht="18" customHeight="1" outlineLevel="2">
      <c r="A173" s="74">
        <f>[1]DATA!A173</f>
        <v>163005</v>
      </c>
      <c r="B173" s="75" t="str">
        <f>[1]DATA!B173</f>
        <v>Pickled Mixed 10 kg</v>
      </c>
      <c r="C173" s="75" t="str">
        <f>[1]DATA!C173</f>
        <v>Tin 10 kg</v>
      </c>
      <c r="E173" s="76"/>
      <c r="F173" s="77"/>
      <c r="G173" s="78"/>
      <c r="I173" s="76">
        <f>'[1](01)'!$J173</f>
        <v>0</v>
      </c>
      <c r="J173" s="77">
        <f>'[1](01)'!$K173</f>
        <v>0</v>
      </c>
      <c r="K173" s="78">
        <f t="shared" si="101"/>
        <v>0</v>
      </c>
      <c r="M173" s="76">
        <f>'[1](02)'!$J173</f>
        <v>0</v>
      </c>
      <c r="N173" s="77">
        <f>'[1](02)'!$K173</f>
        <v>0</v>
      </c>
      <c r="O173" s="78">
        <f t="shared" si="129"/>
        <v>0</v>
      </c>
      <c r="Q173" s="76">
        <f>'[1](03)'!$J173</f>
        <v>0</v>
      </c>
      <c r="R173" s="77">
        <f>'[1](03)'!$K173</f>
        <v>0</v>
      </c>
      <c r="S173" s="78">
        <f t="shared" si="130"/>
        <v>0</v>
      </c>
      <c r="U173" s="76">
        <f>'[1](04)'!$J173</f>
        <v>0</v>
      </c>
      <c r="V173" s="77">
        <f>'[1](04)'!$K173</f>
        <v>0</v>
      </c>
      <c r="W173" s="78">
        <f t="shared" si="131"/>
        <v>0</v>
      </c>
      <c r="Y173" s="76">
        <f>'[1](05)'!$J173</f>
        <v>0</v>
      </c>
      <c r="Z173" s="77">
        <f>'[1](05)'!$K173</f>
        <v>0</v>
      </c>
      <c r="AA173" s="78">
        <f t="shared" si="132"/>
        <v>0</v>
      </c>
      <c r="AC173" s="76">
        <f>'[1](06)'!$J173</f>
        <v>0</v>
      </c>
      <c r="AD173" s="77">
        <f>'[1](06)'!$K173</f>
        <v>0</v>
      </c>
      <c r="AE173" s="78">
        <f t="shared" si="133"/>
        <v>0</v>
      </c>
      <c r="AG173" s="76">
        <f>'[1](07)'!$J173</f>
        <v>0</v>
      </c>
      <c r="AH173" s="77">
        <f>'[1](07)'!$K173</f>
        <v>0</v>
      </c>
      <c r="AI173" s="78">
        <f t="shared" si="134"/>
        <v>0</v>
      </c>
      <c r="AK173" s="76">
        <f>'[1](08)'!$J173</f>
        <v>0</v>
      </c>
      <c r="AL173" s="77">
        <f>'[1](08)'!$K173</f>
        <v>0</v>
      </c>
      <c r="AM173" s="78">
        <f t="shared" si="135"/>
        <v>0</v>
      </c>
      <c r="AO173" s="76">
        <f>'[1](09)'!$J173</f>
        <v>0</v>
      </c>
      <c r="AP173" s="77">
        <f>'[1](09)'!$K173</f>
        <v>0</v>
      </c>
      <c r="AQ173" s="78">
        <f t="shared" si="136"/>
        <v>0</v>
      </c>
      <c r="AS173" s="76">
        <f>'[1](10)'!$J173</f>
        <v>0</v>
      </c>
      <c r="AT173" s="77">
        <f>'[1](10)'!$K173</f>
        <v>0</v>
      </c>
      <c r="AU173" s="78">
        <f t="shared" si="137"/>
        <v>0</v>
      </c>
      <c r="AW173" s="76">
        <f>'[1](11)'!$J173</f>
        <v>0</v>
      </c>
      <c r="AX173" s="77">
        <f>'[1](11)'!$K173</f>
        <v>0</v>
      </c>
      <c r="AY173" s="78">
        <f t="shared" si="138"/>
        <v>0</v>
      </c>
      <c r="BA173" s="76">
        <f>'[1](12)'!$J173</f>
        <v>0</v>
      </c>
      <c r="BB173" s="77">
        <f>'[1](12)'!$K173</f>
        <v>0</v>
      </c>
      <c r="BC173" s="78">
        <f t="shared" si="139"/>
        <v>0</v>
      </c>
      <c r="BE173" s="79">
        <f t="shared" si="113"/>
        <v>0</v>
      </c>
      <c r="BF173" s="80">
        <f>IFERROR(HLOOKUP(BE173,A173:$BD$5001,$BL173,0),0)</f>
        <v>43131</v>
      </c>
      <c r="BG173" s="79">
        <f t="shared" si="114"/>
        <v>0</v>
      </c>
      <c r="BH173" s="80">
        <f>IFERROR(HLOOKUP(BG173,A173:$BD$5001,$BL173,0),0)</f>
        <v>43131</v>
      </c>
      <c r="BI173" s="10">
        <f t="shared" si="117"/>
        <v>0</v>
      </c>
      <c r="BJ173" s="11">
        <f t="shared" si="115"/>
        <v>0</v>
      </c>
      <c r="BL173" s="9">
        <f t="shared" si="116"/>
        <v>838</v>
      </c>
    </row>
    <row r="174" spans="1:64" ht="18" customHeight="1" outlineLevel="2">
      <c r="A174" s="81">
        <f>[1]DATA!A174</f>
        <v>163006</v>
      </c>
      <c r="B174" s="82" t="str">
        <f>[1]DATA!B174</f>
        <v>Pickled Special 10 kg</v>
      </c>
      <c r="C174" s="82" t="str">
        <f>[1]DATA!C174</f>
        <v>Tin 10 kg</v>
      </c>
      <c r="E174" s="83"/>
      <c r="F174" s="84"/>
      <c r="G174" s="85"/>
      <c r="I174" s="83">
        <f>'[1](01)'!$J174</f>
        <v>0</v>
      </c>
      <c r="J174" s="84">
        <f>'[1](01)'!$K174</f>
        <v>0</v>
      </c>
      <c r="K174" s="85">
        <f t="shared" si="101"/>
        <v>0</v>
      </c>
      <c r="M174" s="83">
        <f>'[1](02)'!$J174</f>
        <v>0</v>
      </c>
      <c r="N174" s="84">
        <f>'[1](02)'!$K174</f>
        <v>0</v>
      </c>
      <c r="O174" s="85">
        <f t="shared" si="129"/>
        <v>0</v>
      </c>
      <c r="Q174" s="83">
        <f>'[1](03)'!$J174</f>
        <v>0</v>
      </c>
      <c r="R174" s="84">
        <f>'[1](03)'!$K174</f>
        <v>0</v>
      </c>
      <c r="S174" s="85">
        <f t="shared" si="130"/>
        <v>0</v>
      </c>
      <c r="U174" s="83">
        <f>'[1](04)'!$J174</f>
        <v>0</v>
      </c>
      <c r="V174" s="84">
        <f>'[1](04)'!$K174</f>
        <v>0</v>
      </c>
      <c r="W174" s="85">
        <f t="shared" si="131"/>
        <v>0</v>
      </c>
      <c r="Y174" s="83">
        <f>'[1](05)'!$J174</f>
        <v>0</v>
      </c>
      <c r="Z174" s="84">
        <f>'[1](05)'!$K174</f>
        <v>0</v>
      </c>
      <c r="AA174" s="85">
        <f t="shared" si="132"/>
        <v>0</v>
      </c>
      <c r="AC174" s="83">
        <f>'[1](06)'!$J174</f>
        <v>0</v>
      </c>
      <c r="AD174" s="84">
        <f>'[1](06)'!$K174</f>
        <v>0</v>
      </c>
      <c r="AE174" s="85">
        <f t="shared" si="133"/>
        <v>0</v>
      </c>
      <c r="AG174" s="83">
        <f>'[1](07)'!$J174</f>
        <v>0</v>
      </c>
      <c r="AH174" s="84">
        <f>'[1](07)'!$K174</f>
        <v>0</v>
      </c>
      <c r="AI174" s="85">
        <f t="shared" si="134"/>
        <v>0</v>
      </c>
      <c r="AK174" s="83">
        <f>'[1](08)'!$J174</f>
        <v>0</v>
      </c>
      <c r="AL174" s="84">
        <f>'[1](08)'!$K174</f>
        <v>0</v>
      </c>
      <c r="AM174" s="85">
        <f t="shared" si="135"/>
        <v>0</v>
      </c>
      <c r="AO174" s="83">
        <f>'[1](09)'!$J174</f>
        <v>0</v>
      </c>
      <c r="AP174" s="84">
        <f>'[1](09)'!$K174</f>
        <v>0</v>
      </c>
      <c r="AQ174" s="85">
        <f t="shared" si="136"/>
        <v>0</v>
      </c>
      <c r="AS174" s="83">
        <f>'[1](10)'!$J174</f>
        <v>0</v>
      </c>
      <c r="AT174" s="84">
        <f>'[1](10)'!$K174</f>
        <v>0</v>
      </c>
      <c r="AU174" s="85">
        <f t="shared" si="137"/>
        <v>0</v>
      </c>
      <c r="AW174" s="83">
        <f>'[1](11)'!$J174</f>
        <v>0</v>
      </c>
      <c r="AX174" s="84">
        <f>'[1](11)'!$K174</f>
        <v>0</v>
      </c>
      <c r="AY174" s="85">
        <f t="shared" si="138"/>
        <v>0</v>
      </c>
      <c r="BA174" s="83">
        <f>'[1](12)'!$J174</f>
        <v>0</v>
      </c>
      <c r="BB174" s="84">
        <f>'[1](12)'!$K174</f>
        <v>0</v>
      </c>
      <c r="BC174" s="85">
        <f t="shared" si="139"/>
        <v>0</v>
      </c>
      <c r="BE174" s="86">
        <f t="shared" si="113"/>
        <v>0</v>
      </c>
      <c r="BF174" s="87">
        <f>IFERROR(HLOOKUP(BE174,A174:$BD$5001,$BL174,0),0)</f>
        <v>43131</v>
      </c>
      <c r="BG174" s="86">
        <f t="shared" si="114"/>
        <v>0</v>
      </c>
      <c r="BH174" s="87">
        <f>IFERROR(HLOOKUP(BG174,A174:$BD$5001,$BL174,0),0)</f>
        <v>43131</v>
      </c>
      <c r="BI174" s="88">
        <f t="shared" si="117"/>
        <v>0</v>
      </c>
      <c r="BJ174" s="89">
        <f t="shared" si="115"/>
        <v>0</v>
      </c>
      <c r="BL174" s="9">
        <f t="shared" si="116"/>
        <v>837</v>
      </c>
    </row>
    <row r="175" spans="1:64" ht="18" customHeight="1" outlineLevel="2">
      <c r="A175" s="74">
        <f>[1]DATA!A175</f>
        <v>163007</v>
      </c>
      <c r="B175" s="75" t="str">
        <f>[1]DATA!B175</f>
        <v>Pickled Special 7 kg</v>
      </c>
      <c r="C175" s="75" t="str">
        <f>[1]DATA!C175</f>
        <v>Tin 7 Kg</v>
      </c>
      <c r="E175" s="76"/>
      <c r="F175" s="77"/>
      <c r="G175" s="78"/>
      <c r="I175" s="76">
        <f>'[1](01)'!$J175</f>
        <v>14</v>
      </c>
      <c r="J175" s="77">
        <f>'[1](01)'!$K175</f>
        <v>658</v>
      </c>
      <c r="K175" s="78">
        <f t="shared" si="101"/>
        <v>1</v>
      </c>
      <c r="M175" s="76">
        <f>'[1](02)'!$J175</f>
        <v>1</v>
      </c>
      <c r="N175" s="77">
        <f>'[1](02)'!$K175</f>
        <v>60</v>
      </c>
      <c r="O175" s="78">
        <f t="shared" si="129"/>
        <v>-13</v>
      </c>
      <c r="Q175" s="76">
        <f>'[1](03)'!$J175</f>
        <v>0</v>
      </c>
      <c r="R175" s="77">
        <f>'[1](03)'!$K175</f>
        <v>0</v>
      </c>
      <c r="S175" s="78">
        <f t="shared" si="130"/>
        <v>0</v>
      </c>
      <c r="U175" s="76">
        <f>'[1](04)'!$J175</f>
        <v>0</v>
      </c>
      <c r="V175" s="77">
        <f>'[1](04)'!$K175</f>
        <v>0</v>
      </c>
      <c r="W175" s="78">
        <f t="shared" si="131"/>
        <v>0</v>
      </c>
      <c r="Y175" s="76">
        <f>'[1](05)'!$J175</f>
        <v>0</v>
      </c>
      <c r="Z175" s="77">
        <f>'[1](05)'!$K175</f>
        <v>0</v>
      </c>
      <c r="AA175" s="78">
        <f t="shared" si="132"/>
        <v>0</v>
      </c>
      <c r="AC175" s="76">
        <f>'[1](06)'!$J175</f>
        <v>0</v>
      </c>
      <c r="AD175" s="77">
        <f>'[1](06)'!$K175</f>
        <v>0</v>
      </c>
      <c r="AE175" s="78">
        <f t="shared" si="133"/>
        <v>0</v>
      </c>
      <c r="AG175" s="76">
        <f>'[1](07)'!$J175</f>
        <v>0</v>
      </c>
      <c r="AH175" s="77">
        <f>'[1](07)'!$K175</f>
        <v>0</v>
      </c>
      <c r="AI175" s="78">
        <f t="shared" si="134"/>
        <v>0</v>
      </c>
      <c r="AK175" s="76">
        <f>'[1](08)'!$J175</f>
        <v>0</v>
      </c>
      <c r="AL175" s="77">
        <f>'[1](08)'!$K175</f>
        <v>0</v>
      </c>
      <c r="AM175" s="78">
        <f t="shared" si="135"/>
        <v>0</v>
      </c>
      <c r="AO175" s="76">
        <f>'[1](09)'!$J175</f>
        <v>0</v>
      </c>
      <c r="AP175" s="77">
        <f>'[1](09)'!$K175</f>
        <v>0</v>
      </c>
      <c r="AQ175" s="78">
        <f t="shared" si="136"/>
        <v>0</v>
      </c>
      <c r="AS175" s="76">
        <f>'[1](10)'!$J175</f>
        <v>0</v>
      </c>
      <c r="AT175" s="77">
        <f>'[1](10)'!$K175</f>
        <v>0</v>
      </c>
      <c r="AU175" s="78">
        <f t="shared" si="137"/>
        <v>0</v>
      </c>
      <c r="AW175" s="76">
        <f>'[1](11)'!$J175</f>
        <v>0</v>
      </c>
      <c r="AX175" s="77">
        <f>'[1](11)'!$K175</f>
        <v>0</v>
      </c>
      <c r="AY175" s="78">
        <f t="shared" si="138"/>
        <v>0</v>
      </c>
      <c r="BA175" s="76">
        <f>'[1](12)'!$J175</f>
        <v>0</v>
      </c>
      <c r="BB175" s="77">
        <f>'[1](12)'!$K175</f>
        <v>0</v>
      </c>
      <c r="BC175" s="78">
        <f t="shared" si="139"/>
        <v>0</v>
      </c>
      <c r="BE175" s="79">
        <f t="shared" si="113"/>
        <v>14</v>
      </c>
      <c r="BF175" s="80">
        <f>IFERROR(HLOOKUP(BE175,A175:$BD$5001,$BL175,0),0)</f>
        <v>43131</v>
      </c>
      <c r="BG175" s="79">
        <f t="shared" si="114"/>
        <v>0</v>
      </c>
      <c r="BH175" s="80">
        <f>IFERROR(HLOOKUP(BG175,A175:$BD$5001,$BL175,0),0)</f>
        <v>43190</v>
      </c>
      <c r="BI175" s="10">
        <f t="shared" si="117"/>
        <v>14</v>
      </c>
      <c r="BJ175" s="11">
        <f t="shared" si="115"/>
        <v>-1</v>
      </c>
      <c r="BL175" s="9">
        <f t="shared" si="116"/>
        <v>836</v>
      </c>
    </row>
    <row r="176" spans="1:64" ht="18" customHeight="1" outlineLevel="2">
      <c r="A176" s="81">
        <f>[1]DATA!A176</f>
        <v>163008</v>
      </c>
      <c r="B176" s="82" t="str">
        <f>[1]DATA!B176</f>
        <v>Pickled Green Olive 7 kg</v>
      </c>
      <c r="C176" s="82" t="str">
        <f>[1]DATA!C176</f>
        <v>Tin 7 Kg</v>
      </c>
      <c r="E176" s="83"/>
      <c r="F176" s="84"/>
      <c r="G176" s="85"/>
      <c r="I176" s="83">
        <f>'[1](01)'!$J176</f>
        <v>8</v>
      </c>
      <c r="J176" s="84">
        <f>'[1](01)'!$K176</f>
        <v>1301.71</v>
      </c>
      <c r="K176" s="85">
        <f t="shared" si="101"/>
        <v>1</v>
      </c>
      <c r="M176" s="83">
        <f>'[1](02)'!$J176</f>
        <v>7</v>
      </c>
      <c r="N176" s="84">
        <f>'[1](02)'!$K176</f>
        <v>1139</v>
      </c>
      <c r="O176" s="85">
        <f t="shared" si="129"/>
        <v>-0.14285714285714285</v>
      </c>
      <c r="Q176" s="83">
        <f>'[1](03)'!$J176</f>
        <v>0</v>
      </c>
      <c r="R176" s="84">
        <f>'[1](03)'!$K176</f>
        <v>0</v>
      </c>
      <c r="S176" s="85">
        <f t="shared" si="130"/>
        <v>0</v>
      </c>
      <c r="U176" s="83">
        <f>'[1](04)'!$J176</f>
        <v>0</v>
      </c>
      <c r="V176" s="84">
        <f>'[1](04)'!$K176</f>
        <v>0</v>
      </c>
      <c r="W176" s="85">
        <f t="shared" si="131"/>
        <v>0</v>
      </c>
      <c r="Y176" s="83">
        <f>'[1](05)'!$J176</f>
        <v>0</v>
      </c>
      <c r="Z176" s="84">
        <f>'[1](05)'!$K176</f>
        <v>0</v>
      </c>
      <c r="AA176" s="85">
        <f t="shared" si="132"/>
        <v>0</v>
      </c>
      <c r="AC176" s="83">
        <f>'[1](06)'!$J176</f>
        <v>0</v>
      </c>
      <c r="AD176" s="84">
        <f>'[1](06)'!$K176</f>
        <v>0</v>
      </c>
      <c r="AE176" s="85">
        <f t="shared" si="133"/>
        <v>0</v>
      </c>
      <c r="AG176" s="83">
        <f>'[1](07)'!$J176</f>
        <v>0</v>
      </c>
      <c r="AH176" s="84">
        <f>'[1](07)'!$K176</f>
        <v>0</v>
      </c>
      <c r="AI176" s="85">
        <f t="shared" si="134"/>
        <v>0</v>
      </c>
      <c r="AK176" s="83">
        <f>'[1](08)'!$J176</f>
        <v>0</v>
      </c>
      <c r="AL176" s="84">
        <f>'[1](08)'!$K176</f>
        <v>0</v>
      </c>
      <c r="AM176" s="85">
        <f t="shared" si="135"/>
        <v>0</v>
      </c>
      <c r="AO176" s="83">
        <f>'[1](09)'!$J176</f>
        <v>0</v>
      </c>
      <c r="AP176" s="84">
        <f>'[1](09)'!$K176</f>
        <v>0</v>
      </c>
      <c r="AQ176" s="85">
        <f t="shared" si="136"/>
        <v>0</v>
      </c>
      <c r="AS176" s="83">
        <f>'[1](10)'!$J176</f>
        <v>0</v>
      </c>
      <c r="AT176" s="84">
        <f>'[1](10)'!$K176</f>
        <v>0</v>
      </c>
      <c r="AU176" s="85">
        <f t="shared" si="137"/>
        <v>0</v>
      </c>
      <c r="AW176" s="83">
        <f>'[1](11)'!$J176</f>
        <v>0</v>
      </c>
      <c r="AX176" s="84">
        <f>'[1](11)'!$K176</f>
        <v>0</v>
      </c>
      <c r="AY176" s="85">
        <f t="shared" si="138"/>
        <v>0</v>
      </c>
      <c r="BA176" s="83">
        <f>'[1](12)'!$J176</f>
        <v>0</v>
      </c>
      <c r="BB176" s="84">
        <f>'[1](12)'!$K176</f>
        <v>0</v>
      </c>
      <c r="BC176" s="85">
        <f t="shared" si="139"/>
        <v>0</v>
      </c>
      <c r="BE176" s="86">
        <f t="shared" si="113"/>
        <v>8</v>
      </c>
      <c r="BF176" s="87">
        <f>IFERROR(HLOOKUP(BE176,A176:$BD$5001,$BL176,0),0)</f>
        <v>43131</v>
      </c>
      <c r="BG176" s="86">
        <f t="shared" si="114"/>
        <v>0</v>
      </c>
      <c r="BH176" s="87">
        <f>IFERROR(HLOOKUP(BG176,A176:$BD$5001,$BL176,0),0)</f>
        <v>43190</v>
      </c>
      <c r="BI176" s="88">
        <f t="shared" si="117"/>
        <v>8</v>
      </c>
      <c r="BJ176" s="89">
        <f t="shared" si="115"/>
        <v>-1</v>
      </c>
      <c r="BL176" s="9">
        <f t="shared" si="116"/>
        <v>835</v>
      </c>
    </row>
    <row r="177" spans="1:64" ht="18" customHeight="1" outlineLevel="2">
      <c r="A177" s="74">
        <f>[1]DATA!A177</f>
        <v>163009</v>
      </c>
      <c r="B177" s="75" t="str">
        <f>[1]DATA!B177</f>
        <v>Pickled Black Olive 7 kg</v>
      </c>
      <c r="C177" s="75" t="str">
        <f>[1]DATA!C177</f>
        <v>Tin 7 Kg</v>
      </c>
      <c r="E177" s="76"/>
      <c r="F177" s="77"/>
      <c r="G177" s="78"/>
      <c r="I177" s="76">
        <f>'[1](01)'!$J177</f>
        <v>15</v>
      </c>
      <c r="J177" s="77">
        <f>'[1](01)'!$K177</f>
        <v>2926.98</v>
      </c>
      <c r="K177" s="78">
        <f t="shared" si="101"/>
        <v>1</v>
      </c>
      <c r="M177" s="76">
        <f>'[1](02)'!$J177</f>
        <v>7</v>
      </c>
      <c r="N177" s="77">
        <f>'[1](02)'!$K177</f>
        <v>1365.93</v>
      </c>
      <c r="O177" s="78">
        <f t="shared" si="129"/>
        <v>-1.1428571428571428</v>
      </c>
      <c r="Q177" s="76">
        <f>'[1](03)'!$J177</f>
        <v>0</v>
      </c>
      <c r="R177" s="77">
        <f>'[1](03)'!$K177</f>
        <v>0</v>
      </c>
      <c r="S177" s="78">
        <f t="shared" si="130"/>
        <v>0</v>
      </c>
      <c r="U177" s="76">
        <f>'[1](04)'!$J177</f>
        <v>0</v>
      </c>
      <c r="V177" s="77">
        <f>'[1](04)'!$K177</f>
        <v>0</v>
      </c>
      <c r="W177" s="78">
        <f t="shared" si="131"/>
        <v>0</v>
      </c>
      <c r="Y177" s="76">
        <f>'[1](05)'!$J177</f>
        <v>0</v>
      </c>
      <c r="Z177" s="77">
        <f>'[1](05)'!$K177</f>
        <v>0</v>
      </c>
      <c r="AA177" s="78">
        <f t="shared" si="132"/>
        <v>0</v>
      </c>
      <c r="AC177" s="76">
        <f>'[1](06)'!$J177</f>
        <v>0</v>
      </c>
      <c r="AD177" s="77">
        <f>'[1](06)'!$K177</f>
        <v>0</v>
      </c>
      <c r="AE177" s="78">
        <f t="shared" si="133"/>
        <v>0</v>
      </c>
      <c r="AG177" s="76">
        <f>'[1](07)'!$J177</f>
        <v>0</v>
      </c>
      <c r="AH177" s="77">
        <f>'[1](07)'!$K177</f>
        <v>0</v>
      </c>
      <c r="AI177" s="78">
        <f t="shared" si="134"/>
        <v>0</v>
      </c>
      <c r="AK177" s="76">
        <f>'[1](08)'!$J177</f>
        <v>0</v>
      </c>
      <c r="AL177" s="77">
        <f>'[1](08)'!$K177</f>
        <v>0</v>
      </c>
      <c r="AM177" s="78">
        <f t="shared" si="135"/>
        <v>0</v>
      </c>
      <c r="AO177" s="76">
        <f>'[1](09)'!$J177</f>
        <v>0</v>
      </c>
      <c r="AP177" s="77">
        <f>'[1](09)'!$K177</f>
        <v>0</v>
      </c>
      <c r="AQ177" s="78">
        <f t="shared" si="136"/>
        <v>0</v>
      </c>
      <c r="AS177" s="76">
        <f>'[1](10)'!$J177</f>
        <v>0</v>
      </c>
      <c r="AT177" s="77">
        <f>'[1](10)'!$K177</f>
        <v>0</v>
      </c>
      <c r="AU177" s="78">
        <f t="shared" si="137"/>
        <v>0</v>
      </c>
      <c r="AW177" s="76">
        <f>'[1](11)'!$J177</f>
        <v>0</v>
      </c>
      <c r="AX177" s="77">
        <f>'[1](11)'!$K177</f>
        <v>0</v>
      </c>
      <c r="AY177" s="78">
        <f t="shared" si="138"/>
        <v>0</v>
      </c>
      <c r="BA177" s="76">
        <f>'[1](12)'!$J177</f>
        <v>0</v>
      </c>
      <c r="BB177" s="77">
        <f>'[1](12)'!$K177</f>
        <v>0</v>
      </c>
      <c r="BC177" s="78">
        <f t="shared" si="139"/>
        <v>0</v>
      </c>
      <c r="BE177" s="79">
        <f t="shared" si="113"/>
        <v>15</v>
      </c>
      <c r="BF177" s="80">
        <f>IFERROR(HLOOKUP(BE177,A177:$BD$5001,$BL177,0),0)</f>
        <v>43131</v>
      </c>
      <c r="BG177" s="79">
        <f t="shared" si="114"/>
        <v>0</v>
      </c>
      <c r="BH177" s="80">
        <f>IFERROR(HLOOKUP(BG177,A177:$BD$5001,$BL177,0),0)</f>
        <v>43190</v>
      </c>
      <c r="BI177" s="10">
        <f t="shared" si="117"/>
        <v>15</v>
      </c>
      <c r="BJ177" s="11">
        <f t="shared" si="115"/>
        <v>-1</v>
      </c>
      <c r="BL177" s="9">
        <f t="shared" si="116"/>
        <v>834</v>
      </c>
    </row>
    <row r="178" spans="1:64" ht="18" customHeight="1" outlineLevel="2">
      <c r="A178" s="81">
        <f>[1]DATA!A178</f>
        <v>163010</v>
      </c>
      <c r="B178" s="82" t="str">
        <f>[1]DATA!B178</f>
        <v>Pickled Lemon 7 kg</v>
      </c>
      <c r="C178" s="82" t="str">
        <f>[1]DATA!C178</f>
        <v>Tin 7 Kg</v>
      </c>
      <c r="E178" s="83"/>
      <c r="F178" s="84"/>
      <c r="G178" s="85"/>
      <c r="I178" s="83">
        <f>'[1](01)'!$J178</f>
        <v>6</v>
      </c>
      <c r="J178" s="84">
        <f>'[1](01)'!$K178</f>
        <v>444.4</v>
      </c>
      <c r="K178" s="85">
        <f t="shared" si="101"/>
        <v>1</v>
      </c>
      <c r="M178" s="83">
        <f>'[1](02)'!$J178</f>
        <v>7</v>
      </c>
      <c r="N178" s="84">
        <f>'[1](02)'!$K178</f>
        <v>518.47</v>
      </c>
      <c r="O178" s="85">
        <f t="shared" si="129"/>
        <v>0.14285714285714285</v>
      </c>
      <c r="Q178" s="83">
        <f>'[1](03)'!$J178</f>
        <v>0</v>
      </c>
      <c r="R178" s="84">
        <f>'[1](03)'!$K178</f>
        <v>0</v>
      </c>
      <c r="S178" s="85">
        <f t="shared" si="130"/>
        <v>0</v>
      </c>
      <c r="U178" s="83">
        <f>'[1](04)'!$J178</f>
        <v>0</v>
      </c>
      <c r="V178" s="84">
        <f>'[1](04)'!$K178</f>
        <v>0</v>
      </c>
      <c r="W178" s="85">
        <f t="shared" si="131"/>
        <v>0</v>
      </c>
      <c r="Y178" s="83">
        <f>'[1](05)'!$J178</f>
        <v>0</v>
      </c>
      <c r="Z178" s="84">
        <f>'[1](05)'!$K178</f>
        <v>0</v>
      </c>
      <c r="AA178" s="85">
        <f t="shared" si="132"/>
        <v>0</v>
      </c>
      <c r="AC178" s="83">
        <f>'[1](06)'!$J178</f>
        <v>0</v>
      </c>
      <c r="AD178" s="84">
        <f>'[1](06)'!$K178</f>
        <v>0</v>
      </c>
      <c r="AE178" s="85">
        <f t="shared" si="133"/>
        <v>0</v>
      </c>
      <c r="AG178" s="83">
        <f>'[1](07)'!$J178</f>
        <v>0</v>
      </c>
      <c r="AH178" s="84">
        <f>'[1](07)'!$K178</f>
        <v>0</v>
      </c>
      <c r="AI178" s="85">
        <f t="shared" si="134"/>
        <v>0</v>
      </c>
      <c r="AK178" s="83">
        <f>'[1](08)'!$J178</f>
        <v>0</v>
      </c>
      <c r="AL178" s="84">
        <f>'[1](08)'!$K178</f>
        <v>0</v>
      </c>
      <c r="AM178" s="85">
        <f t="shared" si="135"/>
        <v>0</v>
      </c>
      <c r="AO178" s="83">
        <f>'[1](09)'!$J178</f>
        <v>0</v>
      </c>
      <c r="AP178" s="84">
        <f>'[1](09)'!$K178</f>
        <v>0</v>
      </c>
      <c r="AQ178" s="85">
        <f t="shared" si="136"/>
        <v>0</v>
      </c>
      <c r="AS178" s="83">
        <f>'[1](10)'!$J178</f>
        <v>0</v>
      </c>
      <c r="AT178" s="84">
        <f>'[1](10)'!$K178</f>
        <v>0</v>
      </c>
      <c r="AU178" s="85">
        <f t="shared" si="137"/>
        <v>0</v>
      </c>
      <c r="AW178" s="83">
        <f>'[1](11)'!$J178</f>
        <v>0</v>
      </c>
      <c r="AX178" s="84">
        <f>'[1](11)'!$K178</f>
        <v>0</v>
      </c>
      <c r="AY178" s="85">
        <f t="shared" si="138"/>
        <v>0</v>
      </c>
      <c r="BA178" s="83">
        <f>'[1](12)'!$J178</f>
        <v>0</v>
      </c>
      <c r="BB178" s="84">
        <f>'[1](12)'!$K178</f>
        <v>0</v>
      </c>
      <c r="BC178" s="85">
        <f t="shared" si="139"/>
        <v>0</v>
      </c>
      <c r="BE178" s="86">
        <f t="shared" si="113"/>
        <v>7</v>
      </c>
      <c r="BF178" s="87">
        <f>IFERROR(HLOOKUP(BE178,A178:$BD$5001,$BL178,0),0)</f>
        <v>43159</v>
      </c>
      <c r="BG178" s="86">
        <f t="shared" si="114"/>
        <v>0</v>
      </c>
      <c r="BH178" s="87">
        <f>IFERROR(HLOOKUP(BG178,A178:$BD$5001,$BL178,0),0)</f>
        <v>43190</v>
      </c>
      <c r="BI178" s="88">
        <f t="shared" si="117"/>
        <v>7</v>
      </c>
      <c r="BJ178" s="89">
        <f t="shared" si="115"/>
        <v>-1</v>
      </c>
      <c r="BL178" s="9">
        <f t="shared" si="116"/>
        <v>833</v>
      </c>
    </row>
    <row r="179" spans="1:64" ht="18" customHeight="1" outlineLevel="2">
      <c r="A179" s="74">
        <f>[1]DATA!A179</f>
        <v>163011</v>
      </c>
      <c r="B179" s="75" t="str">
        <f>[1]DATA!B179</f>
        <v>Pickled Onion 7 kg</v>
      </c>
      <c r="C179" s="75" t="str">
        <f>[1]DATA!C179</f>
        <v>Tin 7 Kg</v>
      </c>
      <c r="E179" s="76"/>
      <c r="F179" s="77"/>
      <c r="G179" s="78"/>
      <c r="I179" s="76">
        <f>'[1](01)'!$J179</f>
        <v>6</v>
      </c>
      <c r="J179" s="77">
        <f>'[1](01)'!$K179</f>
        <v>1062.9100000000001</v>
      </c>
      <c r="K179" s="78">
        <f t="shared" si="101"/>
        <v>1</v>
      </c>
      <c r="M179" s="76">
        <f>'[1](02)'!$J179</f>
        <v>4</v>
      </c>
      <c r="N179" s="77">
        <f>'[1](02)'!$K179</f>
        <v>708.61</v>
      </c>
      <c r="O179" s="78">
        <f t="shared" si="129"/>
        <v>-0.5</v>
      </c>
      <c r="Q179" s="76">
        <f>'[1](03)'!$J179</f>
        <v>0</v>
      </c>
      <c r="R179" s="77">
        <f>'[1](03)'!$K179</f>
        <v>0</v>
      </c>
      <c r="S179" s="78">
        <f t="shared" si="130"/>
        <v>0</v>
      </c>
      <c r="U179" s="76">
        <f>'[1](04)'!$J179</f>
        <v>0</v>
      </c>
      <c r="V179" s="77">
        <f>'[1](04)'!$K179</f>
        <v>0</v>
      </c>
      <c r="W179" s="78">
        <f t="shared" si="131"/>
        <v>0</v>
      </c>
      <c r="Y179" s="76">
        <f>'[1](05)'!$J179</f>
        <v>0</v>
      </c>
      <c r="Z179" s="77">
        <f>'[1](05)'!$K179</f>
        <v>0</v>
      </c>
      <c r="AA179" s="78">
        <f t="shared" si="132"/>
        <v>0</v>
      </c>
      <c r="AC179" s="76">
        <f>'[1](06)'!$J179</f>
        <v>0</v>
      </c>
      <c r="AD179" s="77">
        <f>'[1](06)'!$K179</f>
        <v>0</v>
      </c>
      <c r="AE179" s="78">
        <f t="shared" si="133"/>
        <v>0</v>
      </c>
      <c r="AG179" s="76">
        <f>'[1](07)'!$J179</f>
        <v>0</v>
      </c>
      <c r="AH179" s="77">
        <f>'[1](07)'!$K179</f>
        <v>0</v>
      </c>
      <c r="AI179" s="78">
        <f t="shared" si="134"/>
        <v>0</v>
      </c>
      <c r="AK179" s="76">
        <f>'[1](08)'!$J179</f>
        <v>0</v>
      </c>
      <c r="AL179" s="77">
        <f>'[1](08)'!$K179</f>
        <v>0</v>
      </c>
      <c r="AM179" s="78">
        <f t="shared" si="135"/>
        <v>0</v>
      </c>
      <c r="AO179" s="76">
        <f>'[1](09)'!$J179</f>
        <v>0</v>
      </c>
      <c r="AP179" s="77">
        <f>'[1](09)'!$K179</f>
        <v>0</v>
      </c>
      <c r="AQ179" s="78">
        <f t="shared" si="136"/>
        <v>0</v>
      </c>
      <c r="AS179" s="76">
        <f>'[1](10)'!$J179</f>
        <v>0</v>
      </c>
      <c r="AT179" s="77">
        <f>'[1](10)'!$K179</f>
        <v>0</v>
      </c>
      <c r="AU179" s="78">
        <f t="shared" si="137"/>
        <v>0</v>
      </c>
      <c r="AW179" s="76">
        <f>'[1](11)'!$J179</f>
        <v>0</v>
      </c>
      <c r="AX179" s="77">
        <f>'[1](11)'!$K179</f>
        <v>0</v>
      </c>
      <c r="AY179" s="78">
        <f t="shared" si="138"/>
        <v>0</v>
      </c>
      <c r="BA179" s="76">
        <f>'[1](12)'!$J179</f>
        <v>0</v>
      </c>
      <c r="BB179" s="77">
        <f>'[1](12)'!$K179</f>
        <v>0</v>
      </c>
      <c r="BC179" s="78">
        <f t="shared" si="139"/>
        <v>0</v>
      </c>
      <c r="BE179" s="79">
        <f t="shared" si="113"/>
        <v>6</v>
      </c>
      <c r="BF179" s="80">
        <f>IFERROR(HLOOKUP(BE179,A179:$BD$5001,$BL179,0),0)</f>
        <v>43131</v>
      </c>
      <c r="BG179" s="79">
        <f t="shared" si="114"/>
        <v>0</v>
      </c>
      <c r="BH179" s="80">
        <f>IFERROR(HLOOKUP(BG179,A179:$BD$5001,$BL179,0),0)</f>
        <v>43190</v>
      </c>
      <c r="BI179" s="10">
        <f t="shared" si="117"/>
        <v>6</v>
      </c>
      <c r="BJ179" s="11">
        <f t="shared" si="115"/>
        <v>-1</v>
      </c>
      <c r="BL179" s="9">
        <f t="shared" si="116"/>
        <v>832</v>
      </c>
    </row>
    <row r="180" spans="1:64" ht="18" customHeight="1" outlineLevel="2">
      <c r="A180" s="81">
        <f>[1]DATA!A180</f>
        <v>163012</v>
      </c>
      <c r="B180" s="82" t="str">
        <f>[1]DATA!B180</f>
        <v>Pickled Mixed 9 kg</v>
      </c>
      <c r="C180" s="82" t="str">
        <f>[1]DATA!C180</f>
        <v>Tin 9 kg</v>
      </c>
      <c r="E180" s="83"/>
      <c r="F180" s="84"/>
      <c r="G180" s="85"/>
      <c r="I180" s="83">
        <f>'[1](01)'!$J180</f>
        <v>26</v>
      </c>
      <c r="J180" s="84">
        <f>'[1](01)'!$K180</f>
        <v>1560</v>
      </c>
      <c r="K180" s="85">
        <f t="shared" si="101"/>
        <v>1</v>
      </c>
      <c r="M180" s="83">
        <f>'[1](02)'!$J180</f>
        <v>27</v>
      </c>
      <c r="N180" s="84">
        <f>'[1](02)'!$K180</f>
        <v>1309.5999999999999</v>
      </c>
      <c r="O180" s="85">
        <f t="shared" si="129"/>
        <v>3.7037037037037035E-2</v>
      </c>
      <c r="Q180" s="83">
        <f>'[1](03)'!$J180</f>
        <v>0</v>
      </c>
      <c r="R180" s="84">
        <f>'[1](03)'!$K180</f>
        <v>0</v>
      </c>
      <c r="S180" s="85">
        <f t="shared" si="130"/>
        <v>0</v>
      </c>
      <c r="U180" s="83">
        <f>'[1](04)'!$J180</f>
        <v>0</v>
      </c>
      <c r="V180" s="84">
        <f>'[1](04)'!$K180</f>
        <v>0</v>
      </c>
      <c r="W180" s="85">
        <f t="shared" si="131"/>
        <v>0</v>
      </c>
      <c r="Y180" s="83">
        <f>'[1](05)'!$J180</f>
        <v>0</v>
      </c>
      <c r="Z180" s="84">
        <f>'[1](05)'!$K180</f>
        <v>0</v>
      </c>
      <c r="AA180" s="85">
        <f t="shared" si="132"/>
        <v>0</v>
      </c>
      <c r="AC180" s="83">
        <f>'[1](06)'!$J180</f>
        <v>0</v>
      </c>
      <c r="AD180" s="84">
        <f>'[1](06)'!$K180</f>
        <v>0</v>
      </c>
      <c r="AE180" s="85">
        <f t="shared" si="133"/>
        <v>0</v>
      </c>
      <c r="AG180" s="83">
        <f>'[1](07)'!$J180</f>
        <v>0</v>
      </c>
      <c r="AH180" s="84">
        <f>'[1](07)'!$K180</f>
        <v>0</v>
      </c>
      <c r="AI180" s="85">
        <f t="shared" si="134"/>
        <v>0</v>
      </c>
      <c r="AK180" s="83">
        <f>'[1](08)'!$J180</f>
        <v>0</v>
      </c>
      <c r="AL180" s="84">
        <f>'[1](08)'!$K180</f>
        <v>0</v>
      </c>
      <c r="AM180" s="85">
        <f t="shared" si="135"/>
        <v>0</v>
      </c>
      <c r="AO180" s="83">
        <f>'[1](09)'!$J180</f>
        <v>0</v>
      </c>
      <c r="AP180" s="84">
        <f>'[1](09)'!$K180</f>
        <v>0</v>
      </c>
      <c r="AQ180" s="85">
        <f t="shared" si="136"/>
        <v>0</v>
      </c>
      <c r="AS180" s="83">
        <f>'[1](10)'!$J180</f>
        <v>0</v>
      </c>
      <c r="AT180" s="84">
        <f>'[1](10)'!$K180</f>
        <v>0</v>
      </c>
      <c r="AU180" s="85">
        <f t="shared" si="137"/>
        <v>0</v>
      </c>
      <c r="AW180" s="83">
        <f>'[1](11)'!$J180</f>
        <v>0</v>
      </c>
      <c r="AX180" s="84">
        <f>'[1](11)'!$K180</f>
        <v>0</v>
      </c>
      <c r="AY180" s="85">
        <f t="shared" si="138"/>
        <v>0</v>
      </c>
      <c r="BA180" s="83">
        <f>'[1](12)'!$J180</f>
        <v>0</v>
      </c>
      <c r="BB180" s="84">
        <f>'[1](12)'!$K180</f>
        <v>0</v>
      </c>
      <c r="BC180" s="85">
        <f t="shared" si="139"/>
        <v>0</v>
      </c>
      <c r="BE180" s="86">
        <f t="shared" si="113"/>
        <v>27</v>
      </c>
      <c r="BF180" s="87">
        <f>IFERROR(HLOOKUP(BE180,A180:$BD$5001,$BL180,0),0)</f>
        <v>43159</v>
      </c>
      <c r="BG180" s="86">
        <f t="shared" si="114"/>
        <v>0</v>
      </c>
      <c r="BH180" s="87">
        <f>IFERROR(HLOOKUP(BG180,A180:$BD$5001,$BL180,0),0)</f>
        <v>43190</v>
      </c>
      <c r="BI180" s="88">
        <f t="shared" si="117"/>
        <v>27</v>
      </c>
      <c r="BJ180" s="89">
        <f t="shared" si="115"/>
        <v>-1</v>
      </c>
      <c r="BL180" s="9">
        <f t="shared" si="116"/>
        <v>831</v>
      </c>
    </row>
    <row r="181" spans="1:64" ht="18" customHeight="1" outlineLevel="2">
      <c r="A181" s="74">
        <f>[1]DATA!A181</f>
        <v>163013</v>
      </c>
      <c r="B181" s="75" t="str">
        <f>[1]DATA!B181</f>
        <v>Pickled Black Olive 9 kg</v>
      </c>
      <c r="C181" s="75" t="str">
        <f>[1]DATA!C181</f>
        <v>Tin 9 kg</v>
      </c>
      <c r="E181" s="76"/>
      <c r="F181" s="77"/>
      <c r="G181" s="78"/>
      <c r="I181" s="76">
        <f>'[1](01)'!$J181</f>
        <v>0</v>
      </c>
      <c r="J181" s="77">
        <f>'[1](01)'!$K181</f>
        <v>0</v>
      </c>
      <c r="K181" s="78">
        <f t="shared" si="101"/>
        <v>0</v>
      </c>
      <c r="M181" s="76">
        <f>'[1](02)'!$J181</f>
        <v>6</v>
      </c>
      <c r="N181" s="77">
        <f>'[1](02)'!$K181</f>
        <v>864</v>
      </c>
      <c r="O181" s="78">
        <f t="shared" si="129"/>
        <v>1</v>
      </c>
      <c r="Q181" s="76">
        <f>'[1](03)'!$J181</f>
        <v>0</v>
      </c>
      <c r="R181" s="77">
        <f>'[1](03)'!$K181</f>
        <v>0</v>
      </c>
      <c r="S181" s="78">
        <f t="shared" si="130"/>
        <v>0</v>
      </c>
      <c r="U181" s="76">
        <f>'[1](04)'!$J181</f>
        <v>0</v>
      </c>
      <c r="V181" s="77">
        <f>'[1](04)'!$K181</f>
        <v>0</v>
      </c>
      <c r="W181" s="78">
        <f t="shared" si="131"/>
        <v>0</v>
      </c>
      <c r="Y181" s="76">
        <f>'[1](05)'!$J181</f>
        <v>0</v>
      </c>
      <c r="Z181" s="77">
        <f>'[1](05)'!$K181</f>
        <v>0</v>
      </c>
      <c r="AA181" s="78">
        <f t="shared" si="132"/>
        <v>0</v>
      </c>
      <c r="AC181" s="76">
        <f>'[1](06)'!$J181</f>
        <v>0</v>
      </c>
      <c r="AD181" s="77">
        <f>'[1](06)'!$K181</f>
        <v>0</v>
      </c>
      <c r="AE181" s="78">
        <f t="shared" si="133"/>
        <v>0</v>
      </c>
      <c r="AG181" s="76">
        <f>'[1](07)'!$J181</f>
        <v>0</v>
      </c>
      <c r="AH181" s="77">
        <f>'[1](07)'!$K181</f>
        <v>0</v>
      </c>
      <c r="AI181" s="78">
        <f t="shared" si="134"/>
        <v>0</v>
      </c>
      <c r="AK181" s="76">
        <f>'[1](08)'!$J181</f>
        <v>0</v>
      </c>
      <c r="AL181" s="77">
        <f>'[1](08)'!$K181</f>
        <v>0</v>
      </c>
      <c r="AM181" s="78">
        <f t="shared" si="135"/>
        <v>0</v>
      </c>
      <c r="AO181" s="76">
        <f>'[1](09)'!$J181</f>
        <v>0</v>
      </c>
      <c r="AP181" s="77">
        <f>'[1](09)'!$K181</f>
        <v>0</v>
      </c>
      <c r="AQ181" s="78">
        <f t="shared" si="136"/>
        <v>0</v>
      </c>
      <c r="AS181" s="76">
        <f>'[1](10)'!$J181</f>
        <v>0</v>
      </c>
      <c r="AT181" s="77">
        <f>'[1](10)'!$K181</f>
        <v>0</v>
      </c>
      <c r="AU181" s="78">
        <f t="shared" si="137"/>
        <v>0</v>
      </c>
      <c r="AW181" s="76">
        <f>'[1](11)'!$J181</f>
        <v>0</v>
      </c>
      <c r="AX181" s="77">
        <f>'[1](11)'!$K181</f>
        <v>0</v>
      </c>
      <c r="AY181" s="78">
        <f t="shared" si="138"/>
        <v>0</v>
      </c>
      <c r="BA181" s="76">
        <f>'[1](12)'!$J181</f>
        <v>0</v>
      </c>
      <c r="BB181" s="77">
        <f>'[1](12)'!$K181</f>
        <v>0</v>
      </c>
      <c r="BC181" s="78">
        <f t="shared" si="139"/>
        <v>0</v>
      </c>
      <c r="BE181" s="79">
        <f t="shared" si="113"/>
        <v>6</v>
      </c>
      <c r="BF181" s="80">
        <f>IFERROR(HLOOKUP(BE181,A181:$BD$5001,$BL181,0),0)</f>
        <v>43159</v>
      </c>
      <c r="BG181" s="79">
        <f t="shared" si="114"/>
        <v>0</v>
      </c>
      <c r="BH181" s="80">
        <f>IFERROR(HLOOKUP(BG181,A181:$BD$5001,$BL181,0),0)</f>
        <v>43131</v>
      </c>
      <c r="BI181" s="10">
        <f t="shared" si="117"/>
        <v>6</v>
      </c>
      <c r="BJ181" s="11">
        <f t="shared" si="115"/>
        <v>-1</v>
      </c>
      <c r="BL181" s="9">
        <f t="shared" si="116"/>
        <v>830</v>
      </c>
    </row>
    <row r="182" spans="1:64" ht="18" customHeight="1" outlineLevel="2">
      <c r="A182" s="81">
        <f>[1]DATA!A182</f>
        <v>163014</v>
      </c>
      <c r="B182" s="82" t="str">
        <f>[1]DATA!B182</f>
        <v>Pickled Green Olive 9 kg</v>
      </c>
      <c r="C182" s="82" t="str">
        <f>[1]DATA!C182</f>
        <v>Tin 9 kg</v>
      </c>
      <c r="E182" s="83"/>
      <c r="F182" s="84"/>
      <c r="G182" s="85"/>
      <c r="I182" s="83">
        <f>'[1](01)'!$J182</f>
        <v>0</v>
      </c>
      <c r="J182" s="84">
        <f>'[1](01)'!$K182</f>
        <v>0</v>
      </c>
      <c r="K182" s="85">
        <f t="shared" si="101"/>
        <v>0</v>
      </c>
      <c r="M182" s="83">
        <f>'[1](02)'!$J182</f>
        <v>2</v>
      </c>
      <c r="N182" s="84">
        <f>'[1](02)'!$K182</f>
        <v>237.6</v>
      </c>
      <c r="O182" s="85">
        <f t="shared" si="129"/>
        <v>1</v>
      </c>
      <c r="Q182" s="83">
        <f>'[1](03)'!$J182</f>
        <v>0</v>
      </c>
      <c r="R182" s="84">
        <f>'[1](03)'!$K182</f>
        <v>0</v>
      </c>
      <c r="S182" s="85">
        <f t="shared" si="130"/>
        <v>0</v>
      </c>
      <c r="U182" s="83">
        <f>'[1](04)'!$J182</f>
        <v>0</v>
      </c>
      <c r="V182" s="84">
        <f>'[1](04)'!$K182</f>
        <v>0</v>
      </c>
      <c r="W182" s="85">
        <f t="shared" si="131"/>
        <v>0</v>
      </c>
      <c r="Y182" s="83">
        <f>'[1](05)'!$J182</f>
        <v>0</v>
      </c>
      <c r="Z182" s="84">
        <f>'[1](05)'!$K182</f>
        <v>0</v>
      </c>
      <c r="AA182" s="85">
        <f t="shared" si="132"/>
        <v>0</v>
      </c>
      <c r="AC182" s="83">
        <f>'[1](06)'!$J182</f>
        <v>0</v>
      </c>
      <c r="AD182" s="84">
        <f>'[1](06)'!$K182</f>
        <v>0</v>
      </c>
      <c r="AE182" s="85">
        <f t="shared" si="133"/>
        <v>0</v>
      </c>
      <c r="AG182" s="83">
        <f>'[1](07)'!$J182</f>
        <v>0</v>
      </c>
      <c r="AH182" s="84">
        <f>'[1](07)'!$K182</f>
        <v>0</v>
      </c>
      <c r="AI182" s="85">
        <f t="shared" si="134"/>
        <v>0</v>
      </c>
      <c r="AK182" s="83">
        <f>'[1](08)'!$J182</f>
        <v>0</v>
      </c>
      <c r="AL182" s="84">
        <f>'[1](08)'!$K182</f>
        <v>0</v>
      </c>
      <c r="AM182" s="85">
        <f t="shared" si="135"/>
        <v>0</v>
      </c>
      <c r="AO182" s="83">
        <f>'[1](09)'!$J182</f>
        <v>0</v>
      </c>
      <c r="AP182" s="84">
        <f>'[1](09)'!$K182</f>
        <v>0</v>
      </c>
      <c r="AQ182" s="85">
        <f t="shared" si="136"/>
        <v>0</v>
      </c>
      <c r="AS182" s="83">
        <f>'[1](10)'!$J182</f>
        <v>0</v>
      </c>
      <c r="AT182" s="84">
        <f>'[1](10)'!$K182</f>
        <v>0</v>
      </c>
      <c r="AU182" s="85">
        <f t="shared" si="137"/>
        <v>0</v>
      </c>
      <c r="AW182" s="83">
        <f>'[1](11)'!$J182</f>
        <v>0</v>
      </c>
      <c r="AX182" s="84">
        <f>'[1](11)'!$K182</f>
        <v>0</v>
      </c>
      <c r="AY182" s="85">
        <f t="shared" si="138"/>
        <v>0</v>
      </c>
      <c r="BA182" s="83">
        <f>'[1](12)'!$J182</f>
        <v>0</v>
      </c>
      <c r="BB182" s="84">
        <f>'[1](12)'!$K182</f>
        <v>0</v>
      </c>
      <c r="BC182" s="85">
        <f t="shared" si="139"/>
        <v>0</v>
      </c>
      <c r="BE182" s="86">
        <f t="shared" si="113"/>
        <v>2</v>
      </c>
      <c r="BF182" s="87">
        <f>IFERROR(HLOOKUP(BE182,A182:$BD$5001,$BL182,0),0)</f>
        <v>43159</v>
      </c>
      <c r="BG182" s="86">
        <f t="shared" si="114"/>
        <v>0</v>
      </c>
      <c r="BH182" s="87">
        <f>IFERROR(HLOOKUP(BG182,A182:$BD$5001,$BL182,0),0)</f>
        <v>43131</v>
      </c>
      <c r="BI182" s="88">
        <f t="shared" si="117"/>
        <v>2</v>
      </c>
      <c r="BJ182" s="89">
        <f t="shared" si="115"/>
        <v>-1</v>
      </c>
      <c r="BL182" s="9">
        <f t="shared" si="116"/>
        <v>829</v>
      </c>
    </row>
    <row r="183" spans="1:64" ht="18" customHeight="1" outlineLevel="2">
      <c r="A183" s="74">
        <f>[1]DATA!A183</f>
        <v>163015</v>
      </c>
      <c r="B183" s="75" t="str">
        <f>[1]DATA!B183</f>
        <v>Pickled Onion 9 kg</v>
      </c>
      <c r="C183" s="75" t="str">
        <f>[1]DATA!C183</f>
        <v>Tin 9 kg</v>
      </c>
      <c r="E183" s="76"/>
      <c r="F183" s="77"/>
      <c r="G183" s="78"/>
      <c r="I183" s="76">
        <f>'[1](01)'!$J183</f>
        <v>0</v>
      </c>
      <c r="J183" s="77">
        <f>'[1](01)'!$K183</f>
        <v>0</v>
      </c>
      <c r="K183" s="78">
        <f t="shared" si="101"/>
        <v>0</v>
      </c>
      <c r="M183" s="76">
        <f>'[1](02)'!$J183</f>
        <v>0</v>
      </c>
      <c r="N183" s="77">
        <f>'[1](02)'!$K183</f>
        <v>0</v>
      </c>
      <c r="O183" s="78">
        <f t="shared" si="129"/>
        <v>0</v>
      </c>
      <c r="Q183" s="76">
        <f>'[1](03)'!$J183</f>
        <v>0</v>
      </c>
      <c r="R183" s="77">
        <f>'[1](03)'!$K183</f>
        <v>0</v>
      </c>
      <c r="S183" s="78">
        <f t="shared" si="130"/>
        <v>0</v>
      </c>
      <c r="U183" s="76">
        <f>'[1](04)'!$J183</f>
        <v>0</v>
      </c>
      <c r="V183" s="77">
        <f>'[1](04)'!$K183</f>
        <v>0</v>
      </c>
      <c r="W183" s="78">
        <f t="shared" si="131"/>
        <v>0</v>
      </c>
      <c r="Y183" s="76">
        <f>'[1](05)'!$J183</f>
        <v>0</v>
      </c>
      <c r="Z183" s="77">
        <f>'[1](05)'!$K183</f>
        <v>0</v>
      </c>
      <c r="AA183" s="78">
        <f t="shared" si="132"/>
        <v>0</v>
      </c>
      <c r="AC183" s="76">
        <f>'[1](06)'!$J183</f>
        <v>0</v>
      </c>
      <c r="AD183" s="77">
        <f>'[1](06)'!$K183</f>
        <v>0</v>
      </c>
      <c r="AE183" s="78">
        <f t="shared" si="133"/>
        <v>0</v>
      </c>
      <c r="AG183" s="76">
        <f>'[1](07)'!$J183</f>
        <v>0</v>
      </c>
      <c r="AH183" s="77">
        <f>'[1](07)'!$K183</f>
        <v>0</v>
      </c>
      <c r="AI183" s="78">
        <f t="shared" si="134"/>
        <v>0</v>
      </c>
      <c r="AK183" s="76">
        <f>'[1](08)'!$J183</f>
        <v>0</v>
      </c>
      <c r="AL183" s="77">
        <f>'[1](08)'!$K183</f>
        <v>0</v>
      </c>
      <c r="AM183" s="78">
        <f t="shared" si="135"/>
        <v>0</v>
      </c>
      <c r="AO183" s="76">
        <f>'[1](09)'!$J183</f>
        <v>0</v>
      </c>
      <c r="AP183" s="77">
        <f>'[1](09)'!$K183</f>
        <v>0</v>
      </c>
      <c r="AQ183" s="78">
        <f t="shared" si="136"/>
        <v>0</v>
      </c>
      <c r="AS183" s="76">
        <f>'[1](10)'!$J183</f>
        <v>0</v>
      </c>
      <c r="AT183" s="77">
        <f>'[1](10)'!$K183</f>
        <v>0</v>
      </c>
      <c r="AU183" s="78">
        <f t="shared" si="137"/>
        <v>0</v>
      </c>
      <c r="AW183" s="76">
        <f>'[1](11)'!$J183</f>
        <v>0</v>
      </c>
      <c r="AX183" s="77">
        <f>'[1](11)'!$K183</f>
        <v>0</v>
      </c>
      <c r="AY183" s="78">
        <f t="shared" si="138"/>
        <v>0</v>
      </c>
      <c r="BA183" s="76">
        <f>'[1](12)'!$J183</f>
        <v>0</v>
      </c>
      <c r="BB183" s="77">
        <f>'[1](12)'!$K183</f>
        <v>0</v>
      </c>
      <c r="BC183" s="78">
        <f t="shared" si="139"/>
        <v>0</v>
      </c>
      <c r="BE183" s="79">
        <f t="shared" si="113"/>
        <v>0</v>
      </c>
      <c r="BF183" s="80">
        <f>IFERROR(HLOOKUP(BE183,A183:$BD$5001,$BL183,0),0)</f>
        <v>43131</v>
      </c>
      <c r="BG183" s="79">
        <f t="shared" si="114"/>
        <v>0</v>
      </c>
      <c r="BH183" s="80">
        <f>IFERROR(HLOOKUP(BG183,A183:$BD$5001,$BL183,0),0)</f>
        <v>43131</v>
      </c>
      <c r="BI183" s="10">
        <f t="shared" si="117"/>
        <v>0</v>
      </c>
      <c r="BJ183" s="11">
        <f t="shared" si="115"/>
        <v>0</v>
      </c>
      <c r="BL183" s="9">
        <f t="shared" si="116"/>
        <v>828</v>
      </c>
    </row>
    <row r="184" spans="1:64" ht="18" customHeight="1" outlineLevel="2">
      <c r="A184" s="81">
        <f>[1]DATA!A184</f>
        <v>163016</v>
      </c>
      <c r="B184" s="82" t="str">
        <f>[1]DATA!B184</f>
        <v>Pickled Lemon 9 kg</v>
      </c>
      <c r="C184" s="82" t="str">
        <f>[1]DATA!C184</f>
        <v>Tin 9 kg</v>
      </c>
      <c r="E184" s="83"/>
      <c r="F184" s="84"/>
      <c r="G184" s="85"/>
      <c r="I184" s="83">
        <f>'[1](01)'!$J184</f>
        <v>0</v>
      </c>
      <c r="J184" s="84">
        <f>'[1](01)'!$K184</f>
        <v>0</v>
      </c>
      <c r="K184" s="85">
        <f t="shared" si="101"/>
        <v>0</v>
      </c>
      <c r="M184" s="83">
        <f>'[1](02)'!$J184</f>
        <v>0</v>
      </c>
      <c r="N184" s="84">
        <f>'[1](02)'!$K184</f>
        <v>0</v>
      </c>
      <c r="O184" s="85">
        <f t="shared" si="129"/>
        <v>0</v>
      </c>
      <c r="Q184" s="83">
        <f>'[1](03)'!$J184</f>
        <v>0</v>
      </c>
      <c r="R184" s="84">
        <f>'[1](03)'!$K184</f>
        <v>0</v>
      </c>
      <c r="S184" s="85">
        <f t="shared" si="130"/>
        <v>0</v>
      </c>
      <c r="U184" s="83">
        <f>'[1](04)'!$J184</f>
        <v>0</v>
      </c>
      <c r="V184" s="84">
        <f>'[1](04)'!$K184</f>
        <v>0</v>
      </c>
      <c r="W184" s="85">
        <f t="shared" si="131"/>
        <v>0</v>
      </c>
      <c r="Y184" s="83">
        <f>'[1](05)'!$J184</f>
        <v>0</v>
      </c>
      <c r="Z184" s="84">
        <f>'[1](05)'!$K184</f>
        <v>0</v>
      </c>
      <c r="AA184" s="85">
        <f t="shared" si="132"/>
        <v>0</v>
      </c>
      <c r="AC184" s="83">
        <f>'[1](06)'!$J184</f>
        <v>0</v>
      </c>
      <c r="AD184" s="84">
        <f>'[1](06)'!$K184</f>
        <v>0</v>
      </c>
      <c r="AE184" s="85">
        <f t="shared" si="133"/>
        <v>0</v>
      </c>
      <c r="AG184" s="83">
        <f>'[1](07)'!$J184</f>
        <v>0</v>
      </c>
      <c r="AH184" s="84">
        <f>'[1](07)'!$K184</f>
        <v>0</v>
      </c>
      <c r="AI184" s="85">
        <f t="shared" si="134"/>
        <v>0</v>
      </c>
      <c r="AK184" s="83">
        <f>'[1](08)'!$J184</f>
        <v>0</v>
      </c>
      <c r="AL184" s="84">
        <f>'[1](08)'!$K184</f>
        <v>0</v>
      </c>
      <c r="AM184" s="85">
        <f t="shared" si="135"/>
        <v>0</v>
      </c>
      <c r="AO184" s="83">
        <f>'[1](09)'!$J184</f>
        <v>0</v>
      </c>
      <c r="AP184" s="84">
        <f>'[1](09)'!$K184</f>
        <v>0</v>
      </c>
      <c r="AQ184" s="85">
        <f t="shared" si="136"/>
        <v>0</v>
      </c>
      <c r="AS184" s="83">
        <f>'[1](10)'!$J184</f>
        <v>0</v>
      </c>
      <c r="AT184" s="84">
        <f>'[1](10)'!$K184</f>
        <v>0</v>
      </c>
      <c r="AU184" s="85">
        <f t="shared" si="137"/>
        <v>0</v>
      </c>
      <c r="AW184" s="83">
        <f>'[1](11)'!$J184</f>
        <v>0</v>
      </c>
      <c r="AX184" s="84">
        <f>'[1](11)'!$K184</f>
        <v>0</v>
      </c>
      <c r="AY184" s="85">
        <f t="shared" si="138"/>
        <v>0</v>
      </c>
      <c r="BA184" s="83">
        <f>'[1](12)'!$J184</f>
        <v>0</v>
      </c>
      <c r="BB184" s="84">
        <f>'[1](12)'!$K184</f>
        <v>0</v>
      </c>
      <c r="BC184" s="85">
        <f t="shared" si="139"/>
        <v>0</v>
      </c>
      <c r="BE184" s="86">
        <f t="shared" si="113"/>
        <v>0</v>
      </c>
      <c r="BF184" s="87">
        <f>IFERROR(HLOOKUP(BE184,A184:$BD$5001,$BL184,0),0)</f>
        <v>43131</v>
      </c>
      <c r="BG184" s="86">
        <f t="shared" si="114"/>
        <v>0</v>
      </c>
      <c r="BH184" s="87">
        <f>IFERROR(HLOOKUP(BG184,A184:$BD$5001,$BL184,0),0)</f>
        <v>43131</v>
      </c>
      <c r="BI184" s="88">
        <f t="shared" si="117"/>
        <v>0</v>
      </c>
      <c r="BJ184" s="89">
        <f t="shared" si="115"/>
        <v>0</v>
      </c>
      <c r="BL184" s="9">
        <f t="shared" si="116"/>
        <v>827</v>
      </c>
    </row>
    <row r="185" spans="1:64" ht="18" customHeight="1" outlineLevel="2">
      <c r="A185" s="74">
        <f>[1]DATA!A185</f>
        <v>163017</v>
      </c>
      <c r="B185" s="75" t="str">
        <f>[1]DATA!B185</f>
        <v>Pickled Lemon 12 kg</v>
      </c>
      <c r="C185" s="75" t="str">
        <f>[1]DATA!C185</f>
        <v>Tin 12 Kg</v>
      </c>
      <c r="E185" s="76"/>
      <c r="F185" s="77"/>
      <c r="G185" s="78"/>
      <c r="I185" s="76">
        <f>'[1](01)'!$J185</f>
        <v>0</v>
      </c>
      <c r="J185" s="77">
        <f>'[1](01)'!$K185</f>
        <v>0</v>
      </c>
      <c r="K185" s="78">
        <f t="shared" si="101"/>
        <v>0</v>
      </c>
      <c r="M185" s="76">
        <f>'[1](02)'!$J185</f>
        <v>0</v>
      </c>
      <c r="N185" s="77">
        <f>'[1](02)'!$K185</f>
        <v>0</v>
      </c>
      <c r="O185" s="78">
        <f t="shared" si="129"/>
        <v>0</v>
      </c>
      <c r="Q185" s="76">
        <f>'[1](03)'!$J185</f>
        <v>0</v>
      </c>
      <c r="R185" s="77">
        <f>'[1](03)'!$K185</f>
        <v>0</v>
      </c>
      <c r="S185" s="78">
        <f t="shared" si="130"/>
        <v>0</v>
      </c>
      <c r="U185" s="76">
        <f>'[1](04)'!$J185</f>
        <v>0</v>
      </c>
      <c r="V185" s="77">
        <f>'[1](04)'!$K185</f>
        <v>0</v>
      </c>
      <c r="W185" s="78">
        <f t="shared" si="131"/>
        <v>0</v>
      </c>
      <c r="Y185" s="76">
        <f>'[1](05)'!$J185</f>
        <v>0</v>
      </c>
      <c r="Z185" s="77">
        <f>'[1](05)'!$K185</f>
        <v>0</v>
      </c>
      <c r="AA185" s="78">
        <f t="shared" si="132"/>
        <v>0</v>
      </c>
      <c r="AC185" s="76">
        <f>'[1](06)'!$J185</f>
        <v>0</v>
      </c>
      <c r="AD185" s="77">
        <f>'[1](06)'!$K185</f>
        <v>0</v>
      </c>
      <c r="AE185" s="78">
        <f t="shared" si="133"/>
        <v>0</v>
      </c>
      <c r="AG185" s="76">
        <f>'[1](07)'!$J185</f>
        <v>0</v>
      </c>
      <c r="AH185" s="77">
        <f>'[1](07)'!$K185</f>
        <v>0</v>
      </c>
      <c r="AI185" s="78">
        <f t="shared" si="134"/>
        <v>0</v>
      </c>
      <c r="AK185" s="76">
        <f>'[1](08)'!$J185</f>
        <v>0</v>
      </c>
      <c r="AL185" s="77">
        <f>'[1](08)'!$K185</f>
        <v>0</v>
      </c>
      <c r="AM185" s="78">
        <f t="shared" si="135"/>
        <v>0</v>
      </c>
      <c r="AO185" s="76">
        <f>'[1](09)'!$J185</f>
        <v>0</v>
      </c>
      <c r="AP185" s="77">
        <f>'[1](09)'!$K185</f>
        <v>0</v>
      </c>
      <c r="AQ185" s="78">
        <f t="shared" si="136"/>
        <v>0</v>
      </c>
      <c r="AS185" s="76">
        <f>'[1](10)'!$J185</f>
        <v>0</v>
      </c>
      <c r="AT185" s="77">
        <f>'[1](10)'!$K185</f>
        <v>0</v>
      </c>
      <c r="AU185" s="78">
        <f t="shared" si="137"/>
        <v>0</v>
      </c>
      <c r="AW185" s="76">
        <f>'[1](11)'!$J185</f>
        <v>0</v>
      </c>
      <c r="AX185" s="77">
        <f>'[1](11)'!$K185</f>
        <v>0</v>
      </c>
      <c r="AY185" s="78">
        <f t="shared" si="138"/>
        <v>0</v>
      </c>
      <c r="BA185" s="76">
        <f>'[1](12)'!$J185</f>
        <v>0</v>
      </c>
      <c r="BB185" s="77">
        <f>'[1](12)'!$K185</f>
        <v>0</v>
      </c>
      <c r="BC185" s="78">
        <f t="shared" si="139"/>
        <v>0</v>
      </c>
      <c r="BE185" s="79">
        <f t="shared" si="113"/>
        <v>0</v>
      </c>
      <c r="BF185" s="80">
        <f>IFERROR(HLOOKUP(BE185,A185:$BD$5001,$BL185,0),0)</f>
        <v>43131</v>
      </c>
      <c r="BG185" s="79">
        <f t="shared" si="114"/>
        <v>0</v>
      </c>
      <c r="BH185" s="80">
        <f>IFERROR(HLOOKUP(BG185,A185:$BD$5001,$BL185,0),0)</f>
        <v>43131</v>
      </c>
      <c r="BI185" s="10">
        <f t="shared" si="117"/>
        <v>0</v>
      </c>
      <c r="BJ185" s="11">
        <f t="shared" si="115"/>
        <v>0</v>
      </c>
      <c r="BL185" s="9">
        <f t="shared" si="116"/>
        <v>826</v>
      </c>
    </row>
    <row r="186" spans="1:64" ht="18" customHeight="1" outlineLevel="2">
      <c r="A186" s="81">
        <f>[1]DATA!A186</f>
        <v>163018</v>
      </c>
      <c r="B186" s="82" t="str">
        <f>[1]DATA!B186</f>
        <v>Pickles Seasoning 9 kg</v>
      </c>
      <c r="C186" s="82" t="str">
        <f>[1]DATA!C186</f>
        <v>Tin 9 kg</v>
      </c>
      <c r="E186" s="83"/>
      <c r="F186" s="84"/>
      <c r="G186" s="85"/>
      <c r="I186" s="83">
        <f>'[1](01)'!$J186</f>
        <v>0</v>
      </c>
      <c r="J186" s="84">
        <f>'[1](01)'!$K186</f>
        <v>0</v>
      </c>
      <c r="K186" s="85">
        <f t="shared" si="101"/>
        <v>0</v>
      </c>
      <c r="M186" s="83">
        <f>'[1](02)'!$J186</f>
        <v>0</v>
      </c>
      <c r="N186" s="84">
        <f>'[1](02)'!$K186</f>
        <v>0</v>
      </c>
      <c r="O186" s="85">
        <f t="shared" si="129"/>
        <v>0</v>
      </c>
      <c r="Q186" s="83">
        <f>'[1](03)'!$J186</f>
        <v>0</v>
      </c>
      <c r="R186" s="84">
        <f>'[1](03)'!$K186</f>
        <v>0</v>
      </c>
      <c r="S186" s="85">
        <f t="shared" si="130"/>
        <v>0</v>
      </c>
      <c r="U186" s="83">
        <f>'[1](04)'!$J186</f>
        <v>0</v>
      </c>
      <c r="V186" s="84">
        <f>'[1](04)'!$K186</f>
        <v>0</v>
      </c>
      <c r="W186" s="85">
        <f t="shared" si="131"/>
        <v>0</v>
      </c>
      <c r="Y186" s="83">
        <f>'[1](05)'!$J186</f>
        <v>0</v>
      </c>
      <c r="Z186" s="84">
        <f>'[1](05)'!$K186</f>
        <v>0</v>
      </c>
      <c r="AA186" s="85">
        <f t="shared" si="132"/>
        <v>0</v>
      </c>
      <c r="AC186" s="83">
        <f>'[1](06)'!$J186</f>
        <v>0</v>
      </c>
      <c r="AD186" s="84">
        <f>'[1](06)'!$K186</f>
        <v>0</v>
      </c>
      <c r="AE186" s="85">
        <f t="shared" si="133"/>
        <v>0</v>
      </c>
      <c r="AG186" s="83">
        <f>'[1](07)'!$J186</f>
        <v>0</v>
      </c>
      <c r="AH186" s="84">
        <f>'[1](07)'!$K186</f>
        <v>0</v>
      </c>
      <c r="AI186" s="85">
        <f t="shared" si="134"/>
        <v>0</v>
      </c>
      <c r="AK186" s="83">
        <f>'[1](08)'!$J186</f>
        <v>0</v>
      </c>
      <c r="AL186" s="84">
        <f>'[1](08)'!$K186</f>
        <v>0</v>
      </c>
      <c r="AM186" s="85">
        <f t="shared" si="135"/>
        <v>0</v>
      </c>
      <c r="AO186" s="83">
        <f>'[1](09)'!$J186</f>
        <v>0</v>
      </c>
      <c r="AP186" s="84">
        <f>'[1](09)'!$K186</f>
        <v>0</v>
      </c>
      <c r="AQ186" s="85">
        <f t="shared" si="136"/>
        <v>0</v>
      </c>
      <c r="AS186" s="83">
        <f>'[1](10)'!$J186</f>
        <v>0</v>
      </c>
      <c r="AT186" s="84">
        <f>'[1](10)'!$K186</f>
        <v>0</v>
      </c>
      <c r="AU186" s="85">
        <f t="shared" si="137"/>
        <v>0</v>
      </c>
      <c r="AW186" s="83">
        <f>'[1](11)'!$J186</f>
        <v>0</v>
      </c>
      <c r="AX186" s="84">
        <f>'[1](11)'!$K186</f>
        <v>0</v>
      </c>
      <c r="AY186" s="85">
        <f t="shared" si="138"/>
        <v>0</v>
      </c>
      <c r="BA186" s="83">
        <f>'[1](12)'!$J186</f>
        <v>0</v>
      </c>
      <c r="BB186" s="84">
        <f>'[1](12)'!$K186</f>
        <v>0</v>
      </c>
      <c r="BC186" s="85">
        <f t="shared" si="139"/>
        <v>0</v>
      </c>
      <c r="BE186" s="86">
        <f t="shared" si="113"/>
        <v>0</v>
      </c>
      <c r="BF186" s="87">
        <f>IFERROR(HLOOKUP(BE186,A186:$BD$5001,$BL186,0),0)</f>
        <v>43131</v>
      </c>
      <c r="BG186" s="86">
        <f t="shared" si="114"/>
        <v>0</v>
      </c>
      <c r="BH186" s="87">
        <f>IFERROR(HLOOKUP(BG186,A186:$BD$5001,$BL186,0),0)</f>
        <v>43131</v>
      </c>
      <c r="BI186" s="88">
        <f t="shared" si="117"/>
        <v>0</v>
      </c>
      <c r="BJ186" s="89">
        <f t="shared" si="115"/>
        <v>0</v>
      </c>
      <c r="BL186" s="9">
        <f t="shared" si="116"/>
        <v>825</v>
      </c>
    </row>
    <row r="187" spans="1:64" ht="18" customHeight="1" outlineLevel="2">
      <c r="A187" s="74">
        <f>[1]DATA!A187</f>
        <v>163019</v>
      </c>
      <c r="B187" s="75" t="str">
        <f>[1]DATA!B187</f>
        <v>Pickles Onion Seasoning 9 kg</v>
      </c>
      <c r="C187" s="75" t="str">
        <f>[1]DATA!C187</f>
        <v>Tin 9 kg</v>
      </c>
      <c r="E187" s="76"/>
      <c r="F187" s="77"/>
      <c r="G187" s="78"/>
      <c r="I187" s="76">
        <f>'[1](01)'!$J187</f>
        <v>0</v>
      </c>
      <c r="J187" s="77">
        <f>'[1](01)'!$K187</f>
        <v>0</v>
      </c>
      <c r="K187" s="78">
        <f t="shared" si="101"/>
        <v>0</v>
      </c>
      <c r="M187" s="76">
        <f>'[1](02)'!$J187</f>
        <v>0</v>
      </c>
      <c r="N187" s="77">
        <f>'[1](02)'!$K187</f>
        <v>0</v>
      </c>
      <c r="O187" s="78">
        <f t="shared" si="129"/>
        <v>0</v>
      </c>
      <c r="Q187" s="76">
        <f>'[1](03)'!$J187</f>
        <v>0</v>
      </c>
      <c r="R187" s="77">
        <f>'[1](03)'!$K187</f>
        <v>0</v>
      </c>
      <c r="S187" s="78">
        <f t="shared" si="130"/>
        <v>0</v>
      </c>
      <c r="U187" s="76">
        <f>'[1](04)'!$J187</f>
        <v>0</v>
      </c>
      <c r="V187" s="77">
        <f>'[1](04)'!$K187</f>
        <v>0</v>
      </c>
      <c r="W187" s="78">
        <f t="shared" si="131"/>
        <v>0</v>
      </c>
      <c r="Y187" s="76">
        <f>'[1](05)'!$J187</f>
        <v>0</v>
      </c>
      <c r="Z187" s="77">
        <f>'[1](05)'!$K187</f>
        <v>0</v>
      </c>
      <c r="AA187" s="78">
        <f t="shared" si="132"/>
        <v>0</v>
      </c>
      <c r="AC187" s="76">
        <f>'[1](06)'!$J187</f>
        <v>0</v>
      </c>
      <c r="AD187" s="77">
        <f>'[1](06)'!$K187</f>
        <v>0</v>
      </c>
      <c r="AE187" s="78">
        <f t="shared" si="133"/>
        <v>0</v>
      </c>
      <c r="AG187" s="76">
        <f>'[1](07)'!$J187</f>
        <v>0</v>
      </c>
      <c r="AH187" s="77">
        <f>'[1](07)'!$K187</f>
        <v>0</v>
      </c>
      <c r="AI187" s="78">
        <f t="shared" si="134"/>
        <v>0</v>
      </c>
      <c r="AK187" s="76">
        <f>'[1](08)'!$J187</f>
        <v>0</v>
      </c>
      <c r="AL187" s="77">
        <f>'[1](08)'!$K187</f>
        <v>0</v>
      </c>
      <c r="AM187" s="78">
        <f t="shared" si="135"/>
        <v>0</v>
      </c>
      <c r="AO187" s="76">
        <f>'[1](09)'!$J187</f>
        <v>0</v>
      </c>
      <c r="AP187" s="77">
        <f>'[1](09)'!$K187</f>
        <v>0</v>
      </c>
      <c r="AQ187" s="78">
        <f t="shared" si="136"/>
        <v>0</v>
      </c>
      <c r="AS187" s="76">
        <f>'[1](10)'!$J187</f>
        <v>0</v>
      </c>
      <c r="AT187" s="77">
        <f>'[1](10)'!$K187</f>
        <v>0</v>
      </c>
      <c r="AU187" s="78">
        <f t="shared" si="137"/>
        <v>0</v>
      </c>
      <c r="AW187" s="76">
        <f>'[1](11)'!$J187</f>
        <v>0</v>
      </c>
      <c r="AX187" s="77">
        <f>'[1](11)'!$K187</f>
        <v>0</v>
      </c>
      <c r="AY187" s="78">
        <f t="shared" si="138"/>
        <v>0</v>
      </c>
      <c r="BA187" s="76">
        <f>'[1](12)'!$J187</f>
        <v>0</v>
      </c>
      <c r="BB187" s="77">
        <f>'[1](12)'!$K187</f>
        <v>0</v>
      </c>
      <c r="BC187" s="78">
        <f t="shared" si="139"/>
        <v>0</v>
      </c>
      <c r="BE187" s="79">
        <f t="shared" si="113"/>
        <v>0</v>
      </c>
      <c r="BF187" s="80">
        <f>IFERROR(HLOOKUP(BE187,A187:$BD$5001,$BL187,0),0)</f>
        <v>43131</v>
      </c>
      <c r="BG187" s="79">
        <f t="shared" si="114"/>
        <v>0</v>
      </c>
      <c r="BH187" s="80">
        <f>IFERROR(HLOOKUP(BG187,A187:$BD$5001,$BL187,0),0)</f>
        <v>43131</v>
      </c>
      <c r="BI187" s="10">
        <f t="shared" si="117"/>
        <v>0</v>
      </c>
      <c r="BJ187" s="11">
        <f t="shared" si="115"/>
        <v>0</v>
      </c>
      <c r="BL187" s="9">
        <f t="shared" si="116"/>
        <v>824</v>
      </c>
    </row>
    <row r="188" spans="1:64" ht="18" customHeight="1" outlineLevel="2">
      <c r="A188" s="81">
        <f>[1]DATA!A188</f>
        <v>163020</v>
      </c>
      <c r="B188" s="82" t="str">
        <f>[1]DATA!B188</f>
        <v>Pickles Mexican Pepper 9 kg</v>
      </c>
      <c r="C188" s="82" t="str">
        <f>[1]DATA!C188</f>
        <v>Tin 9 kg</v>
      </c>
      <c r="E188" s="83"/>
      <c r="F188" s="84"/>
      <c r="G188" s="85"/>
      <c r="I188" s="83">
        <f>'[1](01)'!$J188</f>
        <v>0</v>
      </c>
      <c r="J188" s="84">
        <f>'[1](01)'!$K188</f>
        <v>0</v>
      </c>
      <c r="K188" s="85">
        <f t="shared" si="101"/>
        <v>0</v>
      </c>
      <c r="M188" s="83">
        <f>'[1](02)'!$J188</f>
        <v>3</v>
      </c>
      <c r="N188" s="84">
        <f>'[1](02)'!$K188</f>
        <v>243</v>
      </c>
      <c r="O188" s="85">
        <f t="shared" si="129"/>
        <v>1</v>
      </c>
      <c r="Q188" s="83">
        <f>'[1](03)'!$J188</f>
        <v>0</v>
      </c>
      <c r="R188" s="84">
        <f>'[1](03)'!$K188</f>
        <v>0</v>
      </c>
      <c r="S188" s="85">
        <f t="shared" si="130"/>
        <v>0</v>
      </c>
      <c r="U188" s="83">
        <f>'[1](04)'!$J188</f>
        <v>0</v>
      </c>
      <c r="V188" s="84">
        <f>'[1](04)'!$K188</f>
        <v>0</v>
      </c>
      <c r="W188" s="85">
        <f t="shared" si="131"/>
        <v>0</v>
      </c>
      <c r="Y188" s="83">
        <f>'[1](05)'!$J188</f>
        <v>0</v>
      </c>
      <c r="Z188" s="84">
        <f>'[1](05)'!$K188</f>
        <v>0</v>
      </c>
      <c r="AA188" s="85">
        <f t="shared" si="132"/>
        <v>0</v>
      </c>
      <c r="AC188" s="83">
        <f>'[1](06)'!$J188</f>
        <v>0</v>
      </c>
      <c r="AD188" s="84">
        <f>'[1](06)'!$K188</f>
        <v>0</v>
      </c>
      <c r="AE188" s="85">
        <f t="shared" si="133"/>
        <v>0</v>
      </c>
      <c r="AG188" s="83">
        <f>'[1](07)'!$J188</f>
        <v>0</v>
      </c>
      <c r="AH188" s="84">
        <f>'[1](07)'!$K188</f>
        <v>0</v>
      </c>
      <c r="AI188" s="85">
        <f t="shared" si="134"/>
        <v>0</v>
      </c>
      <c r="AK188" s="83">
        <f>'[1](08)'!$J188</f>
        <v>0</v>
      </c>
      <c r="AL188" s="84">
        <f>'[1](08)'!$K188</f>
        <v>0</v>
      </c>
      <c r="AM188" s="85">
        <f t="shared" si="135"/>
        <v>0</v>
      </c>
      <c r="AO188" s="83">
        <f>'[1](09)'!$J188</f>
        <v>0</v>
      </c>
      <c r="AP188" s="84">
        <f>'[1](09)'!$K188</f>
        <v>0</v>
      </c>
      <c r="AQ188" s="85">
        <f t="shared" si="136"/>
        <v>0</v>
      </c>
      <c r="AS188" s="83">
        <f>'[1](10)'!$J188</f>
        <v>0</v>
      </c>
      <c r="AT188" s="84">
        <f>'[1](10)'!$K188</f>
        <v>0</v>
      </c>
      <c r="AU188" s="85">
        <f t="shared" si="137"/>
        <v>0</v>
      </c>
      <c r="AW188" s="83">
        <f>'[1](11)'!$J188</f>
        <v>0</v>
      </c>
      <c r="AX188" s="84">
        <f>'[1](11)'!$K188</f>
        <v>0</v>
      </c>
      <c r="AY188" s="85">
        <f t="shared" si="138"/>
        <v>0</v>
      </c>
      <c r="BA188" s="83">
        <f>'[1](12)'!$J188</f>
        <v>0</v>
      </c>
      <c r="BB188" s="84">
        <f>'[1](12)'!$K188</f>
        <v>0</v>
      </c>
      <c r="BC188" s="85">
        <f t="shared" si="139"/>
        <v>0</v>
      </c>
      <c r="BE188" s="86">
        <f t="shared" si="113"/>
        <v>3</v>
      </c>
      <c r="BF188" s="87">
        <f>IFERROR(HLOOKUP(BE188,A188:$BD$5001,$BL188,0),0)</f>
        <v>43159</v>
      </c>
      <c r="BG188" s="86">
        <f t="shared" si="114"/>
        <v>0</v>
      </c>
      <c r="BH188" s="87">
        <f>IFERROR(HLOOKUP(BG188,A188:$BD$5001,$BL188,0),0)</f>
        <v>43131</v>
      </c>
      <c r="BI188" s="88">
        <f t="shared" si="117"/>
        <v>3</v>
      </c>
      <c r="BJ188" s="89">
        <f t="shared" si="115"/>
        <v>-1</v>
      </c>
      <c r="BL188" s="9">
        <f t="shared" si="116"/>
        <v>823</v>
      </c>
    </row>
    <row r="189" spans="1:64" ht="18" customHeight="1" outlineLevel="2">
      <c r="A189" s="74">
        <f>[1]DATA!A189</f>
        <v>163021</v>
      </c>
      <c r="B189" s="75" t="str">
        <f>[1]DATA!B189</f>
        <v>Pickles Cucumber 9 kg</v>
      </c>
      <c r="C189" s="75" t="str">
        <f>[1]DATA!C189</f>
        <v>Tin 9 kg</v>
      </c>
      <c r="E189" s="76"/>
      <c r="F189" s="77"/>
      <c r="G189" s="78"/>
      <c r="I189" s="76">
        <f>'[1](01)'!$J189</f>
        <v>0</v>
      </c>
      <c r="J189" s="77">
        <f>'[1](01)'!$K189</f>
        <v>0</v>
      </c>
      <c r="K189" s="78">
        <f t="shared" si="101"/>
        <v>0</v>
      </c>
      <c r="M189" s="76">
        <f>'[1](02)'!$J189</f>
        <v>0</v>
      </c>
      <c r="N189" s="77">
        <f>'[1](02)'!$K189</f>
        <v>0</v>
      </c>
      <c r="O189" s="78">
        <f t="shared" si="129"/>
        <v>0</v>
      </c>
      <c r="Q189" s="76">
        <f>'[1](03)'!$J189</f>
        <v>0</v>
      </c>
      <c r="R189" s="77">
        <f>'[1](03)'!$K189</f>
        <v>0</v>
      </c>
      <c r="S189" s="78">
        <f t="shared" si="130"/>
        <v>0</v>
      </c>
      <c r="U189" s="76">
        <f>'[1](04)'!$J189</f>
        <v>0</v>
      </c>
      <c r="V189" s="77">
        <f>'[1](04)'!$K189</f>
        <v>0</v>
      </c>
      <c r="W189" s="78">
        <f t="shared" si="131"/>
        <v>0</v>
      </c>
      <c r="Y189" s="76">
        <f>'[1](05)'!$J189</f>
        <v>0</v>
      </c>
      <c r="Z189" s="77">
        <f>'[1](05)'!$K189</f>
        <v>0</v>
      </c>
      <c r="AA189" s="78">
        <f t="shared" si="132"/>
        <v>0</v>
      </c>
      <c r="AC189" s="76">
        <f>'[1](06)'!$J189</f>
        <v>0</v>
      </c>
      <c r="AD189" s="77">
        <f>'[1](06)'!$K189</f>
        <v>0</v>
      </c>
      <c r="AE189" s="78">
        <f t="shared" si="133"/>
        <v>0</v>
      </c>
      <c r="AG189" s="76">
        <f>'[1](07)'!$J189</f>
        <v>0</v>
      </c>
      <c r="AH189" s="77">
        <f>'[1](07)'!$K189</f>
        <v>0</v>
      </c>
      <c r="AI189" s="78">
        <f t="shared" si="134"/>
        <v>0</v>
      </c>
      <c r="AK189" s="76">
        <f>'[1](08)'!$J189</f>
        <v>0</v>
      </c>
      <c r="AL189" s="77">
        <f>'[1](08)'!$K189</f>
        <v>0</v>
      </c>
      <c r="AM189" s="78">
        <f t="shared" si="135"/>
        <v>0</v>
      </c>
      <c r="AO189" s="76">
        <f>'[1](09)'!$J189</f>
        <v>0</v>
      </c>
      <c r="AP189" s="77">
        <f>'[1](09)'!$K189</f>
        <v>0</v>
      </c>
      <c r="AQ189" s="78">
        <f t="shared" si="136"/>
        <v>0</v>
      </c>
      <c r="AS189" s="76">
        <f>'[1](10)'!$J189</f>
        <v>0</v>
      </c>
      <c r="AT189" s="77">
        <f>'[1](10)'!$K189</f>
        <v>0</v>
      </c>
      <c r="AU189" s="78">
        <f t="shared" si="137"/>
        <v>0</v>
      </c>
      <c r="AW189" s="76">
        <f>'[1](11)'!$J189</f>
        <v>0</v>
      </c>
      <c r="AX189" s="77">
        <f>'[1](11)'!$K189</f>
        <v>0</v>
      </c>
      <c r="AY189" s="78">
        <f t="shared" si="138"/>
        <v>0</v>
      </c>
      <c r="BA189" s="76">
        <f>'[1](12)'!$J189</f>
        <v>0</v>
      </c>
      <c r="BB189" s="77">
        <f>'[1](12)'!$K189</f>
        <v>0</v>
      </c>
      <c r="BC189" s="78">
        <f t="shared" si="139"/>
        <v>0</v>
      </c>
      <c r="BE189" s="79">
        <f t="shared" si="113"/>
        <v>0</v>
      </c>
      <c r="BF189" s="80">
        <f>IFERROR(HLOOKUP(BE189,A189:$BD$5001,$BL189,0),0)</f>
        <v>43131</v>
      </c>
      <c r="BG189" s="79">
        <f t="shared" si="114"/>
        <v>0</v>
      </c>
      <c r="BH189" s="80">
        <f>IFERROR(HLOOKUP(BG189,A189:$BD$5001,$BL189,0),0)</f>
        <v>43131</v>
      </c>
      <c r="BI189" s="10">
        <f t="shared" si="117"/>
        <v>0</v>
      </c>
      <c r="BJ189" s="11">
        <f t="shared" si="115"/>
        <v>0</v>
      </c>
      <c r="BL189" s="9">
        <f t="shared" si="116"/>
        <v>822</v>
      </c>
    </row>
    <row r="190" spans="1:64" ht="18" customHeight="1" outlineLevel="2">
      <c r="A190" s="81">
        <f>[1]DATA!A190</f>
        <v>163022</v>
      </c>
      <c r="B190" s="82" t="str">
        <f>[1]DATA!B190</f>
        <v>Pickles Mexican Pepper 7 kg</v>
      </c>
      <c r="C190" s="82" t="str">
        <f>[1]DATA!C190</f>
        <v>Tin 7 Kg</v>
      </c>
      <c r="E190" s="83"/>
      <c r="F190" s="84"/>
      <c r="G190" s="85"/>
      <c r="I190" s="83">
        <f>'[1](01)'!$J190</f>
        <v>8</v>
      </c>
      <c r="J190" s="84">
        <f>'[1](01)'!$K190</f>
        <v>880</v>
      </c>
      <c r="K190" s="85">
        <f t="shared" si="101"/>
        <v>1</v>
      </c>
      <c r="M190" s="83">
        <f>'[1](02)'!$J190</f>
        <v>0</v>
      </c>
      <c r="N190" s="84">
        <f>'[1](02)'!$K190</f>
        <v>0</v>
      </c>
      <c r="O190" s="85">
        <f t="shared" si="129"/>
        <v>0</v>
      </c>
      <c r="Q190" s="83">
        <f>'[1](03)'!$J190</f>
        <v>0</v>
      </c>
      <c r="R190" s="84">
        <f>'[1](03)'!$K190</f>
        <v>0</v>
      </c>
      <c r="S190" s="85">
        <f t="shared" si="130"/>
        <v>0</v>
      </c>
      <c r="U190" s="83">
        <f>'[1](04)'!$J190</f>
        <v>0</v>
      </c>
      <c r="V190" s="84">
        <f>'[1](04)'!$K190</f>
        <v>0</v>
      </c>
      <c r="W190" s="85">
        <f t="shared" si="131"/>
        <v>0</v>
      </c>
      <c r="Y190" s="83">
        <f>'[1](05)'!$J190</f>
        <v>0</v>
      </c>
      <c r="Z190" s="84">
        <f>'[1](05)'!$K190</f>
        <v>0</v>
      </c>
      <c r="AA190" s="85">
        <f t="shared" si="132"/>
        <v>0</v>
      </c>
      <c r="AC190" s="83">
        <f>'[1](06)'!$J190</f>
        <v>0</v>
      </c>
      <c r="AD190" s="84">
        <f>'[1](06)'!$K190</f>
        <v>0</v>
      </c>
      <c r="AE190" s="85">
        <f t="shared" si="133"/>
        <v>0</v>
      </c>
      <c r="AG190" s="83">
        <f>'[1](07)'!$J190</f>
        <v>0</v>
      </c>
      <c r="AH190" s="84">
        <f>'[1](07)'!$K190</f>
        <v>0</v>
      </c>
      <c r="AI190" s="85">
        <f t="shared" si="134"/>
        <v>0</v>
      </c>
      <c r="AK190" s="83">
        <f>'[1](08)'!$J190</f>
        <v>0</v>
      </c>
      <c r="AL190" s="84">
        <f>'[1](08)'!$K190</f>
        <v>0</v>
      </c>
      <c r="AM190" s="85">
        <f t="shared" si="135"/>
        <v>0</v>
      </c>
      <c r="AO190" s="83">
        <f>'[1](09)'!$J190</f>
        <v>0</v>
      </c>
      <c r="AP190" s="84">
        <f>'[1](09)'!$K190</f>
        <v>0</v>
      </c>
      <c r="AQ190" s="85">
        <f t="shared" si="136"/>
        <v>0</v>
      </c>
      <c r="AS190" s="83">
        <f>'[1](10)'!$J190</f>
        <v>0</v>
      </c>
      <c r="AT190" s="84">
        <f>'[1](10)'!$K190</f>
        <v>0</v>
      </c>
      <c r="AU190" s="85">
        <f t="shared" si="137"/>
        <v>0</v>
      </c>
      <c r="AW190" s="83">
        <f>'[1](11)'!$J190</f>
        <v>0</v>
      </c>
      <c r="AX190" s="84">
        <f>'[1](11)'!$K190</f>
        <v>0</v>
      </c>
      <c r="AY190" s="85">
        <f t="shared" si="138"/>
        <v>0</v>
      </c>
      <c r="BA190" s="83">
        <f>'[1](12)'!$J190</f>
        <v>0</v>
      </c>
      <c r="BB190" s="84">
        <f>'[1](12)'!$K190</f>
        <v>0</v>
      </c>
      <c r="BC190" s="85">
        <f t="shared" si="139"/>
        <v>0</v>
      </c>
      <c r="BE190" s="86">
        <f t="shared" si="113"/>
        <v>8</v>
      </c>
      <c r="BF190" s="87">
        <f>IFERROR(HLOOKUP(BE190,A190:$BD$5001,$BL190,0),0)</f>
        <v>43131</v>
      </c>
      <c r="BG190" s="86">
        <f t="shared" si="114"/>
        <v>0</v>
      </c>
      <c r="BH190" s="87">
        <f>IFERROR(HLOOKUP(BG190,A190:$BD$5001,$BL190,0),0)</f>
        <v>43159</v>
      </c>
      <c r="BI190" s="88">
        <f t="shared" si="117"/>
        <v>8</v>
      </c>
      <c r="BJ190" s="89">
        <f t="shared" si="115"/>
        <v>-1</v>
      </c>
      <c r="BL190" s="9">
        <f t="shared" si="116"/>
        <v>821</v>
      </c>
    </row>
    <row r="191" spans="1:64" s="100" customFormat="1" ht="18" customHeight="1" outlineLevel="1">
      <c r="A191" s="90">
        <f>[1]DATA!A191</f>
        <v>0</v>
      </c>
      <c r="B191" s="91" t="str">
        <f>[1]DATA!B191</f>
        <v>Total Olives &amp; Pickles</v>
      </c>
      <c r="C191" s="91">
        <f>[1]DATA!C191</f>
        <v>0</v>
      </c>
      <c r="D191" s="92"/>
      <c r="E191" s="93"/>
      <c r="F191" s="94"/>
      <c r="G191" s="95"/>
      <c r="H191" s="92"/>
      <c r="I191" s="93"/>
      <c r="J191" s="94">
        <f>'[1](01)'!$K191</f>
        <v>8834</v>
      </c>
      <c r="K191" s="95"/>
      <c r="L191" s="92"/>
      <c r="M191" s="93"/>
      <c r="N191" s="94">
        <f>'[1](02)'!$K191</f>
        <v>6446.2100000000009</v>
      </c>
      <c r="O191" s="95"/>
      <c r="P191" s="92"/>
      <c r="Q191" s="93"/>
      <c r="R191" s="94">
        <f>'[1](03)'!$K191</f>
        <v>0</v>
      </c>
      <c r="S191" s="95"/>
      <c r="T191" s="92"/>
      <c r="U191" s="93"/>
      <c r="V191" s="94">
        <f>'[1](04)'!$K191</f>
        <v>0</v>
      </c>
      <c r="W191" s="95"/>
      <c r="X191" s="92"/>
      <c r="Y191" s="93"/>
      <c r="Z191" s="94">
        <f>'[1](05)'!$K191</f>
        <v>0</v>
      </c>
      <c r="AA191" s="95"/>
      <c r="AB191" s="92"/>
      <c r="AC191" s="93"/>
      <c r="AD191" s="94">
        <f>'[1](06)'!$K191</f>
        <v>0</v>
      </c>
      <c r="AE191" s="95"/>
      <c r="AF191" s="92"/>
      <c r="AG191" s="93"/>
      <c r="AH191" s="94">
        <f>'[1](07)'!$K191</f>
        <v>0</v>
      </c>
      <c r="AI191" s="95"/>
      <c r="AJ191" s="92"/>
      <c r="AK191" s="93"/>
      <c r="AL191" s="94">
        <f>'[1](08)'!$K191</f>
        <v>0</v>
      </c>
      <c r="AM191" s="95"/>
      <c r="AN191" s="92"/>
      <c r="AO191" s="93"/>
      <c r="AP191" s="94">
        <f>'[1](09)'!$K191</f>
        <v>0</v>
      </c>
      <c r="AQ191" s="95"/>
      <c r="AR191" s="92"/>
      <c r="AS191" s="93"/>
      <c r="AT191" s="94">
        <f>'[1](10)'!$K191</f>
        <v>0</v>
      </c>
      <c r="AU191" s="95"/>
      <c r="AV191" s="92"/>
      <c r="AW191" s="93"/>
      <c r="AX191" s="94">
        <f>'[1](11)'!$K191</f>
        <v>0</v>
      </c>
      <c r="AY191" s="95"/>
      <c r="AZ191" s="92"/>
      <c r="BA191" s="93"/>
      <c r="BB191" s="94">
        <f>'[1](12)'!$K191</f>
        <v>0</v>
      </c>
      <c r="BC191" s="95"/>
      <c r="BD191" s="92"/>
      <c r="BE191" s="96"/>
      <c r="BF191" s="97"/>
      <c r="BG191" s="96"/>
      <c r="BH191" s="97"/>
      <c r="BI191" s="98"/>
      <c r="BJ191" s="99">
        <f t="shared" si="115"/>
        <v>0</v>
      </c>
      <c r="BK191" s="92"/>
      <c r="BL191" s="9">
        <f t="shared" si="116"/>
        <v>820</v>
      </c>
    </row>
    <row r="192" spans="1:64" ht="18" customHeight="1" outlineLevel="2">
      <c r="A192" s="101">
        <f>[1]DATA!A192</f>
        <v>0</v>
      </c>
      <c r="B192" s="102" t="str">
        <f>[1]DATA!B192</f>
        <v>Rice &amp; Macaroni</v>
      </c>
      <c r="C192" s="102">
        <f>[1]DATA!C192</f>
        <v>0</v>
      </c>
      <c r="E192" s="103"/>
      <c r="F192" s="104"/>
      <c r="G192" s="105"/>
      <c r="I192" s="103"/>
      <c r="J192" s="104"/>
      <c r="K192" s="105"/>
      <c r="M192" s="103"/>
      <c r="N192" s="104"/>
      <c r="O192" s="105"/>
      <c r="Q192" s="103"/>
      <c r="R192" s="104"/>
      <c r="S192" s="105"/>
      <c r="U192" s="103"/>
      <c r="V192" s="104"/>
      <c r="W192" s="105"/>
      <c r="Y192" s="103"/>
      <c r="Z192" s="104"/>
      <c r="AA192" s="105"/>
      <c r="AC192" s="103"/>
      <c r="AD192" s="104"/>
      <c r="AE192" s="105"/>
      <c r="AG192" s="103"/>
      <c r="AH192" s="104"/>
      <c r="AI192" s="105"/>
      <c r="AK192" s="103"/>
      <c r="AL192" s="104"/>
      <c r="AM192" s="105"/>
      <c r="AO192" s="103"/>
      <c r="AP192" s="104"/>
      <c r="AQ192" s="105"/>
      <c r="AS192" s="103"/>
      <c r="AT192" s="104"/>
      <c r="AU192" s="105"/>
      <c r="AW192" s="103"/>
      <c r="AX192" s="104"/>
      <c r="AY192" s="105"/>
      <c r="BA192" s="103"/>
      <c r="BB192" s="104"/>
      <c r="BC192" s="105"/>
      <c r="BE192" s="106"/>
      <c r="BF192" s="107"/>
      <c r="BG192" s="106"/>
      <c r="BH192" s="107"/>
      <c r="BI192" s="108"/>
      <c r="BJ192" s="109">
        <f t="shared" si="115"/>
        <v>0</v>
      </c>
      <c r="BL192" s="9">
        <f t="shared" si="116"/>
        <v>819</v>
      </c>
    </row>
    <row r="193" spans="1:64" ht="18" customHeight="1" outlineLevel="2">
      <c r="A193" s="74">
        <f>[1]DATA!A193</f>
        <v>164001</v>
      </c>
      <c r="B193" s="75" t="str">
        <f>[1]DATA!B193</f>
        <v>Macaroni Beard Tongue 8 kg</v>
      </c>
      <c r="C193" s="75" t="str">
        <f>[1]DATA!C193</f>
        <v>Box 8 kg</v>
      </c>
      <c r="E193" s="76"/>
      <c r="F193" s="77"/>
      <c r="G193" s="78"/>
      <c r="I193" s="76">
        <f>'[1](01)'!$J193</f>
        <v>0</v>
      </c>
      <c r="J193" s="77">
        <f>'[1](01)'!$K193</f>
        <v>0</v>
      </c>
      <c r="K193" s="78">
        <f t="shared" si="101"/>
        <v>0</v>
      </c>
      <c r="M193" s="76">
        <f>'[1](02)'!$J193</f>
        <v>10</v>
      </c>
      <c r="N193" s="77">
        <f>'[1](02)'!$K193</f>
        <v>1280</v>
      </c>
      <c r="O193" s="78">
        <f t="shared" ref="O193:O214" si="140">IF(M193&gt;=I193,IFERROR(SUM(M193-I193)/M193,0),IF(M193&lt;=I193,IFERROR(-SUM(I193-M193)/M193,0)))</f>
        <v>1</v>
      </c>
      <c r="Q193" s="76">
        <f>'[1](03)'!$J193</f>
        <v>0</v>
      </c>
      <c r="R193" s="77">
        <f>'[1](03)'!$K193</f>
        <v>0</v>
      </c>
      <c r="S193" s="78">
        <f t="shared" ref="S193:S214" si="141">IF(Q193&gt;=M193,IFERROR(SUM(Q193-M193)/Q193,0),IF(Q193&lt;=M193,IFERROR(-SUM(M193-Q193)/Q193,0)))</f>
        <v>0</v>
      </c>
      <c r="U193" s="76">
        <f>'[1](04)'!$J193</f>
        <v>0</v>
      </c>
      <c r="V193" s="77">
        <f>'[1](04)'!$K193</f>
        <v>0</v>
      </c>
      <c r="W193" s="78">
        <f t="shared" ref="W193:W214" si="142">IF(U193&gt;=Q193,IFERROR(SUM(U193-Q193)/U193,0),IF(U193&lt;=Q193,IFERROR(-SUM(Q193-U193)/U193,0)))</f>
        <v>0</v>
      </c>
      <c r="Y193" s="76">
        <f>'[1](05)'!$J193</f>
        <v>0</v>
      </c>
      <c r="Z193" s="77">
        <f>'[1](05)'!$K193</f>
        <v>0</v>
      </c>
      <c r="AA193" s="78">
        <f t="shared" ref="AA193:AA214" si="143">IF(Y193&gt;=U193,IFERROR(SUM(Y193-U193)/Y193,0),IF(Y193&lt;=U193,IFERROR(-SUM(U193-Y193)/Y193,0)))</f>
        <v>0</v>
      </c>
      <c r="AC193" s="76">
        <f>'[1](06)'!$J193</f>
        <v>0</v>
      </c>
      <c r="AD193" s="77">
        <f>'[1](06)'!$K193</f>
        <v>0</v>
      </c>
      <c r="AE193" s="78">
        <f t="shared" ref="AE193:AE214" si="144">IF(AC193&gt;=Y193,IFERROR(SUM(AC193-Y193)/AC193,0),IF(AC193&lt;=Y193,IFERROR(-SUM(Y193-AC193)/AC193,0)))</f>
        <v>0</v>
      </c>
      <c r="AG193" s="76">
        <f>'[1](07)'!$J193</f>
        <v>0</v>
      </c>
      <c r="AH193" s="77">
        <f>'[1](07)'!$K193</f>
        <v>0</v>
      </c>
      <c r="AI193" s="78">
        <f t="shared" ref="AI193:AI214" si="145">IF(AG193&gt;=AC193,IFERROR(SUM(AG193-AC193)/AG193,0),IF(AG193&lt;=AC193,IFERROR(-SUM(AC193-AG193)/AG193,0)))</f>
        <v>0</v>
      </c>
      <c r="AK193" s="76">
        <f>'[1](08)'!$J193</f>
        <v>0</v>
      </c>
      <c r="AL193" s="77">
        <f>'[1](08)'!$K193</f>
        <v>0</v>
      </c>
      <c r="AM193" s="78">
        <f t="shared" ref="AM193:AM214" si="146">IF(AK193&gt;=AG193,IFERROR(SUM(AK193-AG193)/AK193,0),IF(AK193&lt;=AG193,IFERROR(-SUM(AG193-AK193)/AK193,0)))</f>
        <v>0</v>
      </c>
      <c r="AO193" s="76">
        <f>'[1](09)'!$J193</f>
        <v>0</v>
      </c>
      <c r="AP193" s="77">
        <f>'[1](09)'!$K193</f>
        <v>0</v>
      </c>
      <c r="AQ193" s="78">
        <f t="shared" ref="AQ193:AQ214" si="147">IF(AO193&gt;=AK193,IFERROR(SUM(AO193-AK193)/AO193,0),IF(AO193&lt;=AK193,IFERROR(-SUM(AK193-AO193)/AO193,0)))</f>
        <v>0</v>
      </c>
      <c r="AS193" s="76">
        <f>'[1](10)'!$J193</f>
        <v>0</v>
      </c>
      <c r="AT193" s="77">
        <f>'[1](10)'!$K193</f>
        <v>0</v>
      </c>
      <c r="AU193" s="78">
        <f t="shared" ref="AU193:AU214" si="148">IF(AS193&gt;=AO193,IFERROR(SUM(AS193-AO193)/AS193,0),IF(AS193&lt;=AO193,IFERROR(-SUM(AO193-AS193)/AS193,0)))</f>
        <v>0</v>
      </c>
      <c r="AW193" s="76">
        <f>'[1](11)'!$J193</f>
        <v>0</v>
      </c>
      <c r="AX193" s="77">
        <f>'[1](11)'!$K193</f>
        <v>0</v>
      </c>
      <c r="AY193" s="78">
        <f t="shared" ref="AY193:AY214" si="149">IF(AW193&gt;=AS193,IFERROR(SUM(AW193-AS193)/AW193,0),IF(AW193&lt;=AS193,IFERROR(-SUM(AS193-AW193)/AW193,0)))</f>
        <v>0</v>
      </c>
      <c r="BA193" s="76">
        <f>'[1](12)'!$J193</f>
        <v>0</v>
      </c>
      <c r="BB193" s="77">
        <f>'[1](12)'!$K193</f>
        <v>0</v>
      </c>
      <c r="BC193" s="78">
        <f t="shared" ref="BC193:BC214" si="150">IF(BA193&gt;=AW193,IFERROR(SUM(BA193-AW193)/BA193,0),IF(BA193&lt;=AW193,IFERROR(-SUM(AW193-BA193)/BA193,0)))</f>
        <v>0</v>
      </c>
      <c r="BE193" s="79">
        <f t="shared" si="113"/>
        <v>10</v>
      </c>
      <c r="BF193" s="80">
        <f>IFERROR(HLOOKUP(BE193,A193:$BD$5001,$BL193,0),0)</f>
        <v>43159</v>
      </c>
      <c r="BG193" s="79">
        <f t="shared" si="114"/>
        <v>0</v>
      </c>
      <c r="BH193" s="80">
        <f>IFERROR(HLOOKUP(BG193,A193:$BD$5001,$BL193,0),0)</f>
        <v>43131</v>
      </c>
      <c r="BI193" s="10">
        <f t="shared" si="117"/>
        <v>10</v>
      </c>
      <c r="BJ193" s="11">
        <f t="shared" si="115"/>
        <v>-1</v>
      </c>
      <c r="BL193" s="9">
        <f t="shared" si="116"/>
        <v>818</v>
      </c>
    </row>
    <row r="194" spans="1:64" ht="18" customHeight="1" outlineLevel="2">
      <c r="A194" s="81">
        <f>[1]DATA!A194</f>
        <v>164002</v>
      </c>
      <c r="B194" s="82" t="str">
        <f>[1]DATA!B194</f>
        <v>Macaroni Fusilli 8 kg</v>
      </c>
      <c r="C194" s="82" t="str">
        <f>[1]DATA!C194</f>
        <v>Box 8 kg</v>
      </c>
      <c r="E194" s="83"/>
      <c r="F194" s="84"/>
      <c r="G194" s="85"/>
      <c r="I194" s="83">
        <f>'[1](01)'!$J194</f>
        <v>0</v>
      </c>
      <c r="J194" s="84">
        <f>'[1](01)'!$K194</f>
        <v>0</v>
      </c>
      <c r="K194" s="85">
        <f t="shared" si="101"/>
        <v>0</v>
      </c>
      <c r="M194" s="83">
        <f>'[1](02)'!$J194</f>
        <v>0</v>
      </c>
      <c r="N194" s="84">
        <f>'[1](02)'!$K194</f>
        <v>0</v>
      </c>
      <c r="O194" s="85">
        <f t="shared" si="140"/>
        <v>0</v>
      </c>
      <c r="Q194" s="83">
        <f>'[1](03)'!$J194</f>
        <v>0</v>
      </c>
      <c r="R194" s="84">
        <f>'[1](03)'!$K194</f>
        <v>0</v>
      </c>
      <c r="S194" s="85">
        <f t="shared" si="141"/>
        <v>0</v>
      </c>
      <c r="U194" s="83">
        <f>'[1](04)'!$J194</f>
        <v>0</v>
      </c>
      <c r="V194" s="84">
        <f>'[1](04)'!$K194</f>
        <v>0</v>
      </c>
      <c r="W194" s="85">
        <f t="shared" si="142"/>
        <v>0</v>
      </c>
      <c r="Y194" s="83">
        <f>'[1](05)'!$J194</f>
        <v>0</v>
      </c>
      <c r="Z194" s="84">
        <f>'[1](05)'!$K194</f>
        <v>0</v>
      </c>
      <c r="AA194" s="85">
        <f t="shared" si="143"/>
        <v>0</v>
      </c>
      <c r="AC194" s="83">
        <f>'[1](06)'!$J194</f>
        <v>0</v>
      </c>
      <c r="AD194" s="84">
        <f>'[1](06)'!$K194</f>
        <v>0</v>
      </c>
      <c r="AE194" s="85">
        <f t="shared" si="144"/>
        <v>0</v>
      </c>
      <c r="AG194" s="83">
        <f>'[1](07)'!$J194</f>
        <v>0</v>
      </c>
      <c r="AH194" s="84">
        <f>'[1](07)'!$K194</f>
        <v>0</v>
      </c>
      <c r="AI194" s="85">
        <f t="shared" si="145"/>
        <v>0</v>
      </c>
      <c r="AK194" s="83">
        <f>'[1](08)'!$J194</f>
        <v>0</v>
      </c>
      <c r="AL194" s="84">
        <f>'[1](08)'!$K194</f>
        <v>0</v>
      </c>
      <c r="AM194" s="85">
        <f t="shared" si="146"/>
        <v>0</v>
      </c>
      <c r="AO194" s="83">
        <f>'[1](09)'!$J194</f>
        <v>0</v>
      </c>
      <c r="AP194" s="84">
        <f>'[1](09)'!$K194</f>
        <v>0</v>
      </c>
      <c r="AQ194" s="85">
        <f t="shared" si="147"/>
        <v>0</v>
      </c>
      <c r="AS194" s="83">
        <f>'[1](10)'!$J194</f>
        <v>0</v>
      </c>
      <c r="AT194" s="84">
        <f>'[1](10)'!$K194</f>
        <v>0</v>
      </c>
      <c r="AU194" s="85">
        <f t="shared" si="148"/>
        <v>0</v>
      </c>
      <c r="AW194" s="83">
        <f>'[1](11)'!$J194</f>
        <v>0</v>
      </c>
      <c r="AX194" s="84">
        <f>'[1](11)'!$K194</f>
        <v>0</v>
      </c>
      <c r="AY194" s="85">
        <f t="shared" si="149"/>
        <v>0</v>
      </c>
      <c r="BA194" s="83">
        <f>'[1](12)'!$J194</f>
        <v>0</v>
      </c>
      <c r="BB194" s="84">
        <f>'[1](12)'!$K194</f>
        <v>0</v>
      </c>
      <c r="BC194" s="85">
        <f t="shared" si="150"/>
        <v>0</v>
      </c>
      <c r="BE194" s="86">
        <f t="shared" si="113"/>
        <v>0</v>
      </c>
      <c r="BF194" s="87">
        <f>IFERROR(HLOOKUP(BE194,A194:$BD$5001,$BL194,0),0)</f>
        <v>43131</v>
      </c>
      <c r="BG194" s="86">
        <f t="shared" si="114"/>
        <v>0</v>
      </c>
      <c r="BH194" s="87">
        <f>IFERROR(HLOOKUP(BG194,A194:$BD$5001,$BL194,0),0)</f>
        <v>43131</v>
      </c>
      <c r="BI194" s="88">
        <f t="shared" si="117"/>
        <v>0</v>
      </c>
      <c r="BJ194" s="89">
        <f t="shared" si="115"/>
        <v>0</v>
      </c>
      <c r="BL194" s="9">
        <f t="shared" si="116"/>
        <v>817</v>
      </c>
    </row>
    <row r="195" spans="1:64" ht="18" customHeight="1" outlineLevel="2">
      <c r="A195" s="74">
        <f>[1]DATA!A195</f>
        <v>164003</v>
      </c>
      <c r="B195" s="75" t="str">
        <f>[1]DATA!B195</f>
        <v>Macaroni Noodles 8 kg</v>
      </c>
      <c r="C195" s="75" t="str">
        <f>[1]DATA!C195</f>
        <v>Box 8 kg</v>
      </c>
      <c r="E195" s="76"/>
      <c r="F195" s="77"/>
      <c r="G195" s="78"/>
      <c r="I195" s="76">
        <f>'[1](01)'!$J195</f>
        <v>0</v>
      </c>
      <c r="J195" s="77">
        <f>'[1](01)'!$K195</f>
        <v>0</v>
      </c>
      <c r="K195" s="78">
        <f t="shared" si="101"/>
        <v>0</v>
      </c>
      <c r="M195" s="76">
        <f>'[1](02)'!$J195</f>
        <v>0</v>
      </c>
      <c r="N195" s="77">
        <f>'[1](02)'!$K195</f>
        <v>0</v>
      </c>
      <c r="O195" s="78">
        <f t="shared" si="140"/>
        <v>0</v>
      </c>
      <c r="Q195" s="76">
        <f>'[1](03)'!$J195</f>
        <v>0</v>
      </c>
      <c r="R195" s="77">
        <f>'[1](03)'!$K195</f>
        <v>0</v>
      </c>
      <c r="S195" s="78">
        <f t="shared" si="141"/>
        <v>0</v>
      </c>
      <c r="U195" s="76">
        <f>'[1](04)'!$J195</f>
        <v>0</v>
      </c>
      <c r="V195" s="77">
        <f>'[1](04)'!$K195</f>
        <v>0</v>
      </c>
      <c r="W195" s="78">
        <f t="shared" si="142"/>
        <v>0</v>
      </c>
      <c r="Y195" s="76">
        <f>'[1](05)'!$J195</f>
        <v>0</v>
      </c>
      <c r="Z195" s="77">
        <f>'[1](05)'!$K195</f>
        <v>0</v>
      </c>
      <c r="AA195" s="78">
        <f t="shared" si="143"/>
        <v>0</v>
      </c>
      <c r="AC195" s="76">
        <f>'[1](06)'!$J195</f>
        <v>0</v>
      </c>
      <c r="AD195" s="77">
        <f>'[1](06)'!$K195</f>
        <v>0</v>
      </c>
      <c r="AE195" s="78">
        <f t="shared" si="144"/>
        <v>0</v>
      </c>
      <c r="AG195" s="76">
        <f>'[1](07)'!$J195</f>
        <v>0</v>
      </c>
      <c r="AH195" s="77">
        <f>'[1](07)'!$K195</f>
        <v>0</v>
      </c>
      <c r="AI195" s="78">
        <f t="shared" si="145"/>
        <v>0</v>
      </c>
      <c r="AK195" s="76">
        <f>'[1](08)'!$J195</f>
        <v>0</v>
      </c>
      <c r="AL195" s="77">
        <f>'[1](08)'!$K195</f>
        <v>0</v>
      </c>
      <c r="AM195" s="78">
        <f t="shared" si="146"/>
        <v>0</v>
      </c>
      <c r="AO195" s="76">
        <f>'[1](09)'!$J195</f>
        <v>0</v>
      </c>
      <c r="AP195" s="77">
        <f>'[1](09)'!$K195</f>
        <v>0</v>
      </c>
      <c r="AQ195" s="78">
        <f t="shared" si="147"/>
        <v>0</v>
      </c>
      <c r="AS195" s="76">
        <f>'[1](10)'!$J195</f>
        <v>0</v>
      </c>
      <c r="AT195" s="77">
        <f>'[1](10)'!$K195</f>
        <v>0</v>
      </c>
      <c r="AU195" s="78">
        <f t="shared" si="148"/>
        <v>0</v>
      </c>
      <c r="AW195" s="76">
        <f>'[1](11)'!$J195</f>
        <v>0</v>
      </c>
      <c r="AX195" s="77">
        <f>'[1](11)'!$K195</f>
        <v>0</v>
      </c>
      <c r="AY195" s="78">
        <f t="shared" si="149"/>
        <v>0</v>
      </c>
      <c r="BA195" s="76">
        <f>'[1](12)'!$J195</f>
        <v>0</v>
      </c>
      <c r="BB195" s="77">
        <f>'[1](12)'!$K195</f>
        <v>0</v>
      </c>
      <c r="BC195" s="78">
        <f t="shared" si="150"/>
        <v>0</v>
      </c>
      <c r="BE195" s="79">
        <f t="shared" si="113"/>
        <v>0</v>
      </c>
      <c r="BF195" s="80">
        <f>IFERROR(HLOOKUP(BE195,A195:$BD$5001,$BL195,0),0)</f>
        <v>43131</v>
      </c>
      <c r="BG195" s="79">
        <f t="shared" si="114"/>
        <v>0</v>
      </c>
      <c r="BH195" s="80">
        <f>IFERROR(HLOOKUP(BG195,A195:$BD$5001,$BL195,0),0)</f>
        <v>43131</v>
      </c>
      <c r="BI195" s="10">
        <f t="shared" si="117"/>
        <v>0</v>
      </c>
      <c r="BJ195" s="11">
        <f t="shared" si="115"/>
        <v>0</v>
      </c>
      <c r="BL195" s="9">
        <f t="shared" si="116"/>
        <v>816</v>
      </c>
    </row>
    <row r="196" spans="1:64" ht="18" customHeight="1" outlineLevel="2">
      <c r="A196" s="81">
        <f>[1]DATA!A196</f>
        <v>164004</v>
      </c>
      <c r="B196" s="82" t="str">
        <f>[1]DATA!B196</f>
        <v>Macaroni Benna 8 kg</v>
      </c>
      <c r="C196" s="82" t="str">
        <f>[1]DATA!C196</f>
        <v>Box 8 kg</v>
      </c>
      <c r="E196" s="83"/>
      <c r="F196" s="84"/>
      <c r="G196" s="85"/>
      <c r="I196" s="83">
        <f>'[1](01)'!$J196</f>
        <v>0</v>
      </c>
      <c r="J196" s="84">
        <f>'[1](01)'!$K196</f>
        <v>0</v>
      </c>
      <c r="K196" s="85">
        <f t="shared" si="101"/>
        <v>0</v>
      </c>
      <c r="M196" s="83">
        <f>'[1](02)'!$J196</f>
        <v>0</v>
      </c>
      <c r="N196" s="84">
        <f>'[1](02)'!$K196</f>
        <v>0</v>
      </c>
      <c r="O196" s="85">
        <f t="shared" si="140"/>
        <v>0</v>
      </c>
      <c r="Q196" s="83">
        <f>'[1](03)'!$J196</f>
        <v>0</v>
      </c>
      <c r="R196" s="84">
        <f>'[1](03)'!$K196</f>
        <v>0</v>
      </c>
      <c r="S196" s="85">
        <f t="shared" si="141"/>
        <v>0</v>
      </c>
      <c r="U196" s="83">
        <f>'[1](04)'!$J196</f>
        <v>0</v>
      </c>
      <c r="V196" s="84">
        <f>'[1](04)'!$K196</f>
        <v>0</v>
      </c>
      <c r="W196" s="85">
        <f t="shared" si="142"/>
        <v>0</v>
      </c>
      <c r="Y196" s="83">
        <f>'[1](05)'!$J196</f>
        <v>0</v>
      </c>
      <c r="Z196" s="84">
        <f>'[1](05)'!$K196</f>
        <v>0</v>
      </c>
      <c r="AA196" s="85">
        <f t="shared" si="143"/>
        <v>0</v>
      </c>
      <c r="AC196" s="83">
        <f>'[1](06)'!$J196</f>
        <v>0</v>
      </c>
      <c r="AD196" s="84">
        <f>'[1](06)'!$K196</f>
        <v>0</v>
      </c>
      <c r="AE196" s="85">
        <f t="shared" si="144"/>
        <v>0</v>
      </c>
      <c r="AG196" s="83">
        <f>'[1](07)'!$J196</f>
        <v>0</v>
      </c>
      <c r="AH196" s="84">
        <f>'[1](07)'!$K196</f>
        <v>0</v>
      </c>
      <c r="AI196" s="85">
        <f t="shared" si="145"/>
        <v>0</v>
      </c>
      <c r="AK196" s="83">
        <f>'[1](08)'!$J196</f>
        <v>0</v>
      </c>
      <c r="AL196" s="84">
        <f>'[1](08)'!$K196</f>
        <v>0</v>
      </c>
      <c r="AM196" s="85">
        <f t="shared" si="146"/>
        <v>0</v>
      </c>
      <c r="AO196" s="83">
        <f>'[1](09)'!$J196</f>
        <v>0</v>
      </c>
      <c r="AP196" s="84">
        <f>'[1](09)'!$K196</f>
        <v>0</v>
      </c>
      <c r="AQ196" s="85">
        <f t="shared" si="147"/>
        <v>0</v>
      </c>
      <c r="AS196" s="83">
        <f>'[1](10)'!$J196</f>
        <v>0</v>
      </c>
      <c r="AT196" s="84">
        <f>'[1](10)'!$K196</f>
        <v>0</v>
      </c>
      <c r="AU196" s="85">
        <f t="shared" si="148"/>
        <v>0</v>
      </c>
      <c r="AW196" s="83">
        <f>'[1](11)'!$J196</f>
        <v>0</v>
      </c>
      <c r="AX196" s="84">
        <f>'[1](11)'!$K196</f>
        <v>0</v>
      </c>
      <c r="AY196" s="85">
        <f t="shared" si="149"/>
        <v>0</v>
      </c>
      <c r="BA196" s="83">
        <f>'[1](12)'!$J196</f>
        <v>0</v>
      </c>
      <c r="BB196" s="84">
        <f>'[1](12)'!$K196</f>
        <v>0</v>
      </c>
      <c r="BC196" s="85">
        <f t="shared" si="150"/>
        <v>0</v>
      </c>
      <c r="BE196" s="86">
        <f t="shared" si="113"/>
        <v>0</v>
      </c>
      <c r="BF196" s="87">
        <f>IFERROR(HLOOKUP(BE196,A196:$BD$5001,$BL196,0),0)</f>
        <v>43131</v>
      </c>
      <c r="BG196" s="86">
        <f t="shared" si="114"/>
        <v>0</v>
      </c>
      <c r="BH196" s="87">
        <f>IFERROR(HLOOKUP(BG196,A196:$BD$5001,$BL196,0),0)</f>
        <v>43131</v>
      </c>
      <c r="BI196" s="88">
        <f t="shared" si="117"/>
        <v>0</v>
      </c>
      <c r="BJ196" s="89">
        <f t="shared" si="115"/>
        <v>0</v>
      </c>
      <c r="BL196" s="9">
        <f t="shared" si="116"/>
        <v>815</v>
      </c>
    </row>
    <row r="197" spans="1:64" ht="18" customHeight="1" outlineLevel="2">
      <c r="A197" s="74">
        <f>[1]DATA!A197</f>
        <v>164005</v>
      </c>
      <c r="B197" s="75" t="str">
        <f>[1]DATA!B197</f>
        <v>Rice White Local</v>
      </c>
      <c r="C197" s="75" t="str">
        <f>[1]DATA!C197</f>
        <v>Kilogram</v>
      </c>
      <c r="E197" s="76"/>
      <c r="F197" s="77"/>
      <c r="G197" s="78"/>
      <c r="I197" s="76">
        <f>'[1](01)'!$J197</f>
        <v>2425</v>
      </c>
      <c r="J197" s="77">
        <f>'[1](01)'!$K197</f>
        <v>19400.02</v>
      </c>
      <c r="K197" s="78">
        <f t="shared" si="101"/>
        <v>1</v>
      </c>
      <c r="M197" s="76">
        <f>'[1](02)'!$J197</f>
        <v>2425</v>
      </c>
      <c r="N197" s="77">
        <f>'[1](02)'!$K197</f>
        <v>19400</v>
      </c>
      <c r="O197" s="78">
        <f t="shared" si="140"/>
        <v>0</v>
      </c>
      <c r="Q197" s="76">
        <f>'[1](03)'!$J197</f>
        <v>0</v>
      </c>
      <c r="R197" s="77">
        <f>'[1](03)'!$K197</f>
        <v>0</v>
      </c>
      <c r="S197" s="78">
        <f t="shared" si="141"/>
        <v>0</v>
      </c>
      <c r="U197" s="76">
        <f>'[1](04)'!$J197</f>
        <v>0</v>
      </c>
      <c r="V197" s="77">
        <f>'[1](04)'!$K197</f>
        <v>0</v>
      </c>
      <c r="W197" s="78">
        <f t="shared" si="142"/>
        <v>0</v>
      </c>
      <c r="Y197" s="76">
        <f>'[1](05)'!$J197</f>
        <v>0</v>
      </c>
      <c r="Z197" s="77">
        <f>'[1](05)'!$K197</f>
        <v>0</v>
      </c>
      <c r="AA197" s="78">
        <f t="shared" si="143"/>
        <v>0</v>
      </c>
      <c r="AC197" s="76">
        <f>'[1](06)'!$J197</f>
        <v>0</v>
      </c>
      <c r="AD197" s="77">
        <f>'[1](06)'!$K197</f>
        <v>0</v>
      </c>
      <c r="AE197" s="78">
        <f t="shared" si="144"/>
        <v>0</v>
      </c>
      <c r="AG197" s="76">
        <f>'[1](07)'!$J197</f>
        <v>0</v>
      </c>
      <c r="AH197" s="77">
        <f>'[1](07)'!$K197</f>
        <v>0</v>
      </c>
      <c r="AI197" s="78">
        <f t="shared" si="145"/>
        <v>0</v>
      </c>
      <c r="AK197" s="76">
        <f>'[1](08)'!$J197</f>
        <v>0</v>
      </c>
      <c r="AL197" s="77">
        <f>'[1](08)'!$K197</f>
        <v>0</v>
      </c>
      <c r="AM197" s="78">
        <f t="shared" si="146"/>
        <v>0</v>
      </c>
      <c r="AO197" s="76">
        <f>'[1](09)'!$J197</f>
        <v>0</v>
      </c>
      <c r="AP197" s="77">
        <f>'[1](09)'!$K197</f>
        <v>0</v>
      </c>
      <c r="AQ197" s="78">
        <f t="shared" si="147"/>
        <v>0</v>
      </c>
      <c r="AS197" s="76">
        <f>'[1](10)'!$J197</f>
        <v>0</v>
      </c>
      <c r="AT197" s="77">
        <f>'[1](10)'!$K197</f>
        <v>0</v>
      </c>
      <c r="AU197" s="78">
        <f t="shared" si="148"/>
        <v>0</v>
      </c>
      <c r="AW197" s="76">
        <f>'[1](11)'!$J197</f>
        <v>0</v>
      </c>
      <c r="AX197" s="77">
        <f>'[1](11)'!$K197</f>
        <v>0</v>
      </c>
      <c r="AY197" s="78">
        <f t="shared" si="149"/>
        <v>0</v>
      </c>
      <c r="BA197" s="76">
        <f>'[1](12)'!$J197</f>
        <v>0</v>
      </c>
      <c r="BB197" s="77">
        <f>'[1](12)'!$K197</f>
        <v>0</v>
      </c>
      <c r="BC197" s="78">
        <f t="shared" si="150"/>
        <v>0</v>
      </c>
      <c r="BE197" s="79">
        <f t="shared" si="113"/>
        <v>2425</v>
      </c>
      <c r="BF197" s="80">
        <f>IFERROR(HLOOKUP(BE197,A197:$BD$5001,$BL197,0),0)</f>
        <v>43131</v>
      </c>
      <c r="BG197" s="79">
        <f t="shared" si="114"/>
        <v>0</v>
      </c>
      <c r="BH197" s="80">
        <f>IFERROR(HLOOKUP(BG197,A197:$BD$5001,$BL197,0),0)</f>
        <v>0</v>
      </c>
      <c r="BI197" s="10">
        <f t="shared" si="117"/>
        <v>2425</v>
      </c>
      <c r="BJ197" s="11">
        <f t="shared" si="115"/>
        <v>-1</v>
      </c>
      <c r="BL197" s="9">
        <f t="shared" si="116"/>
        <v>814</v>
      </c>
    </row>
    <row r="198" spans="1:64" ht="18" customHeight="1" outlineLevel="2">
      <c r="A198" s="81">
        <f>[1]DATA!A198</f>
        <v>164006</v>
      </c>
      <c r="B198" s="82" t="str">
        <f>[1]DATA!B198</f>
        <v>Rice Noodles 375 Gr</v>
      </c>
      <c r="C198" s="82" t="str">
        <f>[1]DATA!C198</f>
        <v>Pkt 375 Gr</v>
      </c>
      <c r="E198" s="83"/>
      <c r="F198" s="84"/>
      <c r="G198" s="85"/>
      <c r="I198" s="83">
        <f>'[1](01)'!$J198</f>
        <v>0</v>
      </c>
      <c r="J198" s="84">
        <f>'[1](01)'!$K198</f>
        <v>0</v>
      </c>
      <c r="K198" s="85">
        <f t="shared" si="101"/>
        <v>0</v>
      </c>
      <c r="M198" s="83">
        <f>'[1](02)'!$J198</f>
        <v>0</v>
      </c>
      <c r="N198" s="84">
        <f>'[1](02)'!$K198</f>
        <v>0</v>
      </c>
      <c r="O198" s="85">
        <f t="shared" si="140"/>
        <v>0</v>
      </c>
      <c r="Q198" s="83">
        <f>'[1](03)'!$J198</f>
        <v>0</v>
      </c>
      <c r="R198" s="84">
        <f>'[1](03)'!$K198</f>
        <v>0</v>
      </c>
      <c r="S198" s="85">
        <f t="shared" si="141"/>
        <v>0</v>
      </c>
      <c r="U198" s="83">
        <f>'[1](04)'!$J198</f>
        <v>0</v>
      </c>
      <c r="V198" s="84">
        <f>'[1](04)'!$K198</f>
        <v>0</v>
      </c>
      <c r="W198" s="85">
        <f t="shared" si="142"/>
        <v>0</v>
      </c>
      <c r="Y198" s="83">
        <f>'[1](05)'!$J198</f>
        <v>0</v>
      </c>
      <c r="Z198" s="84">
        <f>'[1](05)'!$K198</f>
        <v>0</v>
      </c>
      <c r="AA198" s="85">
        <f t="shared" si="143"/>
        <v>0</v>
      </c>
      <c r="AC198" s="83">
        <f>'[1](06)'!$J198</f>
        <v>0</v>
      </c>
      <c r="AD198" s="84">
        <f>'[1](06)'!$K198</f>
        <v>0</v>
      </c>
      <c r="AE198" s="85">
        <f t="shared" si="144"/>
        <v>0</v>
      </c>
      <c r="AG198" s="83">
        <f>'[1](07)'!$J198</f>
        <v>0</v>
      </c>
      <c r="AH198" s="84">
        <f>'[1](07)'!$K198</f>
        <v>0</v>
      </c>
      <c r="AI198" s="85">
        <f t="shared" si="145"/>
        <v>0</v>
      </c>
      <c r="AK198" s="83">
        <f>'[1](08)'!$J198</f>
        <v>0</v>
      </c>
      <c r="AL198" s="84">
        <f>'[1](08)'!$K198</f>
        <v>0</v>
      </c>
      <c r="AM198" s="85">
        <f t="shared" si="146"/>
        <v>0</v>
      </c>
      <c r="AO198" s="83">
        <f>'[1](09)'!$J198</f>
        <v>0</v>
      </c>
      <c r="AP198" s="84">
        <f>'[1](09)'!$K198</f>
        <v>0</v>
      </c>
      <c r="AQ198" s="85">
        <f t="shared" si="147"/>
        <v>0</v>
      </c>
      <c r="AS198" s="83">
        <f>'[1](10)'!$J198</f>
        <v>0</v>
      </c>
      <c r="AT198" s="84">
        <f>'[1](10)'!$K198</f>
        <v>0</v>
      </c>
      <c r="AU198" s="85">
        <f t="shared" si="148"/>
        <v>0</v>
      </c>
      <c r="AW198" s="83">
        <f>'[1](11)'!$J198</f>
        <v>0</v>
      </c>
      <c r="AX198" s="84">
        <f>'[1](11)'!$K198</f>
        <v>0</v>
      </c>
      <c r="AY198" s="85">
        <f t="shared" si="149"/>
        <v>0</v>
      </c>
      <c r="BA198" s="83">
        <f>'[1](12)'!$J198</f>
        <v>0</v>
      </c>
      <c r="BB198" s="84">
        <f>'[1](12)'!$K198</f>
        <v>0</v>
      </c>
      <c r="BC198" s="85">
        <f t="shared" si="150"/>
        <v>0</v>
      </c>
      <c r="BE198" s="86">
        <f t="shared" si="113"/>
        <v>0</v>
      </c>
      <c r="BF198" s="87">
        <f>IFERROR(HLOOKUP(BE198,A198:$BD$5001,$BL198,0),0)</f>
        <v>43131</v>
      </c>
      <c r="BG198" s="86">
        <f t="shared" si="114"/>
        <v>0</v>
      </c>
      <c r="BH198" s="87">
        <f>IFERROR(HLOOKUP(BG198,A198:$BD$5001,$BL198,0),0)</f>
        <v>43131</v>
      </c>
      <c r="BI198" s="88">
        <f t="shared" si="117"/>
        <v>0</v>
      </c>
      <c r="BJ198" s="89">
        <f t="shared" si="115"/>
        <v>0</v>
      </c>
      <c r="BL198" s="9">
        <f t="shared" si="116"/>
        <v>813</v>
      </c>
    </row>
    <row r="199" spans="1:64" ht="18" customHeight="1" outlineLevel="2">
      <c r="A199" s="74">
        <f>[1]DATA!A199</f>
        <v>164007</v>
      </c>
      <c r="B199" s="75" t="str">
        <f>[1]DATA!B199</f>
        <v>Macaroni Shells 8 kg</v>
      </c>
      <c r="C199" s="75" t="str">
        <f>[1]DATA!C199</f>
        <v>Box 8 kg</v>
      </c>
      <c r="E199" s="76"/>
      <c r="F199" s="77"/>
      <c r="G199" s="78"/>
      <c r="I199" s="76">
        <f>'[1](01)'!$J199</f>
        <v>0</v>
      </c>
      <c r="J199" s="77">
        <f>'[1](01)'!$K199</f>
        <v>0</v>
      </c>
      <c r="K199" s="78">
        <f t="shared" si="101"/>
        <v>0</v>
      </c>
      <c r="M199" s="76">
        <f>'[1](02)'!$J199</f>
        <v>0</v>
      </c>
      <c r="N199" s="77">
        <f>'[1](02)'!$K199</f>
        <v>0</v>
      </c>
      <c r="O199" s="78">
        <f t="shared" si="140"/>
        <v>0</v>
      </c>
      <c r="Q199" s="76">
        <f>'[1](03)'!$J199</f>
        <v>0</v>
      </c>
      <c r="R199" s="77">
        <f>'[1](03)'!$K199</f>
        <v>0</v>
      </c>
      <c r="S199" s="78">
        <f t="shared" si="141"/>
        <v>0</v>
      </c>
      <c r="U199" s="76">
        <f>'[1](04)'!$J199</f>
        <v>0</v>
      </c>
      <c r="V199" s="77">
        <f>'[1](04)'!$K199</f>
        <v>0</v>
      </c>
      <c r="W199" s="78">
        <f t="shared" si="142"/>
        <v>0</v>
      </c>
      <c r="Y199" s="76">
        <f>'[1](05)'!$J199</f>
        <v>0</v>
      </c>
      <c r="Z199" s="77">
        <f>'[1](05)'!$K199</f>
        <v>0</v>
      </c>
      <c r="AA199" s="78">
        <f t="shared" si="143"/>
        <v>0</v>
      </c>
      <c r="AC199" s="76">
        <f>'[1](06)'!$J199</f>
        <v>0</v>
      </c>
      <c r="AD199" s="77">
        <f>'[1](06)'!$K199</f>
        <v>0</v>
      </c>
      <c r="AE199" s="78">
        <f t="shared" si="144"/>
        <v>0</v>
      </c>
      <c r="AG199" s="76">
        <f>'[1](07)'!$J199</f>
        <v>0</v>
      </c>
      <c r="AH199" s="77">
        <f>'[1](07)'!$K199</f>
        <v>0</v>
      </c>
      <c r="AI199" s="78">
        <f t="shared" si="145"/>
        <v>0</v>
      </c>
      <c r="AK199" s="76">
        <f>'[1](08)'!$J199</f>
        <v>0</v>
      </c>
      <c r="AL199" s="77">
        <f>'[1](08)'!$K199</f>
        <v>0</v>
      </c>
      <c r="AM199" s="78">
        <f t="shared" si="146"/>
        <v>0</v>
      </c>
      <c r="AO199" s="76">
        <f>'[1](09)'!$J199</f>
        <v>0</v>
      </c>
      <c r="AP199" s="77">
        <f>'[1](09)'!$K199</f>
        <v>0</v>
      </c>
      <c r="AQ199" s="78">
        <f t="shared" si="147"/>
        <v>0</v>
      </c>
      <c r="AS199" s="76">
        <f>'[1](10)'!$J199</f>
        <v>0</v>
      </c>
      <c r="AT199" s="77">
        <f>'[1](10)'!$K199</f>
        <v>0</v>
      </c>
      <c r="AU199" s="78">
        <f t="shared" si="148"/>
        <v>0</v>
      </c>
      <c r="AW199" s="76">
        <f>'[1](11)'!$J199</f>
        <v>0</v>
      </c>
      <c r="AX199" s="77">
        <f>'[1](11)'!$K199</f>
        <v>0</v>
      </c>
      <c r="AY199" s="78">
        <f t="shared" si="149"/>
        <v>0</v>
      </c>
      <c r="BA199" s="76">
        <f>'[1](12)'!$J199</f>
        <v>0</v>
      </c>
      <c r="BB199" s="77">
        <f>'[1](12)'!$K199</f>
        <v>0</v>
      </c>
      <c r="BC199" s="78">
        <f t="shared" si="150"/>
        <v>0</v>
      </c>
      <c r="BE199" s="79">
        <f t="shared" si="113"/>
        <v>0</v>
      </c>
      <c r="BF199" s="80">
        <f>IFERROR(HLOOKUP(BE199,A199:$BD$5001,$BL199,0),0)</f>
        <v>43131</v>
      </c>
      <c r="BG199" s="79">
        <f t="shared" si="114"/>
        <v>0</v>
      </c>
      <c r="BH199" s="80">
        <f>IFERROR(HLOOKUP(BG199,A199:$BD$5001,$BL199,0),0)</f>
        <v>43131</v>
      </c>
      <c r="BI199" s="10">
        <f t="shared" si="117"/>
        <v>0</v>
      </c>
      <c r="BJ199" s="11">
        <f t="shared" si="115"/>
        <v>0</v>
      </c>
      <c r="BL199" s="9">
        <f t="shared" si="116"/>
        <v>812</v>
      </c>
    </row>
    <row r="200" spans="1:64" ht="18" customHeight="1" outlineLevel="2">
      <c r="A200" s="81">
        <f>[1]DATA!A200</f>
        <v>164008</v>
      </c>
      <c r="B200" s="82" t="str">
        <f>[1]DATA!B200</f>
        <v>Macaroni Rings 8 kg</v>
      </c>
      <c r="C200" s="82" t="str">
        <f>[1]DATA!C200</f>
        <v>Box 8 kg</v>
      </c>
      <c r="E200" s="83"/>
      <c r="F200" s="84"/>
      <c r="G200" s="85"/>
      <c r="I200" s="83">
        <f>'[1](01)'!$J200</f>
        <v>0</v>
      </c>
      <c r="J200" s="84">
        <f>'[1](01)'!$K200</f>
        <v>0</v>
      </c>
      <c r="K200" s="85">
        <f t="shared" si="101"/>
        <v>0</v>
      </c>
      <c r="M200" s="83">
        <f>'[1](02)'!$J200</f>
        <v>0</v>
      </c>
      <c r="N200" s="84">
        <f>'[1](02)'!$K200</f>
        <v>0</v>
      </c>
      <c r="O200" s="85">
        <f t="shared" si="140"/>
        <v>0</v>
      </c>
      <c r="Q200" s="83">
        <f>'[1](03)'!$J200</f>
        <v>0</v>
      </c>
      <c r="R200" s="84">
        <f>'[1](03)'!$K200</f>
        <v>0</v>
      </c>
      <c r="S200" s="85">
        <f t="shared" si="141"/>
        <v>0</v>
      </c>
      <c r="U200" s="83">
        <f>'[1](04)'!$J200</f>
        <v>0</v>
      </c>
      <c r="V200" s="84">
        <f>'[1](04)'!$K200</f>
        <v>0</v>
      </c>
      <c r="W200" s="85">
        <f t="shared" si="142"/>
        <v>0</v>
      </c>
      <c r="Y200" s="83">
        <f>'[1](05)'!$J200</f>
        <v>0</v>
      </c>
      <c r="Z200" s="84">
        <f>'[1](05)'!$K200</f>
        <v>0</v>
      </c>
      <c r="AA200" s="85">
        <f t="shared" si="143"/>
        <v>0</v>
      </c>
      <c r="AC200" s="83">
        <f>'[1](06)'!$J200</f>
        <v>0</v>
      </c>
      <c r="AD200" s="84">
        <f>'[1](06)'!$K200</f>
        <v>0</v>
      </c>
      <c r="AE200" s="85">
        <f t="shared" si="144"/>
        <v>0</v>
      </c>
      <c r="AG200" s="83">
        <f>'[1](07)'!$J200</f>
        <v>0</v>
      </c>
      <c r="AH200" s="84">
        <f>'[1](07)'!$K200</f>
        <v>0</v>
      </c>
      <c r="AI200" s="85">
        <f t="shared" si="145"/>
        <v>0</v>
      </c>
      <c r="AK200" s="83">
        <f>'[1](08)'!$J200</f>
        <v>0</v>
      </c>
      <c r="AL200" s="84">
        <f>'[1](08)'!$K200</f>
        <v>0</v>
      </c>
      <c r="AM200" s="85">
        <f t="shared" si="146"/>
        <v>0</v>
      </c>
      <c r="AO200" s="83">
        <f>'[1](09)'!$J200</f>
        <v>0</v>
      </c>
      <c r="AP200" s="84">
        <f>'[1](09)'!$K200</f>
        <v>0</v>
      </c>
      <c r="AQ200" s="85">
        <f t="shared" si="147"/>
        <v>0</v>
      </c>
      <c r="AS200" s="83">
        <f>'[1](10)'!$J200</f>
        <v>0</v>
      </c>
      <c r="AT200" s="84">
        <f>'[1](10)'!$K200</f>
        <v>0</v>
      </c>
      <c r="AU200" s="85">
        <f t="shared" si="148"/>
        <v>0</v>
      </c>
      <c r="AW200" s="83">
        <f>'[1](11)'!$J200</f>
        <v>0</v>
      </c>
      <c r="AX200" s="84">
        <f>'[1](11)'!$K200</f>
        <v>0</v>
      </c>
      <c r="AY200" s="85">
        <f t="shared" si="149"/>
        <v>0</v>
      </c>
      <c r="BA200" s="83">
        <f>'[1](12)'!$J200</f>
        <v>0</v>
      </c>
      <c r="BB200" s="84">
        <f>'[1](12)'!$K200</f>
        <v>0</v>
      </c>
      <c r="BC200" s="85">
        <f t="shared" si="150"/>
        <v>0</v>
      </c>
      <c r="BE200" s="86">
        <f t="shared" si="113"/>
        <v>0</v>
      </c>
      <c r="BF200" s="87">
        <f>IFERROR(HLOOKUP(BE200,A200:$BD$5001,$BL200,0),0)</f>
        <v>43131</v>
      </c>
      <c r="BG200" s="86">
        <f t="shared" si="114"/>
        <v>0</v>
      </c>
      <c r="BH200" s="87">
        <f>IFERROR(HLOOKUP(BG200,A200:$BD$5001,$BL200,0),0)</f>
        <v>43131</v>
      </c>
      <c r="BI200" s="88">
        <f t="shared" si="117"/>
        <v>0</v>
      </c>
      <c r="BJ200" s="89">
        <f t="shared" si="115"/>
        <v>0</v>
      </c>
      <c r="BL200" s="9">
        <f t="shared" si="116"/>
        <v>811</v>
      </c>
    </row>
    <row r="201" spans="1:64" ht="18" customHeight="1" outlineLevel="2">
      <c r="A201" s="74">
        <f>[1]DATA!A201</f>
        <v>164010</v>
      </c>
      <c r="B201" s="75" t="str">
        <f>[1]DATA!B201</f>
        <v>Macaroni Spaghetti 8 kg</v>
      </c>
      <c r="C201" s="75" t="str">
        <f>[1]DATA!C201</f>
        <v>Box 8 kg</v>
      </c>
      <c r="E201" s="76"/>
      <c r="F201" s="77"/>
      <c r="G201" s="78"/>
      <c r="I201" s="76">
        <f>'[1](01)'!$J201</f>
        <v>0</v>
      </c>
      <c r="J201" s="77">
        <f>'[1](01)'!$K201</f>
        <v>0</v>
      </c>
      <c r="K201" s="78">
        <f t="shared" si="101"/>
        <v>0</v>
      </c>
      <c r="M201" s="76">
        <f>'[1](02)'!$J201</f>
        <v>0</v>
      </c>
      <c r="N201" s="77">
        <f>'[1](02)'!$K201</f>
        <v>0</v>
      </c>
      <c r="O201" s="78">
        <f t="shared" si="140"/>
        <v>0</v>
      </c>
      <c r="Q201" s="76">
        <f>'[1](03)'!$J201</f>
        <v>0</v>
      </c>
      <c r="R201" s="77">
        <f>'[1](03)'!$K201</f>
        <v>0</v>
      </c>
      <c r="S201" s="78">
        <f t="shared" si="141"/>
        <v>0</v>
      </c>
      <c r="U201" s="76">
        <f>'[1](04)'!$J201</f>
        <v>0</v>
      </c>
      <c r="V201" s="77">
        <f>'[1](04)'!$K201</f>
        <v>0</v>
      </c>
      <c r="W201" s="78">
        <f t="shared" si="142"/>
        <v>0</v>
      </c>
      <c r="Y201" s="76">
        <f>'[1](05)'!$J201</f>
        <v>0</v>
      </c>
      <c r="Z201" s="77">
        <f>'[1](05)'!$K201</f>
        <v>0</v>
      </c>
      <c r="AA201" s="78">
        <f t="shared" si="143"/>
        <v>0</v>
      </c>
      <c r="AC201" s="76">
        <f>'[1](06)'!$J201</f>
        <v>0</v>
      </c>
      <c r="AD201" s="77">
        <f>'[1](06)'!$K201</f>
        <v>0</v>
      </c>
      <c r="AE201" s="78">
        <f t="shared" si="144"/>
        <v>0</v>
      </c>
      <c r="AG201" s="76">
        <f>'[1](07)'!$J201</f>
        <v>0</v>
      </c>
      <c r="AH201" s="77">
        <f>'[1](07)'!$K201</f>
        <v>0</v>
      </c>
      <c r="AI201" s="78">
        <f t="shared" si="145"/>
        <v>0</v>
      </c>
      <c r="AK201" s="76">
        <f>'[1](08)'!$J201</f>
        <v>0</v>
      </c>
      <c r="AL201" s="77">
        <f>'[1](08)'!$K201</f>
        <v>0</v>
      </c>
      <c r="AM201" s="78">
        <f t="shared" si="146"/>
        <v>0</v>
      </c>
      <c r="AO201" s="76">
        <f>'[1](09)'!$J201</f>
        <v>0</v>
      </c>
      <c r="AP201" s="77">
        <f>'[1](09)'!$K201</f>
        <v>0</v>
      </c>
      <c r="AQ201" s="78">
        <f t="shared" si="147"/>
        <v>0</v>
      </c>
      <c r="AS201" s="76">
        <f>'[1](10)'!$J201</f>
        <v>0</v>
      </c>
      <c r="AT201" s="77">
        <f>'[1](10)'!$K201</f>
        <v>0</v>
      </c>
      <c r="AU201" s="78">
        <f t="shared" si="148"/>
        <v>0</v>
      </c>
      <c r="AW201" s="76">
        <f>'[1](11)'!$J201</f>
        <v>0</v>
      </c>
      <c r="AX201" s="77">
        <f>'[1](11)'!$K201</f>
        <v>0</v>
      </c>
      <c r="AY201" s="78">
        <f t="shared" si="149"/>
        <v>0</v>
      </c>
      <c r="BA201" s="76">
        <f>'[1](12)'!$J201</f>
        <v>0</v>
      </c>
      <c r="BB201" s="77">
        <f>'[1](12)'!$K201</f>
        <v>0</v>
      </c>
      <c r="BC201" s="78">
        <f t="shared" si="150"/>
        <v>0</v>
      </c>
      <c r="BE201" s="79">
        <f t="shared" si="113"/>
        <v>0</v>
      </c>
      <c r="BF201" s="80">
        <f>IFERROR(HLOOKUP(BE201,A201:$BD$5001,$BL201,0),0)</f>
        <v>43131</v>
      </c>
      <c r="BG201" s="79">
        <f t="shared" si="114"/>
        <v>0</v>
      </c>
      <c r="BH201" s="80">
        <f>IFERROR(HLOOKUP(BG201,A201:$BD$5001,$BL201,0),0)</f>
        <v>43131</v>
      </c>
      <c r="BI201" s="10">
        <f t="shared" si="117"/>
        <v>0</v>
      </c>
      <c r="BJ201" s="11">
        <f t="shared" si="115"/>
        <v>0</v>
      </c>
      <c r="BL201" s="9">
        <f t="shared" si="116"/>
        <v>810</v>
      </c>
    </row>
    <row r="202" spans="1:64" ht="18" customHeight="1" outlineLevel="2">
      <c r="A202" s="81">
        <f>[1]DATA!A202</f>
        <v>164011</v>
      </c>
      <c r="B202" s="82" t="str">
        <f>[1]DATA!B202</f>
        <v>Macaroni Vermicelli 8 kg</v>
      </c>
      <c r="C202" s="82" t="str">
        <f>[1]DATA!C202</f>
        <v>Box 8 kg</v>
      </c>
      <c r="E202" s="83"/>
      <c r="F202" s="84"/>
      <c r="G202" s="85"/>
      <c r="I202" s="83">
        <f>'[1](01)'!$J202</f>
        <v>3</v>
      </c>
      <c r="J202" s="84">
        <f>'[1](01)'!$K202</f>
        <v>384</v>
      </c>
      <c r="K202" s="85">
        <f t="shared" si="101"/>
        <v>1</v>
      </c>
      <c r="M202" s="83">
        <f>'[1](02)'!$J202</f>
        <v>7</v>
      </c>
      <c r="N202" s="84">
        <f>'[1](02)'!$K202</f>
        <v>896</v>
      </c>
      <c r="O202" s="85">
        <f t="shared" si="140"/>
        <v>0.5714285714285714</v>
      </c>
      <c r="Q202" s="83">
        <f>'[1](03)'!$J202</f>
        <v>0</v>
      </c>
      <c r="R202" s="84">
        <f>'[1](03)'!$K202</f>
        <v>0</v>
      </c>
      <c r="S202" s="85">
        <f t="shared" si="141"/>
        <v>0</v>
      </c>
      <c r="U202" s="83">
        <f>'[1](04)'!$J202</f>
        <v>0</v>
      </c>
      <c r="V202" s="84">
        <f>'[1](04)'!$K202</f>
        <v>0</v>
      </c>
      <c r="W202" s="85">
        <f t="shared" si="142"/>
        <v>0</v>
      </c>
      <c r="Y202" s="83">
        <f>'[1](05)'!$J202</f>
        <v>0</v>
      </c>
      <c r="Z202" s="84">
        <f>'[1](05)'!$K202</f>
        <v>0</v>
      </c>
      <c r="AA202" s="85">
        <f t="shared" si="143"/>
        <v>0</v>
      </c>
      <c r="AC202" s="83">
        <f>'[1](06)'!$J202</f>
        <v>0</v>
      </c>
      <c r="AD202" s="84">
        <f>'[1](06)'!$K202</f>
        <v>0</v>
      </c>
      <c r="AE202" s="85">
        <f t="shared" si="144"/>
        <v>0</v>
      </c>
      <c r="AG202" s="83">
        <f>'[1](07)'!$J202</f>
        <v>0</v>
      </c>
      <c r="AH202" s="84">
        <f>'[1](07)'!$K202</f>
        <v>0</v>
      </c>
      <c r="AI202" s="85">
        <f t="shared" si="145"/>
        <v>0</v>
      </c>
      <c r="AK202" s="83">
        <f>'[1](08)'!$J202</f>
        <v>0</v>
      </c>
      <c r="AL202" s="84">
        <f>'[1](08)'!$K202</f>
        <v>0</v>
      </c>
      <c r="AM202" s="85">
        <f t="shared" si="146"/>
        <v>0</v>
      </c>
      <c r="AO202" s="83">
        <f>'[1](09)'!$J202</f>
        <v>0</v>
      </c>
      <c r="AP202" s="84">
        <f>'[1](09)'!$K202</f>
        <v>0</v>
      </c>
      <c r="AQ202" s="85">
        <f t="shared" si="147"/>
        <v>0</v>
      </c>
      <c r="AS202" s="83">
        <f>'[1](10)'!$J202</f>
        <v>0</v>
      </c>
      <c r="AT202" s="84">
        <f>'[1](10)'!$K202</f>
        <v>0</v>
      </c>
      <c r="AU202" s="85">
        <f t="shared" si="148"/>
        <v>0</v>
      </c>
      <c r="AW202" s="83">
        <f>'[1](11)'!$J202</f>
        <v>0</v>
      </c>
      <c r="AX202" s="84">
        <f>'[1](11)'!$K202</f>
        <v>0</v>
      </c>
      <c r="AY202" s="85">
        <f t="shared" si="149"/>
        <v>0</v>
      </c>
      <c r="BA202" s="83">
        <f>'[1](12)'!$J202</f>
        <v>0</v>
      </c>
      <c r="BB202" s="84">
        <f>'[1](12)'!$K202</f>
        <v>0</v>
      </c>
      <c r="BC202" s="85">
        <f t="shared" si="150"/>
        <v>0</v>
      </c>
      <c r="BE202" s="86">
        <f t="shared" si="113"/>
        <v>7</v>
      </c>
      <c r="BF202" s="87">
        <f>IFERROR(HLOOKUP(BE202,A202:$BD$5001,$BL202,0),0)</f>
        <v>43159</v>
      </c>
      <c r="BG202" s="86">
        <f t="shared" si="114"/>
        <v>0</v>
      </c>
      <c r="BH202" s="87">
        <f>IFERROR(HLOOKUP(BG202,A202:$BD$5001,$BL202,0),0)</f>
        <v>43190</v>
      </c>
      <c r="BI202" s="88">
        <f t="shared" si="117"/>
        <v>7</v>
      </c>
      <c r="BJ202" s="89">
        <f t="shared" si="115"/>
        <v>-1</v>
      </c>
      <c r="BL202" s="9">
        <f t="shared" si="116"/>
        <v>809</v>
      </c>
    </row>
    <row r="203" spans="1:64" ht="18" customHeight="1" outlineLevel="2">
      <c r="A203" s="74">
        <f>[1]DATA!A203</f>
        <v>164012</v>
      </c>
      <c r="B203" s="75" t="str">
        <f>[1]DATA!B203</f>
        <v>Rice Basmati</v>
      </c>
      <c r="C203" s="75" t="str">
        <f>[1]DATA!C203</f>
        <v>Kilogram</v>
      </c>
      <c r="E203" s="76"/>
      <c r="F203" s="77"/>
      <c r="G203" s="78"/>
      <c r="I203" s="76">
        <f>'[1](01)'!$J203</f>
        <v>0</v>
      </c>
      <c r="J203" s="77">
        <f>'[1](01)'!$K203</f>
        <v>0</v>
      </c>
      <c r="K203" s="78">
        <f t="shared" ref="K203:K266" si="151">IF(I203&gt;=E203,IFERROR(SUM(I203-E203)/I203,0),IF(I203&lt;=E203,IFERROR(-SUM(E203-I203)/I203,0)))</f>
        <v>0</v>
      </c>
      <c r="M203" s="76">
        <f>'[1](02)'!$J203</f>
        <v>10</v>
      </c>
      <c r="N203" s="77">
        <f>'[1](02)'!$K203</f>
        <v>236.25</v>
      </c>
      <c r="O203" s="78">
        <f t="shared" si="140"/>
        <v>1</v>
      </c>
      <c r="Q203" s="76">
        <f>'[1](03)'!$J203</f>
        <v>0</v>
      </c>
      <c r="R203" s="77">
        <f>'[1](03)'!$K203</f>
        <v>0</v>
      </c>
      <c r="S203" s="78">
        <f t="shared" si="141"/>
        <v>0</v>
      </c>
      <c r="U203" s="76">
        <f>'[1](04)'!$J203</f>
        <v>0</v>
      </c>
      <c r="V203" s="77">
        <f>'[1](04)'!$K203</f>
        <v>0</v>
      </c>
      <c r="W203" s="78">
        <f t="shared" si="142"/>
        <v>0</v>
      </c>
      <c r="Y203" s="76">
        <f>'[1](05)'!$J203</f>
        <v>0</v>
      </c>
      <c r="Z203" s="77">
        <f>'[1](05)'!$K203</f>
        <v>0</v>
      </c>
      <c r="AA203" s="78">
        <f t="shared" si="143"/>
        <v>0</v>
      </c>
      <c r="AC203" s="76">
        <f>'[1](06)'!$J203</f>
        <v>0</v>
      </c>
      <c r="AD203" s="77">
        <f>'[1](06)'!$K203</f>
        <v>0</v>
      </c>
      <c r="AE203" s="78">
        <f t="shared" si="144"/>
        <v>0</v>
      </c>
      <c r="AG203" s="76">
        <f>'[1](07)'!$J203</f>
        <v>0</v>
      </c>
      <c r="AH203" s="77">
        <f>'[1](07)'!$K203</f>
        <v>0</v>
      </c>
      <c r="AI203" s="78">
        <f t="shared" si="145"/>
        <v>0</v>
      </c>
      <c r="AK203" s="76">
        <f>'[1](08)'!$J203</f>
        <v>0</v>
      </c>
      <c r="AL203" s="77">
        <f>'[1](08)'!$K203</f>
        <v>0</v>
      </c>
      <c r="AM203" s="78">
        <f t="shared" si="146"/>
        <v>0</v>
      </c>
      <c r="AO203" s="76">
        <f>'[1](09)'!$J203</f>
        <v>0</v>
      </c>
      <c r="AP203" s="77">
        <f>'[1](09)'!$K203</f>
        <v>0</v>
      </c>
      <c r="AQ203" s="78">
        <f t="shared" si="147"/>
        <v>0</v>
      </c>
      <c r="AS203" s="76">
        <f>'[1](10)'!$J203</f>
        <v>0</v>
      </c>
      <c r="AT203" s="77">
        <f>'[1](10)'!$K203</f>
        <v>0</v>
      </c>
      <c r="AU203" s="78">
        <f t="shared" si="148"/>
        <v>0</v>
      </c>
      <c r="AW203" s="76">
        <f>'[1](11)'!$J203</f>
        <v>0</v>
      </c>
      <c r="AX203" s="77">
        <f>'[1](11)'!$K203</f>
        <v>0</v>
      </c>
      <c r="AY203" s="78">
        <f t="shared" si="149"/>
        <v>0</v>
      </c>
      <c r="BA203" s="76">
        <f>'[1](12)'!$J203</f>
        <v>0</v>
      </c>
      <c r="BB203" s="77">
        <f>'[1](12)'!$K203</f>
        <v>0</v>
      </c>
      <c r="BC203" s="78">
        <f t="shared" si="150"/>
        <v>0</v>
      </c>
      <c r="BE203" s="79">
        <f t="shared" ref="BE203:BE266" si="152">MAX($E203,$I203,$M203,$Q203,$U203,$Y203,$AC203,$AG203,$AK203,$AO203,$AS203,$AW203,$BA203)</f>
        <v>10</v>
      </c>
      <c r="BF203" s="80">
        <f>IFERROR(HLOOKUP(BE203,A203:$BD$5001,$BL203,0),0)</f>
        <v>43159</v>
      </c>
      <c r="BG203" s="79">
        <f t="shared" ref="BG203:BG266" si="153">MIN($E203,$I203,$M203,$Q203,$U203,$Y203,$AC203,$AG203,$AK203,$AO203,$AS203,$AW203,$BA203)</f>
        <v>0</v>
      </c>
      <c r="BH203" s="80">
        <f>IFERROR(HLOOKUP(BG203,A203:$BD$5001,$BL203,0),0)</f>
        <v>43131</v>
      </c>
      <c r="BI203" s="10">
        <f t="shared" si="117"/>
        <v>10</v>
      </c>
      <c r="BJ203" s="11">
        <f t="shared" ref="BJ203:BJ266" si="154">IFERROR((BG203-BE203)/BE203,0)</f>
        <v>-1</v>
      </c>
      <c r="BL203" s="9">
        <f t="shared" si="116"/>
        <v>808</v>
      </c>
    </row>
    <row r="204" spans="1:64" ht="18" customHeight="1" outlineLevel="2">
      <c r="A204" s="81">
        <f>[1]DATA!A204</f>
        <v>164013</v>
      </c>
      <c r="B204" s="82" t="str">
        <f>[1]DATA!B204</f>
        <v>Macaroni Spaghetti 10 kg</v>
      </c>
      <c r="C204" s="82" t="str">
        <f>[1]DATA!C204</f>
        <v>Box 10 kg</v>
      </c>
      <c r="E204" s="83"/>
      <c r="F204" s="84"/>
      <c r="G204" s="85"/>
      <c r="I204" s="83">
        <f>'[1](01)'!$J204</f>
        <v>18</v>
      </c>
      <c r="J204" s="84">
        <f>'[1](01)'!$K204</f>
        <v>2390.4499999999998</v>
      </c>
      <c r="K204" s="85">
        <f t="shared" si="151"/>
        <v>1</v>
      </c>
      <c r="M204" s="83">
        <f>'[1](02)'!$J204</f>
        <v>18</v>
      </c>
      <c r="N204" s="84">
        <f>'[1](02)'!$K204</f>
        <v>2559.29</v>
      </c>
      <c r="O204" s="85">
        <f t="shared" si="140"/>
        <v>0</v>
      </c>
      <c r="Q204" s="83">
        <f>'[1](03)'!$J204</f>
        <v>0</v>
      </c>
      <c r="R204" s="84">
        <f>'[1](03)'!$K204</f>
        <v>0</v>
      </c>
      <c r="S204" s="85">
        <f t="shared" si="141"/>
        <v>0</v>
      </c>
      <c r="U204" s="83">
        <f>'[1](04)'!$J204</f>
        <v>0</v>
      </c>
      <c r="V204" s="84">
        <f>'[1](04)'!$K204</f>
        <v>0</v>
      </c>
      <c r="W204" s="85">
        <f t="shared" si="142"/>
        <v>0</v>
      </c>
      <c r="Y204" s="83">
        <f>'[1](05)'!$J204</f>
        <v>0</v>
      </c>
      <c r="Z204" s="84">
        <f>'[1](05)'!$K204</f>
        <v>0</v>
      </c>
      <c r="AA204" s="85">
        <f t="shared" si="143"/>
        <v>0</v>
      </c>
      <c r="AC204" s="83">
        <f>'[1](06)'!$J204</f>
        <v>0</v>
      </c>
      <c r="AD204" s="84">
        <f>'[1](06)'!$K204</f>
        <v>0</v>
      </c>
      <c r="AE204" s="85">
        <f t="shared" si="144"/>
        <v>0</v>
      </c>
      <c r="AG204" s="83">
        <f>'[1](07)'!$J204</f>
        <v>0</v>
      </c>
      <c r="AH204" s="84">
        <f>'[1](07)'!$K204</f>
        <v>0</v>
      </c>
      <c r="AI204" s="85">
        <f t="shared" si="145"/>
        <v>0</v>
      </c>
      <c r="AK204" s="83">
        <f>'[1](08)'!$J204</f>
        <v>0</v>
      </c>
      <c r="AL204" s="84">
        <f>'[1](08)'!$K204</f>
        <v>0</v>
      </c>
      <c r="AM204" s="85">
        <f t="shared" si="146"/>
        <v>0</v>
      </c>
      <c r="AO204" s="83">
        <f>'[1](09)'!$J204</f>
        <v>0</v>
      </c>
      <c r="AP204" s="84">
        <f>'[1](09)'!$K204</f>
        <v>0</v>
      </c>
      <c r="AQ204" s="85">
        <f t="shared" si="147"/>
        <v>0</v>
      </c>
      <c r="AS204" s="83">
        <f>'[1](10)'!$J204</f>
        <v>0</v>
      </c>
      <c r="AT204" s="84">
        <f>'[1](10)'!$K204</f>
        <v>0</v>
      </c>
      <c r="AU204" s="85">
        <f t="shared" si="148"/>
        <v>0</v>
      </c>
      <c r="AW204" s="83">
        <f>'[1](11)'!$J204</f>
        <v>0</v>
      </c>
      <c r="AX204" s="84">
        <f>'[1](11)'!$K204</f>
        <v>0</v>
      </c>
      <c r="AY204" s="85">
        <f t="shared" si="149"/>
        <v>0</v>
      </c>
      <c r="BA204" s="83">
        <f>'[1](12)'!$J204</f>
        <v>0</v>
      </c>
      <c r="BB204" s="84">
        <f>'[1](12)'!$K204</f>
        <v>0</v>
      </c>
      <c r="BC204" s="85">
        <f t="shared" si="150"/>
        <v>0</v>
      </c>
      <c r="BE204" s="86">
        <f t="shared" si="152"/>
        <v>18</v>
      </c>
      <c r="BF204" s="87">
        <f>IFERROR(HLOOKUP(BE204,A204:$BD$5001,$BL204,0),0)</f>
        <v>43131</v>
      </c>
      <c r="BG204" s="86">
        <f t="shared" si="153"/>
        <v>0</v>
      </c>
      <c r="BH204" s="87">
        <f>IFERROR(HLOOKUP(BG204,A204:$BD$5001,$BL204,0),0)</f>
        <v>0</v>
      </c>
      <c r="BI204" s="88">
        <f t="shared" si="117"/>
        <v>18</v>
      </c>
      <c r="BJ204" s="89">
        <f t="shared" si="154"/>
        <v>-1</v>
      </c>
      <c r="BL204" s="9">
        <f t="shared" ref="BL204:BL267" si="155">BL203-1</f>
        <v>807</v>
      </c>
    </row>
    <row r="205" spans="1:64" ht="18" customHeight="1" outlineLevel="2">
      <c r="A205" s="74">
        <f>[1]DATA!A205</f>
        <v>164014</v>
      </c>
      <c r="B205" s="75" t="str">
        <f>[1]DATA!B205</f>
        <v>Macaroni Benna 10 kg</v>
      </c>
      <c r="C205" s="75" t="str">
        <f>[1]DATA!C205</f>
        <v>Box 10 kg</v>
      </c>
      <c r="E205" s="76"/>
      <c r="F205" s="77"/>
      <c r="G205" s="78"/>
      <c r="I205" s="76">
        <f>'[1](01)'!$J205</f>
        <v>24</v>
      </c>
      <c r="J205" s="77">
        <f>'[1](01)'!$K205</f>
        <v>3189.47</v>
      </c>
      <c r="K205" s="78">
        <f t="shared" si="151"/>
        <v>1</v>
      </c>
      <c r="M205" s="76">
        <f>'[1](02)'!$J205</f>
        <v>24</v>
      </c>
      <c r="N205" s="77">
        <f>'[1](02)'!$K205</f>
        <v>3366.68</v>
      </c>
      <c r="O205" s="78">
        <f t="shared" si="140"/>
        <v>0</v>
      </c>
      <c r="Q205" s="76">
        <f>'[1](03)'!$J205</f>
        <v>0</v>
      </c>
      <c r="R205" s="77">
        <f>'[1](03)'!$K205</f>
        <v>0</v>
      </c>
      <c r="S205" s="78">
        <f t="shared" si="141"/>
        <v>0</v>
      </c>
      <c r="U205" s="76">
        <f>'[1](04)'!$J205</f>
        <v>0</v>
      </c>
      <c r="V205" s="77">
        <f>'[1](04)'!$K205</f>
        <v>0</v>
      </c>
      <c r="W205" s="78">
        <f t="shared" si="142"/>
        <v>0</v>
      </c>
      <c r="Y205" s="76">
        <f>'[1](05)'!$J205</f>
        <v>0</v>
      </c>
      <c r="Z205" s="77">
        <f>'[1](05)'!$K205</f>
        <v>0</v>
      </c>
      <c r="AA205" s="78">
        <f t="shared" si="143"/>
        <v>0</v>
      </c>
      <c r="AC205" s="76">
        <f>'[1](06)'!$J205</f>
        <v>0</v>
      </c>
      <c r="AD205" s="77">
        <f>'[1](06)'!$K205</f>
        <v>0</v>
      </c>
      <c r="AE205" s="78">
        <f t="shared" si="144"/>
        <v>0</v>
      </c>
      <c r="AG205" s="76">
        <f>'[1](07)'!$J205</f>
        <v>0</v>
      </c>
      <c r="AH205" s="77">
        <f>'[1](07)'!$K205</f>
        <v>0</v>
      </c>
      <c r="AI205" s="78">
        <f t="shared" si="145"/>
        <v>0</v>
      </c>
      <c r="AK205" s="76">
        <f>'[1](08)'!$J205</f>
        <v>0</v>
      </c>
      <c r="AL205" s="77">
        <f>'[1](08)'!$K205</f>
        <v>0</v>
      </c>
      <c r="AM205" s="78">
        <f t="shared" si="146"/>
        <v>0</v>
      </c>
      <c r="AO205" s="76">
        <f>'[1](09)'!$J205</f>
        <v>0</v>
      </c>
      <c r="AP205" s="77">
        <f>'[1](09)'!$K205</f>
        <v>0</v>
      </c>
      <c r="AQ205" s="78">
        <f t="shared" si="147"/>
        <v>0</v>
      </c>
      <c r="AS205" s="76">
        <f>'[1](10)'!$J205</f>
        <v>0</v>
      </c>
      <c r="AT205" s="77">
        <f>'[1](10)'!$K205</f>
        <v>0</v>
      </c>
      <c r="AU205" s="78">
        <f t="shared" si="148"/>
        <v>0</v>
      </c>
      <c r="AW205" s="76">
        <f>'[1](11)'!$J205</f>
        <v>0</v>
      </c>
      <c r="AX205" s="77">
        <f>'[1](11)'!$K205</f>
        <v>0</v>
      </c>
      <c r="AY205" s="78">
        <f t="shared" si="149"/>
        <v>0</v>
      </c>
      <c r="BA205" s="76">
        <f>'[1](12)'!$J205</f>
        <v>0</v>
      </c>
      <c r="BB205" s="77">
        <f>'[1](12)'!$K205</f>
        <v>0</v>
      </c>
      <c r="BC205" s="78">
        <f t="shared" si="150"/>
        <v>0</v>
      </c>
      <c r="BE205" s="79">
        <f t="shared" si="152"/>
        <v>24</v>
      </c>
      <c r="BF205" s="80">
        <f>IFERROR(HLOOKUP(BE205,A205:$BD$5001,$BL205,0),0)</f>
        <v>43131</v>
      </c>
      <c r="BG205" s="79">
        <f t="shared" si="153"/>
        <v>0</v>
      </c>
      <c r="BH205" s="80">
        <f>IFERROR(HLOOKUP(BG205,A205:$BD$5001,$BL205,0),0)</f>
        <v>0</v>
      </c>
      <c r="BI205" s="10">
        <f t="shared" si="117"/>
        <v>24</v>
      </c>
      <c r="BJ205" s="11">
        <f t="shared" si="154"/>
        <v>-1</v>
      </c>
      <c r="BL205" s="9">
        <f t="shared" si="155"/>
        <v>806</v>
      </c>
    </row>
    <row r="206" spans="1:64" ht="18" customHeight="1" outlineLevel="2">
      <c r="A206" s="81">
        <f>[1]DATA!A206</f>
        <v>164015</v>
      </c>
      <c r="B206" s="82" t="str">
        <f>[1]DATA!B206</f>
        <v>Macaroni Fusilli 10 kg</v>
      </c>
      <c r="C206" s="82" t="str">
        <f>[1]DATA!C206</f>
        <v>Box 10 kg</v>
      </c>
      <c r="E206" s="83"/>
      <c r="F206" s="84"/>
      <c r="G206" s="85"/>
      <c r="I206" s="83">
        <f>'[1](01)'!$J206</f>
        <v>19</v>
      </c>
      <c r="J206" s="84">
        <f>'[1](01)'!$K206</f>
        <v>2524.1999999999998</v>
      </c>
      <c r="K206" s="85">
        <f t="shared" si="151"/>
        <v>1</v>
      </c>
      <c r="M206" s="83">
        <f>'[1](02)'!$J206</f>
        <v>17</v>
      </c>
      <c r="N206" s="84">
        <f>'[1](02)'!$K206</f>
        <v>2442.39</v>
      </c>
      <c r="O206" s="85">
        <f t="shared" si="140"/>
        <v>-0.11764705882352941</v>
      </c>
      <c r="Q206" s="83">
        <f>'[1](03)'!$J206</f>
        <v>0</v>
      </c>
      <c r="R206" s="84">
        <f>'[1](03)'!$K206</f>
        <v>0</v>
      </c>
      <c r="S206" s="85">
        <f t="shared" si="141"/>
        <v>0</v>
      </c>
      <c r="U206" s="83">
        <f>'[1](04)'!$J206</f>
        <v>0</v>
      </c>
      <c r="V206" s="84">
        <f>'[1](04)'!$K206</f>
        <v>0</v>
      </c>
      <c r="W206" s="85">
        <f t="shared" si="142"/>
        <v>0</v>
      </c>
      <c r="Y206" s="83">
        <f>'[1](05)'!$J206</f>
        <v>0</v>
      </c>
      <c r="Z206" s="84">
        <f>'[1](05)'!$K206</f>
        <v>0</v>
      </c>
      <c r="AA206" s="85">
        <f t="shared" si="143"/>
        <v>0</v>
      </c>
      <c r="AC206" s="83">
        <f>'[1](06)'!$J206</f>
        <v>0</v>
      </c>
      <c r="AD206" s="84">
        <f>'[1](06)'!$K206</f>
        <v>0</v>
      </c>
      <c r="AE206" s="85">
        <f t="shared" si="144"/>
        <v>0</v>
      </c>
      <c r="AG206" s="83">
        <f>'[1](07)'!$J206</f>
        <v>0</v>
      </c>
      <c r="AH206" s="84">
        <f>'[1](07)'!$K206</f>
        <v>0</v>
      </c>
      <c r="AI206" s="85">
        <f t="shared" si="145"/>
        <v>0</v>
      </c>
      <c r="AK206" s="83">
        <f>'[1](08)'!$J206</f>
        <v>0</v>
      </c>
      <c r="AL206" s="84">
        <f>'[1](08)'!$K206</f>
        <v>0</v>
      </c>
      <c r="AM206" s="85">
        <f t="shared" si="146"/>
        <v>0</v>
      </c>
      <c r="AO206" s="83">
        <f>'[1](09)'!$J206</f>
        <v>0</v>
      </c>
      <c r="AP206" s="84">
        <f>'[1](09)'!$K206</f>
        <v>0</v>
      </c>
      <c r="AQ206" s="85">
        <f t="shared" si="147"/>
        <v>0</v>
      </c>
      <c r="AS206" s="83">
        <f>'[1](10)'!$J206</f>
        <v>0</v>
      </c>
      <c r="AT206" s="84">
        <f>'[1](10)'!$K206</f>
        <v>0</v>
      </c>
      <c r="AU206" s="85">
        <f t="shared" si="148"/>
        <v>0</v>
      </c>
      <c r="AW206" s="83">
        <f>'[1](11)'!$J206</f>
        <v>0</v>
      </c>
      <c r="AX206" s="84">
        <f>'[1](11)'!$K206</f>
        <v>0</v>
      </c>
      <c r="AY206" s="85">
        <f t="shared" si="149"/>
        <v>0</v>
      </c>
      <c r="BA206" s="83">
        <f>'[1](12)'!$J206</f>
        <v>0</v>
      </c>
      <c r="BB206" s="84">
        <f>'[1](12)'!$K206</f>
        <v>0</v>
      </c>
      <c r="BC206" s="85">
        <f t="shared" si="150"/>
        <v>0</v>
      </c>
      <c r="BE206" s="86">
        <f t="shared" si="152"/>
        <v>19</v>
      </c>
      <c r="BF206" s="87">
        <f>IFERROR(HLOOKUP(BE206,A206:$BD$5001,$BL206,0),0)</f>
        <v>43131</v>
      </c>
      <c r="BG206" s="86">
        <f t="shared" si="153"/>
        <v>0</v>
      </c>
      <c r="BH206" s="87">
        <f>IFERROR(HLOOKUP(BG206,A206:$BD$5001,$BL206,0),0)</f>
        <v>43190</v>
      </c>
      <c r="BI206" s="88">
        <f t="shared" ref="BI206:BI269" si="156">BE206-BG206</f>
        <v>19</v>
      </c>
      <c r="BJ206" s="89">
        <f t="shared" si="154"/>
        <v>-1</v>
      </c>
      <c r="BL206" s="9">
        <f t="shared" si="155"/>
        <v>805</v>
      </c>
    </row>
    <row r="207" spans="1:64" ht="18" customHeight="1" outlineLevel="2">
      <c r="A207" s="74">
        <f>[1]DATA!A207</f>
        <v>164016</v>
      </c>
      <c r="B207" s="75" t="str">
        <f>[1]DATA!B207</f>
        <v>Macaroni Rings 10 kg</v>
      </c>
      <c r="C207" s="75" t="str">
        <f>[1]DATA!C207</f>
        <v>Box 10 kg</v>
      </c>
      <c r="E207" s="76"/>
      <c r="F207" s="77"/>
      <c r="G207" s="78"/>
      <c r="I207" s="76">
        <f>'[1](01)'!$J207</f>
        <v>0</v>
      </c>
      <c r="J207" s="77">
        <f>'[1](01)'!$K207</f>
        <v>0</v>
      </c>
      <c r="K207" s="78">
        <f t="shared" si="151"/>
        <v>0</v>
      </c>
      <c r="M207" s="76">
        <f>'[1](02)'!$J207</f>
        <v>0</v>
      </c>
      <c r="N207" s="77">
        <f>'[1](02)'!$K207</f>
        <v>0</v>
      </c>
      <c r="O207" s="78">
        <f t="shared" si="140"/>
        <v>0</v>
      </c>
      <c r="Q207" s="76">
        <f>'[1](03)'!$J207</f>
        <v>0</v>
      </c>
      <c r="R207" s="77">
        <f>'[1](03)'!$K207</f>
        <v>0</v>
      </c>
      <c r="S207" s="78">
        <f t="shared" si="141"/>
        <v>0</v>
      </c>
      <c r="U207" s="76">
        <f>'[1](04)'!$J207</f>
        <v>0</v>
      </c>
      <c r="V207" s="77">
        <f>'[1](04)'!$K207</f>
        <v>0</v>
      </c>
      <c r="W207" s="78">
        <f t="shared" si="142"/>
        <v>0</v>
      </c>
      <c r="Y207" s="76">
        <f>'[1](05)'!$J207</f>
        <v>0</v>
      </c>
      <c r="Z207" s="77">
        <f>'[1](05)'!$K207</f>
        <v>0</v>
      </c>
      <c r="AA207" s="78">
        <f t="shared" si="143"/>
        <v>0</v>
      </c>
      <c r="AC207" s="76">
        <f>'[1](06)'!$J207</f>
        <v>0</v>
      </c>
      <c r="AD207" s="77">
        <f>'[1](06)'!$K207</f>
        <v>0</v>
      </c>
      <c r="AE207" s="78">
        <f t="shared" si="144"/>
        <v>0</v>
      </c>
      <c r="AG207" s="76">
        <f>'[1](07)'!$J207</f>
        <v>0</v>
      </c>
      <c r="AH207" s="77">
        <f>'[1](07)'!$K207</f>
        <v>0</v>
      </c>
      <c r="AI207" s="78">
        <f t="shared" si="145"/>
        <v>0</v>
      </c>
      <c r="AK207" s="76">
        <f>'[1](08)'!$J207</f>
        <v>0</v>
      </c>
      <c r="AL207" s="77">
        <f>'[1](08)'!$K207</f>
        <v>0</v>
      </c>
      <c r="AM207" s="78">
        <f t="shared" si="146"/>
        <v>0</v>
      </c>
      <c r="AO207" s="76">
        <f>'[1](09)'!$J207</f>
        <v>0</v>
      </c>
      <c r="AP207" s="77">
        <f>'[1](09)'!$K207</f>
        <v>0</v>
      </c>
      <c r="AQ207" s="78">
        <f t="shared" si="147"/>
        <v>0</v>
      </c>
      <c r="AS207" s="76">
        <f>'[1](10)'!$J207</f>
        <v>0</v>
      </c>
      <c r="AT207" s="77">
        <f>'[1](10)'!$K207</f>
        <v>0</v>
      </c>
      <c r="AU207" s="78">
        <f t="shared" si="148"/>
        <v>0</v>
      </c>
      <c r="AW207" s="76">
        <f>'[1](11)'!$J207</f>
        <v>0</v>
      </c>
      <c r="AX207" s="77">
        <f>'[1](11)'!$K207</f>
        <v>0</v>
      </c>
      <c r="AY207" s="78">
        <f t="shared" si="149"/>
        <v>0</v>
      </c>
      <c r="BA207" s="76">
        <f>'[1](12)'!$J207</f>
        <v>0</v>
      </c>
      <c r="BB207" s="77">
        <f>'[1](12)'!$K207</f>
        <v>0</v>
      </c>
      <c r="BC207" s="78">
        <f t="shared" si="150"/>
        <v>0</v>
      </c>
      <c r="BE207" s="79">
        <f t="shared" si="152"/>
        <v>0</v>
      </c>
      <c r="BF207" s="80">
        <f>IFERROR(HLOOKUP(BE207,A207:$BD$5001,$BL207,0),0)</f>
        <v>43131</v>
      </c>
      <c r="BG207" s="79">
        <f t="shared" si="153"/>
        <v>0</v>
      </c>
      <c r="BH207" s="80">
        <f>IFERROR(HLOOKUP(BG207,A207:$BD$5001,$BL207,0),0)</f>
        <v>43131</v>
      </c>
      <c r="BI207" s="10">
        <f t="shared" si="156"/>
        <v>0</v>
      </c>
      <c r="BJ207" s="11">
        <f t="shared" si="154"/>
        <v>0</v>
      </c>
      <c r="BL207" s="9">
        <f t="shared" si="155"/>
        <v>804</v>
      </c>
    </row>
    <row r="208" spans="1:64" ht="18" customHeight="1" outlineLevel="2">
      <c r="A208" s="81">
        <f>[1]DATA!A208</f>
        <v>164017</v>
      </c>
      <c r="B208" s="82" t="str">
        <f>[1]DATA!B208</f>
        <v>Macaroni Vermicelli 10 kg</v>
      </c>
      <c r="C208" s="82" t="str">
        <f>[1]DATA!C208</f>
        <v>Box 10 kg</v>
      </c>
      <c r="E208" s="83"/>
      <c r="F208" s="84"/>
      <c r="G208" s="85"/>
      <c r="I208" s="83">
        <f>'[1](01)'!$J208</f>
        <v>17</v>
      </c>
      <c r="J208" s="84">
        <f>'[1](01)'!$K208</f>
        <v>2259.21</v>
      </c>
      <c r="K208" s="85">
        <f t="shared" si="151"/>
        <v>1</v>
      </c>
      <c r="M208" s="83">
        <f>'[1](02)'!$J208</f>
        <v>14</v>
      </c>
      <c r="N208" s="84">
        <f>'[1](02)'!$K208</f>
        <v>2026.32</v>
      </c>
      <c r="O208" s="85">
        <f t="shared" si="140"/>
        <v>-0.21428571428571427</v>
      </c>
      <c r="Q208" s="83">
        <f>'[1](03)'!$J208</f>
        <v>0</v>
      </c>
      <c r="R208" s="84">
        <f>'[1](03)'!$K208</f>
        <v>0</v>
      </c>
      <c r="S208" s="85">
        <f t="shared" si="141"/>
        <v>0</v>
      </c>
      <c r="U208" s="83">
        <f>'[1](04)'!$J208</f>
        <v>0</v>
      </c>
      <c r="V208" s="84">
        <f>'[1](04)'!$K208</f>
        <v>0</v>
      </c>
      <c r="W208" s="85">
        <f t="shared" si="142"/>
        <v>0</v>
      </c>
      <c r="Y208" s="83">
        <f>'[1](05)'!$J208</f>
        <v>0</v>
      </c>
      <c r="Z208" s="84">
        <f>'[1](05)'!$K208</f>
        <v>0</v>
      </c>
      <c r="AA208" s="85">
        <f t="shared" si="143"/>
        <v>0</v>
      </c>
      <c r="AC208" s="83">
        <f>'[1](06)'!$J208</f>
        <v>0</v>
      </c>
      <c r="AD208" s="84">
        <f>'[1](06)'!$K208</f>
        <v>0</v>
      </c>
      <c r="AE208" s="85">
        <f t="shared" si="144"/>
        <v>0</v>
      </c>
      <c r="AG208" s="83">
        <f>'[1](07)'!$J208</f>
        <v>0</v>
      </c>
      <c r="AH208" s="84">
        <f>'[1](07)'!$K208</f>
        <v>0</v>
      </c>
      <c r="AI208" s="85">
        <f t="shared" si="145"/>
        <v>0</v>
      </c>
      <c r="AK208" s="83">
        <f>'[1](08)'!$J208</f>
        <v>0</v>
      </c>
      <c r="AL208" s="84">
        <f>'[1](08)'!$K208</f>
        <v>0</v>
      </c>
      <c r="AM208" s="85">
        <f t="shared" si="146"/>
        <v>0</v>
      </c>
      <c r="AO208" s="83">
        <f>'[1](09)'!$J208</f>
        <v>0</v>
      </c>
      <c r="AP208" s="84">
        <f>'[1](09)'!$K208</f>
        <v>0</v>
      </c>
      <c r="AQ208" s="85">
        <f t="shared" si="147"/>
        <v>0</v>
      </c>
      <c r="AS208" s="83">
        <f>'[1](10)'!$J208</f>
        <v>0</v>
      </c>
      <c r="AT208" s="84">
        <f>'[1](10)'!$K208</f>
        <v>0</v>
      </c>
      <c r="AU208" s="85">
        <f t="shared" si="148"/>
        <v>0</v>
      </c>
      <c r="AW208" s="83">
        <f>'[1](11)'!$J208</f>
        <v>0</v>
      </c>
      <c r="AX208" s="84">
        <f>'[1](11)'!$K208</f>
        <v>0</v>
      </c>
      <c r="AY208" s="85">
        <f t="shared" si="149"/>
        <v>0</v>
      </c>
      <c r="BA208" s="83">
        <f>'[1](12)'!$J208</f>
        <v>0</v>
      </c>
      <c r="BB208" s="84">
        <f>'[1](12)'!$K208</f>
        <v>0</v>
      </c>
      <c r="BC208" s="85">
        <f t="shared" si="150"/>
        <v>0</v>
      </c>
      <c r="BE208" s="86">
        <f t="shared" si="152"/>
        <v>17</v>
      </c>
      <c r="BF208" s="87">
        <f>IFERROR(HLOOKUP(BE208,A208:$BD$5001,$BL208,0),0)</f>
        <v>43131</v>
      </c>
      <c r="BG208" s="86">
        <f t="shared" si="153"/>
        <v>0</v>
      </c>
      <c r="BH208" s="87">
        <f>IFERROR(HLOOKUP(BG208,A208:$BD$5001,$BL208,0),0)</f>
        <v>43190</v>
      </c>
      <c r="BI208" s="88">
        <f t="shared" si="156"/>
        <v>17</v>
      </c>
      <c r="BJ208" s="89">
        <f t="shared" si="154"/>
        <v>-1</v>
      </c>
      <c r="BL208" s="9">
        <f t="shared" si="155"/>
        <v>803</v>
      </c>
    </row>
    <row r="209" spans="1:64" ht="18" customHeight="1" outlineLevel="2">
      <c r="A209" s="74">
        <f>[1]DATA!A209</f>
        <v>164018</v>
      </c>
      <c r="B209" s="75" t="str">
        <f>[1]DATA!B209</f>
        <v>Macaroni Shells 10 kg</v>
      </c>
      <c r="C209" s="75" t="str">
        <f>[1]DATA!C209</f>
        <v>Box 10 kg</v>
      </c>
      <c r="E209" s="76"/>
      <c r="F209" s="77"/>
      <c r="G209" s="78"/>
      <c r="I209" s="76">
        <f>'[1](01)'!$J209</f>
        <v>0</v>
      </c>
      <c r="J209" s="77">
        <f>'[1](01)'!$K209</f>
        <v>0</v>
      </c>
      <c r="K209" s="78">
        <f t="shared" si="151"/>
        <v>0</v>
      </c>
      <c r="M209" s="76">
        <f>'[1](02)'!$J209</f>
        <v>0</v>
      </c>
      <c r="N209" s="77">
        <f>'[1](02)'!$K209</f>
        <v>0</v>
      </c>
      <c r="O209" s="78">
        <f t="shared" si="140"/>
        <v>0</v>
      </c>
      <c r="Q209" s="76">
        <f>'[1](03)'!$J209</f>
        <v>0</v>
      </c>
      <c r="R209" s="77">
        <f>'[1](03)'!$K209</f>
        <v>0</v>
      </c>
      <c r="S209" s="78">
        <f t="shared" si="141"/>
        <v>0</v>
      </c>
      <c r="U209" s="76">
        <f>'[1](04)'!$J209</f>
        <v>0</v>
      </c>
      <c r="V209" s="77">
        <f>'[1](04)'!$K209</f>
        <v>0</v>
      </c>
      <c r="W209" s="78">
        <f t="shared" si="142"/>
        <v>0</v>
      </c>
      <c r="Y209" s="76">
        <f>'[1](05)'!$J209</f>
        <v>0</v>
      </c>
      <c r="Z209" s="77">
        <f>'[1](05)'!$K209</f>
        <v>0</v>
      </c>
      <c r="AA209" s="78">
        <f t="shared" si="143"/>
        <v>0</v>
      </c>
      <c r="AC209" s="76">
        <f>'[1](06)'!$J209</f>
        <v>0</v>
      </c>
      <c r="AD209" s="77">
        <f>'[1](06)'!$K209</f>
        <v>0</v>
      </c>
      <c r="AE209" s="78">
        <f t="shared" si="144"/>
        <v>0</v>
      </c>
      <c r="AG209" s="76">
        <f>'[1](07)'!$J209</f>
        <v>0</v>
      </c>
      <c r="AH209" s="77">
        <f>'[1](07)'!$K209</f>
        <v>0</v>
      </c>
      <c r="AI209" s="78">
        <f t="shared" si="145"/>
        <v>0</v>
      </c>
      <c r="AK209" s="76">
        <f>'[1](08)'!$J209</f>
        <v>0</v>
      </c>
      <c r="AL209" s="77">
        <f>'[1](08)'!$K209</f>
        <v>0</v>
      </c>
      <c r="AM209" s="78">
        <f t="shared" si="146"/>
        <v>0</v>
      </c>
      <c r="AO209" s="76">
        <f>'[1](09)'!$J209</f>
        <v>0</v>
      </c>
      <c r="AP209" s="77">
        <f>'[1](09)'!$K209</f>
        <v>0</v>
      </c>
      <c r="AQ209" s="78">
        <f t="shared" si="147"/>
        <v>0</v>
      </c>
      <c r="AS209" s="76">
        <f>'[1](10)'!$J209</f>
        <v>0</v>
      </c>
      <c r="AT209" s="77">
        <f>'[1](10)'!$K209</f>
        <v>0</v>
      </c>
      <c r="AU209" s="78">
        <f t="shared" si="148"/>
        <v>0</v>
      </c>
      <c r="AW209" s="76">
        <f>'[1](11)'!$J209</f>
        <v>0</v>
      </c>
      <c r="AX209" s="77">
        <f>'[1](11)'!$K209</f>
        <v>0</v>
      </c>
      <c r="AY209" s="78">
        <f t="shared" si="149"/>
        <v>0</v>
      </c>
      <c r="BA209" s="76">
        <f>'[1](12)'!$J209</f>
        <v>0</v>
      </c>
      <c r="BB209" s="77">
        <f>'[1](12)'!$K209</f>
        <v>0</v>
      </c>
      <c r="BC209" s="78">
        <f t="shared" si="150"/>
        <v>0</v>
      </c>
      <c r="BE209" s="79">
        <f t="shared" si="152"/>
        <v>0</v>
      </c>
      <c r="BF209" s="80">
        <f>IFERROR(HLOOKUP(BE209,A209:$BD$5001,$BL209,0),0)</f>
        <v>43131</v>
      </c>
      <c r="BG209" s="79">
        <f t="shared" si="153"/>
        <v>0</v>
      </c>
      <c r="BH209" s="80">
        <f>IFERROR(HLOOKUP(BG209,A209:$BD$5001,$BL209,0),0)</f>
        <v>43131</v>
      </c>
      <c r="BI209" s="10">
        <f t="shared" si="156"/>
        <v>0</v>
      </c>
      <c r="BJ209" s="11">
        <f t="shared" si="154"/>
        <v>0</v>
      </c>
      <c r="BL209" s="9">
        <f t="shared" si="155"/>
        <v>802</v>
      </c>
    </row>
    <row r="210" spans="1:64" ht="18" customHeight="1" outlineLevel="2">
      <c r="A210" s="81">
        <f>[1]DATA!A210</f>
        <v>164019</v>
      </c>
      <c r="B210" s="82" t="str">
        <f>[1]DATA!B210</f>
        <v>Macaroni Beard Tongue 10 kg</v>
      </c>
      <c r="C210" s="82" t="str">
        <f>[1]DATA!C210</f>
        <v>Box 10 kg</v>
      </c>
      <c r="E210" s="83"/>
      <c r="F210" s="84"/>
      <c r="G210" s="85"/>
      <c r="I210" s="83">
        <f>'[1](01)'!$J210</f>
        <v>9</v>
      </c>
      <c r="J210" s="84">
        <f>'[1](01)'!$K210</f>
        <v>1167.18</v>
      </c>
      <c r="K210" s="85">
        <f t="shared" si="151"/>
        <v>1</v>
      </c>
      <c r="M210" s="83">
        <f>'[1](02)'!$J210</f>
        <v>0</v>
      </c>
      <c r="N210" s="84">
        <f>'[1](02)'!$K210</f>
        <v>0</v>
      </c>
      <c r="O210" s="85">
        <f t="shared" si="140"/>
        <v>0</v>
      </c>
      <c r="Q210" s="83">
        <f>'[1](03)'!$J210</f>
        <v>0</v>
      </c>
      <c r="R210" s="84">
        <f>'[1](03)'!$K210</f>
        <v>0</v>
      </c>
      <c r="S210" s="85">
        <f t="shared" si="141"/>
        <v>0</v>
      </c>
      <c r="U210" s="83">
        <f>'[1](04)'!$J210</f>
        <v>0</v>
      </c>
      <c r="V210" s="84">
        <f>'[1](04)'!$K210</f>
        <v>0</v>
      </c>
      <c r="W210" s="85">
        <f t="shared" si="142"/>
        <v>0</v>
      </c>
      <c r="Y210" s="83">
        <f>'[1](05)'!$J210</f>
        <v>0</v>
      </c>
      <c r="Z210" s="84">
        <f>'[1](05)'!$K210</f>
        <v>0</v>
      </c>
      <c r="AA210" s="85">
        <f t="shared" si="143"/>
        <v>0</v>
      </c>
      <c r="AC210" s="83">
        <f>'[1](06)'!$J210</f>
        <v>0</v>
      </c>
      <c r="AD210" s="84">
        <f>'[1](06)'!$K210</f>
        <v>0</v>
      </c>
      <c r="AE210" s="85">
        <f t="shared" si="144"/>
        <v>0</v>
      </c>
      <c r="AG210" s="83">
        <f>'[1](07)'!$J210</f>
        <v>0</v>
      </c>
      <c r="AH210" s="84">
        <f>'[1](07)'!$K210</f>
        <v>0</v>
      </c>
      <c r="AI210" s="85">
        <f t="shared" si="145"/>
        <v>0</v>
      </c>
      <c r="AK210" s="83">
        <f>'[1](08)'!$J210</f>
        <v>0</v>
      </c>
      <c r="AL210" s="84">
        <f>'[1](08)'!$K210</f>
        <v>0</v>
      </c>
      <c r="AM210" s="85">
        <f t="shared" si="146"/>
        <v>0</v>
      </c>
      <c r="AO210" s="83">
        <f>'[1](09)'!$J210</f>
        <v>0</v>
      </c>
      <c r="AP210" s="84">
        <f>'[1](09)'!$K210</f>
        <v>0</v>
      </c>
      <c r="AQ210" s="85">
        <f t="shared" si="147"/>
        <v>0</v>
      </c>
      <c r="AS210" s="83">
        <f>'[1](10)'!$J210</f>
        <v>0</v>
      </c>
      <c r="AT210" s="84">
        <f>'[1](10)'!$K210</f>
        <v>0</v>
      </c>
      <c r="AU210" s="85">
        <f t="shared" si="148"/>
        <v>0</v>
      </c>
      <c r="AW210" s="83">
        <f>'[1](11)'!$J210</f>
        <v>0</v>
      </c>
      <c r="AX210" s="84">
        <f>'[1](11)'!$K210</f>
        <v>0</v>
      </c>
      <c r="AY210" s="85">
        <f t="shared" si="149"/>
        <v>0</v>
      </c>
      <c r="BA210" s="83">
        <f>'[1](12)'!$J210</f>
        <v>0</v>
      </c>
      <c r="BB210" s="84">
        <f>'[1](12)'!$K210</f>
        <v>0</v>
      </c>
      <c r="BC210" s="85">
        <f t="shared" si="150"/>
        <v>0</v>
      </c>
      <c r="BE210" s="86">
        <f t="shared" si="152"/>
        <v>9</v>
      </c>
      <c r="BF210" s="87">
        <f>IFERROR(HLOOKUP(BE210,A210:$BD$5001,$BL210,0),0)</f>
        <v>43131</v>
      </c>
      <c r="BG210" s="86">
        <f t="shared" si="153"/>
        <v>0</v>
      </c>
      <c r="BH210" s="87">
        <f>IFERROR(HLOOKUP(BG210,A210:$BD$5001,$BL210,0),0)</f>
        <v>43159</v>
      </c>
      <c r="BI210" s="88">
        <f t="shared" si="156"/>
        <v>9</v>
      </c>
      <c r="BJ210" s="89">
        <f t="shared" si="154"/>
        <v>-1</v>
      </c>
      <c r="BL210" s="9">
        <f t="shared" si="155"/>
        <v>801</v>
      </c>
    </row>
    <row r="211" spans="1:64" ht="18" customHeight="1" outlineLevel="2">
      <c r="A211" s="74">
        <f>[1]DATA!A211</f>
        <v>164020</v>
      </c>
      <c r="B211" s="75" t="str">
        <f>[1]DATA!B211</f>
        <v>Macaroni Noodles 10 kg</v>
      </c>
      <c r="C211" s="75" t="str">
        <f>[1]DATA!C211</f>
        <v>Box 10 kg</v>
      </c>
      <c r="E211" s="76"/>
      <c r="F211" s="77"/>
      <c r="G211" s="78"/>
      <c r="I211" s="76">
        <f>'[1](01)'!$J211</f>
        <v>0</v>
      </c>
      <c r="J211" s="77">
        <f>'[1](01)'!$K211</f>
        <v>0</v>
      </c>
      <c r="K211" s="78">
        <f t="shared" si="151"/>
        <v>0</v>
      </c>
      <c r="M211" s="76">
        <f>'[1](02)'!$J211</f>
        <v>0</v>
      </c>
      <c r="N211" s="77">
        <f>'[1](02)'!$K211</f>
        <v>0</v>
      </c>
      <c r="O211" s="78">
        <f t="shared" si="140"/>
        <v>0</v>
      </c>
      <c r="Q211" s="76">
        <f>'[1](03)'!$J211</f>
        <v>0</v>
      </c>
      <c r="R211" s="77">
        <f>'[1](03)'!$K211</f>
        <v>0</v>
      </c>
      <c r="S211" s="78">
        <f t="shared" si="141"/>
        <v>0</v>
      </c>
      <c r="U211" s="76">
        <f>'[1](04)'!$J211</f>
        <v>0</v>
      </c>
      <c r="V211" s="77">
        <f>'[1](04)'!$K211</f>
        <v>0</v>
      </c>
      <c r="W211" s="78">
        <f t="shared" si="142"/>
        <v>0</v>
      </c>
      <c r="Y211" s="76">
        <f>'[1](05)'!$J211</f>
        <v>0</v>
      </c>
      <c r="Z211" s="77">
        <f>'[1](05)'!$K211</f>
        <v>0</v>
      </c>
      <c r="AA211" s="78">
        <f t="shared" si="143"/>
        <v>0</v>
      </c>
      <c r="AC211" s="76">
        <f>'[1](06)'!$J211</f>
        <v>0</v>
      </c>
      <c r="AD211" s="77">
        <f>'[1](06)'!$K211</f>
        <v>0</v>
      </c>
      <c r="AE211" s="78">
        <f t="shared" si="144"/>
        <v>0</v>
      </c>
      <c r="AG211" s="76">
        <f>'[1](07)'!$J211</f>
        <v>0</v>
      </c>
      <c r="AH211" s="77">
        <f>'[1](07)'!$K211</f>
        <v>0</v>
      </c>
      <c r="AI211" s="78">
        <f t="shared" si="145"/>
        <v>0</v>
      </c>
      <c r="AK211" s="76">
        <f>'[1](08)'!$J211</f>
        <v>0</v>
      </c>
      <c r="AL211" s="77">
        <f>'[1](08)'!$K211</f>
        <v>0</v>
      </c>
      <c r="AM211" s="78">
        <f t="shared" si="146"/>
        <v>0</v>
      </c>
      <c r="AO211" s="76">
        <f>'[1](09)'!$J211</f>
        <v>0</v>
      </c>
      <c r="AP211" s="77">
        <f>'[1](09)'!$K211</f>
        <v>0</v>
      </c>
      <c r="AQ211" s="78">
        <f t="shared" si="147"/>
        <v>0</v>
      </c>
      <c r="AS211" s="76">
        <f>'[1](10)'!$J211</f>
        <v>0</v>
      </c>
      <c r="AT211" s="77">
        <f>'[1](10)'!$K211</f>
        <v>0</v>
      </c>
      <c r="AU211" s="78">
        <f t="shared" si="148"/>
        <v>0</v>
      </c>
      <c r="AW211" s="76">
        <f>'[1](11)'!$J211</f>
        <v>0</v>
      </c>
      <c r="AX211" s="77">
        <f>'[1](11)'!$K211</f>
        <v>0</v>
      </c>
      <c r="AY211" s="78">
        <f t="shared" si="149"/>
        <v>0</v>
      </c>
      <c r="BA211" s="76">
        <f>'[1](12)'!$J211</f>
        <v>0</v>
      </c>
      <c r="BB211" s="77">
        <f>'[1](12)'!$K211</f>
        <v>0</v>
      </c>
      <c r="BC211" s="78">
        <f t="shared" si="150"/>
        <v>0</v>
      </c>
      <c r="BE211" s="79">
        <f t="shared" si="152"/>
        <v>0</v>
      </c>
      <c r="BF211" s="80">
        <f>IFERROR(HLOOKUP(BE211,A211:$BD$5001,$BL211,0),0)</f>
        <v>43131</v>
      </c>
      <c r="BG211" s="79">
        <f t="shared" si="153"/>
        <v>0</v>
      </c>
      <c r="BH211" s="80">
        <f>IFERROR(HLOOKUP(BG211,A211:$BD$5001,$BL211,0),0)</f>
        <v>43131</v>
      </c>
      <c r="BI211" s="10">
        <f t="shared" si="156"/>
        <v>0</v>
      </c>
      <c r="BJ211" s="11">
        <f t="shared" si="154"/>
        <v>0</v>
      </c>
      <c r="BL211" s="9">
        <f t="shared" si="155"/>
        <v>800</v>
      </c>
    </row>
    <row r="212" spans="1:64" ht="18" customHeight="1" outlineLevel="2">
      <c r="A212" s="81">
        <f>[1]DATA!A212</f>
        <v>164021</v>
      </c>
      <c r="B212" s="82" t="str">
        <f>[1]DATA!B212</f>
        <v>Macaroni Marmaria 10 kg</v>
      </c>
      <c r="C212" s="82" t="str">
        <f>[1]DATA!C212</f>
        <v>Box 10 kg</v>
      </c>
      <c r="E212" s="83"/>
      <c r="F212" s="84"/>
      <c r="G212" s="85"/>
      <c r="I212" s="83">
        <f>'[1](01)'!$J212</f>
        <v>7</v>
      </c>
      <c r="J212" s="84">
        <f>'[1](01)'!$K212</f>
        <v>849.05</v>
      </c>
      <c r="K212" s="85">
        <f t="shared" si="151"/>
        <v>1</v>
      </c>
      <c r="M212" s="83">
        <f>'[1](02)'!$J212</f>
        <v>2</v>
      </c>
      <c r="N212" s="84">
        <f>'[1](02)'!$K212</f>
        <v>289.47000000000003</v>
      </c>
      <c r="O212" s="85">
        <f t="shared" si="140"/>
        <v>-2.5</v>
      </c>
      <c r="Q212" s="83">
        <f>'[1](03)'!$J212</f>
        <v>0</v>
      </c>
      <c r="R212" s="84">
        <f>'[1](03)'!$K212</f>
        <v>0</v>
      </c>
      <c r="S212" s="85">
        <f t="shared" si="141"/>
        <v>0</v>
      </c>
      <c r="U212" s="83">
        <f>'[1](04)'!$J212</f>
        <v>0</v>
      </c>
      <c r="V212" s="84">
        <f>'[1](04)'!$K212</f>
        <v>0</v>
      </c>
      <c r="W212" s="85">
        <f t="shared" si="142"/>
        <v>0</v>
      </c>
      <c r="Y212" s="83">
        <f>'[1](05)'!$J212</f>
        <v>0</v>
      </c>
      <c r="Z212" s="84">
        <f>'[1](05)'!$K212</f>
        <v>0</v>
      </c>
      <c r="AA212" s="85">
        <f t="shared" si="143"/>
        <v>0</v>
      </c>
      <c r="AC212" s="83">
        <f>'[1](06)'!$J212</f>
        <v>0</v>
      </c>
      <c r="AD212" s="84">
        <f>'[1](06)'!$K212</f>
        <v>0</v>
      </c>
      <c r="AE212" s="85">
        <f t="shared" si="144"/>
        <v>0</v>
      </c>
      <c r="AG212" s="83">
        <f>'[1](07)'!$J212</f>
        <v>0</v>
      </c>
      <c r="AH212" s="84">
        <f>'[1](07)'!$K212</f>
        <v>0</v>
      </c>
      <c r="AI212" s="85">
        <f t="shared" si="145"/>
        <v>0</v>
      </c>
      <c r="AK212" s="83">
        <f>'[1](08)'!$J212</f>
        <v>0</v>
      </c>
      <c r="AL212" s="84">
        <f>'[1](08)'!$K212</f>
        <v>0</v>
      </c>
      <c r="AM212" s="85">
        <f t="shared" si="146"/>
        <v>0</v>
      </c>
      <c r="AO212" s="83">
        <f>'[1](09)'!$J212</f>
        <v>0</v>
      </c>
      <c r="AP212" s="84">
        <f>'[1](09)'!$K212</f>
        <v>0</v>
      </c>
      <c r="AQ212" s="85">
        <f t="shared" si="147"/>
        <v>0</v>
      </c>
      <c r="AS212" s="83">
        <f>'[1](10)'!$J212</f>
        <v>0</v>
      </c>
      <c r="AT212" s="84">
        <f>'[1](10)'!$K212</f>
        <v>0</v>
      </c>
      <c r="AU212" s="85">
        <f t="shared" si="148"/>
        <v>0</v>
      </c>
      <c r="AW212" s="83">
        <f>'[1](11)'!$J212</f>
        <v>0</v>
      </c>
      <c r="AX212" s="84">
        <f>'[1](11)'!$K212</f>
        <v>0</v>
      </c>
      <c r="AY212" s="85">
        <f t="shared" si="149"/>
        <v>0</v>
      </c>
      <c r="BA212" s="83">
        <f>'[1](12)'!$J212</f>
        <v>0</v>
      </c>
      <c r="BB212" s="84">
        <f>'[1](12)'!$K212</f>
        <v>0</v>
      </c>
      <c r="BC212" s="85">
        <f t="shared" si="150"/>
        <v>0</v>
      </c>
      <c r="BE212" s="86">
        <f t="shared" si="152"/>
        <v>7</v>
      </c>
      <c r="BF212" s="87">
        <f>IFERROR(HLOOKUP(BE212,A212:$BD$5001,$BL212,0),0)</f>
        <v>43131</v>
      </c>
      <c r="BG212" s="86">
        <f t="shared" si="153"/>
        <v>0</v>
      </c>
      <c r="BH212" s="87">
        <f>IFERROR(HLOOKUP(BG212,A212:$BD$5001,$BL212,0),0)</f>
        <v>43190</v>
      </c>
      <c r="BI212" s="88">
        <f t="shared" si="156"/>
        <v>7</v>
      </c>
      <c r="BJ212" s="89">
        <f t="shared" si="154"/>
        <v>-1</v>
      </c>
      <c r="BL212" s="9">
        <f t="shared" si="155"/>
        <v>799</v>
      </c>
    </row>
    <row r="213" spans="1:64" ht="18" customHeight="1" outlineLevel="2">
      <c r="A213" s="74">
        <f>[1]DATA!A213</f>
        <v>164023</v>
      </c>
      <c r="B213" s="75" t="str">
        <f>[1]DATA!B213</f>
        <v>Egg Noodles 400 Gr</v>
      </c>
      <c r="C213" s="75" t="str">
        <f>[1]DATA!C213</f>
        <v>Pkt 400 Gr</v>
      </c>
      <c r="E213" s="76"/>
      <c r="F213" s="77"/>
      <c r="G213" s="78"/>
      <c r="I213" s="76">
        <f>'[1](01)'!$J213</f>
        <v>0</v>
      </c>
      <c r="J213" s="77">
        <f>'[1](01)'!$K213</f>
        <v>0</v>
      </c>
      <c r="K213" s="78">
        <f t="shared" si="151"/>
        <v>0</v>
      </c>
      <c r="M213" s="76">
        <f>'[1](02)'!$J213</f>
        <v>0</v>
      </c>
      <c r="N213" s="77">
        <f>'[1](02)'!$K213</f>
        <v>0</v>
      </c>
      <c r="O213" s="78">
        <f t="shared" si="140"/>
        <v>0</v>
      </c>
      <c r="Q213" s="76">
        <f>'[1](03)'!$J213</f>
        <v>0</v>
      </c>
      <c r="R213" s="77">
        <f>'[1](03)'!$K213</f>
        <v>0</v>
      </c>
      <c r="S213" s="78">
        <f t="shared" si="141"/>
        <v>0</v>
      </c>
      <c r="U213" s="76">
        <f>'[1](04)'!$J213</f>
        <v>0</v>
      </c>
      <c r="V213" s="77">
        <f>'[1](04)'!$K213</f>
        <v>0</v>
      </c>
      <c r="W213" s="78">
        <f t="shared" si="142"/>
        <v>0</v>
      </c>
      <c r="Y213" s="76">
        <f>'[1](05)'!$J213</f>
        <v>0</v>
      </c>
      <c r="Z213" s="77">
        <f>'[1](05)'!$K213</f>
        <v>0</v>
      </c>
      <c r="AA213" s="78">
        <f t="shared" si="143"/>
        <v>0</v>
      </c>
      <c r="AC213" s="76">
        <f>'[1](06)'!$J213</f>
        <v>0</v>
      </c>
      <c r="AD213" s="77">
        <f>'[1](06)'!$K213</f>
        <v>0</v>
      </c>
      <c r="AE213" s="78">
        <f t="shared" si="144"/>
        <v>0</v>
      </c>
      <c r="AG213" s="76">
        <f>'[1](07)'!$J213</f>
        <v>0</v>
      </c>
      <c r="AH213" s="77">
        <f>'[1](07)'!$K213</f>
        <v>0</v>
      </c>
      <c r="AI213" s="78">
        <f t="shared" si="145"/>
        <v>0</v>
      </c>
      <c r="AK213" s="76">
        <f>'[1](08)'!$J213</f>
        <v>0</v>
      </c>
      <c r="AL213" s="77">
        <f>'[1](08)'!$K213</f>
        <v>0</v>
      </c>
      <c r="AM213" s="78">
        <f t="shared" si="146"/>
        <v>0</v>
      </c>
      <c r="AO213" s="76">
        <f>'[1](09)'!$J213</f>
        <v>0</v>
      </c>
      <c r="AP213" s="77">
        <f>'[1](09)'!$K213</f>
        <v>0</v>
      </c>
      <c r="AQ213" s="78">
        <f t="shared" si="147"/>
        <v>0</v>
      </c>
      <c r="AS213" s="76">
        <f>'[1](10)'!$J213</f>
        <v>0</v>
      </c>
      <c r="AT213" s="77">
        <f>'[1](10)'!$K213</f>
        <v>0</v>
      </c>
      <c r="AU213" s="78">
        <f t="shared" si="148"/>
        <v>0</v>
      </c>
      <c r="AW213" s="76">
        <f>'[1](11)'!$J213</f>
        <v>0</v>
      </c>
      <c r="AX213" s="77">
        <f>'[1](11)'!$K213</f>
        <v>0</v>
      </c>
      <c r="AY213" s="78">
        <f t="shared" si="149"/>
        <v>0</v>
      </c>
      <c r="BA213" s="76">
        <f>'[1](12)'!$J213</f>
        <v>0</v>
      </c>
      <c r="BB213" s="77">
        <f>'[1](12)'!$K213</f>
        <v>0</v>
      </c>
      <c r="BC213" s="78">
        <f t="shared" si="150"/>
        <v>0</v>
      </c>
      <c r="BE213" s="79">
        <f t="shared" si="152"/>
        <v>0</v>
      </c>
      <c r="BF213" s="80">
        <f>IFERROR(HLOOKUP(BE213,A213:$BD$5001,$BL213,0),0)</f>
        <v>43131</v>
      </c>
      <c r="BG213" s="79">
        <f t="shared" si="153"/>
        <v>0</v>
      </c>
      <c r="BH213" s="80">
        <f>IFERROR(HLOOKUP(BG213,A213:$BD$5001,$BL213,0),0)</f>
        <v>43131</v>
      </c>
      <c r="BI213" s="10">
        <f t="shared" si="156"/>
        <v>0</v>
      </c>
      <c r="BJ213" s="11">
        <f t="shared" si="154"/>
        <v>0</v>
      </c>
      <c r="BL213" s="9">
        <f t="shared" si="155"/>
        <v>798</v>
      </c>
    </row>
    <row r="214" spans="1:64" ht="18" customHeight="1" outlineLevel="2">
      <c r="A214" s="81">
        <f>[1]DATA!A214</f>
        <v>164024</v>
      </c>
      <c r="B214" s="82" t="str">
        <f>[1]DATA!B214</f>
        <v>Macaroni Marmaria 8 kg</v>
      </c>
      <c r="C214" s="82" t="str">
        <f>[1]DATA!C214</f>
        <v>Box 8 kg</v>
      </c>
      <c r="E214" s="83"/>
      <c r="F214" s="84"/>
      <c r="G214" s="85"/>
      <c r="I214" s="83">
        <f>'[1](01)'!$J214</f>
        <v>3</v>
      </c>
      <c r="J214" s="84">
        <f>'[1](01)'!$K214</f>
        <v>384</v>
      </c>
      <c r="K214" s="85">
        <f t="shared" si="151"/>
        <v>1</v>
      </c>
      <c r="M214" s="83">
        <f>'[1](02)'!$J214</f>
        <v>7</v>
      </c>
      <c r="N214" s="84">
        <f>'[1](02)'!$K214</f>
        <v>896</v>
      </c>
      <c r="O214" s="85">
        <f t="shared" si="140"/>
        <v>0.5714285714285714</v>
      </c>
      <c r="Q214" s="83">
        <f>'[1](03)'!$J214</f>
        <v>0</v>
      </c>
      <c r="R214" s="84">
        <f>'[1](03)'!$K214</f>
        <v>0</v>
      </c>
      <c r="S214" s="85">
        <f t="shared" si="141"/>
        <v>0</v>
      </c>
      <c r="U214" s="83">
        <f>'[1](04)'!$J214</f>
        <v>0</v>
      </c>
      <c r="V214" s="84">
        <f>'[1](04)'!$K214</f>
        <v>0</v>
      </c>
      <c r="W214" s="85">
        <f t="shared" si="142"/>
        <v>0</v>
      </c>
      <c r="Y214" s="83">
        <f>'[1](05)'!$J214</f>
        <v>0</v>
      </c>
      <c r="Z214" s="84">
        <f>'[1](05)'!$K214</f>
        <v>0</v>
      </c>
      <c r="AA214" s="85">
        <f t="shared" si="143"/>
        <v>0</v>
      </c>
      <c r="AC214" s="83">
        <f>'[1](06)'!$J214</f>
        <v>0</v>
      </c>
      <c r="AD214" s="84">
        <f>'[1](06)'!$K214</f>
        <v>0</v>
      </c>
      <c r="AE214" s="85">
        <f t="shared" si="144"/>
        <v>0</v>
      </c>
      <c r="AG214" s="83">
        <f>'[1](07)'!$J214</f>
        <v>0</v>
      </c>
      <c r="AH214" s="84">
        <f>'[1](07)'!$K214</f>
        <v>0</v>
      </c>
      <c r="AI214" s="85">
        <f t="shared" si="145"/>
        <v>0</v>
      </c>
      <c r="AK214" s="83">
        <f>'[1](08)'!$J214</f>
        <v>0</v>
      </c>
      <c r="AL214" s="84">
        <f>'[1](08)'!$K214</f>
        <v>0</v>
      </c>
      <c r="AM214" s="85">
        <f t="shared" si="146"/>
        <v>0</v>
      </c>
      <c r="AO214" s="83">
        <f>'[1](09)'!$J214</f>
        <v>0</v>
      </c>
      <c r="AP214" s="84">
        <f>'[1](09)'!$K214</f>
        <v>0</v>
      </c>
      <c r="AQ214" s="85">
        <f t="shared" si="147"/>
        <v>0</v>
      </c>
      <c r="AS214" s="83">
        <f>'[1](10)'!$J214</f>
        <v>0</v>
      </c>
      <c r="AT214" s="84">
        <f>'[1](10)'!$K214</f>
        <v>0</v>
      </c>
      <c r="AU214" s="85">
        <f t="shared" si="148"/>
        <v>0</v>
      </c>
      <c r="AW214" s="83">
        <f>'[1](11)'!$J214</f>
        <v>0</v>
      </c>
      <c r="AX214" s="84">
        <f>'[1](11)'!$K214</f>
        <v>0</v>
      </c>
      <c r="AY214" s="85">
        <f t="shared" si="149"/>
        <v>0</v>
      </c>
      <c r="BA214" s="83">
        <f>'[1](12)'!$J214</f>
        <v>0</v>
      </c>
      <c r="BB214" s="84">
        <f>'[1](12)'!$K214</f>
        <v>0</v>
      </c>
      <c r="BC214" s="85">
        <f t="shared" si="150"/>
        <v>0</v>
      </c>
      <c r="BE214" s="86">
        <f t="shared" si="152"/>
        <v>7</v>
      </c>
      <c r="BF214" s="87">
        <f>IFERROR(HLOOKUP(BE214,A214:$BD$5001,$BL214,0),0)</f>
        <v>43159</v>
      </c>
      <c r="BG214" s="86">
        <f t="shared" si="153"/>
        <v>0</v>
      </c>
      <c r="BH214" s="87">
        <f>IFERROR(HLOOKUP(BG214,A214:$BD$5001,$BL214,0),0)</f>
        <v>43190</v>
      </c>
      <c r="BI214" s="88">
        <f t="shared" si="156"/>
        <v>7</v>
      </c>
      <c r="BJ214" s="89">
        <f t="shared" si="154"/>
        <v>-1</v>
      </c>
      <c r="BL214" s="9">
        <f t="shared" si="155"/>
        <v>797</v>
      </c>
    </row>
    <row r="215" spans="1:64" s="100" customFormat="1" ht="18" customHeight="1" outlineLevel="1">
      <c r="A215" s="90">
        <f>[1]DATA!A215</f>
        <v>0</v>
      </c>
      <c r="B215" s="91" t="str">
        <f>[1]DATA!B215</f>
        <v>Total Rice &amp; Macaroni</v>
      </c>
      <c r="C215" s="91">
        <f>[1]DATA!C215</f>
        <v>0</v>
      </c>
      <c r="D215" s="92"/>
      <c r="E215" s="93"/>
      <c r="F215" s="94"/>
      <c r="G215" s="95"/>
      <c r="H215" s="92"/>
      <c r="I215" s="93"/>
      <c r="J215" s="94">
        <f>'[1](01)'!$K215</f>
        <v>32547.58</v>
      </c>
      <c r="K215" s="95"/>
      <c r="L215" s="92"/>
      <c r="M215" s="93"/>
      <c r="N215" s="94">
        <f>'[1](02)'!$K215</f>
        <v>33392.400000000001</v>
      </c>
      <c r="O215" s="95"/>
      <c r="P215" s="92"/>
      <c r="Q215" s="93"/>
      <c r="R215" s="94">
        <f>'[1](03)'!$K215</f>
        <v>0</v>
      </c>
      <c r="S215" s="95"/>
      <c r="T215" s="92"/>
      <c r="U215" s="93"/>
      <c r="V215" s="94">
        <f>'[1](04)'!$K215</f>
        <v>0</v>
      </c>
      <c r="W215" s="95"/>
      <c r="X215" s="92"/>
      <c r="Y215" s="93"/>
      <c r="Z215" s="94">
        <f>'[1](05)'!$K215</f>
        <v>0</v>
      </c>
      <c r="AA215" s="95"/>
      <c r="AB215" s="92"/>
      <c r="AC215" s="93"/>
      <c r="AD215" s="94">
        <f>'[1](06)'!$K215</f>
        <v>0</v>
      </c>
      <c r="AE215" s="95"/>
      <c r="AF215" s="92"/>
      <c r="AG215" s="93"/>
      <c r="AH215" s="94">
        <f>'[1](07)'!$K215</f>
        <v>0</v>
      </c>
      <c r="AI215" s="95"/>
      <c r="AJ215" s="92"/>
      <c r="AK215" s="93"/>
      <c r="AL215" s="94">
        <f>'[1](08)'!$K215</f>
        <v>0</v>
      </c>
      <c r="AM215" s="95"/>
      <c r="AN215" s="92"/>
      <c r="AO215" s="93"/>
      <c r="AP215" s="94">
        <f>'[1](09)'!$K215</f>
        <v>0</v>
      </c>
      <c r="AQ215" s="95"/>
      <c r="AR215" s="92"/>
      <c r="AS215" s="93"/>
      <c r="AT215" s="94">
        <f>'[1](10)'!$K215</f>
        <v>0</v>
      </c>
      <c r="AU215" s="95"/>
      <c r="AV215" s="92"/>
      <c r="AW215" s="93"/>
      <c r="AX215" s="94">
        <f>'[1](11)'!$K215</f>
        <v>0</v>
      </c>
      <c r="AY215" s="95"/>
      <c r="AZ215" s="92"/>
      <c r="BA215" s="93"/>
      <c r="BB215" s="94">
        <f>'[1](12)'!$K215</f>
        <v>0</v>
      </c>
      <c r="BC215" s="95"/>
      <c r="BD215" s="92"/>
      <c r="BE215" s="96"/>
      <c r="BF215" s="97"/>
      <c r="BG215" s="96"/>
      <c r="BH215" s="97"/>
      <c r="BI215" s="98"/>
      <c r="BJ215" s="99">
        <f t="shared" si="154"/>
        <v>0</v>
      </c>
      <c r="BK215" s="92"/>
      <c r="BL215" s="9">
        <f t="shared" si="155"/>
        <v>796</v>
      </c>
    </row>
    <row r="216" spans="1:64" ht="18" customHeight="1" outlineLevel="2">
      <c r="A216" s="101">
        <f>[1]DATA!A216</f>
        <v>0</v>
      </c>
      <c r="B216" s="102" t="str">
        <f>[1]DATA!B216</f>
        <v>Sauces</v>
      </c>
      <c r="C216" s="102">
        <f>[1]DATA!C216</f>
        <v>0</v>
      </c>
      <c r="E216" s="103"/>
      <c r="F216" s="104"/>
      <c r="G216" s="105"/>
      <c r="I216" s="103"/>
      <c r="J216" s="104"/>
      <c r="K216" s="105"/>
      <c r="M216" s="103"/>
      <c r="N216" s="104"/>
      <c r="O216" s="105"/>
      <c r="Q216" s="103"/>
      <c r="R216" s="104"/>
      <c r="S216" s="105"/>
      <c r="U216" s="103"/>
      <c r="V216" s="104"/>
      <c r="W216" s="105"/>
      <c r="Y216" s="103"/>
      <c r="Z216" s="104"/>
      <c r="AA216" s="105"/>
      <c r="AC216" s="103"/>
      <c r="AD216" s="104"/>
      <c r="AE216" s="105"/>
      <c r="AG216" s="103"/>
      <c r="AH216" s="104"/>
      <c r="AI216" s="105"/>
      <c r="AK216" s="103"/>
      <c r="AL216" s="104"/>
      <c r="AM216" s="105"/>
      <c r="AO216" s="103"/>
      <c r="AP216" s="104"/>
      <c r="AQ216" s="105"/>
      <c r="AS216" s="103"/>
      <c r="AT216" s="104"/>
      <c r="AU216" s="105"/>
      <c r="AW216" s="103"/>
      <c r="AX216" s="104"/>
      <c r="AY216" s="105"/>
      <c r="BA216" s="103"/>
      <c r="BB216" s="104"/>
      <c r="BC216" s="105"/>
      <c r="BE216" s="106"/>
      <c r="BF216" s="107"/>
      <c r="BG216" s="106"/>
      <c r="BH216" s="107"/>
      <c r="BI216" s="108"/>
      <c r="BJ216" s="109">
        <f t="shared" si="154"/>
        <v>0</v>
      </c>
      <c r="BL216" s="9">
        <f t="shared" si="155"/>
        <v>795</v>
      </c>
    </row>
    <row r="217" spans="1:64" ht="18" customHeight="1" outlineLevel="2">
      <c r="A217" s="74">
        <f>[1]DATA!A217</f>
        <v>165001</v>
      </c>
      <c r="B217" s="75" t="str">
        <f>[1]DATA!B217</f>
        <v>Beef Stock 1.5 kg</v>
      </c>
      <c r="C217" s="75" t="str">
        <f>[1]DATA!C217</f>
        <v>Pkt 1.5 Kg</v>
      </c>
      <c r="E217" s="76"/>
      <c r="F217" s="77"/>
      <c r="G217" s="78"/>
      <c r="I217" s="76">
        <f>'[1](01)'!$J217</f>
        <v>0</v>
      </c>
      <c r="J217" s="77">
        <f>'[1](01)'!$K217</f>
        <v>0</v>
      </c>
      <c r="K217" s="78">
        <f t="shared" si="151"/>
        <v>0</v>
      </c>
      <c r="M217" s="76">
        <f>'[1](02)'!$J217</f>
        <v>0</v>
      </c>
      <c r="N217" s="77">
        <f>'[1](02)'!$K217</f>
        <v>0</v>
      </c>
      <c r="O217" s="78">
        <f t="shared" ref="O217:O261" si="157">IF(M217&gt;=I217,IFERROR(SUM(M217-I217)/M217,0),IF(M217&lt;=I217,IFERROR(-SUM(I217-M217)/M217,0)))</f>
        <v>0</v>
      </c>
      <c r="Q217" s="76">
        <f>'[1](03)'!$J217</f>
        <v>0</v>
      </c>
      <c r="R217" s="77">
        <f>'[1](03)'!$K217</f>
        <v>0</v>
      </c>
      <c r="S217" s="78">
        <f t="shared" ref="S217:S261" si="158">IF(Q217&gt;=M217,IFERROR(SUM(Q217-M217)/Q217,0),IF(Q217&lt;=M217,IFERROR(-SUM(M217-Q217)/Q217,0)))</f>
        <v>0</v>
      </c>
      <c r="U217" s="76">
        <f>'[1](04)'!$J217</f>
        <v>0</v>
      </c>
      <c r="V217" s="77">
        <f>'[1](04)'!$K217</f>
        <v>0</v>
      </c>
      <c r="W217" s="78">
        <f t="shared" ref="W217:W261" si="159">IF(U217&gt;=Q217,IFERROR(SUM(U217-Q217)/U217,0),IF(U217&lt;=Q217,IFERROR(-SUM(Q217-U217)/U217,0)))</f>
        <v>0</v>
      </c>
      <c r="Y217" s="76">
        <f>'[1](05)'!$J217</f>
        <v>0</v>
      </c>
      <c r="Z217" s="77">
        <f>'[1](05)'!$K217</f>
        <v>0</v>
      </c>
      <c r="AA217" s="78">
        <f t="shared" ref="AA217:AA261" si="160">IF(Y217&gt;=U217,IFERROR(SUM(Y217-U217)/Y217,0),IF(Y217&lt;=U217,IFERROR(-SUM(U217-Y217)/Y217,0)))</f>
        <v>0</v>
      </c>
      <c r="AC217" s="76">
        <f>'[1](06)'!$J217</f>
        <v>0</v>
      </c>
      <c r="AD217" s="77">
        <f>'[1](06)'!$K217</f>
        <v>0</v>
      </c>
      <c r="AE217" s="78">
        <f t="shared" ref="AE217:AE261" si="161">IF(AC217&gt;=Y217,IFERROR(SUM(AC217-Y217)/AC217,0),IF(AC217&lt;=Y217,IFERROR(-SUM(Y217-AC217)/AC217,0)))</f>
        <v>0</v>
      </c>
      <c r="AG217" s="76">
        <f>'[1](07)'!$J217</f>
        <v>0</v>
      </c>
      <c r="AH217" s="77">
        <f>'[1](07)'!$K217</f>
        <v>0</v>
      </c>
      <c r="AI217" s="78">
        <f t="shared" ref="AI217:AI261" si="162">IF(AG217&gt;=AC217,IFERROR(SUM(AG217-AC217)/AG217,0),IF(AG217&lt;=AC217,IFERROR(-SUM(AC217-AG217)/AG217,0)))</f>
        <v>0</v>
      </c>
      <c r="AK217" s="76">
        <f>'[1](08)'!$J217</f>
        <v>0</v>
      </c>
      <c r="AL217" s="77">
        <f>'[1](08)'!$K217</f>
        <v>0</v>
      </c>
      <c r="AM217" s="78">
        <f t="shared" ref="AM217:AM261" si="163">IF(AK217&gt;=AG217,IFERROR(SUM(AK217-AG217)/AK217,0),IF(AK217&lt;=AG217,IFERROR(-SUM(AG217-AK217)/AK217,0)))</f>
        <v>0</v>
      </c>
      <c r="AO217" s="76">
        <f>'[1](09)'!$J217</f>
        <v>0</v>
      </c>
      <c r="AP217" s="77">
        <f>'[1](09)'!$K217</f>
        <v>0</v>
      </c>
      <c r="AQ217" s="78">
        <f t="shared" ref="AQ217:AQ261" si="164">IF(AO217&gt;=AK217,IFERROR(SUM(AO217-AK217)/AO217,0),IF(AO217&lt;=AK217,IFERROR(-SUM(AK217-AO217)/AO217,0)))</f>
        <v>0</v>
      </c>
      <c r="AS217" s="76">
        <f>'[1](10)'!$J217</f>
        <v>0</v>
      </c>
      <c r="AT217" s="77">
        <f>'[1](10)'!$K217</f>
        <v>0</v>
      </c>
      <c r="AU217" s="78">
        <f t="shared" ref="AU217:AU261" si="165">IF(AS217&gt;=AO217,IFERROR(SUM(AS217-AO217)/AS217,0),IF(AS217&lt;=AO217,IFERROR(-SUM(AO217-AS217)/AS217,0)))</f>
        <v>0</v>
      </c>
      <c r="AW217" s="76">
        <f>'[1](11)'!$J217</f>
        <v>0</v>
      </c>
      <c r="AX217" s="77">
        <f>'[1](11)'!$K217</f>
        <v>0</v>
      </c>
      <c r="AY217" s="78">
        <f t="shared" ref="AY217:AY261" si="166">IF(AW217&gt;=AS217,IFERROR(SUM(AW217-AS217)/AW217,0),IF(AW217&lt;=AS217,IFERROR(-SUM(AS217-AW217)/AW217,0)))</f>
        <v>0</v>
      </c>
      <c r="BA217" s="76">
        <f>'[1](12)'!$J217</f>
        <v>0</v>
      </c>
      <c r="BB217" s="77">
        <f>'[1](12)'!$K217</f>
        <v>0</v>
      </c>
      <c r="BC217" s="78">
        <f t="shared" ref="BC217:BC261" si="167">IF(BA217&gt;=AW217,IFERROR(SUM(BA217-AW217)/BA217,0),IF(BA217&lt;=AW217,IFERROR(-SUM(AW217-BA217)/BA217,0)))</f>
        <v>0</v>
      </c>
      <c r="BE217" s="79">
        <f t="shared" si="152"/>
        <v>0</v>
      </c>
      <c r="BF217" s="80">
        <f>IFERROR(HLOOKUP(BE217,A217:$BD$5001,$BL217,0),0)</f>
        <v>43131</v>
      </c>
      <c r="BG217" s="79">
        <f t="shared" si="153"/>
        <v>0</v>
      </c>
      <c r="BH217" s="80">
        <f>IFERROR(HLOOKUP(BG217,A217:$BD$5001,$BL217,0),0)</f>
        <v>43131</v>
      </c>
      <c r="BI217" s="10">
        <f t="shared" si="156"/>
        <v>0</v>
      </c>
      <c r="BJ217" s="11">
        <f t="shared" si="154"/>
        <v>0</v>
      </c>
      <c r="BL217" s="9">
        <f t="shared" si="155"/>
        <v>794</v>
      </c>
    </row>
    <row r="218" spans="1:64" ht="18" customHeight="1" outlineLevel="2">
      <c r="A218" s="81">
        <f>[1]DATA!A218</f>
        <v>165002</v>
      </c>
      <c r="B218" s="82" t="str">
        <f>[1]DATA!B218</f>
        <v>Chicken Stock 1.5 kg</v>
      </c>
      <c r="C218" s="82" t="str">
        <f>[1]DATA!C218</f>
        <v>Pkt 1.5 Kg</v>
      </c>
      <c r="E218" s="83"/>
      <c r="F218" s="84"/>
      <c r="G218" s="85"/>
      <c r="I218" s="83">
        <f>'[1](01)'!$J218</f>
        <v>0</v>
      </c>
      <c r="J218" s="84">
        <f>'[1](01)'!$K218</f>
        <v>0</v>
      </c>
      <c r="K218" s="85">
        <f t="shared" si="151"/>
        <v>0</v>
      </c>
      <c r="M218" s="83">
        <f>'[1](02)'!$J218</f>
        <v>0</v>
      </c>
      <c r="N218" s="84">
        <f>'[1](02)'!$K218</f>
        <v>0</v>
      </c>
      <c r="O218" s="85">
        <f t="shared" si="157"/>
        <v>0</v>
      </c>
      <c r="Q218" s="83">
        <f>'[1](03)'!$J218</f>
        <v>0</v>
      </c>
      <c r="R218" s="84">
        <f>'[1](03)'!$K218</f>
        <v>0</v>
      </c>
      <c r="S218" s="85">
        <f t="shared" si="158"/>
        <v>0</v>
      </c>
      <c r="U218" s="83">
        <f>'[1](04)'!$J218</f>
        <v>0</v>
      </c>
      <c r="V218" s="84">
        <f>'[1](04)'!$K218</f>
        <v>0</v>
      </c>
      <c r="W218" s="85">
        <f t="shared" si="159"/>
        <v>0</v>
      </c>
      <c r="Y218" s="83">
        <f>'[1](05)'!$J218</f>
        <v>0</v>
      </c>
      <c r="Z218" s="84">
        <f>'[1](05)'!$K218</f>
        <v>0</v>
      </c>
      <c r="AA218" s="85">
        <f t="shared" si="160"/>
        <v>0</v>
      </c>
      <c r="AC218" s="83">
        <f>'[1](06)'!$J218</f>
        <v>0</v>
      </c>
      <c r="AD218" s="84">
        <f>'[1](06)'!$K218</f>
        <v>0</v>
      </c>
      <c r="AE218" s="85">
        <f t="shared" si="161"/>
        <v>0</v>
      </c>
      <c r="AG218" s="83">
        <f>'[1](07)'!$J218</f>
        <v>0</v>
      </c>
      <c r="AH218" s="84">
        <f>'[1](07)'!$K218</f>
        <v>0</v>
      </c>
      <c r="AI218" s="85">
        <f t="shared" si="162"/>
        <v>0</v>
      </c>
      <c r="AK218" s="83">
        <f>'[1](08)'!$J218</f>
        <v>0</v>
      </c>
      <c r="AL218" s="84">
        <f>'[1](08)'!$K218</f>
        <v>0</v>
      </c>
      <c r="AM218" s="85">
        <f t="shared" si="163"/>
        <v>0</v>
      </c>
      <c r="AO218" s="83">
        <f>'[1](09)'!$J218</f>
        <v>0</v>
      </c>
      <c r="AP218" s="84">
        <f>'[1](09)'!$K218</f>
        <v>0</v>
      </c>
      <c r="AQ218" s="85">
        <f t="shared" si="164"/>
        <v>0</v>
      </c>
      <c r="AS218" s="83">
        <f>'[1](10)'!$J218</f>
        <v>0</v>
      </c>
      <c r="AT218" s="84">
        <f>'[1](10)'!$K218</f>
        <v>0</v>
      </c>
      <c r="AU218" s="85">
        <f t="shared" si="165"/>
        <v>0</v>
      </c>
      <c r="AW218" s="83">
        <f>'[1](11)'!$J218</f>
        <v>0</v>
      </c>
      <c r="AX218" s="84">
        <f>'[1](11)'!$K218</f>
        <v>0</v>
      </c>
      <c r="AY218" s="85">
        <f t="shared" si="166"/>
        <v>0</v>
      </c>
      <c r="BA218" s="83">
        <f>'[1](12)'!$J218</f>
        <v>0</v>
      </c>
      <c r="BB218" s="84">
        <f>'[1](12)'!$K218</f>
        <v>0</v>
      </c>
      <c r="BC218" s="85">
        <f t="shared" si="167"/>
        <v>0</v>
      </c>
      <c r="BE218" s="86">
        <f t="shared" si="152"/>
        <v>0</v>
      </c>
      <c r="BF218" s="87">
        <f>IFERROR(HLOOKUP(BE218,A218:$BD$5001,$BL218,0),0)</f>
        <v>43131</v>
      </c>
      <c r="BG218" s="86">
        <f t="shared" si="153"/>
        <v>0</v>
      </c>
      <c r="BH218" s="87">
        <f>IFERROR(HLOOKUP(BG218,A218:$BD$5001,$BL218,0),0)</f>
        <v>43131</v>
      </c>
      <c r="BI218" s="88">
        <f t="shared" si="156"/>
        <v>0</v>
      </c>
      <c r="BJ218" s="89">
        <f t="shared" si="154"/>
        <v>0</v>
      </c>
      <c r="BL218" s="9">
        <f t="shared" si="155"/>
        <v>793</v>
      </c>
    </row>
    <row r="219" spans="1:64" ht="18" customHeight="1" outlineLevel="2">
      <c r="A219" s="74">
        <f>[1]DATA!A219</f>
        <v>165003</v>
      </c>
      <c r="B219" s="75" t="str">
        <f>[1]DATA!B219</f>
        <v>Chicken Stock Packet 24 Each</v>
      </c>
      <c r="C219" s="75" t="str">
        <f>[1]DATA!C219</f>
        <v>Pkt 24 Each</v>
      </c>
      <c r="E219" s="76"/>
      <c r="F219" s="77"/>
      <c r="G219" s="78"/>
      <c r="I219" s="76">
        <f>'[1](01)'!$J219</f>
        <v>0</v>
      </c>
      <c r="J219" s="77">
        <f>'[1](01)'!$K219</f>
        <v>0</v>
      </c>
      <c r="K219" s="78">
        <f t="shared" si="151"/>
        <v>0</v>
      </c>
      <c r="M219" s="76">
        <f>'[1](02)'!$J219</f>
        <v>0</v>
      </c>
      <c r="N219" s="77">
        <f>'[1](02)'!$K219</f>
        <v>0</v>
      </c>
      <c r="O219" s="78">
        <f t="shared" si="157"/>
        <v>0</v>
      </c>
      <c r="Q219" s="76">
        <f>'[1](03)'!$J219</f>
        <v>0</v>
      </c>
      <c r="R219" s="77">
        <f>'[1](03)'!$K219</f>
        <v>0</v>
      </c>
      <c r="S219" s="78">
        <f t="shared" si="158"/>
        <v>0</v>
      </c>
      <c r="U219" s="76">
        <f>'[1](04)'!$J219</f>
        <v>0</v>
      </c>
      <c r="V219" s="77">
        <f>'[1](04)'!$K219</f>
        <v>0</v>
      </c>
      <c r="W219" s="78">
        <f t="shared" si="159"/>
        <v>0</v>
      </c>
      <c r="Y219" s="76">
        <f>'[1](05)'!$J219</f>
        <v>0</v>
      </c>
      <c r="Z219" s="77">
        <f>'[1](05)'!$K219</f>
        <v>0</v>
      </c>
      <c r="AA219" s="78">
        <f t="shared" si="160"/>
        <v>0</v>
      </c>
      <c r="AC219" s="76">
        <f>'[1](06)'!$J219</f>
        <v>0</v>
      </c>
      <c r="AD219" s="77">
        <f>'[1](06)'!$K219</f>
        <v>0</v>
      </c>
      <c r="AE219" s="78">
        <f t="shared" si="161"/>
        <v>0</v>
      </c>
      <c r="AG219" s="76">
        <f>'[1](07)'!$J219</f>
        <v>0</v>
      </c>
      <c r="AH219" s="77">
        <f>'[1](07)'!$K219</f>
        <v>0</v>
      </c>
      <c r="AI219" s="78">
        <f t="shared" si="162"/>
        <v>0</v>
      </c>
      <c r="AK219" s="76">
        <f>'[1](08)'!$J219</f>
        <v>0</v>
      </c>
      <c r="AL219" s="77">
        <f>'[1](08)'!$K219</f>
        <v>0</v>
      </c>
      <c r="AM219" s="78">
        <f t="shared" si="163"/>
        <v>0</v>
      </c>
      <c r="AO219" s="76">
        <f>'[1](09)'!$J219</f>
        <v>0</v>
      </c>
      <c r="AP219" s="77">
        <f>'[1](09)'!$K219</f>
        <v>0</v>
      </c>
      <c r="AQ219" s="78">
        <f t="shared" si="164"/>
        <v>0</v>
      </c>
      <c r="AS219" s="76">
        <f>'[1](10)'!$J219</f>
        <v>0</v>
      </c>
      <c r="AT219" s="77">
        <f>'[1](10)'!$K219</f>
        <v>0</v>
      </c>
      <c r="AU219" s="78">
        <f t="shared" si="165"/>
        <v>0</v>
      </c>
      <c r="AW219" s="76">
        <f>'[1](11)'!$J219</f>
        <v>0</v>
      </c>
      <c r="AX219" s="77">
        <f>'[1](11)'!$K219</f>
        <v>0</v>
      </c>
      <c r="AY219" s="78">
        <f t="shared" si="166"/>
        <v>0</v>
      </c>
      <c r="BA219" s="76">
        <f>'[1](12)'!$J219</f>
        <v>0</v>
      </c>
      <c r="BB219" s="77">
        <f>'[1](12)'!$K219</f>
        <v>0</v>
      </c>
      <c r="BC219" s="78">
        <f t="shared" si="167"/>
        <v>0</v>
      </c>
      <c r="BE219" s="79">
        <f t="shared" si="152"/>
        <v>0</v>
      </c>
      <c r="BF219" s="80">
        <f>IFERROR(HLOOKUP(BE219,A219:$BD$5001,$BL219,0),0)</f>
        <v>43131</v>
      </c>
      <c r="BG219" s="79">
        <f t="shared" si="153"/>
        <v>0</v>
      </c>
      <c r="BH219" s="80">
        <f>IFERROR(HLOOKUP(BG219,A219:$BD$5001,$BL219,0),0)</f>
        <v>43131</v>
      </c>
      <c r="BI219" s="10">
        <f t="shared" si="156"/>
        <v>0</v>
      </c>
      <c r="BJ219" s="11">
        <f t="shared" si="154"/>
        <v>0</v>
      </c>
      <c r="BL219" s="9">
        <f t="shared" si="155"/>
        <v>792</v>
      </c>
    </row>
    <row r="220" spans="1:64" ht="18" customHeight="1" outlineLevel="2">
      <c r="A220" s="81">
        <f>[1]DATA!A220</f>
        <v>165004</v>
      </c>
      <c r="B220" s="82" t="str">
        <f>[1]DATA!B220</f>
        <v>Fish Stock 1300 Gr</v>
      </c>
      <c r="C220" s="82" t="str">
        <f>[1]DATA!C220</f>
        <v>Tin 1.300</v>
      </c>
      <c r="E220" s="83"/>
      <c r="F220" s="84"/>
      <c r="G220" s="85"/>
      <c r="I220" s="83">
        <f>'[1](01)'!$J220</f>
        <v>0</v>
      </c>
      <c r="J220" s="84">
        <f>'[1](01)'!$K220</f>
        <v>0</v>
      </c>
      <c r="K220" s="85">
        <f t="shared" si="151"/>
        <v>0</v>
      </c>
      <c r="M220" s="83">
        <f>'[1](02)'!$J220</f>
        <v>0</v>
      </c>
      <c r="N220" s="84">
        <f>'[1](02)'!$K220</f>
        <v>0</v>
      </c>
      <c r="O220" s="85">
        <f t="shared" si="157"/>
        <v>0</v>
      </c>
      <c r="Q220" s="83">
        <f>'[1](03)'!$J220</f>
        <v>0</v>
      </c>
      <c r="R220" s="84">
        <f>'[1](03)'!$K220</f>
        <v>0</v>
      </c>
      <c r="S220" s="85">
        <f t="shared" si="158"/>
        <v>0</v>
      </c>
      <c r="U220" s="83">
        <f>'[1](04)'!$J220</f>
        <v>0</v>
      </c>
      <c r="V220" s="84">
        <f>'[1](04)'!$K220</f>
        <v>0</v>
      </c>
      <c r="W220" s="85">
        <f t="shared" si="159"/>
        <v>0</v>
      </c>
      <c r="Y220" s="83">
        <f>'[1](05)'!$J220</f>
        <v>0</v>
      </c>
      <c r="Z220" s="84">
        <f>'[1](05)'!$K220</f>
        <v>0</v>
      </c>
      <c r="AA220" s="85">
        <f t="shared" si="160"/>
        <v>0</v>
      </c>
      <c r="AC220" s="83">
        <f>'[1](06)'!$J220</f>
        <v>0</v>
      </c>
      <c r="AD220" s="84">
        <f>'[1](06)'!$K220</f>
        <v>0</v>
      </c>
      <c r="AE220" s="85">
        <f t="shared" si="161"/>
        <v>0</v>
      </c>
      <c r="AG220" s="83">
        <f>'[1](07)'!$J220</f>
        <v>0</v>
      </c>
      <c r="AH220" s="84">
        <f>'[1](07)'!$K220</f>
        <v>0</v>
      </c>
      <c r="AI220" s="85">
        <f t="shared" si="162"/>
        <v>0</v>
      </c>
      <c r="AK220" s="83">
        <f>'[1](08)'!$J220</f>
        <v>0</v>
      </c>
      <c r="AL220" s="84">
        <f>'[1](08)'!$K220</f>
        <v>0</v>
      </c>
      <c r="AM220" s="85">
        <f t="shared" si="163"/>
        <v>0</v>
      </c>
      <c r="AO220" s="83">
        <f>'[1](09)'!$J220</f>
        <v>0</v>
      </c>
      <c r="AP220" s="84">
        <f>'[1](09)'!$K220</f>
        <v>0</v>
      </c>
      <c r="AQ220" s="85">
        <f t="shared" si="164"/>
        <v>0</v>
      </c>
      <c r="AS220" s="83">
        <f>'[1](10)'!$J220</f>
        <v>0</v>
      </c>
      <c r="AT220" s="84">
        <f>'[1](10)'!$K220</f>
        <v>0</v>
      </c>
      <c r="AU220" s="85">
        <f t="shared" si="165"/>
        <v>0</v>
      </c>
      <c r="AW220" s="83">
        <f>'[1](11)'!$J220</f>
        <v>0</v>
      </c>
      <c r="AX220" s="84">
        <f>'[1](11)'!$K220</f>
        <v>0</v>
      </c>
      <c r="AY220" s="85">
        <f t="shared" si="166"/>
        <v>0</v>
      </c>
      <c r="BA220" s="83">
        <f>'[1](12)'!$J220</f>
        <v>0</v>
      </c>
      <c r="BB220" s="84">
        <f>'[1](12)'!$K220</f>
        <v>0</v>
      </c>
      <c r="BC220" s="85">
        <f t="shared" si="167"/>
        <v>0</v>
      </c>
      <c r="BE220" s="86">
        <f t="shared" si="152"/>
        <v>0</v>
      </c>
      <c r="BF220" s="87">
        <f>IFERROR(HLOOKUP(BE220,A220:$BD$5001,$BL220,0),0)</f>
        <v>43131</v>
      </c>
      <c r="BG220" s="86">
        <f t="shared" si="153"/>
        <v>0</v>
      </c>
      <c r="BH220" s="87">
        <f>IFERROR(HLOOKUP(BG220,A220:$BD$5001,$BL220,0),0)</f>
        <v>43131</v>
      </c>
      <c r="BI220" s="88">
        <f t="shared" si="156"/>
        <v>0</v>
      </c>
      <c r="BJ220" s="89">
        <f t="shared" si="154"/>
        <v>0</v>
      </c>
      <c r="BL220" s="9">
        <f t="shared" si="155"/>
        <v>791</v>
      </c>
    </row>
    <row r="221" spans="1:64" ht="18" customHeight="1" outlineLevel="2">
      <c r="A221" s="74">
        <f>[1]DATA!A221</f>
        <v>165005</v>
      </c>
      <c r="B221" s="75" t="str">
        <f>[1]DATA!B221</f>
        <v>Sauce Hot Bottle</v>
      </c>
      <c r="C221" s="75" t="str">
        <f>[1]DATA!C221</f>
        <v>Bottle 185 ml</v>
      </c>
      <c r="E221" s="76"/>
      <c r="F221" s="77"/>
      <c r="G221" s="78"/>
      <c r="I221" s="76">
        <f>'[1](01)'!$J221</f>
        <v>22</v>
      </c>
      <c r="J221" s="77">
        <f>'[1](01)'!$K221</f>
        <v>151.09</v>
      </c>
      <c r="K221" s="78">
        <f t="shared" si="151"/>
        <v>1</v>
      </c>
      <c r="M221" s="76">
        <f>'[1](02)'!$J221</f>
        <v>29.14</v>
      </c>
      <c r="N221" s="77">
        <f>'[1](02)'!$K221</f>
        <v>199.16</v>
      </c>
      <c r="O221" s="78">
        <f t="shared" si="157"/>
        <v>0.24502402196293754</v>
      </c>
      <c r="Q221" s="76">
        <f>'[1](03)'!$J221</f>
        <v>0</v>
      </c>
      <c r="R221" s="77">
        <f>'[1](03)'!$K221</f>
        <v>0</v>
      </c>
      <c r="S221" s="78">
        <f t="shared" si="158"/>
        <v>0</v>
      </c>
      <c r="U221" s="76">
        <f>'[1](04)'!$J221</f>
        <v>0</v>
      </c>
      <c r="V221" s="77">
        <f>'[1](04)'!$K221</f>
        <v>0</v>
      </c>
      <c r="W221" s="78">
        <f t="shared" si="159"/>
        <v>0</v>
      </c>
      <c r="Y221" s="76">
        <f>'[1](05)'!$J221</f>
        <v>0</v>
      </c>
      <c r="Z221" s="77">
        <f>'[1](05)'!$K221</f>
        <v>0</v>
      </c>
      <c r="AA221" s="78">
        <f t="shared" si="160"/>
        <v>0</v>
      </c>
      <c r="AC221" s="76">
        <f>'[1](06)'!$J221</f>
        <v>0</v>
      </c>
      <c r="AD221" s="77">
        <f>'[1](06)'!$K221</f>
        <v>0</v>
      </c>
      <c r="AE221" s="78">
        <f t="shared" si="161"/>
        <v>0</v>
      </c>
      <c r="AG221" s="76">
        <f>'[1](07)'!$J221</f>
        <v>0</v>
      </c>
      <c r="AH221" s="77">
        <f>'[1](07)'!$K221</f>
        <v>0</v>
      </c>
      <c r="AI221" s="78">
        <f t="shared" si="162"/>
        <v>0</v>
      </c>
      <c r="AK221" s="76">
        <f>'[1](08)'!$J221</f>
        <v>0</v>
      </c>
      <c r="AL221" s="77">
        <f>'[1](08)'!$K221</f>
        <v>0</v>
      </c>
      <c r="AM221" s="78">
        <f t="shared" si="163"/>
        <v>0</v>
      </c>
      <c r="AO221" s="76">
        <f>'[1](09)'!$J221</f>
        <v>0</v>
      </c>
      <c r="AP221" s="77">
        <f>'[1](09)'!$K221</f>
        <v>0</v>
      </c>
      <c r="AQ221" s="78">
        <f t="shared" si="164"/>
        <v>0</v>
      </c>
      <c r="AS221" s="76">
        <f>'[1](10)'!$J221</f>
        <v>0</v>
      </c>
      <c r="AT221" s="77">
        <f>'[1](10)'!$K221</f>
        <v>0</v>
      </c>
      <c r="AU221" s="78">
        <f t="shared" si="165"/>
        <v>0</v>
      </c>
      <c r="AW221" s="76">
        <f>'[1](11)'!$J221</f>
        <v>0</v>
      </c>
      <c r="AX221" s="77">
        <f>'[1](11)'!$K221</f>
        <v>0</v>
      </c>
      <c r="AY221" s="78">
        <f t="shared" si="166"/>
        <v>0</v>
      </c>
      <c r="BA221" s="76">
        <f>'[1](12)'!$J221</f>
        <v>0</v>
      </c>
      <c r="BB221" s="77">
        <f>'[1](12)'!$K221</f>
        <v>0</v>
      </c>
      <c r="BC221" s="78">
        <f t="shared" si="167"/>
        <v>0</v>
      </c>
      <c r="BE221" s="79">
        <f t="shared" si="152"/>
        <v>29.14</v>
      </c>
      <c r="BF221" s="80">
        <f>IFERROR(HLOOKUP(BE221,A221:$BD$5001,$BL221,0),0)</f>
        <v>43159</v>
      </c>
      <c r="BG221" s="79">
        <f t="shared" si="153"/>
        <v>0</v>
      </c>
      <c r="BH221" s="80">
        <f>IFERROR(HLOOKUP(BG221,A221:$BD$5001,$BL221,0),0)</f>
        <v>43190</v>
      </c>
      <c r="BI221" s="10">
        <f t="shared" si="156"/>
        <v>29.14</v>
      </c>
      <c r="BJ221" s="11">
        <f t="shared" si="154"/>
        <v>-1</v>
      </c>
      <c r="BL221" s="9">
        <f t="shared" si="155"/>
        <v>790</v>
      </c>
    </row>
    <row r="222" spans="1:64" ht="18" customHeight="1" outlineLevel="2">
      <c r="A222" s="81">
        <f>[1]DATA!A222</f>
        <v>165006</v>
      </c>
      <c r="B222" s="82" t="str">
        <f>[1]DATA!B222</f>
        <v>Ketchup Gallon 5 kg</v>
      </c>
      <c r="C222" s="82" t="str">
        <f>[1]DATA!C222</f>
        <v>Gallon 5 kg</v>
      </c>
      <c r="E222" s="83"/>
      <c r="F222" s="84"/>
      <c r="G222" s="85"/>
      <c r="I222" s="83">
        <f>'[1](01)'!$J222</f>
        <v>0</v>
      </c>
      <c r="J222" s="84">
        <f>'[1](01)'!$K222</f>
        <v>0</v>
      </c>
      <c r="K222" s="85">
        <f t="shared" si="151"/>
        <v>0</v>
      </c>
      <c r="M222" s="83">
        <f>'[1](02)'!$J222</f>
        <v>0</v>
      </c>
      <c r="N222" s="84">
        <f>'[1](02)'!$K222</f>
        <v>0</v>
      </c>
      <c r="O222" s="85">
        <f t="shared" si="157"/>
        <v>0</v>
      </c>
      <c r="Q222" s="83">
        <f>'[1](03)'!$J222</f>
        <v>0</v>
      </c>
      <c r="R222" s="84">
        <f>'[1](03)'!$K222</f>
        <v>0</v>
      </c>
      <c r="S222" s="85">
        <f t="shared" si="158"/>
        <v>0</v>
      </c>
      <c r="U222" s="83">
        <f>'[1](04)'!$J222</f>
        <v>0</v>
      </c>
      <c r="V222" s="84">
        <f>'[1](04)'!$K222</f>
        <v>0</v>
      </c>
      <c r="W222" s="85">
        <f t="shared" si="159"/>
        <v>0</v>
      </c>
      <c r="Y222" s="83">
        <f>'[1](05)'!$J222</f>
        <v>0</v>
      </c>
      <c r="Z222" s="84">
        <f>'[1](05)'!$K222</f>
        <v>0</v>
      </c>
      <c r="AA222" s="85">
        <f t="shared" si="160"/>
        <v>0</v>
      </c>
      <c r="AC222" s="83">
        <f>'[1](06)'!$J222</f>
        <v>0</v>
      </c>
      <c r="AD222" s="84">
        <f>'[1](06)'!$K222</f>
        <v>0</v>
      </c>
      <c r="AE222" s="85">
        <f t="shared" si="161"/>
        <v>0</v>
      </c>
      <c r="AG222" s="83">
        <f>'[1](07)'!$J222</f>
        <v>0</v>
      </c>
      <c r="AH222" s="84">
        <f>'[1](07)'!$K222</f>
        <v>0</v>
      </c>
      <c r="AI222" s="85">
        <f t="shared" si="162"/>
        <v>0</v>
      </c>
      <c r="AK222" s="83">
        <f>'[1](08)'!$J222</f>
        <v>0</v>
      </c>
      <c r="AL222" s="84">
        <f>'[1](08)'!$K222</f>
        <v>0</v>
      </c>
      <c r="AM222" s="85">
        <f t="shared" si="163"/>
        <v>0</v>
      </c>
      <c r="AO222" s="83">
        <f>'[1](09)'!$J222</f>
        <v>0</v>
      </c>
      <c r="AP222" s="84">
        <f>'[1](09)'!$K222</f>
        <v>0</v>
      </c>
      <c r="AQ222" s="85">
        <f t="shared" si="164"/>
        <v>0</v>
      </c>
      <c r="AS222" s="83">
        <f>'[1](10)'!$J222</f>
        <v>0</v>
      </c>
      <c r="AT222" s="84">
        <f>'[1](10)'!$K222</f>
        <v>0</v>
      </c>
      <c r="AU222" s="85">
        <f t="shared" si="165"/>
        <v>0</v>
      </c>
      <c r="AW222" s="83">
        <f>'[1](11)'!$J222</f>
        <v>0</v>
      </c>
      <c r="AX222" s="84">
        <f>'[1](11)'!$K222</f>
        <v>0</v>
      </c>
      <c r="AY222" s="85">
        <f t="shared" si="166"/>
        <v>0</v>
      </c>
      <c r="BA222" s="83">
        <f>'[1](12)'!$J222</f>
        <v>0</v>
      </c>
      <c r="BB222" s="84">
        <f>'[1](12)'!$K222</f>
        <v>0</v>
      </c>
      <c r="BC222" s="85">
        <f t="shared" si="167"/>
        <v>0</v>
      </c>
      <c r="BE222" s="86">
        <f t="shared" si="152"/>
        <v>0</v>
      </c>
      <c r="BF222" s="87">
        <f>IFERROR(HLOOKUP(BE222,A222:$BD$5001,$BL222,0),0)</f>
        <v>43131</v>
      </c>
      <c r="BG222" s="86">
        <f t="shared" si="153"/>
        <v>0</v>
      </c>
      <c r="BH222" s="87">
        <f>IFERROR(HLOOKUP(BG222,A222:$BD$5001,$BL222,0),0)</f>
        <v>43131</v>
      </c>
      <c r="BI222" s="88">
        <f t="shared" si="156"/>
        <v>0</v>
      </c>
      <c r="BJ222" s="89">
        <f t="shared" si="154"/>
        <v>0</v>
      </c>
      <c r="BL222" s="9">
        <f t="shared" si="155"/>
        <v>789</v>
      </c>
    </row>
    <row r="223" spans="1:64" ht="18" customHeight="1" outlineLevel="2">
      <c r="A223" s="74">
        <f>[1]DATA!A223</f>
        <v>165007</v>
      </c>
      <c r="B223" s="75" t="str">
        <f>[1]DATA!B223</f>
        <v>Ketchup Bottle</v>
      </c>
      <c r="C223" s="75" t="str">
        <f>[1]DATA!C223</f>
        <v>Bottle 200 ml</v>
      </c>
      <c r="E223" s="76"/>
      <c r="F223" s="77"/>
      <c r="G223" s="78"/>
      <c r="I223" s="76">
        <f>'[1](01)'!$J223</f>
        <v>120</v>
      </c>
      <c r="J223" s="77">
        <f>'[1](01)'!$K223</f>
        <v>780.7</v>
      </c>
      <c r="K223" s="78">
        <f t="shared" si="151"/>
        <v>1</v>
      </c>
      <c r="M223" s="76">
        <f>'[1](02)'!$J223</f>
        <v>75</v>
      </c>
      <c r="N223" s="77">
        <f>'[1](02)'!$K223</f>
        <v>495.25</v>
      </c>
      <c r="O223" s="78">
        <f t="shared" si="157"/>
        <v>-0.6</v>
      </c>
      <c r="Q223" s="76">
        <f>'[1](03)'!$J223</f>
        <v>0</v>
      </c>
      <c r="R223" s="77">
        <f>'[1](03)'!$K223</f>
        <v>0</v>
      </c>
      <c r="S223" s="78">
        <f t="shared" si="158"/>
        <v>0</v>
      </c>
      <c r="U223" s="76">
        <f>'[1](04)'!$J223</f>
        <v>0</v>
      </c>
      <c r="V223" s="77">
        <f>'[1](04)'!$K223</f>
        <v>0</v>
      </c>
      <c r="W223" s="78">
        <f t="shared" si="159"/>
        <v>0</v>
      </c>
      <c r="Y223" s="76">
        <f>'[1](05)'!$J223</f>
        <v>0</v>
      </c>
      <c r="Z223" s="77">
        <f>'[1](05)'!$K223</f>
        <v>0</v>
      </c>
      <c r="AA223" s="78">
        <f t="shared" si="160"/>
        <v>0</v>
      </c>
      <c r="AC223" s="76">
        <f>'[1](06)'!$J223</f>
        <v>0</v>
      </c>
      <c r="AD223" s="77">
        <f>'[1](06)'!$K223</f>
        <v>0</v>
      </c>
      <c r="AE223" s="78">
        <f t="shared" si="161"/>
        <v>0</v>
      </c>
      <c r="AG223" s="76">
        <f>'[1](07)'!$J223</f>
        <v>0</v>
      </c>
      <c r="AH223" s="77">
        <f>'[1](07)'!$K223</f>
        <v>0</v>
      </c>
      <c r="AI223" s="78">
        <f t="shared" si="162"/>
        <v>0</v>
      </c>
      <c r="AK223" s="76">
        <f>'[1](08)'!$J223</f>
        <v>0</v>
      </c>
      <c r="AL223" s="77">
        <f>'[1](08)'!$K223</f>
        <v>0</v>
      </c>
      <c r="AM223" s="78">
        <f t="shared" si="163"/>
        <v>0</v>
      </c>
      <c r="AO223" s="76">
        <f>'[1](09)'!$J223</f>
        <v>0</v>
      </c>
      <c r="AP223" s="77">
        <f>'[1](09)'!$K223</f>
        <v>0</v>
      </c>
      <c r="AQ223" s="78">
        <f t="shared" si="164"/>
        <v>0</v>
      </c>
      <c r="AS223" s="76">
        <f>'[1](10)'!$J223</f>
        <v>0</v>
      </c>
      <c r="AT223" s="77">
        <f>'[1](10)'!$K223</f>
        <v>0</v>
      </c>
      <c r="AU223" s="78">
        <f t="shared" si="165"/>
        <v>0</v>
      </c>
      <c r="AW223" s="76">
        <f>'[1](11)'!$J223</f>
        <v>0</v>
      </c>
      <c r="AX223" s="77">
        <f>'[1](11)'!$K223</f>
        <v>0</v>
      </c>
      <c r="AY223" s="78">
        <f t="shared" si="166"/>
        <v>0</v>
      </c>
      <c r="BA223" s="76">
        <f>'[1](12)'!$J223</f>
        <v>0</v>
      </c>
      <c r="BB223" s="77">
        <f>'[1](12)'!$K223</f>
        <v>0</v>
      </c>
      <c r="BC223" s="78">
        <f t="shared" si="167"/>
        <v>0</v>
      </c>
      <c r="BE223" s="79">
        <f t="shared" si="152"/>
        <v>120</v>
      </c>
      <c r="BF223" s="80">
        <f>IFERROR(HLOOKUP(BE223,A223:$BD$5001,$BL223,0),0)</f>
        <v>43131</v>
      </c>
      <c r="BG223" s="79">
        <f t="shared" si="153"/>
        <v>0</v>
      </c>
      <c r="BH223" s="80">
        <f>IFERROR(HLOOKUP(BG223,A223:$BD$5001,$BL223,0),0)</f>
        <v>43190</v>
      </c>
      <c r="BI223" s="10">
        <f t="shared" si="156"/>
        <v>120</v>
      </c>
      <c r="BJ223" s="11">
        <f t="shared" si="154"/>
        <v>-1</v>
      </c>
      <c r="BL223" s="9">
        <f t="shared" si="155"/>
        <v>788</v>
      </c>
    </row>
    <row r="224" spans="1:64" ht="18" customHeight="1" outlineLevel="2">
      <c r="A224" s="81">
        <f>[1]DATA!A224</f>
        <v>165008</v>
      </c>
      <c r="B224" s="82" t="str">
        <f>[1]DATA!B224</f>
        <v>Demi Glace Powder</v>
      </c>
      <c r="C224" s="82" t="str">
        <f>[1]DATA!C224</f>
        <v>Pkt 800 Gr</v>
      </c>
      <c r="E224" s="83"/>
      <c r="F224" s="84"/>
      <c r="G224" s="85"/>
      <c r="I224" s="83">
        <f>'[1](01)'!$J224</f>
        <v>0</v>
      </c>
      <c r="J224" s="84">
        <f>'[1](01)'!$K224</f>
        <v>0</v>
      </c>
      <c r="K224" s="85">
        <f t="shared" si="151"/>
        <v>0</v>
      </c>
      <c r="M224" s="83">
        <f>'[1](02)'!$J224</f>
        <v>0</v>
      </c>
      <c r="N224" s="84">
        <f>'[1](02)'!$K224</f>
        <v>0</v>
      </c>
      <c r="O224" s="85">
        <f t="shared" si="157"/>
        <v>0</v>
      </c>
      <c r="Q224" s="83">
        <f>'[1](03)'!$J224</f>
        <v>0</v>
      </c>
      <c r="R224" s="84">
        <f>'[1](03)'!$K224</f>
        <v>0</v>
      </c>
      <c r="S224" s="85">
        <f t="shared" si="158"/>
        <v>0</v>
      </c>
      <c r="U224" s="83">
        <f>'[1](04)'!$J224</f>
        <v>0</v>
      </c>
      <c r="V224" s="84">
        <f>'[1](04)'!$K224</f>
        <v>0</v>
      </c>
      <c r="W224" s="85">
        <f t="shared" si="159"/>
        <v>0</v>
      </c>
      <c r="Y224" s="83">
        <f>'[1](05)'!$J224</f>
        <v>0</v>
      </c>
      <c r="Z224" s="84">
        <f>'[1](05)'!$K224</f>
        <v>0</v>
      </c>
      <c r="AA224" s="85">
        <f t="shared" si="160"/>
        <v>0</v>
      </c>
      <c r="AC224" s="83">
        <f>'[1](06)'!$J224</f>
        <v>0</v>
      </c>
      <c r="AD224" s="84">
        <f>'[1](06)'!$K224</f>
        <v>0</v>
      </c>
      <c r="AE224" s="85">
        <f t="shared" si="161"/>
        <v>0</v>
      </c>
      <c r="AG224" s="83">
        <f>'[1](07)'!$J224</f>
        <v>0</v>
      </c>
      <c r="AH224" s="84">
        <f>'[1](07)'!$K224</f>
        <v>0</v>
      </c>
      <c r="AI224" s="85">
        <f t="shared" si="162"/>
        <v>0</v>
      </c>
      <c r="AK224" s="83">
        <f>'[1](08)'!$J224</f>
        <v>0</v>
      </c>
      <c r="AL224" s="84">
        <f>'[1](08)'!$K224</f>
        <v>0</v>
      </c>
      <c r="AM224" s="85">
        <f t="shared" si="163"/>
        <v>0</v>
      </c>
      <c r="AO224" s="83">
        <f>'[1](09)'!$J224</f>
        <v>0</v>
      </c>
      <c r="AP224" s="84">
        <f>'[1](09)'!$K224</f>
        <v>0</v>
      </c>
      <c r="AQ224" s="85">
        <f t="shared" si="164"/>
        <v>0</v>
      </c>
      <c r="AS224" s="83">
        <f>'[1](10)'!$J224</f>
        <v>0</v>
      </c>
      <c r="AT224" s="84">
        <f>'[1](10)'!$K224</f>
        <v>0</v>
      </c>
      <c r="AU224" s="85">
        <f t="shared" si="165"/>
        <v>0</v>
      </c>
      <c r="AW224" s="83">
        <f>'[1](11)'!$J224</f>
        <v>0</v>
      </c>
      <c r="AX224" s="84">
        <f>'[1](11)'!$K224</f>
        <v>0</v>
      </c>
      <c r="AY224" s="85">
        <f t="shared" si="166"/>
        <v>0</v>
      </c>
      <c r="BA224" s="83">
        <f>'[1](12)'!$J224</f>
        <v>0</v>
      </c>
      <c r="BB224" s="84">
        <f>'[1](12)'!$K224</f>
        <v>0</v>
      </c>
      <c r="BC224" s="85">
        <f t="shared" si="167"/>
        <v>0</v>
      </c>
      <c r="BE224" s="86">
        <f t="shared" si="152"/>
        <v>0</v>
      </c>
      <c r="BF224" s="87">
        <f>IFERROR(HLOOKUP(BE224,A224:$BD$5001,$BL224,0),0)</f>
        <v>43131</v>
      </c>
      <c r="BG224" s="86">
        <f t="shared" si="153"/>
        <v>0</v>
      </c>
      <c r="BH224" s="87">
        <f>IFERROR(HLOOKUP(BG224,A224:$BD$5001,$BL224,0),0)</f>
        <v>43131</v>
      </c>
      <c r="BI224" s="88">
        <f t="shared" si="156"/>
        <v>0</v>
      </c>
      <c r="BJ224" s="89">
        <f t="shared" si="154"/>
        <v>0</v>
      </c>
      <c r="BL224" s="9">
        <f t="shared" si="155"/>
        <v>787</v>
      </c>
    </row>
    <row r="225" spans="1:64" ht="18" customHeight="1" outlineLevel="2">
      <c r="A225" s="74">
        <f>[1]DATA!A225</f>
        <v>165009</v>
      </c>
      <c r="B225" s="75" t="str">
        <f>[1]DATA!B225</f>
        <v>Pepper Knorr 1 kg</v>
      </c>
      <c r="C225" s="75" t="str">
        <f>[1]DATA!C225</f>
        <v>Packet 1 Kg</v>
      </c>
      <c r="E225" s="76"/>
      <c r="F225" s="77"/>
      <c r="G225" s="78"/>
      <c r="I225" s="76">
        <f>'[1](01)'!$J225</f>
        <v>0</v>
      </c>
      <c r="J225" s="77">
        <f>'[1](01)'!$K225</f>
        <v>0</v>
      </c>
      <c r="K225" s="78">
        <f t="shared" si="151"/>
        <v>0</v>
      </c>
      <c r="M225" s="76">
        <f>'[1](02)'!$J225</f>
        <v>0</v>
      </c>
      <c r="N225" s="77">
        <f>'[1](02)'!$K225</f>
        <v>0</v>
      </c>
      <c r="O225" s="78">
        <f t="shared" si="157"/>
        <v>0</v>
      </c>
      <c r="Q225" s="76">
        <f>'[1](03)'!$J225</f>
        <v>0</v>
      </c>
      <c r="R225" s="77">
        <f>'[1](03)'!$K225</f>
        <v>0</v>
      </c>
      <c r="S225" s="78">
        <f t="shared" si="158"/>
        <v>0</v>
      </c>
      <c r="U225" s="76">
        <f>'[1](04)'!$J225</f>
        <v>0</v>
      </c>
      <c r="V225" s="77">
        <f>'[1](04)'!$K225</f>
        <v>0</v>
      </c>
      <c r="W225" s="78">
        <f t="shared" si="159"/>
        <v>0</v>
      </c>
      <c r="Y225" s="76">
        <f>'[1](05)'!$J225</f>
        <v>0</v>
      </c>
      <c r="Z225" s="77">
        <f>'[1](05)'!$K225</f>
        <v>0</v>
      </c>
      <c r="AA225" s="78">
        <f t="shared" si="160"/>
        <v>0</v>
      </c>
      <c r="AC225" s="76">
        <f>'[1](06)'!$J225</f>
        <v>0</v>
      </c>
      <c r="AD225" s="77">
        <f>'[1](06)'!$K225</f>
        <v>0</v>
      </c>
      <c r="AE225" s="78">
        <f t="shared" si="161"/>
        <v>0</v>
      </c>
      <c r="AG225" s="76">
        <f>'[1](07)'!$J225</f>
        <v>0</v>
      </c>
      <c r="AH225" s="77">
        <f>'[1](07)'!$K225</f>
        <v>0</v>
      </c>
      <c r="AI225" s="78">
        <f t="shared" si="162"/>
        <v>0</v>
      </c>
      <c r="AK225" s="76">
        <f>'[1](08)'!$J225</f>
        <v>0</v>
      </c>
      <c r="AL225" s="77">
        <f>'[1](08)'!$K225</f>
        <v>0</v>
      </c>
      <c r="AM225" s="78">
        <f t="shared" si="163"/>
        <v>0</v>
      </c>
      <c r="AO225" s="76">
        <f>'[1](09)'!$J225</f>
        <v>0</v>
      </c>
      <c r="AP225" s="77">
        <f>'[1](09)'!$K225</f>
        <v>0</v>
      </c>
      <c r="AQ225" s="78">
        <f t="shared" si="164"/>
        <v>0</v>
      </c>
      <c r="AS225" s="76">
        <f>'[1](10)'!$J225</f>
        <v>0</v>
      </c>
      <c r="AT225" s="77">
        <f>'[1](10)'!$K225</f>
        <v>0</v>
      </c>
      <c r="AU225" s="78">
        <f t="shared" si="165"/>
        <v>0</v>
      </c>
      <c r="AW225" s="76">
        <f>'[1](11)'!$J225</f>
        <v>0</v>
      </c>
      <c r="AX225" s="77">
        <f>'[1](11)'!$K225</f>
        <v>0</v>
      </c>
      <c r="AY225" s="78">
        <f t="shared" si="166"/>
        <v>0</v>
      </c>
      <c r="BA225" s="76">
        <f>'[1](12)'!$J225</f>
        <v>0</v>
      </c>
      <c r="BB225" s="77">
        <f>'[1](12)'!$K225</f>
        <v>0</v>
      </c>
      <c r="BC225" s="78">
        <f t="shared" si="167"/>
        <v>0</v>
      </c>
      <c r="BE225" s="79">
        <f t="shared" si="152"/>
        <v>0</v>
      </c>
      <c r="BF225" s="80">
        <f>IFERROR(HLOOKUP(BE225,A225:$BD$5001,$BL225,0),0)</f>
        <v>43131</v>
      </c>
      <c r="BG225" s="79">
        <f t="shared" si="153"/>
        <v>0</v>
      </c>
      <c r="BH225" s="80">
        <f>IFERROR(HLOOKUP(BG225,A225:$BD$5001,$BL225,0),0)</f>
        <v>43131</v>
      </c>
      <c r="BI225" s="10">
        <f t="shared" si="156"/>
        <v>0</v>
      </c>
      <c r="BJ225" s="11">
        <f t="shared" si="154"/>
        <v>0</v>
      </c>
      <c r="BL225" s="9">
        <f t="shared" si="155"/>
        <v>786</v>
      </c>
    </row>
    <row r="226" spans="1:64" ht="18" customHeight="1" outlineLevel="2">
      <c r="A226" s="81">
        <f>[1]DATA!A226</f>
        <v>165010</v>
      </c>
      <c r="B226" s="82" t="str">
        <f>[1]DATA!B226</f>
        <v>Mayonnaise Gallon</v>
      </c>
      <c r="C226" s="82" t="str">
        <f>[1]DATA!C226</f>
        <v>Gallon 3.4 Kg</v>
      </c>
      <c r="E226" s="83"/>
      <c r="F226" s="84"/>
      <c r="G226" s="85"/>
      <c r="I226" s="83">
        <f>'[1](01)'!$J226</f>
        <v>14</v>
      </c>
      <c r="J226" s="84">
        <f>'[1](01)'!$K226</f>
        <v>896.49</v>
      </c>
      <c r="K226" s="85">
        <f t="shared" si="151"/>
        <v>1</v>
      </c>
      <c r="M226" s="83">
        <f>'[1](02)'!$J226</f>
        <v>16</v>
      </c>
      <c r="N226" s="84">
        <f>'[1](02)'!$K226</f>
        <v>1049.1400000000001</v>
      </c>
      <c r="O226" s="85">
        <f t="shared" si="157"/>
        <v>0.125</v>
      </c>
      <c r="Q226" s="83">
        <f>'[1](03)'!$J226</f>
        <v>0</v>
      </c>
      <c r="R226" s="84">
        <f>'[1](03)'!$K226</f>
        <v>0</v>
      </c>
      <c r="S226" s="85">
        <f t="shared" si="158"/>
        <v>0</v>
      </c>
      <c r="U226" s="83">
        <f>'[1](04)'!$J226</f>
        <v>0</v>
      </c>
      <c r="V226" s="84">
        <f>'[1](04)'!$K226</f>
        <v>0</v>
      </c>
      <c r="W226" s="85">
        <f t="shared" si="159"/>
        <v>0</v>
      </c>
      <c r="Y226" s="83">
        <f>'[1](05)'!$J226</f>
        <v>0</v>
      </c>
      <c r="Z226" s="84">
        <f>'[1](05)'!$K226</f>
        <v>0</v>
      </c>
      <c r="AA226" s="85">
        <f t="shared" si="160"/>
        <v>0</v>
      </c>
      <c r="AC226" s="83">
        <f>'[1](06)'!$J226</f>
        <v>0</v>
      </c>
      <c r="AD226" s="84">
        <f>'[1](06)'!$K226</f>
        <v>0</v>
      </c>
      <c r="AE226" s="85">
        <f t="shared" si="161"/>
        <v>0</v>
      </c>
      <c r="AG226" s="83">
        <f>'[1](07)'!$J226</f>
        <v>0</v>
      </c>
      <c r="AH226" s="84">
        <f>'[1](07)'!$K226</f>
        <v>0</v>
      </c>
      <c r="AI226" s="85">
        <f t="shared" si="162"/>
        <v>0</v>
      </c>
      <c r="AK226" s="83">
        <f>'[1](08)'!$J226</f>
        <v>0</v>
      </c>
      <c r="AL226" s="84">
        <f>'[1](08)'!$K226</f>
        <v>0</v>
      </c>
      <c r="AM226" s="85">
        <f t="shared" si="163"/>
        <v>0</v>
      </c>
      <c r="AO226" s="83">
        <f>'[1](09)'!$J226</f>
        <v>0</v>
      </c>
      <c r="AP226" s="84">
        <f>'[1](09)'!$K226</f>
        <v>0</v>
      </c>
      <c r="AQ226" s="85">
        <f t="shared" si="164"/>
        <v>0</v>
      </c>
      <c r="AS226" s="83">
        <f>'[1](10)'!$J226</f>
        <v>0</v>
      </c>
      <c r="AT226" s="84">
        <f>'[1](10)'!$K226</f>
        <v>0</v>
      </c>
      <c r="AU226" s="85">
        <f t="shared" si="165"/>
        <v>0</v>
      </c>
      <c r="AW226" s="83">
        <f>'[1](11)'!$J226</f>
        <v>0</v>
      </c>
      <c r="AX226" s="84">
        <f>'[1](11)'!$K226</f>
        <v>0</v>
      </c>
      <c r="AY226" s="85">
        <f t="shared" si="166"/>
        <v>0</v>
      </c>
      <c r="BA226" s="83">
        <f>'[1](12)'!$J226</f>
        <v>0</v>
      </c>
      <c r="BB226" s="84">
        <f>'[1](12)'!$K226</f>
        <v>0</v>
      </c>
      <c r="BC226" s="85">
        <f t="shared" si="167"/>
        <v>0</v>
      </c>
      <c r="BE226" s="86">
        <f t="shared" si="152"/>
        <v>16</v>
      </c>
      <c r="BF226" s="87">
        <f>IFERROR(HLOOKUP(BE226,A226:$BD$5001,$BL226,0),0)</f>
        <v>43159</v>
      </c>
      <c r="BG226" s="86">
        <f t="shared" si="153"/>
        <v>0</v>
      </c>
      <c r="BH226" s="87">
        <f>IFERROR(HLOOKUP(BG226,A226:$BD$5001,$BL226,0),0)</f>
        <v>43190</v>
      </c>
      <c r="BI226" s="88">
        <f t="shared" si="156"/>
        <v>16</v>
      </c>
      <c r="BJ226" s="89">
        <f t="shared" si="154"/>
        <v>-1</v>
      </c>
      <c r="BL226" s="9">
        <f t="shared" si="155"/>
        <v>785</v>
      </c>
    </row>
    <row r="227" spans="1:64" ht="18" customHeight="1" outlineLevel="2">
      <c r="A227" s="74">
        <f>[1]DATA!A227</f>
        <v>165011</v>
      </c>
      <c r="B227" s="75" t="str">
        <f>[1]DATA!B227</f>
        <v>Mustard Gallon</v>
      </c>
      <c r="C227" s="75" t="str">
        <f>[1]DATA!C227</f>
        <v>Gallon 5 kg</v>
      </c>
      <c r="E227" s="76"/>
      <c r="F227" s="77"/>
      <c r="G227" s="78"/>
      <c r="I227" s="76">
        <f>'[1](01)'!$J227</f>
        <v>6</v>
      </c>
      <c r="J227" s="77">
        <f>'[1](01)'!$K227</f>
        <v>441.28</v>
      </c>
      <c r="K227" s="78">
        <f t="shared" si="151"/>
        <v>1</v>
      </c>
      <c r="M227" s="76">
        <f>'[1](02)'!$J227</f>
        <v>5</v>
      </c>
      <c r="N227" s="77">
        <f>'[1](02)'!$K227</f>
        <v>361.39</v>
      </c>
      <c r="O227" s="78">
        <f t="shared" si="157"/>
        <v>-0.2</v>
      </c>
      <c r="Q227" s="76">
        <f>'[1](03)'!$J227</f>
        <v>0</v>
      </c>
      <c r="R227" s="77">
        <f>'[1](03)'!$K227</f>
        <v>0</v>
      </c>
      <c r="S227" s="78">
        <f t="shared" si="158"/>
        <v>0</v>
      </c>
      <c r="U227" s="76">
        <f>'[1](04)'!$J227</f>
        <v>0</v>
      </c>
      <c r="V227" s="77">
        <f>'[1](04)'!$K227</f>
        <v>0</v>
      </c>
      <c r="W227" s="78">
        <f t="shared" si="159"/>
        <v>0</v>
      </c>
      <c r="Y227" s="76">
        <f>'[1](05)'!$J227</f>
        <v>0</v>
      </c>
      <c r="Z227" s="77">
        <f>'[1](05)'!$K227</f>
        <v>0</v>
      </c>
      <c r="AA227" s="78">
        <f t="shared" si="160"/>
        <v>0</v>
      </c>
      <c r="AC227" s="76">
        <f>'[1](06)'!$J227</f>
        <v>0</v>
      </c>
      <c r="AD227" s="77">
        <f>'[1](06)'!$K227</f>
        <v>0</v>
      </c>
      <c r="AE227" s="78">
        <f t="shared" si="161"/>
        <v>0</v>
      </c>
      <c r="AG227" s="76">
        <f>'[1](07)'!$J227</f>
        <v>0</v>
      </c>
      <c r="AH227" s="77">
        <f>'[1](07)'!$K227</f>
        <v>0</v>
      </c>
      <c r="AI227" s="78">
        <f t="shared" si="162"/>
        <v>0</v>
      </c>
      <c r="AK227" s="76">
        <f>'[1](08)'!$J227</f>
        <v>0</v>
      </c>
      <c r="AL227" s="77">
        <f>'[1](08)'!$K227</f>
        <v>0</v>
      </c>
      <c r="AM227" s="78">
        <f t="shared" si="163"/>
        <v>0</v>
      </c>
      <c r="AO227" s="76">
        <f>'[1](09)'!$J227</f>
        <v>0</v>
      </c>
      <c r="AP227" s="77">
        <f>'[1](09)'!$K227</f>
        <v>0</v>
      </c>
      <c r="AQ227" s="78">
        <f t="shared" si="164"/>
        <v>0</v>
      </c>
      <c r="AS227" s="76">
        <f>'[1](10)'!$J227</f>
        <v>0</v>
      </c>
      <c r="AT227" s="77">
        <f>'[1](10)'!$K227</f>
        <v>0</v>
      </c>
      <c r="AU227" s="78">
        <f t="shared" si="165"/>
        <v>0</v>
      </c>
      <c r="AW227" s="76">
        <f>'[1](11)'!$J227</f>
        <v>0</v>
      </c>
      <c r="AX227" s="77">
        <f>'[1](11)'!$K227</f>
        <v>0</v>
      </c>
      <c r="AY227" s="78">
        <f t="shared" si="166"/>
        <v>0</v>
      </c>
      <c r="BA227" s="76">
        <f>'[1](12)'!$J227</f>
        <v>0</v>
      </c>
      <c r="BB227" s="77">
        <f>'[1](12)'!$K227</f>
        <v>0</v>
      </c>
      <c r="BC227" s="78">
        <f t="shared" si="167"/>
        <v>0</v>
      </c>
      <c r="BE227" s="79">
        <f t="shared" si="152"/>
        <v>6</v>
      </c>
      <c r="BF227" s="80">
        <f>IFERROR(HLOOKUP(BE227,A227:$BD$5001,$BL227,0),0)</f>
        <v>43131</v>
      </c>
      <c r="BG227" s="79">
        <f t="shared" si="153"/>
        <v>0</v>
      </c>
      <c r="BH227" s="80">
        <f>IFERROR(HLOOKUP(BG227,A227:$BD$5001,$BL227,0),0)</f>
        <v>43190</v>
      </c>
      <c r="BI227" s="10">
        <f t="shared" si="156"/>
        <v>6</v>
      </c>
      <c r="BJ227" s="11">
        <f t="shared" si="154"/>
        <v>-1</v>
      </c>
      <c r="BL227" s="9">
        <f t="shared" si="155"/>
        <v>784</v>
      </c>
    </row>
    <row r="228" spans="1:64" ht="18" customHeight="1" outlineLevel="2">
      <c r="A228" s="81">
        <f>[1]DATA!A228</f>
        <v>165012</v>
      </c>
      <c r="B228" s="82" t="str">
        <f>[1]DATA!B228</f>
        <v>Mustard Bottle</v>
      </c>
      <c r="C228" s="82" t="str">
        <f>[1]DATA!C228</f>
        <v>Bottle 245 Gr</v>
      </c>
      <c r="E228" s="83"/>
      <c r="F228" s="84"/>
      <c r="G228" s="85"/>
      <c r="I228" s="83">
        <f>'[1](01)'!$J228</f>
        <v>23.06</v>
      </c>
      <c r="J228" s="84">
        <f>'[1](01)'!$K228</f>
        <v>244.5</v>
      </c>
      <c r="K228" s="85">
        <f t="shared" si="151"/>
        <v>1</v>
      </c>
      <c r="M228" s="83">
        <f>'[1](02)'!$J228</f>
        <v>21.02</v>
      </c>
      <c r="N228" s="84">
        <f>'[1](02)'!$K228</f>
        <v>210.63</v>
      </c>
      <c r="O228" s="85">
        <f t="shared" si="157"/>
        <v>-9.7050428163653626E-2</v>
      </c>
      <c r="Q228" s="83">
        <f>'[1](03)'!$J228</f>
        <v>0</v>
      </c>
      <c r="R228" s="84">
        <f>'[1](03)'!$K228</f>
        <v>0</v>
      </c>
      <c r="S228" s="85">
        <f t="shared" si="158"/>
        <v>0</v>
      </c>
      <c r="U228" s="83">
        <f>'[1](04)'!$J228</f>
        <v>0</v>
      </c>
      <c r="V228" s="84">
        <f>'[1](04)'!$K228</f>
        <v>0</v>
      </c>
      <c r="W228" s="85">
        <f t="shared" si="159"/>
        <v>0</v>
      </c>
      <c r="Y228" s="83">
        <f>'[1](05)'!$J228</f>
        <v>0</v>
      </c>
      <c r="Z228" s="84">
        <f>'[1](05)'!$K228</f>
        <v>0</v>
      </c>
      <c r="AA228" s="85">
        <f t="shared" si="160"/>
        <v>0</v>
      </c>
      <c r="AC228" s="83">
        <f>'[1](06)'!$J228</f>
        <v>0</v>
      </c>
      <c r="AD228" s="84">
        <f>'[1](06)'!$K228</f>
        <v>0</v>
      </c>
      <c r="AE228" s="85">
        <f t="shared" si="161"/>
        <v>0</v>
      </c>
      <c r="AG228" s="83">
        <f>'[1](07)'!$J228</f>
        <v>0</v>
      </c>
      <c r="AH228" s="84">
        <f>'[1](07)'!$K228</f>
        <v>0</v>
      </c>
      <c r="AI228" s="85">
        <f t="shared" si="162"/>
        <v>0</v>
      </c>
      <c r="AK228" s="83">
        <f>'[1](08)'!$J228</f>
        <v>0</v>
      </c>
      <c r="AL228" s="84">
        <f>'[1](08)'!$K228</f>
        <v>0</v>
      </c>
      <c r="AM228" s="85">
        <f t="shared" si="163"/>
        <v>0</v>
      </c>
      <c r="AO228" s="83">
        <f>'[1](09)'!$J228</f>
        <v>0</v>
      </c>
      <c r="AP228" s="84">
        <f>'[1](09)'!$K228</f>
        <v>0</v>
      </c>
      <c r="AQ228" s="85">
        <f t="shared" si="164"/>
        <v>0</v>
      </c>
      <c r="AS228" s="83">
        <f>'[1](10)'!$J228</f>
        <v>0</v>
      </c>
      <c r="AT228" s="84">
        <f>'[1](10)'!$K228</f>
        <v>0</v>
      </c>
      <c r="AU228" s="85">
        <f t="shared" si="165"/>
        <v>0</v>
      </c>
      <c r="AW228" s="83">
        <f>'[1](11)'!$J228</f>
        <v>0</v>
      </c>
      <c r="AX228" s="84">
        <f>'[1](11)'!$K228</f>
        <v>0</v>
      </c>
      <c r="AY228" s="85">
        <f t="shared" si="166"/>
        <v>0</v>
      </c>
      <c r="BA228" s="83">
        <f>'[1](12)'!$J228</f>
        <v>0</v>
      </c>
      <c r="BB228" s="84">
        <f>'[1](12)'!$K228</f>
        <v>0</v>
      </c>
      <c r="BC228" s="85">
        <f t="shared" si="167"/>
        <v>0</v>
      </c>
      <c r="BE228" s="86">
        <f t="shared" si="152"/>
        <v>23.06</v>
      </c>
      <c r="BF228" s="87">
        <f>IFERROR(HLOOKUP(BE228,A228:$BD$5001,$BL228,0),0)</f>
        <v>43131</v>
      </c>
      <c r="BG228" s="86">
        <f t="shared" si="153"/>
        <v>0</v>
      </c>
      <c r="BH228" s="87">
        <f>IFERROR(HLOOKUP(BG228,A228:$BD$5001,$BL228,0),0)</f>
        <v>43190</v>
      </c>
      <c r="BI228" s="88">
        <f t="shared" si="156"/>
        <v>23.06</v>
      </c>
      <c r="BJ228" s="89">
        <f t="shared" si="154"/>
        <v>-1</v>
      </c>
      <c r="BL228" s="9">
        <f t="shared" si="155"/>
        <v>783</v>
      </c>
    </row>
    <row r="229" spans="1:64" ht="18" customHeight="1" outlineLevel="2">
      <c r="A229" s="74">
        <f>[1]DATA!A229</f>
        <v>165013</v>
      </c>
      <c r="B229" s="75" t="str">
        <f>[1]DATA!B229</f>
        <v>Sauce Soya Bottle 500 ml</v>
      </c>
      <c r="C229" s="75" t="str">
        <f>[1]DATA!C229</f>
        <v>Bottle 500 ml</v>
      </c>
      <c r="E229" s="76"/>
      <c r="F229" s="77"/>
      <c r="G229" s="78"/>
      <c r="I229" s="76">
        <f>'[1](01)'!$J229</f>
        <v>9</v>
      </c>
      <c r="J229" s="77">
        <f>'[1](01)'!$K229</f>
        <v>355.26</v>
      </c>
      <c r="K229" s="78">
        <f t="shared" si="151"/>
        <v>1</v>
      </c>
      <c r="M229" s="76">
        <f>'[1](02)'!$J229</f>
        <v>7</v>
      </c>
      <c r="N229" s="77">
        <f>'[1](02)'!$K229</f>
        <v>276.32</v>
      </c>
      <c r="O229" s="78">
        <f t="shared" si="157"/>
        <v>-0.2857142857142857</v>
      </c>
      <c r="Q229" s="76">
        <f>'[1](03)'!$J229</f>
        <v>0</v>
      </c>
      <c r="R229" s="77">
        <f>'[1](03)'!$K229</f>
        <v>0</v>
      </c>
      <c r="S229" s="78">
        <f t="shared" si="158"/>
        <v>0</v>
      </c>
      <c r="U229" s="76">
        <f>'[1](04)'!$J229</f>
        <v>0</v>
      </c>
      <c r="V229" s="77">
        <f>'[1](04)'!$K229</f>
        <v>0</v>
      </c>
      <c r="W229" s="78">
        <f t="shared" si="159"/>
        <v>0</v>
      </c>
      <c r="Y229" s="76">
        <f>'[1](05)'!$J229</f>
        <v>0</v>
      </c>
      <c r="Z229" s="77">
        <f>'[1](05)'!$K229</f>
        <v>0</v>
      </c>
      <c r="AA229" s="78">
        <f t="shared" si="160"/>
        <v>0</v>
      </c>
      <c r="AC229" s="76">
        <f>'[1](06)'!$J229</f>
        <v>0</v>
      </c>
      <c r="AD229" s="77">
        <f>'[1](06)'!$K229</f>
        <v>0</v>
      </c>
      <c r="AE229" s="78">
        <f t="shared" si="161"/>
        <v>0</v>
      </c>
      <c r="AG229" s="76">
        <f>'[1](07)'!$J229</f>
        <v>0</v>
      </c>
      <c r="AH229" s="77">
        <f>'[1](07)'!$K229</f>
        <v>0</v>
      </c>
      <c r="AI229" s="78">
        <f t="shared" si="162"/>
        <v>0</v>
      </c>
      <c r="AK229" s="76">
        <f>'[1](08)'!$J229</f>
        <v>0</v>
      </c>
      <c r="AL229" s="77">
        <f>'[1](08)'!$K229</f>
        <v>0</v>
      </c>
      <c r="AM229" s="78">
        <f t="shared" si="163"/>
        <v>0</v>
      </c>
      <c r="AO229" s="76">
        <f>'[1](09)'!$J229</f>
        <v>0</v>
      </c>
      <c r="AP229" s="77">
        <f>'[1](09)'!$K229</f>
        <v>0</v>
      </c>
      <c r="AQ229" s="78">
        <f t="shared" si="164"/>
        <v>0</v>
      </c>
      <c r="AS229" s="76">
        <f>'[1](10)'!$J229</f>
        <v>0</v>
      </c>
      <c r="AT229" s="77">
        <f>'[1](10)'!$K229</f>
        <v>0</v>
      </c>
      <c r="AU229" s="78">
        <f t="shared" si="165"/>
        <v>0</v>
      </c>
      <c r="AW229" s="76">
        <f>'[1](11)'!$J229</f>
        <v>0</v>
      </c>
      <c r="AX229" s="77">
        <f>'[1](11)'!$K229</f>
        <v>0</v>
      </c>
      <c r="AY229" s="78">
        <f t="shared" si="166"/>
        <v>0</v>
      </c>
      <c r="BA229" s="76">
        <f>'[1](12)'!$J229</f>
        <v>0</v>
      </c>
      <c r="BB229" s="77">
        <f>'[1](12)'!$K229</f>
        <v>0</v>
      </c>
      <c r="BC229" s="78">
        <f t="shared" si="167"/>
        <v>0</v>
      </c>
      <c r="BE229" s="79">
        <f t="shared" si="152"/>
        <v>9</v>
      </c>
      <c r="BF229" s="80">
        <f>IFERROR(HLOOKUP(BE229,A229:$BD$5001,$BL229,0),0)</f>
        <v>43131</v>
      </c>
      <c r="BG229" s="79">
        <f t="shared" si="153"/>
        <v>0</v>
      </c>
      <c r="BH229" s="80">
        <f>IFERROR(HLOOKUP(BG229,A229:$BD$5001,$BL229,0),0)</f>
        <v>43190</v>
      </c>
      <c r="BI229" s="10">
        <f t="shared" si="156"/>
        <v>9</v>
      </c>
      <c r="BJ229" s="11">
        <f t="shared" si="154"/>
        <v>-1</v>
      </c>
      <c r="BL229" s="9">
        <f t="shared" si="155"/>
        <v>782</v>
      </c>
    </row>
    <row r="230" spans="1:64" ht="18" customHeight="1" outlineLevel="2">
      <c r="A230" s="81">
        <f>[1]DATA!A230</f>
        <v>165014</v>
      </c>
      <c r="B230" s="82" t="str">
        <f>[1]DATA!B230</f>
        <v>Sauce Oyster Bottle</v>
      </c>
      <c r="C230" s="82" t="str">
        <f>[1]DATA!C230</f>
        <v>Bottle 330 ml</v>
      </c>
      <c r="E230" s="83"/>
      <c r="F230" s="84"/>
      <c r="G230" s="85"/>
      <c r="I230" s="83">
        <f>'[1](01)'!$J230</f>
        <v>0</v>
      </c>
      <c r="J230" s="84">
        <f>'[1](01)'!$K230</f>
        <v>0</v>
      </c>
      <c r="K230" s="85">
        <f t="shared" si="151"/>
        <v>0</v>
      </c>
      <c r="M230" s="83">
        <f>'[1](02)'!$J230</f>
        <v>0</v>
      </c>
      <c r="N230" s="84">
        <f>'[1](02)'!$K230</f>
        <v>0</v>
      </c>
      <c r="O230" s="85">
        <f t="shared" si="157"/>
        <v>0</v>
      </c>
      <c r="Q230" s="83">
        <f>'[1](03)'!$J230</f>
        <v>0</v>
      </c>
      <c r="R230" s="84">
        <f>'[1](03)'!$K230</f>
        <v>0</v>
      </c>
      <c r="S230" s="85">
        <f t="shared" si="158"/>
        <v>0</v>
      </c>
      <c r="U230" s="83">
        <f>'[1](04)'!$J230</f>
        <v>0</v>
      </c>
      <c r="V230" s="84">
        <f>'[1](04)'!$K230</f>
        <v>0</v>
      </c>
      <c r="W230" s="85">
        <f t="shared" si="159"/>
        <v>0</v>
      </c>
      <c r="Y230" s="83">
        <f>'[1](05)'!$J230</f>
        <v>0</v>
      </c>
      <c r="Z230" s="84">
        <f>'[1](05)'!$K230</f>
        <v>0</v>
      </c>
      <c r="AA230" s="85">
        <f t="shared" si="160"/>
        <v>0</v>
      </c>
      <c r="AC230" s="83">
        <f>'[1](06)'!$J230</f>
        <v>0</v>
      </c>
      <c r="AD230" s="84">
        <f>'[1](06)'!$K230</f>
        <v>0</v>
      </c>
      <c r="AE230" s="85">
        <f t="shared" si="161"/>
        <v>0</v>
      </c>
      <c r="AG230" s="83">
        <f>'[1](07)'!$J230</f>
        <v>0</v>
      </c>
      <c r="AH230" s="84">
        <f>'[1](07)'!$K230</f>
        <v>0</v>
      </c>
      <c r="AI230" s="85">
        <f t="shared" si="162"/>
        <v>0</v>
      </c>
      <c r="AK230" s="83">
        <f>'[1](08)'!$J230</f>
        <v>0</v>
      </c>
      <c r="AL230" s="84">
        <f>'[1](08)'!$K230</f>
        <v>0</v>
      </c>
      <c r="AM230" s="85">
        <f t="shared" si="163"/>
        <v>0</v>
      </c>
      <c r="AO230" s="83">
        <f>'[1](09)'!$J230</f>
        <v>0</v>
      </c>
      <c r="AP230" s="84">
        <f>'[1](09)'!$K230</f>
        <v>0</v>
      </c>
      <c r="AQ230" s="85">
        <f t="shared" si="164"/>
        <v>0</v>
      </c>
      <c r="AS230" s="83">
        <f>'[1](10)'!$J230</f>
        <v>0</v>
      </c>
      <c r="AT230" s="84">
        <f>'[1](10)'!$K230</f>
        <v>0</v>
      </c>
      <c r="AU230" s="85">
        <f t="shared" si="165"/>
        <v>0</v>
      </c>
      <c r="AW230" s="83">
        <f>'[1](11)'!$J230</f>
        <v>0</v>
      </c>
      <c r="AX230" s="84">
        <f>'[1](11)'!$K230</f>
        <v>0</v>
      </c>
      <c r="AY230" s="85">
        <f t="shared" si="166"/>
        <v>0</v>
      </c>
      <c r="BA230" s="83">
        <f>'[1](12)'!$J230</f>
        <v>0</v>
      </c>
      <c r="BB230" s="84">
        <f>'[1](12)'!$K230</f>
        <v>0</v>
      </c>
      <c r="BC230" s="85">
        <f t="shared" si="167"/>
        <v>0</v>
      </c>
      <c r="BE230" s="86">
        <f t="shared" si="152"/>
        <v>0</v>
      </c>
      <c r="BF230" s="87">
        <f>IFERROR(HLOOKUP(BE230,A230:$BD$5001,$BL230,0),0)</f>
        <v>43131</v>
      </c>
      <c r="BG230" s="86">
        <f t="shared" si="153"/>
        <v>0</v>
      </c>
      <c r="BH230" s="87">
        <f>IFERROR(HLOOKUP(BG230,A230:$BD$5001,$BL230,0),0)</f>
        <v>43131</v>
      </c>
      <c r="BI230" s="88">
        <f t="shared" si="156"/>
        <v>0</v>
      </c>
      <c r="BJ230" s="89">
        <f t="shared" si="154"/>
        <v>0</v>
      </c>
      <c r="BL230" s="9">
        <f t="shared" si="155"/>
        <v>781</v>
      </c>
    </row>
    <row r="231" spans="1:64" ht="18" customHeight="1" outlineLevel="2">
      <c r="A231" s="74">
        <f>[1]DATA!A231</f>
        <v>165015</v>
      </c>
      <c r="B231" s="75" t="str">
        <f>[1]DATA!B231</f>
        <v>Souce Asparagus</v>
      </c>
      <c r="C231" s="75" t="str">
        <f>[1]DATA!C231</f>
        <v>Bottle 330 ml</v>
      </c>
      <c r="E231" s="76"/>
      <c r="F231" s="77"/>
      <c r="G231" s="78"/>
      <c r="I231" s="76">
        <f>'[1](01)'!$J231</f>
        <v>0</v>
      </c>
      <c r="J231" s="77">
        <f>'[1](01)'!$K231</f>
        <v>0</v>
      </c>
      <c r="K231" s="78">
        <f t="shared" si="151"/>
        <v>0</v>
      </c>
      <c r="M231" s="76">
        <f>'[1](02)'!$J231</f>
        <v>0</v>
      </c>
      <c r="N231" s="77">
        <f>'[1](02)'!$K231</f>
        <v>0</v>
      </c>
      <c r="O231" s="78">
        <f t="shared" si="157"/>
        <v>0</v>
      </c>
      <c r="Q231" s="76">
        <f>'[1](03)'!$J231</f>
        <v>0</v>
      </c>
      <c r="R231" s="77">
        <f>'[1](03)'!$K231</f>
        <v>0</v>
      </c>
      <c r="S231" s="78">
        <f t="shared" si="158"/>
        <v>0</v>
      </c>
      <c r="U231" s="76">
        <f>'[1](04)'!$J231</f>
        <v>0</v>
      </c>
      <c r="V231" s="77">
        <f>'[1](04)'!$K231</f>
        <v>0</v>
      </c>
      <c r="W231" s="78">
        <f t="shared" si="159"/>
        <v>0</v>
      </c>
      <c r="Y231" s="76">
        <f>'[1](05)'!$J231</f>
        <v>0</v>
      </c>
      <c r="Z231" s="77">
        <f>'[1](05)'!$K231</f>
        <v>0</v>
      </c>
      <c r="AA231" s="78">
        <f t="shared" si="160"/>
        <v>0</v>
      </c>
      <c r="AC231" s="76">
        <f>'[1](06)'!$J231</f>
        <v>0</v>
      </c>
      <c r="AD231" s="77">
        <f>'[1](06)'!$K231</f>
        <v>0</v>
      </c>
      <c r="AE231" s="78">
        <f t="shared" si="161"/>
        <v>0</v>
      </c>
      <c r="AG231" s="76">
        <f>'[1](07)'!$J231</f>
        <v>0</v>
      </c>
      <c r="AH231" s="77">
        <f>'[1](07)'!$K231</f>
        <v>0</v>
      </c>
      <c r="AI231" s="78">
        <f t="shared" si="162"/>
        <v>0</v>
      </c>
      <c r="AK231" s="76">
        <f>'[1](08)'!$J231</f>
        <v>0</v>
      </c>
      <c r="AL231" s="77">
        <f>'[1](08)'!$K231</f>
        <v>0</v>
      </c>
      <c r="AM231" s="78">
        <f t="shared" si="163"/>
        <v>0</v>
      </c>
      <c r="AO231" s="76">
        <f>'[1](09)'!$J231</f>
        <v>0</v>
      </c>
      <c r="AP231" s="77">
        <f>'[1](09)'!$K231</f>
        <v>0</v>
      </c>
      <c r="AQ231" s="78">
        <f t="shared" si="164"/>
        <v>0</v>
      </c>
      <c r="AS231" s="76">
        <f>'[1](10)'!$J231</f>
        <v>0</v>
      </c>
      <c r="AT231" s="77">
        <f>'[1](10)'!$K231</f>
        <v>0</v>
      </c>
      <c r="AU231" s="78">
        <f t="shared" si="165"/>
        <v>0</v>
      </c>
      <c r="AW231" s="76">
        <f>'[1](11)'!$J231</f>
        <v>0</v>
      </c>
      <c r="AX231" s="77">
        <f>'[1](11)'!$K231</f>
        <v>0</v>
      </c>
      <c r="AY231" s="78">
        <f t="shared" si="166"/>
        <v>0</v>
      </c>
      <c r="BA231" s="76">
        <f>'[1](12)'!$J231</f>
        <v>0</v>
      </c>
      <c r="BB231" s="77">
        <f>'[1](12)'!$K231</f>
        <v>0</v>
      </c>
      <c r="BC231" s="78">
        <f t="shared" si="167"/>
        <v>0</v>
      </c>
      <c r="BE231" s="79">
        <f t="shared" si="152"/>
        <v>0</v>
      </c>
      <c r="BF231" s="80">
        <f>IFERROR(HLOOKUP(BE231,A231:$BD$5001,$BL231,0),0)</f>
        <v>43131</v>
      </c>
      <c r="BG231" s="79">
        <f t="shared" si="153"/>
        <v>0</v>
      </c>
      <c r="BH231" s="80">
        <f>IFERROR(HLOOKUP(BG231,A231:$BD$5001,$BL231,0),0)</f>
        <v>43131</v>
      </c>
      <c r="BI231" s="10">
        <f t="shared" si="156"/>
        <v>0</v>
      </c>
      <c r="BJ231" s="11">
        <f t="shared" si="154"/>
        <v>0</v>
      </c>
      <c r="BL231" s="9">
        <f t="shared" si="155"/>
        <v>780</v>
      </c>
    </row>
    <row r="232" spans="1:64" ht="18" customHeight="1" outlineLevel="2">
      <c r="A232" s="81">
        <f>[1]DATA!A232</f>
        <v>165016</v>
      </c>
      <c r="B232" s="82" t="str">
        <f>[1]DATA!B232</f>
        <v>Sauce Soya Bottle 640 ml</v>
      </c>
      <c r="C232" s="82" t="str">
        <f>[1]DATA!C232</f>
        <v>Bottle 640 ml</v>
      </c>
      <c r="E232" s="83"/>
      <c r="F232" s="84"/>
      <c r="G232" s="85"/>
      <c r="I232" s="83">
        <f>'[1](01)'!$J232</f>
        <v>0</v>
      </c>
      <c r="J232" s="84">
        <f>'[1](01)'!$K232</f>
        <v>0</v>
      </c>
      <c r="K232" s="85">
        <f t="shared" si="151"/>
        <v>0</v>
      </c>
      <c r="M232" s="83">
        <f>'[1](02)'!$J232</f>
        <v>0</v>
      </c>
      <c r="N232" s="84">
        <f>'[1](02)'!$K232</f>
        <v>0</v>
      </c>
      <c r="O232" s="85">
        <f t="shared" si="157"/>
        <v>0</v>
      </c>
      <c r="Q232" s="83">
        <f>'[1](03)'!$J232</f>
        <v>0</v>
      </c>
      <c r="R232" s="84">
        <f>'[1](03)'!$K232</f>
        <v>0</v>
      </c>
      <c r="S232" s="85">
        <f t="shared" si="158"/>
        <v>0</v>
      </c>
      <c r="U232" s="83">
        <f>'[1](04)'!$J232</f>
        <v>0</v>
      </c>
      <c r="V232" s="84">
        <f>'[1](04)'!$K232</f>
        <v>0</v>
      </c>
      <c r="W232" s="85">
        <f t="shared" si="159"/>
        <v>0</v>
      </c>
      <c r="Y232" s="83">
        <f>'[1](05)'!$J232</f>
        <v>0</v>
      </c>
      <c r="Z232" s="84">
        <f>'[1](05)'!$K232</f>
        <v>0</v>
      </c>
      <c r="AA232" s="85">
        <f t="shared" si="160"/>
        <v>0</v>
      </c>
      <c r="AC232" s="83">
        <f>'[1](06)'!$J232</f>
        <v>0</v>
      </c>
      <c r="AD232" s="84">
        <f>'[1](06)'!$K232</f>
        <v>0</v>
      </c>
      <c r="AE232" s="85">
        <f t="shared" si="161"/>
        <v>0</v>
      </c>
      <c r="AG232" s="83">
        <f>'[1](07)'!$J232</f>
        <v>0</v>
      </c>
      <c r="AH232" s="84">
        <f>'[1](07)'!$K232</f>
        <v>0</v>
      </c>
      <c r="AI232" s="85">
        <f t="shared" si="162"/>
        <v>0</v>
      </c>
      <c r="AK232" s="83">
        <f>'[1](08)'!$J232</f>
        <v>0</v>
      </c>
      <c r="AL232" s="84">
        <f>'[1](08)'!$K232</f>
        <v>0</v>
      </c>
      <c r="AM232" s="85">
        <f t="shared" si="163"/>
        <v>0</v>
      </c>
      <c r="AO232" s="83">
        <f>'[1](09)'!$J232</f>
        <v>0</v>
      </c>
      <c r="AP232" s="84">
        <f>'[1](09)'!$K232</f>
        <v>0</v>
      </c>
      <c r="AQ232" s="85">
        <f t="shared" si="164"/>
        <v>0</v>
      </c>
      <c r="AS232" s="83">
        <f>'[1](10)'!$J232</f>
        <v>0</v>
      </c>
      <c r="AT232" s="84">
        <f>'[1](10)'!$K232</f>
        <v>0</v>
      </c>
      <c r="AU232" s="85">
        <f t="shared" si="165"/>
        <v>0</v>
      </c>
      <c r="AW232" s="83">
        <f>'[1](11)'!$J232</f>
        <v>0</v>
      </c>
      <c r="AX232" s="84">
        <f>'[1](11)'!$K232</f>
        <v>0</v>
      </c>
      <c r="AY232" s="85">
        <f t="shared" si="166"/>
        <v>0</v>
      </c>
      <c r="BA232" s="83">
        <f>'[1](12)'!$J232</f>
        <v>0</v>
      </c>
      <c r="BB232" s="84">
        <f>'[1](12)'!$K232</f>
        <v>0</v>
      </c>
      <c r="BC232" s="85">
        <f t="shared" si="167"/>
        <v>0</v>
      </c>
      <c r="BE232" s="86">
        <f t="shared" si="152"/>
        <v>0</v>
      </c>
      <c r="BF232" s="87">
        <f>IFERROR(HLOOKUP(BE232,A232:$BD$5001,$BL232,0),0)</f>
        <v>43131</v>
      </c>
      <c r="BG232" s="86">
        <f t="shared" si="153"/>
        <v>0</v>
      </c>
      <c r="BH232" s="87">
        <f>IFERROR(HLOOKUP(BG232,A232:$BD$5001,$BL232,0),0)</f>
        <v>43131</v>
      </c>
      <c r="BI232" s="88">
        <f t="shared" si="156"/>
        <v>0</v>
      </c>
      <c r="BJ232" s="89">
        <f t="shared" si="154"/>
        <v>0</v>
      </c>
      <c r="BL232" s="9">
        <f t="shared" si="155"/>
        <v>779</v>
      </c>
    </row>
    <row r="233" spans="1:64" ht="18" customHeight="1" outlineLevel="2">
      <c r="A233" s="74">
        <f>[1]DATA!A233</f>
        <v>165017</v>
      </c>
      <c r="B233" s="75" t="str">
        <f>[1]DATA!B233</f>
        <v>Sauce Fish Bottle 730 ml</v>
      </c>
      <c r="C233" s="75" t="str">
        <f>[1]DATA!C233</f>
        <v>Bottle 730 ml</v>
      </c>
      <c r="E233" s="76"/>
      <c r="F233" s="77"/>
      <c r="G233" s="78"/>
      <c r="I233" s="76">
        <f>'[1](01)'!$J233</f>
        <v>0</v>
      </c>
      <c r="J233" s="77">
        <f>'[1](01)'!$K233</f>
        <v>0</v>
      </c>
      <c r="K233" s="78">
        <f t="shared" si="151"/>
        <v>0</v>
      </c>
      <c r="M233" s="76">
        <f>'[1](02)'!$J233</f>
        <v>0</v>
      </c>
      <c r="N233" s="77">
        <f>'[1](02)'!$K233</f>
        <v>0</v>
      </c>
      <c r="O233" s="78">
        <f t="shared" si="157"/>
        <v>0</v>
      </c>
      <c r="Q233" s="76">
        <f>'[1](03)'!$J233</f>
        <v>0</v>
      </c>
      <c r="R233" s="77">
        <f>'[1](03)'!$K233</f>
        <v>0</v>
      </c>
      <c r="S233" s="78">
        <f t="shared" si="158"/>
        <v>0</v>
      </c>
      <c r="U233" s="76">
        <f>'[1](04)'!$J233</f>
        <v>0</v>
      </c>
      <c r="V233" s="77">
        <f>'[1](04)'!$K233</f>
        <v>0</v>
      </c>
      <c r="W233" s="78">
        <f t="shared" si="159"/>
        <v>0</v>
      </c>
      <c r="Y233" s="76">
        <f>'[1](05)'!$J233</f>
        <v>0</v>
      </c>
      <c r="Z233" s="77">
        <f>'[1](05)'!$K233</f>
        <v>0</v>
      </c>
      <c r="AA233" s="78">
        <f t="shared" si="160"/>
        <v>0</v>
      </c>
      <c r="AC233" s="76">
        <f>'[1](06)'!$J233</f>
        <v>0</v>
      </c>
      <c r="AD233" s="77">
        <f>'[1](06)'!$K233</f>
        <v>0</v>
      </c>
      <c r="AE233" s="78">
        <f t="shared" si="161"/>
        <v>0</v>
      </c>
      <c r="AG233" s="76">
        <f>'[1](07)'!$J233</f>
        <v>0</v>
      </c>
      <c r="AH233" s="77">
        <f>'[1](07)'!$K233</f>
        <v>0</v>
      </c>
      <c r="AI233" s="78">
        <f t="shared" si="162"/>
        <v>0</v>
      </c>
      <c r="AK233" s="76">
        <f>'[1](08)'!$J233</f>
        <v>0</v>
      </c>
      <c r="AL233" s="77">
        <f>'[1](08)'!$K233</f>
        <v>0</v>
      </c>
      <c r="AM233" s="78">
        <f t="shared" si="163"/>
        <v>0</v>
      </c>
      <c r="AO233" s="76">
        <f>'[1](09)'!$J233</f>
        <v>0</v>
      </c>
      <c r="AP233" s="77">
        <f>'[1](09)'!$K233</f>
        <v>0</v>
      </c>
      <c r="AQ233" s="78">
        <f t="shared" si="164"/>
        <v>0</v>
      </c>
      <c r="AS233" s="76">
        <f>'[1](10)'!$J233</f>
        <v>0</v>
      </c>
      <c r="AT233" s="77">
        <f>'[1](10)'!$K233</f>
        <v>0</v>
      </c>
      <c r="AU233" s="78">
        <f t="shared" si="165"/>
        <v>0</v>
      </c>
      <c r="AW233" s="76">
        <f>'[1](11)'!$J233</f>
        <v>0</v>
      </c>
      <c r="AX233" s="77">
        <f>'[1](11)'!$K233</f>
        <v>0</v>
      </c>
      <c r="AY233" s="78">
        <f t="shared" si="166"/>
        <v>0</v>
      </c>
      <c r="BA233" s="76">
        <f>'[1](12)'!$J233</f>
        <v>0</v>
      </c>
      <c r="BB233" s="77">
        <f>'[1](12)'!$K233</f>
        <v>0</v>
      </c>
      <c r="BC233" s="78">
        <f t="shared" si="167"/>
        <v>0</v>
      </c>
      <c r="BE233" s="79">
        <f t="shared" si="152"/>
        <v>0</v>
      </c>
      <c r="BF233" s="80">
        <f>IFERROR(HLOOKUP(BE233,A233:$BD$5001,$BL233,0),0)</f>
        <v>43131</v>
      </c>
      <c r="BG233" s="79">
        <f t="shared" si="153"/>
        <v>0</v>
      </c>
      <c r="BH233" s="80">
        <f>IFERROR(HLOOKUP(BG233,A233:$BD$5001,$BL233,0),0)</f>
        <v>43131</v>
      </c>
      <c r="BI233" s="10">
        <f t="shared" si="156"/>
        <v>0</v>
      </c>
      <c r="BJ233" s="11">
        <f t="shared" si="154"/>
        <v>0</v>
      </c>
      <c r="BL233" s="9">
        <f t="shared" si="155"/>
        <v>778</v>
      </c>
    </row>
    <row r="234" spans="1:64" ht="18" customHeight="1" outlineLevel="2">
      <c r="A234" s="81">
        <f>[1]DATA!A234</f>
        <v>165018</v>
      </c>
      <c r="B234" s="82" t="str">
        <f>[1]DATA!B234</f>
        <v>Ketchup Gallon 10.5 kg</v>
      </c>
      <c r="C234" s="82" t="str">
        <f>[1]DATA!C234</f>
        <v>Gallon 10.5 kg</v>
      </c>
      <c r="E234" s="83"/>
      <c r="F234" s="84"/>
      <c r="G234" s="85"/>
      <c r="I234" s="83">
        <f>'[1](01)'!$J234</f>
        <v>14</v>
      </c>
      <c r="J234" s="84">
        <f>'[1](01)'!$K234</f>
        <v>1304.8900000000001</v>
      </c>
      <c r="K234" s="85">
        <f t="shared" si="151"/>
        <v>1</v>
      </c>
      <c r="M234" s="83">
        <f>'[1](02)'!$J234</f>
        <v>16</v>
      </c>
      <c r="N234" s="84">
        <f>'[1](02)'!$K234</f>
        <v>1392.94</v>
      </c>
      <c r="O234" s="85">
        <f t="shared" si="157"/>
        <v>0.125</v>
      </c>
      <c r="Q234" s="83">
        <f>'[1](03)'!$J234</f>
        <v>0</v>
      </c>
      <c r="R234" s="84">
        <f>'[1](03)'!$K234</f>
        <v>0</v>
      </c>
      <c r="S234" s="85">
        <f t="shared" si="158"/>
        <v>0</v>
      </c>
      <c r="U234" s="83">
        <f>'[1](04)'!$J234</f>
        <v>0</v>
      </c>
      <c r="V234" s="84">
        <f>'[1](04)'!$K234</f>
        <v>0</v>
      </c>
      <c r="W234" s="85">
        <f t="shared" si="159"/>
        <v>0</v>
      </c>
      <c r="Y234" s="83">
        <f>'[1](05)'!$J234</f>
        <v>0</v>
      </c>
      <c r="Z234" s="84">
        <f>'[1](05)'!$K234</f>
        <v>0</v>
      </c>
      <c r="AA234" s="85">
        <f t="shared" si="160"/>
        <v>0</v>
      </c>
      <c r="AC234" s="83">
        <f>'[1](06)'!$J234</f>
        <v>0</v>
      </c>
      <c r="AD234" s="84">
        <f>'[1](06)'!$K234</f>
        <v>0</v>
      </c>
      <c r="AE234" s="85">
        <f t="shared" si="161"/>
        <v>0</v>
      </c>
      <c r="AG234" s="83">
        <f>'[1](07)'!$J234</f>
        <v>0</v>
      </c>
      <c r="AH234" s="84">
        <f>'[1](07)'!$K234</f>
        <v>0</v>
      </c>
      <c r="AI234" s="85">
        <f t="shared" si="162"/>
        <v>0</v>
      </c>
      <c r="AK234" s="83">
        <f>'[1](08)'!$J234</f>
        <v>0</v>
      </c>
      <c r="AL234" s="84">
        <f>'[1](08)'!$K234</f>
        <v>0</v>
      </c>
      <c r="AM234" s="85">
        <f t="shared" si="163"/>
        <v>0</v>
      </c>
      <c r="AO234" s="83">
        <f>'[1](09)'!$J234</f>
        <v>0</v>
      </c>
      <c r="AP234" s="84">
        <f>'[1](09)'!$K234</f>
        <v>0</v>
      </c>
      <c r="AQ234" s="85">
        <f t="shared" si="164"/>
        <v>0</v>
      </c>
      <c r="AS234" s="83">
        <f>'[1](10)'!$J234</f>
        <v>0</v>
      </c>
      <c r="AT234" s="84">
        <f>'[1](10)'!$K234</f>
        <v>0</v>
      </c>
      <c r="AU234" s="85">
        <f t="shared" si="165"/>
        <v>0</v>
      </c>
      <c r="AW234" s="83">
        <f>'[1](11)'!$J234</f>
        <v>0</v>
      </c>
      <c r="AX234" s="84">
        <f>'[1](11)'!$K234</f>
        <v>0</v>
      </c>
      <c r="AY234" s="85">
        <f t="shared" si="166"/>
        <v>0</v>
      </c>
      <c r="BA234" s="83">
        <f>'[1](12)'!$J234</f>
        <v>0</v>
      </c>
      <c r="BB234" s="84">
        <f>'[1](12)'!$K234</f>
        <v>0</v>
      </c>
      <c r="BC234" s="85">
        <f t="shared" si="167"/>
        <v>0</v>
      </c>
      <c r="BE234" s="86">
        <f t="shared" si="152"/>
        <v>16</v>
      </c>
      <c r="BF234" s="87">
        <f>IFERROR(HLOOKUP(BE234,A234:$BD$5001,$BL234,0),0)</f>
        <v>43159</v>
      </c>
      <c r="BG234" s="86">
        <f t="shared" si="153"/>
        <v>0</v>
      </c>
      <c r="BH234" s="87">
        <f>IFERROR(HLOOKUP(BG234,A234:$BD$5001,$BL234,0),0)</f>
        <v>43190</v>
      </c>
      <c r="BI234" s="88">
        <f t="shared" si="156"/>
        <v>16</v>
      </c>
      <c r="BJ234" s="89">
        <f t="shared" si="154"/>
        <v>-1</v>
      </c>
      <c r="BL234" s="9">
        <f t="shared" si="155"/>
        <v>777</v>
      </c>
    </row>
    <row r="235" spans="1:64" ht="18" customHeight="1" outlineLevel="2">
      <c r="A235" s="74">
        <f>[1]DATA!A235</f>
        <v>165021</v>
      </c>
      <c r="B235" s="75" t="str">
        <f>[1]DATA!B235</f>
        <v>Basil Powder Knorr</v>
      </c>
      <c r="C235" s="75" t="str">
        <f>[1]DATA!C235</f>
        <v>Jar 340 Gr</v>
      </c>
      <c r="E235" s="76"/>
      <c r="F235" s="77"/>
      <c r="G235" s="78"/>
      <c r="I235" s="76">
        <f>'[1](01)'!$J235</f>
        <v>0</v>
      </c>
      <c r="J235" s="77">
        <f>'[1](01)'!$K235</f>
        <v>0</v>
      </c>
      <c r="K235" s="78">
        <f t="shared" si="151"/>
        <v>0</v>
      </c>
      <c r="M235" s="76">
        <f>'[1](02)'!$J235</f>
        <v>0</v>
      </c>
      <c r="N235" s="77">
        <f>'[1](02)'!$K235</f>
        <v>0</v>
      </c>
      <c r="O235" s="78">
        <f t="shared" si="157"/>
        <v>0</v>
      </c>
      <c r="Q235" s="76">
        <f>'[1](03)'!$J235</f>
        <v>0</v>
      </c>
      <c r="R235" s="77">
        <f>'[1](03)'!$K235</f>
        <v>0</v>
      </c>
      <c r="S235" s="78">
        <f t="shared" si="158"/>
        <v>0</v>
      </c>
      <c r="U235" s="76">
        <f>'[1](04)'!$J235</f>
        <v>0</v>
      </c>
      <c r="V235" s="77">
        <f>'[1](04)'!$K235</f>
        <v>0</v>
      </c>
      <c r="W235" s="78">
        <f t="shared" si="159"/>
        <v>0</v>
      </c>
      <c r="Y235" s="76">
        <f>'[1](05)'!$J235</f>
        <v>0</v>
      </c>
      <c r="Z235" s="77">
        <f>'[1](05)'!$K235</f>
        <v>0</v>
      </c>
      <c r="AA235" s="78">
        <f t="shared" si="160"/>
        <v>0</v>
      </c>
      <c r="AC235" s="76">
        <f>'[1](06)'!$J235</f>
        <v>0</v>
      </c>
      <c r="AD235" s="77">
        <f>'[1](06)'!$K235</f>
        <v>0</v>
      </c>
      <c r="AE235" s="78">
        <f t="shared" si="161"/>
        <v>0</v>
      </c>
      <c r="AG235" s="76">
        <f>'[1](07)'!$J235</f>
        <v>0</v>
      </c>
      <c r="AH235" s="77">
        <f>'[1](07)'!$K235</f>
        <v>0</v>
      </c>
      <c r="AI235" s="78">
        <f t="shared" si="162"/>
        <v>0</v>
      </c>
      <c r="AK235" s="76">
        <f>'[1](08)'!$J235</f>
        <v>0</v>
      </c>
      <c r="AL235" s="77">
        <f>'[1](08)'!$K235</f>
        <v>0</v>
      </c>
      <c r="AM235" s="78">
        <f t="shared" si="163"/>
        <v>0</v>
      </c>
      <c r="AO235" s="76">
        <f>'[1](09)'!$J235</f>
        <v>0</v>
      </c>
      <c r="AP235" s="77">
        <f>'[1](09)'!$K235</f>
        <v>0</v>
      </c>
      <c r="AQ235" s="78">
        <f t="shared" si="164"/>
        <v>0</v>
      </c>
      <c r="AS235" s="76">
        <f>'[1](10)'!$J235</f>
        <v>0</v>
      </c>
      <c r="AT235" s="77">
        <f>'[1](10)'!$K235</f>
        <v>0</v>
      </c>
      <c r="AU235" s="78">
        <f t="shared" si="165"/>
        <v>0</v>
      </c>
      <c r="AW235" s="76">
        <f>'[1](11)'!$J235</f>
        <v>0</v>
      </c>
      <c r="AX235" s="77">
        <f>'[1](11)'!$K235</f>
        <v>0</v>
      </c>
      <c r="AY235" s="78">
        <f t="shared" si="166"/>
        <v>0</v>
      </c>
      <c r="BA235" s="76">
        <f>'[1](12)'!$J235</f>
        <v>0</v>
      </c>
      <c r="BB235" s="77">
        <f>'[1](12)'!$K235</f>
        <v>0</v>
      </c>
      <c r="BC235" s="78">
        <f t="shared" si="167"/>
        <v>0</v>
      </c>
      <c r="BE235" s="79">
        <f t="shared" si="152"/>
        <v>0</v>
      </c>
      <c r="BF235" s="80">
        <f>IFERROR(HLOOKUP(BE235,A235:$BD$5001,$BL235,0),0)</f>
        <v>43131</v>
      </c>
      <c r="BG235" s="79">
        <f t="shared" si="153"/>
        <v>0</v>
      </c>
      <c r="BH235" s="80">
        <f>IFERROR(HLOOKUP(BG235,A235:$BD$5001,$BL235,0),0)</f>
        <v>43131</v>
      </c>
      <c r="BI235" s="10">
        <f t="shared" si="156"/>
        <v>0</v>
      </c>
      <c r="BJ235" s="11">
        <f t="shared" si="154"/>
        <v>0</v>
      </c>
      <c r="BL235" s="9">
        <f t="shared" si="155"/>
        <v>776</v>
      </c>
    </row>
    <row r="236" spans="1:64" ht="18" customHeight="1" outlineLevel="2">
      <c r="A236" s="81">
        <f>[1]DATA!A236</f>
        <v>165022</v>
      </c>
      <c r="B236" s="82" t="str">
        <f>[1]DATA!B236</f>
        <v>Pesto Powder Knorr</v>
      </c>
      <c r="C236" s="82" t="str">
        <f>[1]DATA!C236</f>
        <v>Jar 340 Gr</v>
      </c>
      <c r="E236" s="83"/>
      <c r="F236" s="84"/>
      <c r="G236" s="85"/>
      <c r="I236" s="83">
        <f>'[1](01)'!$J236</f>
        <v>0</v>
      </c>
      <c r="J236" s="84">
        <f>'[1](01)'!$K236</f>
        <v>0</v>
      </c>
      <c r="K236" s="85">
        <f t="shared" si="151"/>
        <v>0</v>
      </c>
      <c r="M236" s="83">
        <f>'[1](02)'!$J236</f>
        <v>0</v>
      </c>
      <c r="N236" s="84">
        <f>'[1](02)'!$K236</f>
        <v>0</v>
      </c>
      <c r="O236" s="85">
        <f t="shared" si="157"/>
        <v>0</v>
      </c>
      <c r="Q236" s="83">
        <f>'[1](03)'!$J236</f>
        <v>0</v>
      </c>
      <c r="R236" s="84">
        <f>'[1](03)'!$K236</f>
        <v>0</v>
      </c>
      <c r="S236" s="85">
        <f t="shared" si="158"/>
        <v>0</v>
      </c>
      <c r="U236" s="83">
        <f>'[1](04)'!$J236</f>
        <v>0</v>
      </c>
      <c r="V236" s="84">
        <f>'[1](04)'!$K236</f>
        <v>0</v>
      </c>
      <c r="W236" s="85">
        <f t="shared" si="159"/>
        <v>0</v>
      </c>
      <c r="Y236" s="83">
        <f>'[1](05)'!$J236</f>
        <v>0</v>
      </c>
      <c r="Z236" s="84">
        <f>'[1](05)'!$K236</f>
        <v>0</v>
      </c>
      <c r="AA236" s="85">
        <f t="shared" si="160"/>
        <v>0</v>
      </c>
      <c r="AC236" s="83">
        <f>'[1](06)'!$J236</f>
        <v>0</v>
      </c>
      <c r="AD236" s="84">
        <f>'[1](06)'!$K236</f>
        <v>0</v>
      </c>
      <c r="AE236" s="85">
        <f t="shared" si="161"/>
        <v>0</v>
      </c>
      <c r="AG236" s="83">
        <f>'[1](07)'!$J236</f>
        <v>0</v>
      </c>
      <c r="AH236" s="84">
        <f>'[1](07)'!$K236</f>
        <v>0</v>
      </c>
      <c r="AI236" s="85">
        <f t="shared" si="162"/>
        <v>0</v>
      </c>
      <c r="AK236" s="83">
        <f>'[1](08)'!$J236</f>
        <v>0</v>
      </c>
      <c r="AL236" s="84">
        <f>'[1](08)'!$K236</f>
        <v>0</v>
      </c>
      <c r="AM236" s="85">
        <f t="shared" si="163"/>
        <v>0</v>
      </c>
      <c r="AO236" s="83">
        <f>'[1](09)'!$J236</f>
        <v>0</v>
      </c>
      <c r="AP236" s="84">
        <f>'[1](09)'!$K236</f>
        <v>0</v>
      </c>
      <c r="AQ236" s="85">
        <f t="shared" si="164"/>
        <v>0</v>
      </c>
      <c r="AS236" s="83">
        <f>'[1](10)'!$J236</f>
        <v>0</v>
      </c>
      <c r="AT236" s="84">
        <f>'[1](10)'!$K236</f>
        <v>0</v>
      </c>
      <c r="AU236" s="85">
        <f t="shared" si="165"/>
        <v>0</v>
      </c>
      <c r="AW236" s="83">
        <f>'[1](11)'!$J236</f>
        <v>0</v>
      </c>
      <c r="AX236" s="84">
        <f>'[1](11)'!$K236</f>
        <v>0</v>
      </c>
      <c r="AY236" s="85">
        <f t="shared" si="166"/>
        <v>0</v>
      </c>
      <c r="BA236" s="83">
        <f>'[1](12)'!$J236</f>
        <v>0</v>
      </c>
      <c r="BB236" s="84">
        <f>'[1](12)'!$K236</f>
        <v>0</v>
      </c>
      <c r="BC236" s="85">
        <f t="shared" si="167"/>
        <v>0</v>
      </c>
      <c r="BE236" s="86">
        <f t="shared" si="152"/>
        <v>0</v>
      </c>
      <c r="BF236" s="87">
        <f>IFERROR(HLOOKUP(BE236,A236:$BD$5001,$BL236,0),0)</f>
        <v>43131</v>
      </c>
      <c r="BG236" s="86">
        <f t="shared" si="153"/>
        <v>0</v>
      </c>
      <c r="BH236" s="87">
        <f>IFERROR(HLOOKUP(BG236,A236:$BD$5001,$BL236,0),0)</f>
        <v>43131</v>
      </c>
      <c r="BI236" s="88">
        <f t="shared" si="156"/>
        <v>0</v>
      </c>
      <c r="BJ236" s="89">
        <f t="shared" si="154"/>
        <v>0</v>
      </c>
      <c r="BL236" s="9">
        <f t="shared" si="155"/>
        <v>775</v>
      </c>
    </row>
    <row r="237" spans="1:64" ht="18" customHeight="1" outlineLevel="2">
      <c r="A237" s="74">
        <f>[1]DATA!A237</f>
        <v>165024</v>
      </c>
      <c r="B237" s="75" t="str">
        <f>[1]DATA!B237</f>
        <v>Dill Powder Knorr</v>
      </c>
      <c r="C237" s="75" t="str">
        <f>[1]DATA!C237</f>
        <v>Jar 340 Gr</v>
      </c>
      <c r="E237" s="76"/>
      <c r="F237" s="77"/>
      <c r="G237" s="78"/>
      <c r="I237" s="76">
        <f>'[1](01)'!$J237</f>
        <v>0</v>
      </c>
      <c r="J237" s="77">
        <f>'[1](01)'!$K237</f>
        <v>0</v>
      </c>
      <c r="K237" s="78">
        <f t="shared" si="151"/>
        <v>0</v>
      </c>
      <c r="M237" s="76">
        <f>'[1](02)'!$J237</f>
        <v>0</v>
      </c>
      <c r="N237" s="77">
        <f>'[1](02)'!$K237</f>
        <v>0</v>
      </c>
      <c r="O237" s="78">
        <f t="shared" si="157"/>
        <v>0</v>
      </c>
      <c r="Q237" s="76">
        <f>'[1](03)'!$J237</f>
        <v>0</v>
      </c>
      <c r="R237" s="77">
        <f>'[1](03)'!$K237</f>
        <v>0</v>
      </c>
      <c r="S237" s="78">
        <f t="shared" si="158"/>
        <v>0</v>
      </c>
      <c r="U237" s="76">
        <f>'[1](04)'!$J237</f>
        <v>0</v>
      </c>
      <c r="V237" s="77">
        <f>'[1](04)'!$K237</f>
        <v>0</v>
      </c>
      <c r="W237" s="78">
        <f t="shared" si="159"/>
        <v>0</v>
      </c>
      <c r="Y237" s="76">
        <f>'[1](05)'!$J237</f>
        <v>0</v>
      </c>
      <c r="Z237" s="77">
        <f>'[1](05)'!$K237</f>
        <v>0</v>
      </c>
      <c r="AA237" s="78">
        <f t="shared" si="160"/>
        <v>0</v>
      </c>
      <c r="AC237" s="76">
        <f>'[1](06)'!$J237</f>
        <v>0</v>
      </c>
      <c r="AD237" s="77">
        <f>'[1](06)'!$K237</f>
        <v>0</v>
      </c>
      <c r="AE237" s="78">
        <f t="shared" si="161"/>
        <v>0</v>
      </c>
      <c r="AG237" s="76">
        <f>'[1](07)'!$J237</f>
        <v>0</v>
      </c>
      <c r="AH237" s="77">
        <f>'[1](07)'!$K237</f>
        <v>0</v>
      </c>
      <c r="AI237" s="78">
        <f t="shared" si="162"/>
        <v>0</v>
      </c>
      <c r="AK237" s="76">
        <f>'[1](08)'!$J237</f>
        <v>0</v>
      </c>
      <c r="AL237" s="77">
        <f>'[1](08)'!$K237</f>
        <v>0</v>
      </c>
      <c r="AM237" s="78">
        <f t="shared" si="163"/>
        <v>0</v>
      </c>
      <c r="AO237" s="76">
        <f>'[1](09)'!$J237</f>
        <v>0</v>
      </c>
      <c r="AP237" s="77">
        <f>'[1](09)'!$K237</f>
        <v>0</v>
      </c>
      <c r="AQ237" s="78">
        <f t="shared" si="164"/>
        <v>0</v>
      </c>
      <c r="AS237" s="76">
        <f>'[1](10)'!$J237</f>
        <v>0</v>
      </c>
      <c r="AT237" s="77">
        <f>'[1](10)'!$K237</f>
        <v>0</v>
      </c>
      <c r="AU237" s="78">
        <f t="shared" si="165"/>
        <v>0</v>
      </c>
      <c r="AW237" s="76">
        <f>'[1](11)'!$J237</f>
        <v>0</v>
      </c>
      <c r="AX237" s="77">
        <f>'[1](11)'!$K237</f>
        <v>0</v>
      </c>
      <c r="AY237" s="78">
        <f t="shared" si="166"/>
        <v>0</v>
      </c>
      <c r="BA237" s="76">
        <f>'[1](12)'!$J237</f>
        <v>0</v>
      </c>
      <c r="BB237" s="77">
        <f>'[1](12)'!$K237</f>
        <v>0</v>
      </c>
      <c r="BC237" s="78">
        <f t="shared" si="167"/>
        <v>0</v>
      </c>
      <c r="BE237" s="79">
        <f t="shared" si="152"/>
        <v>0</v>
      </c>
      <c r="BF237" s="80">
        <f>IFERROR(HLOOKUP(BE237,A237:$BD$5001,$BL237,0),0)</f>
        <v>43131</v>
      </c>
      <c r="BG237" s="79">
        <f t="shared" si="153"/>
        <v>0</v>
      </c>
      <c r="BH237" s="80">
        <f>IFERROR(HLOOKUP(BG237,A237:$BD$5001,$BL237,0),0)</f>
        <v>43131</v>
      </c>
      <c r="BI237" s="10">
        <f t="shared" si="156"/>
        <v>0</v>
      </c>
      <c r="BJ237" s="11">
        <f t="shared" si="154"/>
        <v>0</v>
      </c>
      <c r="BL237" s="9">
        <f t="shared" si="155"/>
        <v>774</v>
      </c>
    </row>
    <row r="238" spans="1:64" ht="18" customHeight="1" outlineLevel="2">
      <c r="A238" s="81">
        <f>[1]DATA!A238</f>
        <v>165025</v>
      </c>
      <c r="B238" s="82" t="str">
        <f>[1]DATA!B238</f>
        <v>Estragon Powder Knorr</v>
      </c>
      <c r="C238" s="82" t="str">
        <f>[1]DATA!C238</f>
        <v>Jar 340 Gr</v>
      </c>
      <c r="E238" s="83"/>
      <c r="F238" s="84"/>
      <c r="G238" s="85"/>
      <c r="I238" s="83">
        <f>'[1](01)'!$J238</f>
        <v>0</v>
      </c>
      <c r="J238" s="84">
        <f>'[1](01)'!$K238</f>
        <v>0</v>
      </c>
      <c r="K238" s="85">
        <f t="shared" si="151"/>
        <v>0</v>
      </c>
      <c r="M238" s="83">
        <f>'[1](02)'!$J238</f>
        <v>0</v>
      </c>
      <c r="N238" s="84">
        <f>'[1](02)'!$K238</f>
        <v>0</v>
      </c>
      <c r="O238" s="85">
        <f t="shared" si="157"/>
        <v>0</v>
      </c>
      <c r="Q238" s="83">
        <f>'[1](03)'!$J238</f>
        <v>0</v>
      </c>
      <c r="R238" s="84">
        <f>'[1](03)'!$K238</f>
        <v>0</v>
      </c>
      <c r="S238" s="85">
        <f t="shared" si="158"/>
        <v>0</v>
      </c>
      <c r="U238" s="83">
        <f>'[1](04)'!$J238</f>
        <v>0</v>
      </c>
      <c r="V238" s="84">
        <f>'[1](04)'!$K238</f>
        <v>0</v>
      </c>
      <c r="W238" s="85">
        <f t="shared" si="159"/>
        <v>0</v>
      </c>
      <c r="Y238" s="83">
        <f>'[1](05)'!$J238</f>
        <v>0</v>
      </c>
      <c r="Z238" s="84">
        <f>'[1](05)'!$K238</f>
        <v>0</v>
      </c>
      <c r="AA238" s="85">
        <f t="shared" si="160"/>
        <v>0</v>
      </c>
      <c r="AC238" s="83">
        <f>'[1](06)'!$J238</f>
        <v>0</v>
      </c>
      <c r="AD238" s="84">
        <f>'[1](06)'!$K238</f>
        <v>0</v>
      </c>
      <c r="AE238" s="85">
        <f t="shared" si="161"/>
        <v>0</v>
      </c>
      <c r="AG238" s="83">
        <f>'[1](07)'!$J238</f>
        <v>0</v>
      </c>
      <c r="AH238" s="84">
        <f>'[1](07)'!$K238</f>
        <v>0</v>
      </c>
      <c r="AI238" s="85">
        <f t="shared" si="162"/>
        <v>0</v>
      </c>
      <c r="AK238" s="83">
        <f>'[1](08)'!$J238</f>
        <v>0</v>
      </c>
      <c r="AL238" s="84">
        <f>'[1](08)'!$K238</f>
        <v>0</v>
      </c>
      <c r="AM238" s="85">
        <f t="shared" si="163"/>
        <v>0</v>
      </c>
      <c r="AO238" s="83">
        <f>'[1](09)'!$J238</f>
        <v>0</v>
      </c>
      <c r="AP238" s="84">
        <f>'[1](09)'!$K238</f>
        <v>0</v>
      </c>
      <c r="AQ238" s="85">
        <f t="shared" si="164"/>
        <v>0</v>
      </c>
      <c r="AS238" s="83">
        <f>'[1](10)'!$J238</f>
        <v>0</v>
      </c>
      <c r="AT238" s="84">
        <f>'[1](10)'!$K238</f>
        <v>0</v>
      </c>
      <c r="AU238" s="85">
        <f t="shared" si="165"/>
        <v>0</v>
      </c>
      <c r="AW238" s="83">
        <f>'[1](11)'!$J238</f>
        <v>0</v>
      </c>
      <c r="AX238" s="84">
        <f>'[1](11)'!$K238</f>
        <v>0</v>
      </c>
      <c r="AY238" s="85">
        <f t="shared" si="166"/>
        <v>0</v>
      </c>
      <c r="BA238" s="83">
        <f>'[1](12)'!$J238</f>
        <v>0</v>
      </c>
      <c r="BB238" s="84">
        <f>'[1](12)'!$K238</f>
        <v>0</v>
      </c>
      <c r="BC238" s="85">
        <f t="shared" si="167"/>
        <v>0</v>
      </c>
      <c r="BE238" s="86">
        <f t="shared" si="152"/>
        <v>0</v>
      </c>
      <c r="BF238" s="87">
        <f>IFERROR(HLOOKUP(BE238,A238:$BD$5001,$BL238,0),0)</f>
        <v>43131</v>
      </c>
      <c r="BG238" s="86">
        <f t="shared" si="153"/>
        <v>0</v>
      </c>
      <c r="BH238" s="87">
        <f>IFERROR(HLOOKUP(BG238,A238:$BD$5001,$BL238,0),0)</f>
        <v>43131</v>
      </c>
      <c r="BI238" s="88">
        <f t="shared" si="156"/>
        <v>0</v>
      </c>
      <c r="BJ238" s="89">
        <f t="shared" si="154"/>
        <v>0</v>
      </c>
      <c r="BL238" s="9">
        <f t="shared" si="155"/>
        <v>773</v>
      </c>
    </row>
    <row r="239" spans="1:64" ht="18" customHeight="1" outlineLevel="2">
      <c r="A239" s="74">
        <f>[1]DATA!A239</f>
        <v>165027</v>
      </c>
      <c r="B239" s="75" t="str">
        <f>[1]DATA!B239</f>
        <v>Sauce Sweet &amp; Sour 2.5 Liter</v>
      </c>
      <c r="C239" s="75" t="str">
        <f>[1]DATA!C239</f>
        <v>Gallon 2.5 Liter</v>
      </c>
      <c r="E239" s="76"/>
      <c r="F239" s="77"/>
      <c r="G239" s="78"/>
      <c r="I239" s="76">
        <f>'[1](01)'!$J239</f>
        <v>0</v>
      </c>
      <c r="J239" s="77">
        <f>'[1](01)'!$K239</f>
        <v>0</v>
      </c>
      <c r="K239" s="78">
        <f t="shared" si="151"/>
        <v>0</v>
      </c>
      <c r="M239" s="76">
        <f>'[1](02)'!$J239</f>
        <v>0</v>
      </c>
      <c r="N239" s="77">
        <f>'[1](02)'!$K239</f>
        <v>0</v>
      </c>
      <c r="O239" s="78">
        <f t="shared" si="157"/>
        <v>0</v>
      </c>
      <c r="Q239" s="76">
        <f>'[1](03)'!$J239</f>
        <v>0</v>
      </c>
      <c r="R239" s="77">
        <f>'[1](03)'!$K239</f>
        <v>0</v>
      </c>
      <c r="S239" s="78">
        <f t="shared" si="158"/>
        <v>0</v>
      </c>
      <c r="U239" s="76">
        <f>'[1](04)'!$J239</f>
        <v>0</v>
      </c>
      <c r="V239" s="77">
        <f>'[1](04)'!$K239</f>
        <v>0</v>
      </c>
      <c r="W239" s="78">
        <f t="shared" si="159"/>
        <v>0</v>
      </c>
      <c r="Y239" s="76">
        <f>'[1](05)'!$J239</f>
        <v>0</v>
      </c>
      <c r="Z239" s="77">
        <f>'[1](05)'!$K239</f>
        <v>0</v>
      </c>
      <c r="AA239" s="78">
        <f t="shared" si="160"/>
        <v>0</v>
      </c>
      <c r="AC239" s="76">
        <f>'[1](06)'!$J239</f>
        <v>0</v>
      </c>
      <c r="AD239" s="77">
        <f>'[1](06)'!$K239</f>
        <v>0</v>
      </c>
      <c r="AE239" s="78">
        <f t="shared" si="161"/>
        <v>0</v>
      </c>
      <c r="AG239" s="76">
        <f>'[1](07)'!$J239</f>
        <v>0</v>
      </c>
      <c r="AH239" s="77">
        <f>'[1](07)'!$K239</f>
        <v>0</v>
      </c>
      <c r="AI239" s="78">
        <f t="shared" si="162"/>
        <v>0</v>
      </c>
      <c r="AK239" s="76">
        <f>'[1](08)'!$J239</f>
        <v>0</v>
      </c>
      <c r="AL239" s="77">
        <f>'[1](08)'!$K239</f>
        <v>0</v>
      </c>
      <c r="AM239" s="78">
        <f t="shared" si="163"/>
        <v>0</v>
      </c>
      <c r="AO239" s="76">
        <f>'[1](09)'!$J239</f>
        <v>0</v>
      </c>
      <c r="AP239" s="77">
        <f>'[1](09)'!$K239</f>
        <v>0</v>
      </c>
      <c r="AQ239" s="78">
        <f t="shared" si="164"/>
        <v>0</v>
      </c>
      <c r="AS239" s="76">
        <f>'[1](10)'!$J239</f>
        <v>0</v>
      </c>
      <c r="AT239" s="77">
        <f>'[1](10)'!$K239</f>
        <v>0</v>
      </c>
      <c r="AU239" s="78">
        <f t="shared" si="165"/>
        <v>0</v>
      </c>
      <c r="AW239" s="76">
        <f>'[1](11)'!$J239</f>
        <v>0</v>
      </c>
      <c r="AX239" s="77">
        <f>'[1](11)'!$K239</f>
        <v>0</v>
      </c>
      <c r="AY239" s="78">
        <f t="shared" si="166"/>
        <v>0</v>
      </c>
      <c r="BA239" s="76">
        <f>'[1](12)'!$J239</f>
        <v>0</v>
      </c>
      <c r="BB239" s="77">
        <f>'[1](12)'!$K239</f>
        <v>0</v>
      </c>
      <c r="BC239" s="78">
        <f t="shared" si="167"/>
        <v>0</v>
      </c>
      <c r="BE239" s="79">
        <f t="shared" si="152"/>
        <v>0</v>
      </c>
      <c r="BF239" s="80">
        <f>IFERROR(HLOOKUP(BE239,A239:$BD$5001,$BL239,0),0)</f>
        <v>43131</v>
      </c>
      <c r="BG239" s="79">
        <f t="shared" si="153"/>
        <v>0</v>
      </c>
      <c r="BH239" s="80">
        <f>IFERROR(HLOOKUP(BG239,A239:$BD$5001,$BL239,0),0)</f>
        <v>43131</v>
      </c>
      <c r="BI239" s="10">
        <f t="shared" si="156"/>
        <v>0</v>
      </c>
      <c r="BJ239" s="11">
        <f t="shared" si="154"/>
        <v>0</v>
      </c>
      <c r="BL239" s="9">
        <f t="shared" si="155"/>
        <v>772</v>
      </c>
    </row>
    <row r="240" spans="1:64" ht="18" customHeight="1" outlineLevel="2">
      <c r="A240" s="81">
        <f>[1]DATA!A240</f>
        <v>165028</v>
      </c>
      <c r="B240" s="82" t="str">
        <f>[1]DATA!B240</f>
        <v>Sauce Soya 2.5 Liter</v>
      </c>
      <c r="C240" s="82" t="str">
        <f>[1]DATA!C240</f>
        <v>Gallon 2.5 Liter</v>
      </c>
      <c r="E240" s="83"/>
      <c r="F240" s="84"/>
      <c r="G240" s="85"/>
      <c r="I240" s="83">
        <f>'[1](01)'!$J240</f>
        <v>0</v>
      </c>
      <c r="J240" s="84">
        <f>'[1](01)'!$K240</f>
        <v>0</v>
      </c>
      <c r="K240" s="85">
        <f t="shared" si="151"/>
        <v>0</v>
      </c>
      <c r="M240" s="83">
        <f>'[1](02)'!$J240</f>
        <v>0</v>
      </c>
      <c r="N240" s="84">
        <f>'[1](02)'!$K240</f>
        <v>0</v>
      </c>
      <c r="O240" s="85">
        <f t="shared" si="157"/>
        <v>0</v>
      </c>
      <c r="Q240" s="83">
        <f>'[1](03)'!$J240</f>
        <v>0</v>
      </c>
      <c r="R240" s="84">
        <f>'[1](03)'!$K240</f>
        <v>0</v>
      </c>
      <c r="S240" s="85">
        <f t="shared" si="158"/>
        <v>0</v>
      </c>
      <c r="U240" s="83">
        <f>'[1](04)'!$J240</f>
        <v>0</v>
      </c>
      <c r="V240" s="84">
        <f>'[1](04)'!$K240</f>
        <v>0</v>
      </c>
      <c r="W240" s="85">
        <f t="shared" si="159"/>
        <v>0</v>
      </c>
      <c r="Y240" s="83">
        <f>'[1](05)'!$J240</f>
        <v>0</v>
      </c>
      <c r="Z240" s="84">
        <f>'[1](05)'!$K240</f>
        <v>0</v>
      </c>
      <c r="AA240" s="85">
        <f t="shared" si="160"/>
        <v>0</v>
      </c>
      <c r="AC240" s="83">
        <f>'[1](06)'!$J240</f>
        <v>0</v>
      </c>
      <c r="AD240" s="84">
        <f>'[1](06)'!$K240</f>
        <v>0</v>
      </c>
      <c r="AE240" s="85">
        <f t="shared" si="161"/>
        <v>0</v>
      </c>
      <c r="AG240" s="83">
        <f>'[1](07)'!$J240</f>
        <v>0</v>
      </c>
      <c r="AH240" s="84">
        <f>'[1](07)'!$K240</f>
        <v>0</v>
      </c>
      <c r="AI240" s="85">
        <f t="shared" si="162"/>
        <v>0</v>
      </c>
      <c r="AK240" s="83">
        <f>'[1](08)'!$J240</f>
        <v>0</v>
      </c>
      <c r="AL240" s="84">
        <f>'[1](08)'!$K240</f>
        <v>0</v>
      </c>
      <c r="AM240" s="85">
        <f t="shared" si="163"/>
        <v>0</v>
      </c>
      <c r="AO240" s="83">
        <f>'[1](09)'!$J240</f>
        <v>0</v>
      </c>
      <c r="AP240" s="84">
        <f>'[1](09)'!$K240</f>
        <v>0</v>
      </c>
      <c r="AQ240" s="85">
        <f t="shared" si="164"/>
        <v>0</v>
      </c>
      <c r="AS240" s="83">
        <f>'[1](10)'!$J240</f>
        <v>0</v>
      </c>
      <c r="AT240" s="84">
        <f>'[1](10)'!$K240</f>
        <v>0</v>
      </c>
      <c r="AU240" s="85">
        <f t="shared" si="165"/>
        <v>0</v>
      </c>
      <c r="AW240" s="83">
        <f>'[1](11)'!$J240</f>
        <v>0</v>
      </c>
      <c r="AX240" s="84">
        <f>'[1](11)'!$K240</f>
        <v>0</v>
      </c>
      <c r="AY240" s="85">
        <f t="shared" si="166"/>
        <v>0</v>
      </c>
      <c r="BA240" s="83">
        <f>'[1](12)'!$J240</f>
        <v>0</v>
      </c>
      <c r="BB240" s="84">
        <f>'[1](12)'!$K240</f>
        <v>0</v>
      </c>
      <c r="BC240" s="85">
        <f t="shared" si="167"/>
        <v>0</v>
      </c>
      <c r="BE240" s="86">
        <f t="shared" si="152"/>
        <v>0</v>
      </c>
      <c r="BF240" s="87">
        <f>IFERROR(HLOOKUP(BE240,A240:$BD$5001,$BL240,0),0)</f>
        <v>43131</v>
      </c>
      <c r="BG240" s="86">
        <f t="shared" si="153"/>
        <v>0</v>
      </c>
      <c r="BH240" s="87">
        <f>IFERROR(HLOOKUP(BG240,A240:$BD$5001,$BL240,0),0)</f>
        <v>43131</v>
      </c>
      <c r="BI240" s="88">
        <f t="shared" si="156"/>
        <v>0</v>
      </c>
      <c r="BJ240" s="89">
        <f t="shared" si="154"/>
        <v>0</v>
      </c>
      <c r="BL240" s="9">
        <f t="shared" si="155"/>
        <v>771</v>
      </c>
    </row>
    <row r="241" spans="1:64" ht="18" customHeight="1" outlineLevel="2">
      <c r="A241" s="74">
        <f>[1]DATA!A241</f>
        <v>165029</v>
      </c>
      <c r="B241" s="75" t="str">
        <f>[1]DATA!B241</f>
        <v>Sauce Mexican 2.5 Liter</v>
      </c>
      <c r="C241" s="75" t="str">
        <f>[1]DATA!C241</f>
        <v>Gallon 2.5 Liter</v>
      </c>
      <c r="E241" s="76"/>
      <c r="F241" s="77"/>
      <c r="G241" s="78"/>
      <c r="I241" s="76">
        <f>'[1](01)'!$J241</f>
        <v>0</v>
      </c>
      <c r="J241" s="77">
        <f>'[1](01)'!$K241</f>
        <v>0</v>
      </c>
      <c r="K241" s="78">
        <f t="shared" si="151"/>
        <v>0</v>
      </c>
      <c r="M241" s="76">
        <f>'[1](02)'!$J241</f>
        <v>0</v>
      </c>
      <c r="N241" s="77">
        <f>'[1](02)'!$K241</f>
        <v>0</v>
      </c>
      <c r="O241" s="78">
        <f t="shared" si="157"/>
        <v>0</v>
      </c>
      <c r="Q241" s="76">
        <f>'[1](03)'!$J241</f>
        <v>0</v>
      </c>
      <c r="R241" s="77">
        <f>'[1](03)'!$K241</f>
        <v>0</v>
      </c>
      <c r="S241" s="78">
        <f t="shared" si="158"/>
        <v>0</v>
      </c>
      <c r="U241" s="76">
        <f>'[1](04)'!$J241</f>
        <v>0</v>
      </c>
      <c r="V241" s="77">
        <f>'[1](04)'!$K241</f>
        <v>0</v>
      </c>
      <c r="W241" s="78">
        <f t="shared" si="159"/>
        <v>0</v>
      </c>
      <c r="Y241" s="76">
        <f>'[1](05)'!$J241</f>
        <v>0</v>
      </c>
      <c r="Z241" s="77">
        <f>'[1](05)'!$K241</f>
        <v>0</v>
      </c>
      <c r="AA241" s="78">
        <f t="shared" si="160"/>
        <v>0</v>
      </c>
      <c r="AC241" s="76">
        <f>'[1](06)'!$J241</f>
        <v>0</v>
      </c>
      <c r="AD241" s="77">
        <f>'[1](06)'!$K241</f>
        <v>0</v>
      </c>
      <c r="AE241" s="78">
        <f t="shared" si="161"/>
        <v>0</v>
      </c>
      <c r="AG241" s="76">
        <f>'[1](07)'!$J241</f>
        <v>0</v>
      </c>
      <c r="AH241" s="77">
        <f>'[1](07)'!$K241</f>
        <v>0</v>
      </c>
      <c r="AI241" s="78">
        <f t="shared" si="162"/>
        <v>0</v>
      </c>
      <c r="AK241" s="76">
        <f>'[1](08)'!$J241</f>
        <v>0</v>
      </c>
      <c r="AL241" s="77">
        <f>'[1](08)'!$K241</f>
        <v>0</v>
      </c>
      <c r="AM241" s="78">
        <f t="shared" si="163"/>
        <v>0</v>
      </c>
      <c r="AO241" s="76">
        <f>'[1](09)'!$J241</f>
        <v>0</v>
      </c>
      <c r="AP241" s="77">
        <f>'[1](09)'!$K241</f>
        <v>0</v>
      </c>
      <c r="AQ241" s="78">
        <f t="shared" si="164"/>
        <v>0</v>
      </c>
      <c r="AS241" s="76">
        <f>'[1](10)'!$J241</f>
        <v>0</v>
      </c>
      <c r="AT241" s="77">
        <f>'[1](10)'!$K241</f>
        <v>0</v>
      </c>
      <c r="AU241" s="78">
        <f t="shared" si="165"/>
        <v>0</v>
      </c>
      <c r="AW241" s="76">
        <f>'[1](11)'!$J241</f>
        <v>0</v>
      </c>
      <c r="AX241" s="77">
        <f>'[1](11)'!$K241</f>
        <v>0</v>
      </c>
      <c r="AY241" s="78">
        <f t="shared" si="166"/>
        <v>0</v>
      </c>
      <c r="BA241" s="76">
        <f>'[1](12)'!$J241</f>
        <v>0</v>
      </c>
      <c r="BB241" s="77">
        <f>'[1](12)'!$K241</f>
        <v>0</v>
      </c>
      <c r="BC241" s="78">
        <f t="shared" si="167"/>
        <v>0</v>
      </c>
      <c r="BE241" s="79">
        <f t="shared" si="152"/>
        <v>0</v>
      </c>
      <c r="BF241" s="80">
        <f>IFERROR(HLOOKUP(BE241,A241:$BD$5001,$BL241,0),0)</f>
        <v>43131</v>
      </c>
      <c r="BG241" s="79">
        <f t="shared" si="153"/>
        <v>0</v>
      </c>
      <c r="BH241" s="80">
        <f>IFERROR(HLOOKUP(BG241,A241:$BD$5001,$BL241,0),0)</f>
        <v>43131</v>
      </c>
      <c r="BI241" s="10">
        <f t="shared" si="156"/>
        <v>0</v>
      </c>
      <c r="BJ241" s="11">
        <f t="shared" si="154"/>
        <v>0</v>
      </c>
      <c r="BL241" s="9">
        <f t="shared" si="155"/>
        <v>770</v>
      </c>
    </row>
    <row r="242" spans="1:64" ht="18" customHeight="1" outlineLevel="2">
      <c r="A242" s="81">
        <f>[1]DATA!A242</f>
        <v>165030</v>
      </c>
      <c r="B242" s="82" t="str">
        <f>[1]DATA!B242</f>
        <v>Sauce Teriyaki 2.5 Liter</v>
      </c>
      <c r="C242" s="82" t="str">
        <f>[1]DATA!C242</f>
        <v>Gallon 2.5 Liter</v>
      </c>
      <c r="E242" s="83"/>
      <c r="F242" s="84"/>
      <c r="G242" s="85"/>
      <c r="I242" s="83">
        <f>'[1](01)'!$J242</f>
        <v>0</v>
      </c>
      <c r="J242" s="84">
        <f>'[1](01)'!$K242</f>
        <v>0</v>
      </c>
      <c r="K242" s="85">
        <f t="shared" si="151"/>
        <v>0</v>
      </c>
      <c r="M242" s="83">
        <f>'[1](02)'!$J242</f>
        <v>0</v>
      </c>
      <c r="N242" s="84">
        <f>'[1](02)'!$K242</f>
        <v>0</v>
      </c>
      <c r="O242" s="85">
        <f t="shared" si="157"/>
        <v>0</v>
      </c>
      <c r="Q242" s="83">
        <f>'[1](03)'!$J242</f>
        <v>0</v>
      </c>
      <c r="R242" s="84">
        <f>'[1](03)'!$K242</f>
        <v>0</v>
      </c>
      <c r="S242" s="85">
        <f t="shared" si="158"/>
        <v>0</v>
      </c>
      <c r="U242" s="83">
        <f>'[1](04)'!$J242</f>
        <v>0</v>
      </c>
      <c r="V242" s="84">
        <f>'[1](04)'!$K242</f>
        <v>0</v>
      </c>
      <c r="W242" s="85">
        <f t="shared" si="159"/>
        <v>0</v>
      </c>
      <c r="Y242" s="83">
        <f>'[1](05)'!$J242</f>
        <v>0</v>
      </c>
      <c r="Z242" s="84">
        <f>'[1](05)'!$K242</f>
        <v>0</v>
      </c>
      <c r="AA242" s="85">
        <f t="shared" si="160"/>
        <v>0</v>
      </c>
      <c r="AC242" s="83">
        <f>'[1](06)'!$J242</f>
        <v>0</v>
      </c>
      <c r="AD242" s="84">
        <f>'[1](06)'!$K242</f>
        <v>0</v>
      </c>
      <c r="AE242" s="85">
        <f t="shared" si="161"/>
        <v>0</v>
      </c>
      <c r="AG242" s="83">
        <f>'[1](07)'!$J242</f>
        <v>0</v>
      </c>
      <c r="AH242" s="84">
        <f>'[1](07)'!$K242</f>
        <v>0</v>
      </c>
      <c r="AI242" s="85">
        <f t="shared" si="162"/>
        <v>0</v>
      </c>
      <c r="AK242" s="83">
        <f>'[1](08)'!$J242</f>
        <v>0</v>
      </c>
      <c r="AL242" s="84">
        <f>'[1](08)'!$K242</f>
        <v>0</v>
      </c>
      <c r="AM242" s="85">
        <f t="shared" si="163"/>
        <v>0</v>
      </c>
      <c r="AO242" s="83">
        <f>'[1](09)'!$J242</f>
        <v>0</v>
      </c>
      <c r="AP242" s="84">
        <f>'[1](09)'!$K242</f>
        <v>0</v>
      </c>
      <c r="AQ242" s="85">
        <f t="shared" si="164"/>
        <v>0</v>
      </c>
      <c r="AS242" s="83">
        <f>'[1](10)'!$J242</f>
        <v>0</v>
      </c>
      <c r="AT242" s="84">
        <f>'[1](10)'!$K242</f>
        <v>0</v>
      </c>
      <c r="AU242" s="85">
        <f t="shared" si="165"/>
        <v>0</v>
      </c>
      <c r="AW242" s="83">
        <f>'[1](11)'!$J242</f>
        <v>0</v>
      </c>
      <c r="AX242" s="84">
        <f>'[1](11)'!$K242</f>
        <v>0</v>
      </c>
      <c r="AY242" s="85">
        <f t="shared" si="166"/>
        <v>0</v>
      </c>
      <c r="BA242" s="83">
        <f>'[1](12)'!$J242</f>
        <v>0</v>
      </c>
      <c r="BB242" s="84">
        <f>'[1](12)'!$K242</f>
        <v>0</v>
      </c>
      <c r="BC242" s="85">
        <f t="shared" si="167"/>
        <v>0</v>
      </c>
      <c r="BE242" s="86">
        <f t="shared" si="152"/>
        <v>0</v>
      </c>
      <c r="BF242" s="87">
        <f>IFERROR(HLOOKUP(BE242,A242:$BD$5001,$BL242,0),0)</f>
        <v>43131</v>
      </c>
      <c r="BG242" s="86">
        <f t="shared" si="153"/>
        <v>0</v>
      </c>
      <c r="BH242" s="87">
        <f>IFERROR(HLOOKUP(BG242,A242:$BD$5001,$BL242,0),0)</f>
        <v>43131</v>
      </c>
      <c r="BI242" s="88">
        <f t="shared" si="156"/>
        <v>0</v>
      </c>
      <c r="BJ242" s="89">
        <f t="shared" si="154"/>
        <v>0</v>
      </c>
      <c r="BL242" s="9">
        <f t="shared" si="155"/>
        <v>769</v>
      </c>
    </row>
    <row r="243" spans="1:64" ht="18" customHeight="1" outlineLevel="2">
      <c r="A243" s="74">
        <f>[1]DATA!A243</f>
        <v>165031</v>
      </c>
      <c r="B243" s="75" t="str">
        <f>[1]DATA!B243</f>
        <v>Sauce Barbecue 2.5 Liter</v>
      </c>
      <c r="C243" s="75" t="str">
        <f>[1]DATA!C243</f>
        <v>Gallon 2.5 Liter</v>
      </c>
      <c r="E243" s="76"/>
      <c r="F243" s="77"/>
      <c r="G243" s="78"/>
      <c r="I243" s="76">
        <f>'[1](01)'!$J243</f>
        <v>0</v>
      </c>
      <c r="J243" s="77">
        <f>'[1](01)'!$K243</f>
        <v>0</v>
      </c>
      <c r="K243" s="78">
        <f t="shared" si="151"/>
        <v>0</v>
      </c>
      <c r="M243" s="76">
        <f>'[1](02)'!$J243</f>
        <v>0</v>
      </c>
      <c r="N243" s="77">
        <f>'[1](02)'!$K243</f>
        <v>0</v>
      </c>
      <c r="O243" s="78">
        <f t="shared" si="157"/>
        <v>0</v>
      </c>
      <c r="Q243" s="76">
        <f>'[1](03)'!$J243</f>
        <v>0</v>
      </c>
      <c r="R243" s="77">
        <f>'[1](03)'!$K243</f>
        <v>0</v>
      </c>
      <c r="S243" s="78">
        <f t="shared" si="158"/>
        <v>0</v>
      </c>
      <c r="U243" s="76">
        <f>'[1](04)'!$J243</f>
        <v>0</v>
      </c>
      <c r="V243" s="77">
        <f>'[1](04)'!$K243</f>
        <v>0</v>
      </c>
      <c r="W243" s="78">
        <f t="shared" si="159"/>
        <v>0</v>
      </c>
      <c r="Y243" s="76">
        <f>'[1](05)'!$J243</f>
        <v>0</v>
      </c>
      <c r="Z243" s="77">
        <f>'[1](05)'!$K243</f>
        <v>0</v>
      </c>
      <c r="AA243" s="78">
        <f t="shared" si="160"/>
        <v>0</v>
      </c>
      <c r="AC243" s="76">
        <f>'[1](06)'!$J243</f>
        <v>0</v>
      </c>
      <c r="AD243" s="77">
        <f>'[1](06)'!$K243</f>
        <v>0</v>
      </c>
      <c r="AE243" s="78">
        <f t="shared" si="161"/>
        <v>0</v>
      </c>
      <c r="AG243" s="76">
        <f>'[1](07)'!$J243</f>
        <v>0</v>
      </c>
      <c r="AH243" s="77">
        <f>'[1](07)'!$K243</f>
        <v>0</v>
      </c>
      <c r="AI243" s="78">
        <f t="shared" si="162"/>
        <v>0</v>
      </c>
      <c r="AK243" s="76">
        <f>'[1](08)'!$J243</f>
        <v>0</v>
      </c>
      <c r="AL243" s="77">
        <f>'[1](08)'!$K243</f>
        <v>0</v>
      </c>
      <c r="AM243" s="78">
        <f t="shared" si="163"/>
        <v>0</v>
      </c>
      <c r="AO243" s="76">
        <f>'[1](09)'!$J243</f>
        <v>0</v>
      </c>
      <c r="AP243" s="77">
        <f>'[1](09)'!$K243</f>
        <v>0</v>
      </c>
      <c r="AQ243" s="78">
        <f t="shared" si="164"/>
        <v>0</v>
      </c>
      <c r="AS243" s="76">
        <f>'[1](10)'!$J243</f>
        <v>0</v>
      </c>
      <c r="AT243" s="77">
        <f>'[1](10)'!$K243</f>
        <v>0</v>
      </c>
      <c r="AU243" s="78">
        <f t="shared" si="165"/>
        <v>0</v>
      </c>
      <c r="AW243" s="76">
        <f>'[1](11)'!$J243</f>
        <v>0</v>
      </c>
      <c r="AX243" s="77">
        <f>'[1](11)'!$K243</f>
        <v>0</v>
      </c>
      <c r="AY243" s="78">
        <f t="shared" si="166"/>
        <v>0</v>
      </c>
      <c r="BA243" s="76">
        <f>'[1](12)'!$J243</f>
        <v>0</v>
      </c>
      <c r="BB243" s="77">
        <f>'[1](12)'!$K243</f>
        <v>0</v>
      </c>
      <c r="BC243" s="78">
        <f t="shared" si="167"/>
        <v>0</v>
      </c>
      <c r="BE243" s="79">
        <f t="shared" si="152"/>
        <v>0</v>
      </c>
      <c r="BF243" s="80">
        <f>IFERROR(HLOOKUP(BE243,A243:$BD$5001,$BL243,0),0)</f>
        <v>43131</v>
      </c>
      <c r="BG243" s="79">
        <f t="shared" si="153"/>
        <v>0</v>
      </c>
      <c r="BH243" s="80">
        <f>IFERROR(HLOOKUP(BG243,A243:$BD$5001,$BL243,0),0)</f>
        <v>43131</v>
      </c>
      <c r="BI243" s="10">
        <f t="shared" si="156"/>
        <v>0</v>
      </c>
      <c r="BJ243" s="11">
        <f t="shared" si="154"/>
        <v>0</v>
      </c>
      <c r="BL243" s="9">
        <f t="shared" si="155"/>
        <v>768</v>
      </c>
    </row>
    <row r="244" spans="1:64" ht="18" customHeight="1" outlineLevel="2">
      <c r="A244" s="81">
        <f>[1]DATA!A244</f>
        <v>165032</v>
      </c>
      <c r="B244" s="82" t="str">
        <f>[1]DATA!B244</f>
        <v>Sauce Sweet Chilli 2.5 Liter</v>
      </c>
      <c r="C244" s="82" t="str">
        <f>[1]DATA!C244</f>
        <v>Gallon 2.5 Liter</v>
      </c>
      <c r="E244" s="83"/>
      <c r="F244" s="84"/>
      <c r="G244" s="85"/>
      <c r="I244" s="83">
        <f>'[1](01)'!$J244</f>
        <v>0</v>
      </c>
      <c r="J244" s="84">
        <f>'[1](01)'!$K244</f>
        <v>0</v>
      </c>
      <c r="K244" s="85">
        <f t="shared" si="151"/>
        <v>0</v>
      </c>
      <c r="M244" s="83">
        <f>'[1](02)'!$J244</f>
        <v>0</v>
      </c>
      <c r="N244" s="84">
        <f>'[1](02)'!$K244</f>
        <v>0</v>
      </c>
      <c r="O244" s="85">
        <f t="shared" si="157"/>
        <v>0</v>
      </c>
      <c r="Q244" s="83">
        <f>'[1](03)'!$J244</f>
        <v>0</v>
      </c>
      <c r="R244" s="84">
        <f>'[1](03)'!$K244</f>
        <v>0</v>
      </c>
      <c r="S244" s="85">
        <f t="shared" si="158"/>
        <v>0</v>
      </c>
      <c r="U244" s="83">
        <f>'[1](04)'!$J244</f>
        <v>0</v>
      </c>
      <c r="V244" s="84">
        <f>'[1](04)'!$K244</f>
        <v>0</v>
      </c>
      <c r="W244" s="85">
        <f t="shared" si="159"/>
        <v>0</v>
      </c>
      <c r="Y244" s="83">
        <f>'[1](05)'!$J244</f>
        <v>0</v>
      </c>
      <c r="Z244" s="84">
        <f>'[1](05)'!$K244</f>
        <v>0</v>
      </c>
      <c r="AA244" s="85">
        <f t="shared" si="160"/>
        <v>0</v>
      </c>
      <c r="AC244" s="83">
        <f>'[1](06)'!$J244</f>
        <v>0</v>
      </c>
      <c r="AD244" s="84">
        <f>'[1](06)'!$K244</f>
        <v>0</v>
      </c>
      <c r="AE244" s="85">
        <f t="shared" si="161"/>
        <v>0</v>
      </c>
      <c r="AG244" s="83">
        <f>'[1](07)'!$J244</f>
        <v>0</v>
      </c>
      <c r="AH244" s="84">
        <f>'[1](07)'!$K244</f>
        <v>0</v>
      </c>
      <c r="AI244" s="85">
        <f t="shared" si="162"/>
        <v>0</v>
      </c>
      <c r="AK244" s="83">
        <f>'[1](08)'!$J244</f>
        <v>0</v>
      </c>
      <c r="AL244" s="84">
        <f>'[1](08)'!$K244</f>
        <v>0</v>
      </c>
      <c r="AM244" s="85">
        <f t="shared" si="163"/>
        <v>0</v>
      </c>
      <c r="AO244" s="83">
        <f>'[1](09)'!$J244</f>
        <v>0</v>
      </c>
      <c r="AP244" s="84">
        <f>'[1](09)'!$K244</f>
        <v>0</v>
      </c>
      <c r="AQ244" s="85">
        <f t="shared" si="164"/>
        <v>0</v>
      </c>
      <c r="AS244" s="83">
        <f>'[1](10)'!$J244</f>
        <v>0</v>
      </c>
      <c r="AT244" s="84">
        <f>'[1](10)'!$K244</f>
        <v>0</v>
      </c>
      <c r="AU244" s="85">
        <f t="shared" si="165"/>
        <v>0</v>
      </c>
      <c r="AW244" s="83">
        <f>'[1](11)'!$J244</f>
        <v>0</v>
      </c>
      <c r="AX244" s="84">
        <f>'[1](11)'!$K244</f>
        <v>0</v>
      </c>
      <c r="AY244" s="85">
        <f t="shared" si="166"/>
        <v>0</v>
      </c>
      <c r="BA244" s="83">
        <f>'[1](12)'!$J244</f>
        <v>0</v>
      </c>
      <c r="BB244" s="84">
        <f>'[1](12)'!$K244</f>
        <v>0</v>
      </c>
      <c r="BC244" s="85">
        <f t="shared" si="167"/>
        <v>0</v>
      </c>
      <c r="BE244" s="86">
        <f t="shared" si="152"/>
        <v>0</v>
      </c>
      <c r="BF244" s="87">
        <f>IFERROR(HLOOKUP(BE244,A244:$BD$5001,$BL244,0),0)</f>
        <v>43131</v>
      </c>
      <c r="BG244" s="86">
        <f t="shared" si="153"/>
        <v>0</v>
      </c>
      <c r="BH244" s="87">
        <f>IFERROR(HLOOKUP(BG244,A244:$BD$5001,$BL244,0),0)</f>
        <v>43131</v>
      </c>
      <c r="BI244" s="88">
        <f t="shared" si="156"/>
        <v>0</v>
      </c>
      <c r="BJ244" s="89">
        <f t="shared" si="154"/>
        <v>0</v>
      </c>
      <c r="BL244" s="9">
        <f t="shared" si="155"/>
        <v>767</v>
      </c>
    </row>
    <row r="245" spans="1:64" ht="18" customHeight="1" outlineLevel="2">
      <c r="A245" s="74">
        <f>[1]DATA!A245</f>
        <v>165033</v>
      </c>
      <c r="B245" s="75" t="str">
        <f>[1]DATA!B245</f>
        <v>Burger Mix Marinade 875 Gr</v>
      </c>
      <c r="C245" s="75" t="str">
        <f>[1]DATA!C245</f>
        <v>Pkt 875 Gr</v>
      </c>
      <c r="E245" s="76"/>
      <c r="F245" s="77"/>
      <c r="G245" s="78"/>
      <c r="I245" s="76">
        <f>'[1](01)'!$J245</f>
        <v>3.01</v>
      </c>
      <c r="J245" s="77">
        <f>'[1](01)'!$K245</f>
        <v>127.5</v>
      </c>
      <c r="K245" s="78">
        <f t="shared" si="151"/>
        <v>1</v>
      </c>
      <c r="M245" s="76">
        <f>'[1](02)'!$J245</f>
        <v>12.01</v>
      </c>
      <c r="N245" s="77">
        <f>'[1](02)'!$K245</f>
        <v>510</v>
      </c>
      <c r="O245" s="78">
        <f t="shared" si="157"/>
        <v>0.74937552039966693</v>
      </c>
      <c r="Q245" s="76">
        <f>'[1](03)'!$J245</f>
        <v>0</v>
      </c>
      <c r="R245" s="77">
        <f>'[1](03)'!$K245</f>
        <v>0</v>
      </c>
      <c r="S245" s="78">
        <f t="shared" si="158"/>
        <v>0</v>
      </c>
      <c r="U245" s="76">
        <f>'[1](04)'!$J245</f>
        <v>0</v>
      </c>
      <c r="V245" s="77">
        <f>'[1](04)'!$K245</f>
        <v>0</v>
      </c>
      <c r="W245" s="78">
        <f t="shared" si="159"/>
        <v>0</v>
      </c>
      <c r="Y245" s="76">
        <f>'[1](05)'!$J245</f>
        <v>0</v>
      </c>
      <c r="Z245" s="77">
        <f>'[1](05)'!$K245</f>
        <v>0</v>
      </c>
      <c r="AA245" s="78">
        <f t="shared" si="160"/>
        <v>0</v>
      </c>
      <c r="AC245" s="76">
        <f>'[1](06)'!$J245</f>
        <v>0</v>
      </c>
      <c r="AD245" s="77">
        <f>'[1](06)'!$K245</f>
        <v>0</v>
      </c>
      <c r="AE245" s="78">
        <f t="shared" si="161"/>
        <v>0</v>
      </c>
      <c r="AG245" s="76">
        <f>'[1](07)'!$J245</f>
        <v>0</v>
      </c>
      <c r="AH245" s="77">
        <f>'[1](07)'!$K245</f>
        <v>0</v>
      </c>
      <c r="AI245" s="78">
        <f t="shared" si="162"/>
        <v>0</v>
      </c>
      <c r="AK245" s="76">
        <f>'[1](08)'!$J245</f>
        <v>0</v>
      </c>
      <c r="AL245" s="77">
        <f>'[1](08)'!$K245</f>
        <v>0</v>
      </c>
      <c r="AM245" s="78">
        <f t="shared" si="163"/>
        <v>0</v>
      </c>
      <c r="AO245" s="76">
        <f>'[1](09)'!$J245</f>
        <v>0</v>
      </c>
      <c r="AP245" s="77">
        <f>'[1](09)'!$K245</f>
        <v>0</v>
      </c>
      <c r="AQ245" s="78">
        <f t="shared" si="164"/>
        <v>0</v>
      </c>
      <c r="AS245" s="76">
        <f>'[1](10)'!$J245</f>
        <v>0</v>
      </c>
      <c r="AT245" s="77">
        <f>'[1](10)'!$K245</f>
        <v>0</v>
      </c>
      <c r="AU245" s="78">
        <f t="shared" si="165"/>
        <v>0</v>
      </c>
      <c r="AW245" s="76">
        <f>'[1](11)'!$J245</f>
        <v>0</v>
      </c>
      <c r="AX245" s="77">
        <f>'[1](11)'!$K245</f>
        <v>0</v>
      </c>
      <c r="AY245" s="78">
        <f t="shared" si="166"/>
        <v>0</v>
      </c>
      <c r="BA245" s="76">
        <f>'[1](12)'!$J245</f>
        <v>0</v>
      </c>
      <c r="BB245" s="77">
        <f>'[1](12)'!$K245</f>
        <v>0</v>
      </c>
      <c r="BC245" s="78">
        <f t="shared" si="167"/>
        <v>0</v>
      </c>
      <c r="BE245" s="79">
        <f t="shared" si="152"/>
        <v>12.01</v>
      </c>
      <c r="BF245" s="80">
        <f>IFERROR(HLOOKUP(BE245,A245:$BD$5001,$BL245,0),0)</f>
        <v>43159</v>
      </c>
      <c r="BG245" s="79">
        <f t="shared" si="153"/>
        <v>0</v>
      </c>
      <c r="BH245" s="80">
        <f>IFERROR(HLOOKUP(BG245,A245:$BD$5001,$BL245,0),0)</f>
        <v>43190</v>
      </c>
      <c r="BI245" s="10">
        <f t="shared" si="156"/>
        <v>12.01</v>
      </c>
      <c r="BJ245" s="11">
        <f t="shared" si="154"/>
        <v>-1</v>
      </c>
      <c r="BL245" s="9">
        <f t="shared" si="155"/>
        <v>766</v>
      </c>
    </row>
    <row r="246" spans="1:64" ht="18" customHeight="1" outlineLevel="2">
      <c r="A246" s="81">
        <f>[1]DATA!A246</f>
        <v>165034</v>
      </c>
      <c r="B246" s="82" t="str">
        <f>[1]DATA!B246</f>
        <v>Kofta Marinade 700 Gr</v>
      </c>
      <c r="C246" s="82" t="str">
        <f>[1]DATA!C246</f>
        <v>Tin 700 Gr</v>
      </c>
      <c r="E246" s="83"/>
      <c r="F246" s="84"/>
      <c r="G246" s="85"/>
      <c r="I246" s="83">
        <f>'[1](01)'!$J246</f>
        <v>0</v>
      </c>
      <c r="J246" s="84">
        <f>'[1](01)'!$K246</f>
        <v>0</v>
      </c>
      <c r="K246" s="85">
        <f t="shared" si="151"/>
        <v>0</v>
      </c>
      <c r="M246" s="83">
        <f>'[1](02)'!$J246</f>
        <v>0</v>
      </c>
      <c r="N246" s="84">
        <f>'[1](02)'!$K246</f>
        <v>0</v>
      </c>
      <c r="O246" s="85">
        <f t="shared" si="157"/>
        <v>0</v>
      </c>
      <c r="Q246" s="83">
        <f>'[1](03)'!$J246</f>
        <v>0</v>
      </c>
      <c r="R246" s="84">
        <f>'[1](03)'!$K246</f>
        <v>0</v>
      </c>
      <c r="S246" s="85">
        <f t="shared" si="158"/>
        <v>0</v>
      </c>
      <c r="U246" s="83">
        <f>'[1](04)'!$J246</f>
        <v>0</v>
      </c>
      <c r="V246" s="84">
        <f>'[1](04)'!$K246</f>
        <v>0</v>
      </c>
      <c r="W246" s="85">
        <f t="shared" si="159"/>
        <v>0</v>
      </c>
      <c r="Y246" s="83">
        <f>'[1](05)'!$J246</f>
        <v>0</v>
      </c>
      <c r="Z246" s="84">
        <f>'[1](05)'!$K246</f>
        <v>0</v>
      </c>
      <c r="AA246" s="85">
        <f t="shared" si="160"/>
        <v>0</v>
      </c>
      <c r="AC246" s="83">
        <f>'[1](06)'!$J246</f>
        <v>0</v>
      </c>
      <c r="AD246" s="84">
        <f>'[1](06)'!$K246</f>
        <v>0</v>
      </c>
      <c r="AE246" s="85">
        <f t="shared" si="161"/>
        <v>0</v>
      </c>
      <c r="AG246" s="83">
        <f>'[1](07)'!$J246</f>
        <v>0</v>
      </c>
      <c r="AH246" s="84">
        <f>'[1](07)'!$K246</f>
        <v>0</v>
      </c>
      <c r="AI246" s="85">
        <f t="shared" si="162"/>
        <v>0</v>
      </c>
      <c r="AK246" s="83">
        <f>'[1](08)'!$J246</f>
        <v>0</v>
      </c>
      <c r="AL246" s="84">
        <f>'[1](08)'!$K246</f>
        <v>0</v>
      </c>
      <c r="AM246" s="85">
        <f t="shared" si="163"/>
        <v>0</v>
      </c>
      <c r="AO246" s="83">
        <f>'[1](09)'!$J246</f>
        <v>0</v>
      </c>
      <c r="AP246" s="84">
        <f>'[1](09)'!$K246</f>
        <v>0</v>
      </c>
      <c r="AQ246" s="85">
        <f t="shared" si="164"/>
        <v>0</v>
      </c>
      <c r="AS246" s="83">
        <f>'[1](10)'!$J246</f>
        <v>0</v>
      </c>
      <c r="AT246" s="84">
        <f>'[1](10)'!$K246</f>
        <v>0</v>
      </c>
      <c r="AU246" s="85">
        <f t="shared" si="165"/>
        <v>0</v>
      </c>
      <c r="AW246" s="83">
        <f>'[1](11)'!$J246</f>
        <v>0</v>
      </c>
      <c r="AX246" s="84">
        <f>'[1](11)'!$K246</f>
        <v>0</v>
      </c>
      <c r="AY246" s="85">
        <f t="shared" si="166"/>
        <v>0</v>
      </c>
      <c r="BA246" s="83">
        <f>'[1](12)'!$J246</f>
        <v>0</v>
      </c>
      <c r="BB246" s="84">
        <f>'[1](12)'!$K246</f>
        <v>0</v>
      </c>
      <c r="BC246" s="85">
        <f t="shared" si="167"/>
        <v>0</v>
      </c>
      <c r="BE246" s="86">
        <f t="shared" si="152"/>
        <v>0</v>
      </c>
      <c r="BF246" s="87">
        <f>IFERROR(HLOOKUP(BE246,A246:$BD$5001,$BL246,0),0)</f>
        <v>43131</v>
      </c>
      <c r="BG246" s="86">
        <f t="shared" si="153"/>
        <v>0</v>
      </c>
      <c r="BH246" s="87">
        <f>IFERROR(HLOOKUP(BG246,A246:$BD$5001,$BL246,0),0)</f>
        <v>43131</v>
      </c>
      <c r="BI246" s="88">
        <f t="shared" si="156"/>
        <v>0</v>
      </c>
      <c r="BJ246" s="89">
        <f t="shared" si="154"/>
        <v>0</v>
      </c>
      <c r="BL246" s="9">
        <f t="shared" si="155"/>
        <v>765</v>
      </c>
    </row>
    <row r="247" spans="1:64" ht="18" customHeight="1" outlineLevel="2">
      <c r="A247" s="74">
        <f>[1]DATA!A247</f>
        <v>165035</v>
      </c>
      <c r="B247" s="75" t="str">
        <f>[1]DATA!B247</f>
        <v>Chicken Stock Packet 48 Each</v>
      </c>
      <c r="C247" s="75" t="str">
        <f>[1]DATA!C247</f>
        <v>Packet</v>
      </c>
      <c r="E247" s="76"/>
      <c r="F247" s="77"/>
      <c r="G247" s="78"/>
      <c r="I247" s="76">
        <f>'[1](01)'!$J247</f>
        <v>0</v>
      </c>
      <c r="J247" s="77">
        <f>'[1](01)'!$K247</f>
        <v>0</v>
      </c>
      <c r="K247" s="78">
        <f t="shared" si="151"/>
        <v>0</v>
      </c>
      <c r="M247" s="76">
        <f>'[1](02)'!$J247</f>
        <v>0</v>
      </c>
      <c r="N247" s="77">
        <f>'[1](02)'!$K247</f>
        <v>0</v>
      </c>
      <c r="O247" s="78">
        <f t="shared" si="157"/>
        <v>0</v>
      </c>
      <c r="Q247" s="76">
        <f>'[1](03)'!$J247</f>
        <v>0</v>
      </c>
      <c r="R247" s="77">
        <f>'[1](03)'!$K247</f>
        <v>0</v>
      </c>
      <c r="S247" s="78">
        <f t="shared" si="158"/>
        <v>0</v>
      </c>
      <c r="U247" s="76">
        <f>'[1](04)'!$J247</f>
        <v>0</v>
      </c>
      <c r="V247" s="77">
        <f>'[1](04)'!$K247</f>
        <v>0</v>
      </c>
      <c r="W247" s="78">
        <f t="shared" si="159"/>
        <v>0</v>
      </c>
      <c r="Y247" s="76">
        <f>'[1](05)'!$J247</f>
        <v>0</v>
      </c>
      <c r="Z247" s="77">
        <f>'[1](05)'!$K247</f>
        <v>0</v>
      </c>
      <c r="AA247" s="78">
        <f t="shared" si="160"/>
        <v>0</v>
      </c>
      <c r="AC247" s="76">
        <f>'[1](06)'!$J247</f>
        <v>0</v>
      </c>
      <c r="AD247" s="77">
        <f>'[1](06)'!$K247</f>
        <v>0</v>
      </c>
      <c r="AE247" s="78">
        <f t="shared" si="161"/>
        <v>0</v>
      </c>
      <c r="AG247" s="76">
        <f>'[1](07)'!$J247</f>
        <v>0</v>
      </c>
      <c r="AH247" s="77">
        <f>'[1](07)'!$K247</f>
        <v>0</v>
      </c>
      <c r="AI247" s="78">
        <f t="shared" si="162"/>
        <v>0</v>
      </c>
      <c r="AK247" s="76">
        <f>'[1](08)'!$J247</f>
        <v>0</v>
      </c>
      <c r="AL247" s="77">
        <f>'[1](08)'!$K247</f>
        <v>0</v>
      </c>
      <c r="AM247" s="78">
        <f t="shared" si="163"/>
        <v>0</v>
      </c>
      <c r="AO247" s="76">
        <f>'[1](09)'!$J247</f>
        <v>0</v>
      </c>
      <c r="AP247" s="77">
        <f>'[1](09)'!$K247</f>
        <v>0</v>
      </c>
      <c r="AQ247" s="78">
        <f t="shared" si="164"/>
        <v>0</v>
      </c>
      <c r="AS247" s="76">
        <f>'[1](10)'!$J247</f>
        <v>0</v>
      </c>
      <c r="AT247" s="77">
        <f>'[1](10)'!$K247</f>
        <v>0</v>
      </c>
      <c r="AU247" s="78">
        <f t="shared" si="165"/>
        <v>0</v>
      </c>
      <c r="AW247" s="76">
        <f>'[1](11)'!$J247</f>
        <v>0</v>
      </c>
      <c r="AX247" s="77">
        <f>'[1](11)'!$K247</f>
        <v>0</v>
      </c>
      <c r="AY247" s="78">
        <f t="shared" si="166"/>
        <v>0</v>
      </c>
      <c r="BA247" s="76">
        <f>'[1](12)'!$J247</f>
        <v>0</v>
      </c>
      <c r="BB247" s="77">
        <f>'[1](12)'!$K247</f>
        <v>0</v>
      </c>
      <c r="BC247" s="78">
        <f t="shared" si="167"/>
        <v>0</v>
      </c>
      <c r="BE247" s="79">
        <f t="shared" si="152"/>
        <v>0</v>
      </c>
      <c r="BF247" s="80">
        <f>IFERROR(HLOOKUP(BE247,A247:$BD$5001,$BL247,0),0)</f>
        <v>43131</v>
      </c>
      <c r="BG247" s="79">
        <f t="shared" si="153"/>
        <v>0</v>
      </c>
      <c r="BH247" s="80">
        <f>IFERROR(HLOOKUP(BG247,A247:$BD$5001,$BL247,0),0)</f>
        <v>43131</v>
      </c>
      <c r="BI247" s="10">
        <f t="shared" si="156"/>
        <v>0</v>
      </c>
      <c r="BJ247" s="11">
        <f t="shared" si="154"/>
        <v>0</v>
      </c>
      <c r="BL247" s="9">
        <f t="shared" si="155"/>
        <v>764</v>
      </c>
    </row>
    <row r="248" spans="1:64" ht="18" customHeight="1" outlineLevel="2">
      <c r="A248" s="81">
        <f>[1]DATA!A248</f>
        <v>165036</v>
      </c>
      <c r="B248" s="82" t="str">
        <f>[1]DATA!B248</f>
        <v>Knorr Demi Glace 700 Gr</v>
      </c>
      <c r="C248" s="82" t="str">
        <f>[1]DATA!C248</f>
        <v>Tin 700 Gr</v>
      </c>
      <c r="E248" s="83"/>
      <c r="F248" s="84"/>
      <c r="G248" s="85"/>
      <c r="I248" s="83">
        <f>'[1](01)'!$J248</f>
        <v>31</v>
      </c>
      <c r="J248" s="84">
        <f>'[1](01)'!$K248</f>
        <v>2282</v>
      </c>
      <c r="K248" s="85">
        <f t="shared" si="151"/>
        <v>1</v>
      </c>
      <c r="M248" s="83">
        <f>'[1](02)'!$J248</f>
        <v>25</v>
      </c>
      <c r="N248" s="84">
        <f>'[1](02)'!$K248</f>
        <v>1840.28</v>
      </c>
      <c r="O248" s="85">
        <f t="shared" si="157"/>
        <v>-0.24</v>
      </c>
      <c r="Q248" s="83">
        <f>'[1](03)'!$J248</f>
        <v>0</v>
      </c>
      <c r="R248" s="84">
        <f>'[1](03)'!$K248</f>
        <v>0</v>
      </c>
      <c r="S248" s="85">
        <f t="shared" si="158"/>
        <v>0</v>
      </c>
      <c r="U248" s="83">
        <f>'[1](04)'!$J248</f>
        <v>0</v>
      </c>
      <c r="V248" s="84">
        <f>'[1](04)'!$K248</f>
        <v>0</v>
      </c>
      <c r="W248" s="85">
        <f t="shared" si="159"/>
        <v>0</v>
      </c>
      <c r="Y248" s="83">
        <f>'[1](05)'!$J248</f>
        <v>0</v>
      </c>
      <c r="Z248" s="84">
        <f>'[1](05)'!$K248</f>
        <v>0</v>
      </c>
      <c r="AA248" s="85">
        <f t="shared" si="160"/>
        <v>0</v>
      </c>
      <c r="AC248" s="83">
        <f>'[1](06)'!$J248</f>
        <v>0</v>
      </c>
      <c r="AD248" s="84">
        <f>'[1](06)'!$K248</f>
        <v>0</v>
      </c>
      <c r="AE248" s="85">
        <f t="shared" si="161"/>
        <v>0</v>
      </c>
      <c r="AG248" s="83">
        <f>'[1](07)'!$J248</f>
        <v>0</v>
      </c>
      <c r="AH248" s="84">
        <f>'[1](07)'!$K248</f>
        <v>0</v>
      </c>
      <c r="AI248" s="85">
        <f t="shared" si="162"/>
        <v>0</v>
      </c>
      <c r="AK248" s="83">
        <f>'[1](08)'!$J248</f>
        <v>0</v>
      </c>
      <c r="AL248" s="84">
        <f>'[1](08)'!$K248</f>
        <v>0</v>
      </c>
      <c r="AM248" s="85">
        <f t="shared" si="163"/>
        <v>0</v>
      </c>
      <c r="AO248" s="83">
        <f>'[1](09)'!$J248</f>
        <v>0</v>
      </c>
      <c r="AP248" s="84">
        <f>'[1](09)'!$K248</f>
        <v>0</v>
      </c>
      <c r="AQ248" s="85">
        <f t="shared" si="164"/>
        <v>0</v>
      </c>
      <c r="AS248" s="83">
        <f>'[1](10)'!$J248</f>
        <v>0</v>
      </c>
      <c r="AT248" s="84">
        <f>'[1](10)'!$K248</f>
        <v>0</v>
      </c>
      <c r="AU248" s="85">
        <f t="shared" si="165"/>
        <v>0</v>
      </c>
      <c r="AW248" s="83">
        <f>'[1](11)'!$J248</f>
        <v>0</v>
      </c>
      <c r="AX248" s="84">
        <f>'[1](11)'!$K248</f>
        <v>0</v>
      </c>
      <c r="AY248" s="85">
        <f t="shared" si="166"/>
        <v>0</v>
      </c>
      <c r="BA248" s="83">
        <f>'[1](12)'!$J248</f>
        <v>0</v>
      </c>
      <c r="BB248" s="84">
        <f>'[1](12)'!$K248</f>
        <v>0</v>
      </c>
      <c r="BC248" s="85">
        <f t="shared" si="167"/>
        <v>0</v>
      </c>
      <c r="BE248" s="86">
        <f t="shared" si="152"/>
        <v>31</v>
      </c>
      <c r="BF248" s="87">
        <f>IFERROR(HLOOKUP(BE248,A248:$BD$5001,$BL248,0),0)</f>
        <v>43131</v>
      </c>
      <c r="BG248" s="86">
        <f t="shared" si="153"/>
        <v>0</v>
      </c>
      <c r="BH248" s="87">
        <f>IFERROR(HLOOKUP(BG248,A248:$BD$5001,$BL248,0),0)</f>
        <v>43190</v>
      </c>
      <c r="BI248" s="88">
        <f t="shared" si="156"/>
        <v>31</v>
      </c>
      <c r="BJ248" s="89">
        <f t="shared" si="154"/>
        <v>-1</v>
      </c>
      <c r="BL248" s="9">
        <f t="shared" si="155"/>
        <v>763</v>
      </c>
    </row>
    <row r="249" spans="1:64" ht="18" customHeight="1" outlineLevel="2">
      <c r="A249" s="74">
        <f>[1]DATA!A249</f>
        <v>165037</v>
      </c>
      <c r="B249" s="75" t="str">
        <f>[1]DATA!B249</f>
        <v>Chicken Stock 900 Gr</v>
      </c>
      <c r="C249" s="75" t="str">
        <f>[1]DATA!C249</f>
        <v>Pkt 900 Gr</v>
      </c>
      <c r="E249" s="76"/>
      <c r="F249" s="77"/>
      <c r="G249" s="78"/>
      <c r="I249" s="76">
        <f>'[1](01)'!$J249</f>
        <v>62</v>
      </c>
      <c r="J249" s="77">
        <f>'[1](01)'!$K249</f>
        <v>2747.36</v>
      </c>
      <c r="K249" s="78">
        <f t="shared" si="151"/>
        <v>1</v>
      </c>
      <c r="M249" s="76">
        <f>'[1](02)'!$J249</f>
        <v>56</v>
      </c>
      <c r="N249" s="77">
        <f>'[1](02)'!$K249</f>
        <v>2784.76</v>
      </c>
      <c r="O249" s="78">
        <f t="shared" si="157"/>
        <v>-0.10714285714285714</v>
      </c>
      <c r="Q249" s="76">
        <f>'[1](03)'!$J249</f>
        <v>0</v>
      </c>
      <c r="R249" s="77">
        <f>'[1](03)'!$K249</f>
        <v>0</v>
      </c>
      <c r="S249" s="78">
        <f t="shared" si="158"/>
        <v>0</v>
      </c>
      <c r="U249" s="76">
        <f>'[1](04)'!$J249</f>
        <v>0</v>
      </c>
      <c r="V249" s="77">
        <f>'[1](04)'!$K249</f>
        <v>0</v>
      </c>
      <c r="W249" s="78">
        <f t="shared" si="159"/>
        <v>0</v>
      </c>
      <c r="Y249" s="76">
        <f>'[1](05)'!$J249</f>
        <v>0</v>
      </c>
      <c r="Z249" s="77">
        <f>'[1](05)'!$K249</f>
        <v>0</v>
      </c>
      <c r="AA249" s="78">
        <f t="shared" si="160"/>
        <v>0</v>
      </c>
      <c r="AC249" s="76">
        <f>'[1](06)'!$J249</f>
        <v>0</v>
      </c>
      <c r="AD249" s="77">
        <f>'[1](06)'!$K249</f>
        <v>0</v>
      </c>
      <c r="AE249" s="78">
        <f t="shared" si="161"/>
        <v>0</v>
      </c>
      <c r="AG249" s="76">
        <f>'[1](07)'!$J249</f>
        <v>0</v>
      </c>
      <c r="AH249" s="77">
        <f>'[1](07)'!$K249</f>
        <v>0</v>
      </c>
      <c r="AI249" s="78">
        <f t="shared" si="162"/>
        <v>0</v>
      </c>
      <c r="AK249" s="76">
        <f>'[1](08)'!$J249</f>
        <v>0</v>
      </c>
      <c r="AL249" s="77">
        <f>'[1](08)'!$K249</f>
        <v>0</v>
      </c>
      <c r="AM249" s="78">
        <f t="shared" si="163"/>
        <v>0</v>
      </c>
      <c r="AO249" s="76">
        <f>'[1](09)'!$J249</f>
        <v>0</v>
      </c>
      <c r="AP249" s="77">
        <f>'[1](09)'!$K249</f>
        <v>0</v>
      </c>
      <c r="AQ249" s="78">
        <f t="shared" si="164"/>
        <v>0</v>
      </c>
      <c r="AS249" s="76">
        <f>'[1](10)'!$J249</f>
        <v>0</v>
      </c>
      <c r="AT249" s="77">
        <f>'[1](10)'!$K249</f>
        <v>0</v>
      </c>
      <c r="AU249" s="78">
        <f t="shared" si="165"/>
        <v>0</v>
      </c>
      <c r="AW249" s="76">
        <f>'[1](11)'!$J249</f>
        <v>0</v>
      </c>
      <c r="AX249" s="77">
        <f>'[1](11)'!$K249</f>
        <v>0</v>
      </c>
      <c r="AY249" s="78">
        <f t="shared" si="166"/>
        <v>0</v>
      </c>
      <c r="BA249" s="76">
        <f>'[1](12)'!$J249</f>
        <v>0</v>
      </c>
      <c r="BB249" s="77">
        <f>'[1](12)'!$K249</f>
        <v>0</v>
      </c>
      <c r="BC249" s="78">
        <f t="shared" si="167"/>
        <v>0</v>
      </c>
      <c r="BE249" s="79">
        <f t="shared" si="152"/>
        <v>62</v>
      </c>
      <c r="BF249" s="80">
        <f>IFERROR(HLOOKUP(BE249,A249:$BD$5001,$BL249,0),0)</f>
        <v>43131</v>
      </c>
      <c r="BG249" s="79">
        <f t="shared" si="153"/>
        <v>0</v>
      </c>
      <c r="BH249" s="80">
        <f>IFERROR(HLOOKUP(BG249,A249:$BD$5001,$BL249,0),0)</f>
        <v>43190</v>
      </c>
      <c r="BI249" s="10">
        <f t="shared" si="156"/>
        <v>62</v>
      </c>
      <c r="BJ249" s="11">
        <f t="shared" si="154"/>
        <v>-1</v>
      </c>
      <c r="BL249" s="9">
        <f t="shared" si="155"/>
        <v>762</v>
      </c>
    </row>
    <row r="250" spans="1:64" ht="18" customHeight="1" outlineLevel="2">
      <c r="A250" s="81">
        <f>[1]DATA!A250</f>
        <v>165038</v>
      </c>
      <c r="B250" s="82" t="str">
        <f>[1]DATA!B250</f>
        <v>Kofta Mix With Soya</v>
      </c>
      <c r="C250" s="82" t="str">
        <f>[1]DATA!C250</f>
        <v>Kilogram</v>
      </c>
      <c r="E250" s="83"/>
      <c r="F250" s="84"/>
      <c r="G250" s="85"/>
      <c r="I250" s="83">
        <f>'[1](01)'!$J250</f>
        <v>0</v>
      </c>
      <c r="J250" s="84">
        <f>'[1](01)'!$K250</f>
        <v>0</v>
      </c>
      <c r="K250" s="85">
        <f t="shared" si="151"/>
        <v>0</v>
      </c>
      <c r="M250" s="83">
        <f>'[1](02)'!$J250</f>
        <v>0</v>
      </c>
      <c r="N250" s="84">
        <f>'[1](02)'!$K250</f>
        <v>0</v>
      </c>
      <c r="O250" s="85">
        <f t="shared" si="157"/>
        <v>0</v>
      </c>
      <c r="Q250" s="83">
        <f>'[1](03)'!$J250</f>
        <v>0</v>
      </c>
      <c r="R250" s="84">
        <f>'[1](03)'!$K250</f>
        <v>0</v>
      </c>
      <c r="S250" s="85">
        <f t="shared" si="158"/>
        <v>0</v>
      </c>
      <c r="U250" s="83">
        <f>'[1](04)'!$J250</f>
        <v>0</v>
      </c>
      <c r="V250" s="84">
        <f>'[1](04)'!$K250</f>
        <v>0</v>
      </c>
      <c r="W250" s="85">
        <f t="shared" si="159"/>
        <v>0</v>
      </c>
      <c r="Y250" s="83">
        <f>'[1](05)'!$J250</f>
        <v>0</v>
      </c>
      <c r="Z250" s="84">
        <f>'[1](05)'!$K250</f>
        <v>0</v>
      </c>
      <c r="AA250" s="85">
        <f t="shared" si="160"/>
        <v>0</v>
      </c>
      <c r="AC250" s="83">
        <f>'[1](06)'!$J250</f>
        <v>0</v>
      </c>
      <c r="AD250" s="84">
        <f>'[1](06)'!$K250</f>
        <v>0</v>
      </c>
      <c r="AE250" s="85">
        <f t="shared" si="161"/>
        <v>0</v>
      </c>
      <c r="AG250" s="83">
        <f>'[1](07)'!$J250</f>
        <v>0</v>
      </c>
      <c r="AH250" s="84">
        <f>'[1](07)'!$K250</f>
        <v>0</v>
      </c>
      <c r="AI250" s="85">
        <f t="shared" si="162"/>
        <v>0</v>
      </c>
      <c r="AK250" s="83">
        <f>'[1](08)'!$J250</f>
        <v>0</v>
      </c>
      <c r="AL250" s="84">
        <f>'[1](08)'!$K250</f>
        <v>0</v>
      </c>
      <c r="AM250" s="85">
        <f t="shared" si="163"/>
        <v>0</v>
      </c>
      <c r="AO250" s="83">
        <f>'[1](09)'!$J250</f>
        <v>0</v>
      </c>
      <c r="AP250" s="84">
        <f>'[1](09)'!$K250</f>
        <v>0</v>
      </c>
      <c r="AQ250" s="85">
        <f t="shared" si="164"/>
        <v>0</v>
      </c>
      <c r="AS250" s="83">
        <f>'[1](10)'!$J250</f>
        <v>0</v>
      </c>
      <c r="AT250" s="84">
        <f>'[1](10)'!$K250</f>
        <v>0</v>
      </c>
      <c r="AU250" s="85">
        <f t="shared" si="165"/>
        <v>0</v>
      </c>
      <c r="AW250" s="83">
        <f>'[1](11)'!$J250</f>
        <v>0</v>
      </c>
      <c r="AX250" s="84">
        <f>'[1](11)'!$K250</f>
        <v>0</v>
      </c>
      <c r="AY250" s="85">
        <f t="shared" si="166"/>
        <v>0</v>
      </c>
      <c r="BA250" s="83">
        <f>'[1](12)'!$J250</f>
        <v>0</v>
      </c>
      <c r="BB250" s="84">
        <f>'[1](12)'!$K250</f>
        <v>0</v>
      </c>
      <c r="BC250" s="85">
        <f t="shared" si="167"/>
        <v>0</v>
      </c>
      <c r="BE250" s="86">
        <f t="shared" si="152"/>
        <v>0</v>
      </c>
      <c r="BF250" s="87">
        <f>IFERROR(HLOOKUP(BE250,A250:$BD$5001,$BL250,0),0)</f>
        <v>43131</v>
      </c>
      <c r="BG250" s="86">
        <f t="shared" si="153"/>
        <v>0</v>
      </c>
      <c r="BH250" s="87">
        <f>IFERROR(HLOOKUP(BG250,A250:$BD$5001,$BL250,0),0)</f>
        <v>43131</v>
      </c>
      <c r="BI250" s="88">
        <f t="shared" si="156"/>
        <v>0</v>
      </c>
      <c r="BJ250" s="89">
        <f t="shared" si="154"/>
        <v>0</v>
      </c>
      <c r="BL250" s="9">
        <f t="shared" si="155"/>
        <v>761</v>
      </c>
    </row>
    <row r="251" spans="1:64" ht="18" customHeight="1" outlineLevel="2">
      <c r="A251" s="74">
        <f>[1]DATA!A251</f>
        <v>165039</v>
      </c>
      <c r="B251" s="75" t="str">
        <f>[1]DATA!B251</f>
        <v>Sauce Worcester Bottle 500 ml</v>
      </c>
      <c r="C251" s="75" t="str">
        <f>[1]DATA!C251</f>
        <v>Bottle 500 ml</v>
      </c>
      <c r="E251" s="76"/>
      <c r="F251" s="77"/>
      <c r="G251" s="78"/>
      <c r="I251" s="76">
        <f>'[1](01)'!$J251</f>
        <v>0</v>
      </c>
      <c r="J251" s="77">
        <f>'[1](01)'!$K251</f>
        <v>0</v>
      </c>
      <c r="K251" s="78">
        <f t="shared" si="151"/>
        <v>0</v>
      </c>
      <c r="M251" s="76">
        <f>'[1](02)'!$J251</f>
        <v>0</v>
      </c>
      <c r="N251" s="77">
        <f>'[1](02)'!$K251</f>
        <v>0</v>
      </c>
      <c r="O251" s="78">
        <f t="shared" si="157"/>
        <v>0</v>
      </c>
      <c r="Q251" s="76">
        <f>'[1](03)'!$J251</f>
        <v>0</v>
      </c>
      <c r="R251" s="77">
        <f>'[1](03)'!$K251</f>
        <v>0</v>
      </c>
      <c r="S251" s="78">
        <f t="shared" si="158"/>
        <v>0</v>
      </c>
      <c r="U251" s="76">
        <f>'[1](04)'!$J251</f>
        <v>0</v>
      </c>
      <c r="V251" s="77">
        <f>'[1](04)'!$K251</f>
        <v>0</v>
      </c>
      <c r="W251" s="78">
        <f t="shared" si="159"/>
        <v>0</v>
      </c>
      <c r="Y251" s="76">
        <f>'[1](05)'!$J251</f>
        <v>0</v>
      </c>
      <c r="Z251" s="77">
        <f>'[1](05)'!$K251</f>
        <v>0</v>
      </c>
      <c r="AA251" s="78">
        <f t="shared" si="160"/>
        <v>0</v>
      </c>
      <c r="AC251" s="76">
        <f>'[1](06)'!$J251</f>
        <v>0</v>
      </c>
      <c r="AD251" s="77">
        <f>'[1](06)'!$K251</f>
        <v>0</v>
      </c>
      <c r="AE251" s="78">
        <f t="shared" si="161"/>
        <v>0</v>
      </c>
      <c r="AG251" s="76">
        <f>'[1](07)'!$J251</f>
        <v>0</v>
      </c>
      <c r="AH251" s="77">
        <f>'[1](07)'!$K251</f>
        <v>0</v>
      </c>
      <c r="AI251" s="78">
        <f t="shared" si="162"/>
        <v>0</v>
      </c>
      <c r="AK251" s="76">
        <f>'[1](08)'!$J251</f>
        <v>0</v>
      </c>
      <c r="AL251" s="77">
        <f>'[1](08)'!$K251</f>
        <v>0</v>
      </c>
      <c r="AM251" s="78">
        <f t="shared" si="163"/>
        <v>0</v>
      </c>
      <c r="AO251" s="76">
        <f>'[1](09)'!$J251</f>
        <v>0</v>
      </c>
      <c r="AP251" s="77">
        <f>'[1](09)'!$K251</f>
        <v>0</v>
      </c>
      <c r="AQ251" s="78">
        <f t="shared" si="164"/>
        <v>0</v>
      </c>
      <c r="AS251" s="76">
        <f>'[1](10)'!$J251</f>
        <v>0</v>
      </c>
      <c r="AT251" s="77">
        <f>'[1](10)'!$K251</f>
        <v>0</v>
      </c>
      <c r="AU251" s="78">
        <f t="shared" si="165"/>
        <v>0</v>
      </c>
      <c r="AW251" s="76">
        <f>'[1](11)'!$J251</f>
        <v>0</v>
      </c>
      <c r="AX251" s="77">
        <f>'[1](11)'!$K251</f>
        <v>0</v>
      </c>
      <c r="AY251" s="78">
        <f t="shared" si="166"/>
        <v>0</v>
      </c>
      <c r="BA251" s="76">
        <f>'[1](12)'!$J251</f>
        <v>0</v>
      </c>
      <c r="BB251" s="77">
        <f>'[1](12)'!$K251</f>
        <v>0</v>
      </c>
      <c r="BC251" s="78">
        <f t="shared" si="167"/>
        <v>0</v>
      </c>
      <c r="BE251" s="79">
        <f t="shared" si="152"/>
        <v>0</v>
      </c>
      <c r="BF251" s="80">
        <f>IFERROR(HLOOKUP(BE251,A251:$BD$5001,$BL251,0),0)</f>
        <v>43131</v>
      </c>
      <c r="BG251" s="79">
        <f t="shared" si="153"/>
        <v>0</v>
      </c>
      <c r="BH251" s="80">
        <f>IFERROR(HLOOKUP(BG251,A251:$BD$5001,$BL251,0),0)</f>
        <v>43131</v>
      </c>
      <c r="BI251" s="10">
        <f t="shared" si="156"/>
        <v>0</v>
      </c>
      <c r="BJ251" s="11">
        <f t="shared" si="154"/>
        <v>0</v>
      </c>
      <c r="BL251" s="9">
        <f t="shared" si="155"/>
        <v>760</v>
      </c>
    </row>
    <row r="252" spans="1:64" ht="18" customHeight="1" outlineLevel="2">
      <c r="A252" s="81">
        <f>[1]DATA!A252</f>
        <v>165040</v>
      </c>
      <c r="B252" s="82" t="str">
        <f>[1]DATA!B252</f>
        <v>Sauce Sweet &amp; Sour Bottle 820 ml</v>
      </c>
      <c r="C252" s="82" t="str">
        <f>[1]DATA!C252</f>
        <v>Bottel 820 ml</v>
      </c>
      <c r="E252" s="83"/>
      <c r="F252" s="84"/>
      <c r="G252" s="85"/>
      <c r="I252" s="83">
        <f>'[1](01)'!$J252</f>
        <v>0</v>
      </c>
      <c r="J252" s="84">
        <f>'[1](01)'!$K252</f>
        <v>0</v>
      </c>
      <c r="K252" s="85">
        <f t="shared" si="151"/>
        <v>0</v>
      </c>
      <c r="M252" s="83">
        <f>'[1](02)'!$J252</f>
        <v>0</v>
      </c>
      <c r="N252" s="84">
        <f>'[1](02)'!$K252</f>
        <v>0</v>
      </c>
      <c r="O252" s="85">
        <f t="shared" si="157"/>
        <v>0</v>
      </c>
      <c r="Q252" s="83">
        <f>'[1](03)'!$J252</f>
        <v>0</v>
      </c>
      <c r="R252" s="84">
        <f>'[1](03)'!$K252</f>
        <v>0</v>
      </c>
      <c r="S252" s="85">
        <f t="shared" si="158"/>
        <v>0</v>
      </c>
      <c r="U252" s="83">
        <f>'[1](04)'!$J252</f>
        <v>0</v>
      </c>
      <c r="V252" s="84">
        <f>'[1](04)'!$K252</f>
        <v>0</v>
      </c>
      <c r="W252" s="85">
        <f t="shared" si="159"/>
        <v>0</v>
      </c>
      <c r="Y252" s="83">
        <f>'[1](05)'!$J252</f>
        <v>0</v>
      </c>
      <c r="Z252" s="84">
        <f>'[1](05)'!$K252</f>
        <v>0</v>
      </c>
      <c r="AA252" s="85">
        <f t="shared" si="160"/>
        <v>0</v>
      </c>
      <c r="AC252" s="83">
        <f>'[1](06)'!$J252</f>
        <v>0</v>
      </c>
      <c r="AD252" s="84">
        <f>'[1](06)'!$K252</f>
        <v>0</v>
      </c>
      <c r="AE252" s="85">
        <f t="shared" si="161"/>
        <v>0</v>
      </c>
      <c r="AG252" s="83">
        <f>'[1](07)'!$J252</f>
        <v>0</v>
      </c>
      <c r="AH252" s="84">
        <f>'[1](07)'!$K252</f>
        <v>0</v>
      </c>
      <c r="AI252" s="85">
        <f t="shared" si="162"/>
        <v>0</v>
      </c>
      <c r="AK252" s="83">
        <f>'[1](08)'!$J252</f>
        <v>0</v>
      </c>
      <c r="AL252" s="84">
        <f>'[1](08)'!$K252</f>
        <v>0</v>
      </c>
      <c r="AM252" s="85">
        <f t="shared" si="163"/>
        <v>0</v>
      </c>
      <c r="AO252" s="83">
        <f>'[1](09)'!$J252</f>
        <v>0</v>
      </c>
      <c r="AP252" s="84">
        <f>'[1](09)'!$K252</f>
        <v>0</v>
      </c>
      <c r="AQ252" s="85">
        <f t="shared" si="164"/>
        <v>0</v>
      </c>
      <c r="AS252" s="83">
        <f>'[1](10)'!$J252</f>
        <v>0</v>
      </c>
      <c r="AT252" s="84">
        <f>'[1](10)'!$K252</f>
        <v>0</v>
      </c>
      <c r="AU252" s="85">
        <f t="shared" si="165"/>
        <v>0</v>
      </c>
      <c r="AW252" s="83">
        <f>'[1](11)'!$J252</f>
        <v>0</v>
      </c>
      <c r="AX252" s="84">
        <f>'[1](11)'!$K252</f>
        <v>0</v>
      </c>
      <c r="AY252" s="85">
        <f t="shared" si="166"/>
        <v>0</v>
      </c>
      <c r="BA252" s="83">
        <f>'[1](12)'!$J252</f>
        <v>0</v>
      </c>
      <c r="BB252" s="84">
        <f>'[1](12)'!$K252</f>
        <v>0</v>
      </c>
      <c r="BC252" s="85">
        <f t="shared" si="167"/>
        <v>0</v>
      </c>
      <c r="BE252" s="86">
        <f t="shared" si="152"/>
        <v>0</v>
      </c>
      <c r="BF252" s="87">
        <f>IFERROR(HLOOKUP(BE252,A252:$BD$5001,$BL252,0),0)</f>
        <v>43131</v>
      </c>
      <c r="BG252" s="86">
        <f t="shared" si="153"/>
        <v>0</v>
      </c>
      <c r="BH252" s="87">
        <f>IFERROR(HLOOKUP(BG252,A252:$BD$5001,$BL252,0),0)</f>
        <v>43131</v>
      </c>
      <c r="BI252" s="88">
        <f t="shared" si="156"/>
        <v>0</v>
      </c>
      <c r="BJ252" s="89">
        <f t="shared" si="154"/>
        <v>0</v>
      </c>
      <c r="BL252" s="9">
        <f t="shared" si="155"/>
        <v>759</v>
      </c>
    </row>
    <row r="253" spans="1:64" ht="18" customHeight="1" outlineLevel="2">
      <c r="A253" s="74">
        <f>[1]DATA!A253</f>
        <v>165041</v>
      </c>
      <c r="B253" s="75" t="str">
        <f>[1]DATA!B253</f>
        <v>Sauce Barbecue Bottle 300 ml</v>
      </c>
      <c r="C253" s="75" t="str">
        <f>[1]DATA!C253</f>
        <v>Bottel 300 ml</v>
      </c>
      <c r="E253" s="76"/>
      <c r="F253" s="77"/>
      <c r="G253" s="78"/>
      <c r="I253" s="76">
        <f>'[1](01)'!$J253</f>
        <v>0</v>
      </c>
      <c r="J253" s="77">
        <f>'[1](01)'!$K253</f>
        <v>0</v>
      </c>
      <c r="K253" s="78">
        <f t="shared" si="151"/>
        <v>0</v>
      </c>
      <c r="M253" s="76">
        <f>'[1](02)'!$J253</f>
        <v>0</v>
      </c>
      <c r="N253" s="77">
        <f>'[1](02)'!$K253</f>
        <v>0</v>
      </c>
      <c r="O253" s="78">
        <f t="shared" si="157"/>
        <v>0</v>
      </c>
      <c r="Q253" s="76">
        <f>'[1](03)'!$J253</f>
        <v>0</v>
      </c>
      <c r="R253" s="77">
        <f>'[1](03)'!$K253</f>
        <v>0</v>
      </c>
      <c r="S253" s="78">
        <f t="shared" si="158"/>
        <v>0</v>
      </c>
      <c r="U253" s="76">
        <f>'[1](04)'!$J253</f>
        <v>0</v>
      </c>
      <c r="V253" s="77">
        <f>'[1](04)'!$K253</f>
        <v>0</v>
      </c>
      <c r="W253" s="78">
        <f t="shared" si="159"/>
        <v>0</v>
      </c>
      <c r="Y253" s="76">
        <f>'[1](05)'!$J253</f>
        <v>0</v>
      </c>
      <c r="Z253" s="77">
        <f>'[1](05)'!$K253</f>
        <v>0</v>
      </c>
      <c r="AA253" s="78">
        <f t="shared" si="160"/>
        <v>0</v>
      </c>
      <c r="AC253" s="76">
        <f>'[1](06)'!$J253</f>
        <v>0</v>
      </c>
      <c r="AD253" s="77">
        <f>'[1](06)'!$K253</f>
        <v>0</v>
      </c>
      <c r="AE253" s="78">
        <f t="shared" si="161"/>
        <v>0</v>
      </c>
      <c r="AG253" s="76">
        <f>'[1](07)'!$J253</f>
        <v>0</v>
      </c>
      <c r="AH253" s="77">
        <f>'[1](07)'!$K253</f>
        <v>0</v>
      </c>
      <c r="AI253" s="78">
        <f t="shared" si="162"/>
        <v>0</v>
      </c>
      <c r="AK253" s="76">
        <f>'[1](08)'!$J253</f>
        <v>0</v>
      </c>
      <c r="AL253" s="77">
        <f>'[1](08)'!$K253</f>
        <v>0</v>
      </c>
      <c r="AM253" s="78">
        <f t="shared" si="163"/>
        <v>0</v>
      </c>
      <c r="AO253" s="76">
        <f>'[1](09)'!$J253</f>
        <v>0</v>
      </c>
      <c r="AP253" s="77">
        <f>'[1](09)'!$K253</f>
        <v>0</v>
      </c>
      <c r="AQ253" s="78">
        <f t="shared" si="164"/>
        <v>0</v>
      </c>
      <c r="AS253" s="76">
        <f>'[1](10)'!$J253</f>
        <v>0</v>
      </c>
      <c r="AT253" s="77">
        <f>'[1](10)'!$K253</f>
        <v>0</v>
      </c>
      <c r="AU253" s="78">
        <f t="shared" si="165"/>
        <v>0</v>
      </c>
      <c r="AW253" s="76">
        <f>'[1](11)'!$J253</f>
        <v>0</v>
      </c>
      <c r="AX253" s="77">
        <f>'[1](11)'!$K253</f>
        <v>0</v>
      </c>
      <c r="AY253" s="78">
        <f t="shared" si="166"/>
        <v>0</v>
      </c>
      <c r="BA253" s="76">
        <f>'[1](12)'!$J253</f>
        <v>0</v>
      </c>
      <c r="BB253" s="77">
        <f>'[1](12)'!$K253</f>
        <v>0</v>
      </c>
      <c r="BC253" s="78">
        <f t="shared" si="167"/>
        <v>0</v>
      </c>
      <c r="BE253" s="79">
        <f t="shared" si="152"/>
        <v>0</v>
      </c>
      <c r="BF253" s="80">
        <f>IFERROR(HLOOKUP(BE253,A253:$BD$5001,$BL253,0),0)</f>
        <v>43131</v>
      </c>
      <c r="BG253" s="79">
        <f t="shared" si="153"/>
        <v>0</v>
      </c>
      <c r="BH253" s="80">
        <f>IFERROR(HLOOKUP(BG253,A253:$BD$5001,$BL253,0),0)</f>
        <v>43131</v>
      </c>
      <c r="BI253" s="10">
        <f t="shared" si="156"/>
        <v>0</v>
      </c>
      <c r="BJ253" s="11">
        <f t="shared" si="154"/>
        <v>0</v>
      </c>
      <c r="BL253" s="9">
        <f t="shared" si="155"/>
        <v>758</v>
      </c>
    </row>
    <row r="254" spans="1:64" ht="18" customHeight="1" outlineLevel="2">
      <c r="A254" s="81">
        <f>[1]DATA!A254</f>
        <v>165042</v>
      </c>
      <c r="B254" s="82" t="str">
        <f>[1]DATA!B254</f>
        <v>Kofta Marinade 825 Gr</v>
      </c>
      <c r="C254" s="82" t="str">
        <f>[1]DATA!C254</f>
        <v>Pkt 825 Gr</v>
      </c>
      <c r="E254" s="83"/>
      <c r="F254" s="84"/>
      <c r="G254" s="85"/>
      <c r="I254" s="83">
        <f>'[1](01)'!$J254</f>
        <v>14.02</v>
      </c>
      <c r="J254" s="84">
        <f>'[1](01)'!$K254</f>
        <v>552.08000000000004</v>
      </c>
      <c r="K254" s="85">
        <f t="shared" si="151"/>
        <v>1</v>
      </c>
      <c r="M254" s="83">
        <f>'[1](02)'!$J254</f>
        <v>7.01</v>
      </c>
      <c r="N254" s="84">
        <f>'[1](02)'!$K254</f>
        <v>276.04000000000002</v>
      </c>
      <c r="O254" s="85">
        <f t="shared" si="157"/>
        <v>-1</v>
      </c>
      <c r="Q254" s="83">
        <f>'[1](03)'!$J254</f>
        <v>0</v>
      </c>
      <c r="R254" s="84">
        <f>'[1](03)'!$K254</f>
        <v>0</v>
      </c>
      <c r="S254" s="85">
        <f t="shared" si="158"/>
        <v>0</v>
      </c>
      <c r="U254" s="83">
        <f>'[1](04)'!$J254</f>
        <v>0</v>
      </c>
      <c r="V254" s="84">
        <f>'[1](04)'!$K254</f>
        <v>0</v>
      </c>
      <c r="W254" s="85">
        <f t="shared" si="159"/>
        <v>0</v>
      </c>
      <c r="Y254" s="83">
        <f>'[1](05)'!$J254</f>
        <v>0</v>
      </c>
      <c r="Z254" s="84">
        <f>'[1](05)'!$K254</f>
        <v>0</v>
      </c>
      <c r="AA254" s="85">
        <f t="shared" si="160"/>
        <v>0</v>
      </c>
      <c r="AC254" s="83">
        <f>'[1](06)'!$J254</f>
        <v>0</v>
      </c>
      <c r="AD254" s="84">
        <f>'[1](06)'!$K254</f>
        <v>0</v>
      </c>
      <c r="AE254" s="85">
        <f t="shared" si="161"/>
        <v>0</v>
      </c>
      <c r="AG254" s="83">
        <f>'[1](07)'!$J254</f>
        <v>0</v>
      </c>
      <c r="AH254" s="84">
        <f>'[1](07)'!$K254</f>
        <v>0</v>
      </c>
      <c r="AI254" s="85">
        <f t="shared" si="162"/>
        <v>0</v>
      </c>
      <c r="AK254" s="83">
        <f>'[1](08)'!$J254</f>
        <v>0</v>
      </c>
      <c r="AL254" s="84">
        <f>'[1](08)'!$K254</f>
        <v>0</v>
      </c>
      <c r="AM254" s="85">
        <f t="shared" si="163"/>
        <v>0</v>
      </c>
      <c r="AO254" s="83">
        <f>'[1](09)'!$J254</f>
        <v>0</v>
      </c>
      <c r="AP254" s="84">
        <f>'[1](09)'!$K254</f>
        <v>0</v>
      </c>
      <c r="AQ254" s="85">
        <f t="shared" si="164"/>
        <v>0</v>
      </c>
      <c r="AS254" s="83">
        <f>'[1](10)'!$J254</f>
        <v>0</v>
      </c>
      <c r="AT254" s="84">
        <f>'[1](10)'!$K254</f>
        <v>0</v>
      </c>
      <c r="AU254" s="85">
        <f t="shared" si="165"/>
        <v>0</v>
      </c>
      <c r="AW254" s="83">
        <f>'[1](11)'!$J254</f>
        <v>0</v>
      </c>
      <c r="AX254" s="84">
        <f>'[1](11)'!$K254</f>
        <v>0</v>
      </c>
      <c r="AY254" s="85">
        <f t="shared" si="166"/>
        <v>0</v>
      </c>
      <c r="BA254" s="83">
        <f>'[1](12)'!$J254</f>
        <v>0</v>
      </c>
      <c r="BB254" s="84">
        <f>'[1](12)'!$K254</f>
        <v>0</v>
      </c>
      <c r="BC254" s="85">
        <f t="shared" si="167"/>
        <v>0</v>
      </c>
      <c r="BE254" s="86">
        <f t="shared" si="152"/>
        <v>14.02</v>
      </c>
      <c r="BF254" s="87">
        <f>IFERROR(HLOOKUP(BE254,A254:$BD$5001,$BL254,0),0)</f>
        <v>43131</v>
      </c>
      <c r="BG254" s="86">
        <f t="shared" si="153"/>
        <v>0</v>
      </c>
      <c r="BH254" s="87">
        <f>IFERROR(HLOOKUP(BG254,A254:$BD$5001,$BL254,0),0)</f>
        <v>43190</v>
      </c>
      <c r="BI254" s="88">
        <f t="shared" si="156"/>
        <v>14.02</v>
      </c>
      <c r="BJ254" s="89">
        <f t="shared" si="154"/>
        <v>-1</v>
      </c>
      <c r="BL254" s="9">
        <f t="shared" si="155"/>
        <v>757</v>
      </c>
    </row>
    <row r="255" spans="1:64" ht="18" customHeight="1" outlineLevel="2">
      <c r="A255" s="74">
        <f>[1]DATA!A255</f>
        <v>165043</v>
      </c>
      <c r="B255" s="75" t="str">
        <f>[1]DATA!B255</f>
        <v>Ketchup Portion</v>
      </c>
      <c r="C255" s="75" t="str">
        <f>[1]DATA!C255</f>
        <v>Box 1000 Pic</v>
      </c>
      <c r="E255" s="76"/>
      <c r="F255" s="77"/>
      <c r="G255" s="78"/>
      <c r="I255" s="76">
        <f>'[1](01)'!$J255</f>
        <v>0</v>
      </c>
      <c r="J255" s="77">
        <f>'[1](01)'!$K255</f>
        <v>0</v>
      </c>
      <c r="K255" s="78">
        <f t="shared" si="151"/>
        <v>0</v>
      </c>
      <c r="M255" s="76">
        <f>'[1](02)'!$J255</f>
        <v>0</v>
      </c>
      <c r="N255" s="77">
        <f>'[1](02)'!$K255</f>
        <v>0</v>
      </c>
      <c r="O255" s="78">
        <f t="shared" si="157"/>
        <v>0</v>
      </c>
      <c r="Q255" s="76">
        <f>'[1](03)'!$J255</f>
        <v>0</v>
      </c>
      <c r="R255" s="77">
        <f>'[1](03)'!$K255</f>
        <v>0</v>
      </c>
      <c r="S255" s="78">
        <f t="shared" si="158"/>
        <v>0</v>
      </c>
      <c r="U255" s="76">
        <f>'[1](04)'!$J255</f>
        <v>0</v>
      </c>
      <c r="V255" s="77">
        <f>'[1](04)'!$K255</f>
        <v>0</v>
      </c>
      <c r="W255" s="78">
        <f t="shared" si="159"/>
        <v>0</v>
      </c>
      <c r="Y255" s="76">
        <f>'[1](05)'!$J255</f>
        <v>0</v>
      </c>
      <c r="Z255" s="77">
        <f>'[1](05)'!$K255</f>
        <v>0</v>
      </c>
      <c r="AA255" s="78">
        <f t="shared" si="160"/>
        <v>0</v>
      </c>
      <c r="AC255" s="76">
        <f>'[1](06)'!$J255</f>
        <v>0</v>
      </c>
      <c r="AD255" s="77">
        <f>'[1](06)'!$K255</f>
        <v>0</v>
      </c>
      <c r="AE255" s="78">
        <f t="shared" si="161"/>
        <v>0</v>
      </c>
      <c r="AG255" s="76">
        <f>'[1](07)'!$J255</f>
        <v>0</v>
      </c>
      <c r="AH255" s="77">
        <f>'[1](07)'!$K255</f>
        <v>0</v>
      </c>
      <c r="AI255" s="78">
        <f t="shared" si="162"/>
        <v>0</v>
      </c>
      <c r="AK255" s="76">
        <f>'[1](08)'!$J255</f>
        <v>0</v>
      </c>
      <c r="AL255" s="77">
        <f>'[1](08)'!$K255</f>
        <v>0</v>
      </c>
      <c r="AM255" s="78">
        <f t="shared" si="163"/>
        <v>0</v>
      </c>
      <c r="AO255" s="76">
        <f>'[1](09)'!$J255</f>
        <v>0</v>
      </c>
      <c r="AP255" s="77">
        <f>'[1](09)'!$K255</f>
        <v>0</v>
      </c>
      <c r="AQ255" s="78">
        <f t="shared" si="164"/>
        <v>0</v>
      </c>
      <c r="AS255" s="76">
        <f>'[1](10)'!$J255</f>
        <v>0</v>
      </c>
      <c r="AT255" s="77">
        <f>'[1](10)'!$K255</f>
        <v>0</v>
      </c>
      <c r="AU255" s="78">
        <f t="shared" si="165"/>
        <v>0</v>
      </c>
      <c r="AW255" s="76">
        <f>'[1](11)'!$J255</f>
        <v>0</v>
      </c>
      <c r="AX255" s="77">
        <f>'[1](11)'!$K255</f>
        <v>0</v>
      </c>
      <c r="AY255" s="78">
        <f t="shared" si="166"/>
        <v>0</v>
      </c>
      <c r="BA255" s="76">
        <f>'[1](12)'!$J255</f>
        <v>0</v>
      </c>
      <c r="BB255" s="77">
        <f>'[1](12)'!$K255</f>
        <v>0</v>
      </c>
      <c r="BC255" s="78">
        <f t="shared" si="167"/>
        <v>0</v>
      </c>
      <c r="BE255" s="79">
        <f t="shared" si="152"/>
        <v>0</v>
      </c>
      <c r="BF255" s="80">
        <f>IFERROR(HLOOKUP(BE255,A255:$BD$5001,$BL255,0),0)</f>
        <v>43131</v>
      </c>
      <c r="BG255" s="79">
        <f t="shared" si="153"/>
        <v>0</v>
      </c>
      <c r="BH255" s="80">
        <f>IFERROR(HLOOKUP(BG255,A255:$BD$5001,$BL255,0),0)</f>
        <v>43131</v>
      </c>
      <c r="BI255" s="10">
        <f t="shared" si="156"/>
        <v>0</v>
      </c>
      <c r="BJ255" s="11">
        <f t="shared" si="154"/>
        <v>0</v>
      </c>
      <c r="BL255" s="9">
        <f t="shared" si="155"/>
        <v>756</v>
      </c>
    </row>
    <row r="256" spans="1:64" ht="18" customHeight="1" outlineLevel="2">
      <c r="A256" s="81">
        <f>[1]DATA!A256</f>
        <v>165044</v>
      </c>
      <c r="B256" s="82" t="str">
        <f>[1]DATA!B256</f>
        <v>Mayonnaise Portion</v>
      </c>
      <c r="C256" s="82" t="str">
        <f>[1]DATA!C256</f>
        <v>Packet</v>
      </c>
      <c r="E256" s="83"/>
      <c r="F256" s="84"/>
      <c r="G256" s="85"/>
      <c r="I256" s="83">
        <f>'[1](01)'!$J256</f>
        <v>0</v>
      </c>
      <c r="J256" s="84">
        <f>'[1](01)'!$K256</f>
        <v>0</v>
      </c>
      <c r="K256" s="85">
        <f t="shared" si="151"/>
        <v>0</v>
      </c>
      <c r="M256" s="83">
        <f>'[1](02)'!$J256</f>
        <v>0</v>
      </c>
      <c r="N256" s="84">
        <f>'[1](02)'!$K256</f>
        <v>0</v>
      </c>
      <c r="O256" s="85">
        <f t="shared" si="157"/>
        <v>0</v>
      </c>
      <c r="Q256" s="83">
        <f>'[1](03)'!$J256</f>
        <v>0</v>
      </c>
      <c r="R256" s="84">
        <f>'[1](03)'!$K256</f>
        <v>0</v>
      </c>
      <c r="S256" s="85">
        <f t="shared" si="158"/>
        <v>0</v>
      </c>
      <c r="U256" s="83">
        <f>'[1](04)'!$J256</f>
        <v>0</v>
      </c>
      <c r="V256" s="84">
        <f>'[1](04)'!$K256</f>
        <v>0</v>
      </c>
      <c r="W256" s="85">
        <f t="shared" si="159"/>
        <v>0</v>
      </c>
      <c r="Y256" s="83">
        <f>'[1](05)'!$J256</f>
        <v>0</v>
      </c>
      <c r="Z256" s="84">
        <f>'[1](05)'!$K256</f>
        <v>0</v>
      </c>
      <c r="AA256" s="85">
        <f t="shared" si="160"/>
        <v>0</v>
      </c>
      <c r="AC256" s="83">
        <f>'[1](06)'!$J256</f>
        <v>0</v>
      </c>
      <c r="AD256" s="84">
        <f>'[1](06)'!$K256</f>
        <v>0</v>
      </c>
      <c r="AE256" s="85">
        <f t="shared" si="161"/>
        <v>0</v>
      </c>
      <c r="AG256" s="83">
        <f>'[1](07)'!$J256</f>
        <v>0</v>
      </c>
      <c r="AH256" s="84">
        <f>'[1](07)'!$K256</f>
        <v>0</v>
      </c>
      <c r="AI256" s="85">
        <f t="shared" si="162"/>
        <v>0</v>
      </c>
      <c r="AK256" s="83">
        <f>'[1](08)'!$J256</f>
        <v>0</v>
      </c>
      <c r="AL256" s="84">
        <f>'[1](08)'!$K256</f>
        <v>0</v>
      </c>
      <c r="AM256" s="85">
        <f t="shared" si="163"/>
        <v>0</v>
      </c>
      <c r="AO256" s="83">
        <f>'[1](09)'!$J256</f>
        <v>0</v>
      </c>
      <c r="AP256" s="84">
        <f>'[1](09)'!$K256</f>
        <v>0</v>
      </c>
      <c r="AQ256" s="85">
        <f t="shared" si="164"/>
        <v>0</v>
      </c>
      <c r="AS256" s="83">
        <f>'[1](10)'!$J256</f>
        <v>0</v>
      </c>
      <c r="AT256" s="84">
        <f>'[1](10)'!$K256</f>
        <v>0</v>
      </c>
      <c r="AU256" s="85">
        <f t="shared" si="165"/>
        <v>0</v>
      </c>
      <c r="AW256" s="83">
        <f>'[1](11)'!$J256</f>
        <v>0</v>
      </c>
      <c r="AX256" s="84">
        <f>'[1](11)'!$K256</f>
        <v>0</v>
      </c>
      <c r="AY256" s="85">
        <f t="shared" si="166"/>
        <v>0</v>
      </c>
      <c r="BA256" s="83">
        <f>'[1](12)'!$J256</f>
        <v>0</v>
      </c>
      <c r="BB256" s="84">
        <f>'[1](12)'!$K256</f>
        <v>0</v>
      </c>
      <c r="BC256" s="85">
        <f t="shared" si="167"/>
        <v>0</v>
      </c>
      <c r="BE256" s="86">
        <f t="shared" si="152"/>
        <v>0</v>
      </c>
      <c r="BF256" s="87">
        <f>IFERROR(HLOOKUP(BE256,A256:$BD$5001,$BL256,0),0)</f>
        <v>43131</v>
      </c>
      <c r="BG256" s="86">
        <f t="shared" si="153"/>
        <v>0</v>
      </c>
      <c r="BH256" s="87">
        <f>IFERROR(HLOOKUP(BG256,A256:$BD$5001,$BL256,0),0)</f>
        <v>43131</v>
      </c>
      <c r="BI256" s="88">
        <f t="shared" si="156"/>
        <v>0</v>
      </c>
      <c r="BJ256" s="89">
        <f t="shared" si="154"/>
        <v>0</v>
      </c>
      <c r="BL256" s="9">
        <f t="shared" si="155"/>
        <v>755</v>
      </c>
    </row>
    <row r="257" spans="1:64" ht="18" customHeight="1" outlineLevel="2">
      <c r="A257" s="74">
        <f>[1]DATA!A257</f>
        <v>165045</v>
      </c>
      <c r="B257" s="75" t="str">
        <f>[1]DATA!B257</f>
        <v>Sauce Sweet Chilli 5 Liter</v>
      </c>
      <c r="C257" s="75" t="str">
        <f>[1]DATA!C257</f>
        <v>Gallon 5 Liter</v>
      </c>
      <c r="E257" s="76"/>
      <c r="F257" s="77"/>
      <c r="G257" s="78"/>
      <c r="I257" s="76">
        <f>'[1](01)'!$J257</f>
        <v>0</v>
      </c>
      <c r="J257" s="77">
        <f>'[1](01)'!$K257</f>
        <v>0</v>
      </c>
      <c r="K257" s="78">
        <f t="shared" si="151"/>
        <v>0</v>
      </c>
      <c r="M257" s="76">
        <f>'[1](02)'!$J257</f>
        <v>0</v>
      </c>
      <c r="N257" s="77">
        <f>'[1](02)'!$K257</f>
        <v>0</v>
      </c>
      <c r="O257" s="78">
        <f t="shared" si="157"/>
        <v>0</v>
      </c>
      <c r="Q257" s="76">
        <f>'[1](03)'!$J257</f>
        <v>0</v>
      </c>
      <c r="R257" s="77">
        <f>'[1](03)'!$K257</f>
        <v>0</v>
      </c>
      <c r="S257" s="78">
        <f t="shared" si="158"/>
        <v>0</v>
      </c>
      <c r="U257" s="76">
        <f>'[1](04)'!$J257</f>
        <v>0</v>
      </c>
      <c r="V257" s="77">
        <f>'[1](04)'!$K257</f>
        <v>0</v>
      </c>
      <c r="W257" s="78">
        <f t="shared" si="159"/>
        <v>0</v>
      </c>
      <c r="Y257" s="76">
        <f>'[1](05)'!$J257</f>
        <v>0</v>
      </c>
      <c r="Z257" s="77">
        <f>'[1](05)'!$K257</f>
        <v>0</v>
      </c>
      <c r="AA257" s="78">
        <f t="shared" si="160"/>
        <v>0</v>
      </c>
      <c r="AC257" s="76">
        <f>'[1](06)'!$J257</f>
        <v>0</v>
      </c>
      <c r="AD257" s="77">
        <f>'[1](06)'!$K257</f>
        <v>0</v>
      </c>
      <c r="AE257" s="78">
        <f t="shared" si="161"/>
        <v>0</v>
      </c>
      <c r="AG257" s="76">
        <f>'[1](07)'!$J257</f>
        <v>0</v>
      </c>
      <c r="AH257" s="77">
        <f>'[1](07)'!$K257</f>
        <v>0</v>
      </c>
      <c r="AI257" s="78">
        <f t="shared" si="162"/>
        <v>0</v>
      </c>
      <c r="AK257" s="76">
        <f>'[1](08)'!$J257</f>
        <v>0</v>
      </c>
      <c r="AL257" s="77">
        <f>'[1](08)'!$K257</f>
        <v>0</v>
      </c>
      <c r="AM257" s="78">
        <f t="shared" si="163"/>
        <v>0</v>
      </c>
      <c r="AO257" s="76">
        <f>'[1](09)'!$J257</f>
        <v>0</v>
      </c>
      <c r="AP257" s="77">
        <f>'[1](09)'!$K257</f>
        <v>0</v>
      </c>
      <c r="AQ257" s="78">
        <f t="shared" si="164"/>
        <v>0</v>
      </c>
      <c r="AS257" s="76">
        <f>'[1](10)'!$J257</f>
        <v>0</v>
      </c>
      <c r="AT257" s="77">
        <f>'[1](10)'!$K257</f>
        <v>0</v>
      </c>
      <c r="AU257" s="78">
        <f t="shared" si="165"/>
        <v>0</v>
      </c>
      <c r="AW257" s="76">
        <f>'[1](11)'!$J257</f>
        <v>0</v>
      </c>
      <c r="AX257" s="77">
        <f>'[1](11)'!$K257</f>
        <v>0</v>
      </c>
      <c r="AY257" s="78">
        <f t="shared" si="166"/>
        <v>0</v>
      </c>
      <c r="BA257" s="76">
        <f>'[1](12)'!$J257</f>
        <v>0</v>
      </c>
      <c r="BB257" s="77">
        <f>'[1](12)'!$K257</f>
        <v>0</v>
      </c>
      <c r="BC257" s="78">
        <f t="shared" si="167"/>
        <v>0</v>
      </c>
      <c r="BE257" s="79">
        <f t="shared" si="152"/>
        <v>0</v>
      </c>
      <c r="BF257" s="80">
        <f>IFERROR(HLOOKUP(BE257,A257:$BD$5001,$BL257,0),0)</f>
        <v>43131</v>
      </c>
      <c r="BG257" s="79">
        <f t="shared" si="153"/>
        <v>0</v>
      </c>
      <c r="BH257" s="80">
        <f>IFERROR(HLOOKUP(BG257,A257:$BD$5001,$BL257,0),0)</f>
        <v>43131</v>
      </c>
      <c r="BI257" s="10">
        <f t="shared" si="156"/>
        <v>0</v>
      </c>
      <c r="BJ257" s="11">
        <f t="shared" si="154"/>
        <v>0</v>
      </c>
      <c r="BL257" s="9">
        <f t="shared" si="155"/>
        <v>754</v>
      </c>
    </row>
    <row r="258" spans="1:64" ht="18" customHeight="1" outlineLevel="2">
      <c r="A258" s="81">
        <f>[1]DATA!A258</f>
        <v>165046</v>
      </c>
      <c r="B258" s="82" t="str">
        <f>[1]DATA!B258</f>
        <v>Sauce Mexican 4 Liter</v>
      </c>
      <c r="C258" s="82" t="str">
        <f>[1]DATA!C258</f>
        <v>Gallon 4 Litre</v>
      </c>
      <c r="E258" s="83"/>
      <c r="F258" s="84"/>
      <c r="G258" s="85"/>
      <c r="I258" s="83">
        <f>'[1](01)'!$J258</f>
        <v>0</v>
      </c>
      <c r="J258" s="84">
        <f>'[1](01)'!$K258</f>
        <v>0</v>
      </c>
      <c r="K258" s="85">
        <f t="shared" si="151"/>
        <v>0</v>
      </c>
      <c r="M258" s="83">
        <f>'[1](02)'!$J258</f>
        <v>0</v>
      </c>
      <c r="N258" s="84">
        <f>'[1](02)'!$K258</f>
        <v>0</v>
      </c>
      <c r="O258" s="85">
        <f t="shared" si="157"/>
        <v>0</v>
      </c>
      <c r="Q258" s="83">
        <f>'[1](03)'!$J258</f>
        <v>0</v>
      </c>
      <c r="R258" s="84">
        <f>'[1](03)'!$K258</f>
        <v>0</v>
      </c>
      <c r="S258" s="85">
        <f t="shared" si="158"/>
        <v>0</v>
      </c>
      <c r="U258" s="83">
        <f>'[1](04)'!$J258</f>
        <v>0</v>
      </c>
      <c r="V258" s="84">
        <f>'[1](04)'!$K258</f>
        <v>0</v>
      </c>
      <c r="W258" s="85">
        <f t="shared" si="159"/>
        <v>0</v>
      </c>
      <c r="Y258" s="83">
        <f>'[1](05)'!$J258</f>
        <v>0</v>
      </c>
      <c r="Z258" s="84">
        <f>'[1](05)'!$K258</f>
        <v>0</v>
      </c>
      <c r="AA258" s="85">
        <f t="shared" si="160"/>
        <v>0</v>
      </c>
      <c r="AC258" s="83">
        <f>'[1](06)'!$J258</f>
        <v>0</v>
      </c>
      <c r="AD258" s="84">
        <f>'[1](06)'!$K258</f>
        <v>0</v>
      </c>
      <c r="AE258" s="85">
        <f t="shared" si="161"/>
        <v>0</v>
      </c>
      <c r="AG258" s="83">
        <f>'[1](07)'!$J258</f>
        <v>0</v>
      </c>
      <c r="AH258" s="84">
        <f>'[1](07)'!$K258</f>
        <v>0</v>
      </c>
      <c r="AI258" s="85">
        <f t="shared" si="162"/>
        <v>0</v>
      </c>
      <c r="AK258" s="83">
        <f>'[1](08)'!$J258</f>
        <v>0</v>
      </c>
      <c r="AL258" s="84">
        <f>'[1](08)'!$K258</f>
        <v>0</v>
      </c>
      <c r="AM258" s="85">
        <f t="shared" si="163"/>
        <v>0</v>
      </c>
      <c r="AO258" s="83">
        <f>'[1](09)'!$J258</f>
        <v>0</v>
      </c>
      <c r="AP258" s="84">
        <f>'[1](09)'!$K258</f>
        <v>0</v>
      </c>
      <c r="AQ258" s="85">
        <f t="shared" si="164"/>
        <v>0</v>
      </c>
      <c r="AS258" s="83">
        <f>'[1](10)'!$J258</f>
        <v>0</v>
      </c>
      <c r="AT258" s="84">
        <f>'[1](10)'!$K258</f>
        <v>0</v>
      </c>
      <c r="AU258" s="85">
        <f t="shared" si="165"/>
        <v>0</v>
      </c>
      <c r="AW258" s="83">
        <f>'[1](11)'!$J258</f>
        <v>0</v>
      </c>
      <c r="AX258" s="84">
        <f>'[1](11)'!$K258</f>
        <v>0</v>
      </c>
      <c r="AY258" s="85">
        <f t="shared" si="166"/>
        <v>0</v>
      </c>
      <c r="BA258" s="83">
        <f>'[1](12)'!$J258</f>
        <v>0</v>
      </c>
      <c r="BB258" s="84">
        <f>'[1](12)'!$K258</f>
        <v>0</v>
      </c>
      <c r="BC258" s="85">
        <f t="shared" si="167"/>
        <v>0</v>
      </c>
      <c r="BE258" s="86">
        <f t="shared" si="152"/>
        <v>0</v>
      </c>
      <c r="BF258" s="87">
        <f>IFERROR(HLOOKUP(BE258,A258:$BD$5001,$BL258,0),0)</f>
        <v>43131</v>
      </c>
      <c r="BG258" s="86">
        <f t="shared" si="153"/>
        <v>0</v>
      </c>
      <c r="BH258" s="87">
        <f>IFERROR(HLOOKUP(BG258,A258:$BD$5001,$BL258,0),0)</f>
        <v>43131</v>
      </c>
      <c r="BI258" s="88">
        <f t="shared" si="156"/>
        <v>0</v>
      </c>
      <c r="BJ258" s="89">
        <f t="shared" si="154"/>
        <v>0</v>
      </c>
      <c r="BL258" s="9">
        <f t="shared" si="155"/>
        <v>753</v>
      </c>
    </row>
    <row r="259" spans="1:64" ht="18" customHeight="1" outlineLevel="2">
      <c r="A259" s="74">
        <f>[1]DATA!A259</f>
        <v>165047</v>
      </c>
      <c r="B259" s="75" t="str">
        <f>[1]DATA!B259</f>
        <v>Sauce Barbecue 5 Liter</v>
      </c>
      <c r="C259" s="75" t="str">
        <f>[1]DATA!C259</f>
        <v>Gallon 5 Liter</v>
      </c>
      <c r="E259" s="76"/>
      <c r="F259" s="77"/>
      <c r="G259" s="78"/>
      <c r="I259" s="76">
        <f>'[1](01)'!$J259</f>
        <v>0</v>
      </c>
      <c r="J259" s="77">
        <f>'[1](01)'!$K259</f>
        <v>0</v>
      </c>
      <c r="K259" s="78">
        <f t="shared" si="151"/>
        <v>0</v>
      </c>
      <c r="M259" s="76">
        <f>'[1](02)'!$J259</f>
        <v>0</v>
      </c>
      <c r="N259" s="77">
        <f>'[1](02)'!$K259</f>
        <v>0</v>
      </c>
      <c r="O259" s="78">
        <f t="shared" si="157"/>
        <v>0</v>
      </c>
      <c r="Q259" s="76">
        <f>'[1](03)'!$J259</f>
        <v>0</v>
      </c>
      <c r="R259" s="77">
        <f>'[1](03)'!$K259</f>
        <v>0</v>
      </c>
      <c r="S259" s="78">
        <f t="shared" si="158"/>
        <v>0</v>
      </c>
      <c r="U259" s="76">
        <f>'[1](04)'!$J259</f>
        <v>0</v>
      </c>
      <c r="V259" s="77">
        <f>'[1](04)'!$K259</f>
        <v>0</v>
      </c>
      <c r="W259" s="78">
        <f t="shared" si="159"/>
        <v>0</v>
      </c>
      <c r="Y259" s="76">
        <f>'[1](05)'!$J259</f>
        <v>0</v>
      </c>
      <c r="Z259" s="77">
        <f>'[1](05)'!$K259</f>
        <v>0</v>
      </c>
      <c r="AA259" s="78">
        <f t="shared" si="160"/>
        <v>0</v>
      </c>
      <c r="AC259" s="76">
        <f>'[1](06)'!$J259</f>
        <v>0</v>
      </c>
      <c r="AD259" s="77">
        <f>'[1](06)'!$K259</f>
        <v>0</v>
      </c>
      <c r="AE259" s="78">
        <f t="shared" si="161"/>
        <v>0</v>
      </c>
      <c r="AG259" s="76">
        <f>'[1](07)'!$J259</f>
        <v>0</v>
      </c>
      <c r="AH259" s="77">
        <f>'[1](07)'!$K259</f>
        <v>0</v>
      </c>
      <c r="AI259" s="78">
        <f t="shared" si="162"/>
        <v>0</v>
      </c>
      <c r="AK259" s="76">
        <f>'[1](08)'!$J259</f>
        <v>0</v>
      </c>
      <c r="AL259" s="77">
        <f>'[1](08)'!$K259</f>
        <v>0</v>
      </c>
      <c r="AM259" s="78">
        <f t="shared" si="163"/>
        <v>0</v>
      </c>
      <c r="AO259" s="76">
        <f>'[1](09)'!$J259</f>
        <v>0</v>
      </c>
      <c r="AP259" s="77">
        <f>'[1](09)'!$K259</f>
        <v>0</v>
      </c>
      <c r="AQ259" s="78">
        <f t="shared" si="164"/>
        <v>0</v>
      </c>
      <c r="AS259" s="76">
        <f>'[1](10)'!$J259</f>
        <v>0</v>
      </c>
      <c r="AT259" s="77">
        <f>'[1](10)'!$K259</f>
        <v>0</v>
      </c>
      <c r="AU259" s="78">
        <f t="shared" si="165"/>
        <v>0</v>
      </c>
      <c r="AW259" s="76">
        <f>'[1](11)'!$J259</f>
        <v>0</v>
      </c>
      <c r="AX259" s="77">
        <f>'[1](11)'!$K259</f>
        <v>0</v>
      </c>
      <c r="AY259" s="78">
        <f t="shared" si="166"/>
        <v>0</v>
      </c>
      <c r="BA259" s="76">
        <f>'[1](12)'!$J259</f>
        <v>0</v>
      </c>
      <c r="BB259" s="77">
        <f>'[1](12)'!$K259</f>
        <v>0</v>
      </c>
      <c r="BC259" s="78">
        <f t="shared" si="167"/>
        <v>0</v>
      </c>
      <c r="BE259" s="79">
        <f t="shared" si="152"/>
        <v>0</v>
      </c>
      <c r="BF259" s="80">
        <f>IFERROR(HLOOKUP(BE259,A259:$BD$5001,$BL259,0),0)</f>
        <v>43131</v>
      </c>
      <c r="BG259" s="79">
        <f t="shared" si="153"/>
        <v>0</v>
      </c>
      <c r="BH259" s="80">
        <f>IFERROR(HLOOKUP(BG259,A259:$BD$5001,$BL259,0),0)</f>
        <v>43131</v>
      </c>
      <c r="BI259" s="10">
        <f t="shared" si="156"/>
        <v>0</v>
      </c>
      <c r="BJ259" s="11">
        <f t="shared" si="154"/>
        <v>0</v>
      </c>
      <c r="BL259" s="9">
        <f t="shared" si="155"/>
        <v>752</v>
      </c>
    </row>
    <row r="260" spans="1:64" ht="18" customHeight="1" outlineLevel="2">
      <c r="A260" s="81">
        <f>[1]DATA!A260</f>
        <v>165048</v>
      </c>
      <c r="B260" s="82" t="str">
        <f>[1]DATA!B260</f>
        <v>Sauce Soya Bottle 1 Liter</v>
      </c>
      <c r="C260" s="82" t="str">
        <f>[1]DATA!C260</f>
        <v>Bottle 1 Liter</v>
      </c>
      <c r="E260" s="83"/>
      <c r="F260" s="84"/>
      <c r="G260" s="85"/>
      <c r="I260" s="83">
        <f>'[1](01)'!$J260</f>
        <v>0</v>
      </c>
      <c r="J260" s="84">
        <f>'[1](01)'!$K260</f>
        <v>0</v>
      </c>
      <c r="K260" s="85">
        <f t="shared" si="151"/>
        <v>0</v>
      </c>
      <c r="M260" s="83">
        <f>'[1](02)'!$J260</f>
        <v>0</v>
      </c>
      <c r="N260" s="84">
        <f>'[1](02)'!$K260</f>
        <v>0</v>
      </c>
      <c r="O260" s="85">
        <f t="shared" si="157"/>
        <v>0</v>
      </c>
      <c r="Q260" s="83">
        <f>'[1](03)'!$J260</f>
        <v>0</v>
      </c>
      <c r="R260" s="84">
        <f>'[1](03)'!$K260</f>
        <v>0</v>
      </c>
      <c r="S260" s="85">
        <f t="shared" si="158"/>
        <v>0</v>
      </c>
      <c r="U260" s="83">
        <f>'[1](04)'!$J260</f>
        <v>0</v>
      </c>
      <c r="V260" s="84">
        <f>'[1](04)'!$K260</f>
        <v>0</v>
      </c>
      <c r="W260" s="85">
        <f t="shared" si="159"/>
        <v>0</v>
      </c>
      <c r="Y260" s="83">
        <f>'[1](05)'!$J260</f>
        <v>0</v>
      </c>
      <c r="Z260" s="84">
        <f>'[1](05)'!$K260</f>
        <v>0</v>
      </c>
      <c r="AA260" s="85">
        <f t="shared" si="160"/>
        <v>0</v>
      </c>
      <c r="AC260" s="83">
        <f>'[1](06)'!$J260</f>
        <v>0</v>
      </c>
      <c r="AD260" s="84">
        <f>'[1](06)'!$K260</f>
        <v>0</v>
      </c>
      <c r="AE260" s="85">
        <f t="shared" si="161"/>
        <v>0</v>
      </c>
      <c r="AG260" s="83">
        <f>'[1](07)'!$J260</f>
        <v>0</v>
      </c>
      <c r="AH260" s="84">
        <f>'[1](07)'!$K260</f>
        <v>0</v>
      </c>
      <c r="AI260" s="85">
        <f t="shared" si="162"/>
        <v>0</v>
      </c>
      <c r="AK260" s="83">
        <f>'[1](08)'!$J260</f>
        <v>0</v>
      </c>
      <c r="AL260" s="84">
        <f>'[1](08)'!$K260</f>
        <v>0</v>
      </c>
      <c r="AM260" s="85">
        <f t="shared" si="163"/>
        <v>0</v>
      </c>
      <c r="AO260" s="83">
        <f>'[1](09)'!$J260</f>
        <v>0</v>
      </c>
      <c r="AP260" s="84">
        <f>'[1](09)'!$K260</f>
        <v>0</v>
      </c>
      <c r="AQ260" s="85">
        <f t="shared" si="164"/>
        <v>0</v>
      </c>
      <c r="AS260" s="83">
        <f>'[1](10)'!$J260</f>
        <v>0</v>
      </c>
      <c r="AT260" s="84">
        <f>'[1](10)'!$K260</f>
        <v>0</v>
      </c>
      <c r="AU260" s="85">
        <f t="shared" si="165"/>
        <v>0</v>
      </c>
      <c r="AW260" s="83">
        <f>'[1](11)'!$J260</f>
        <v>0</v>
      </c>
      <c r="AX260" s="84">
        <f>'[1](11)'!$K260</f>
        <v>0</v>
      </c>
      <c r="AY260" s="85">
        <f t="shared" si="166"/>
        <v>0</v>
      </c>
      <c r="BA260" s="83">
        <f>'[1](12)'!$J260</f>
        <v>0</v>
      </c>
      <c r="BB260" s="84">
        <f>'[1](12)'!$K260</f>
        <v>0</v>
      </c>
      <c r="BC260" s="85">
        <f t="shared" si="167"/>
        <v>0</v>
      </c>
      <c r="BE260" s="86">
        <f t="shared" si="152"/>
        <v>0</v>
      </c>
      <c r="BF260" s="87">
        <f>IFERROR(HLOOKUP(BE260,A260:$BD$5001,$BL260,0),0)</f>
        <v>43131</v>
      </c>
      <c r="BG260" s="86">
        <f t="shared" si="153"/>
        <v>0</v>
      </c>
      <c r="BH260" s="87">
        <f>IFERROR(HLOOKUP(BG260,A260:$BD$5001,$BL260,0),0)</f>
        <v>43131</v>
      </c>
      <c r="BI260" s="88">
        <f t="shared" si="156"/>
        <v>0</v>
      </c>
      <c r="BJ260" s="89">
        <f t="shared" si="154"/>
        <v>0</v>
      </c>
      <c r="BL260" s="9">
        <f t="shared" si="155"/>
        <v>751</v>
      </c>
    </row>
    <row r="261" spans="1:64" ht="18" customHeight="1" outlineLevel="2">
      <c r="A261" s="74">
        <f>[1]DATA!A261</f>
        <v>165049</v>
      </c>
      <c r="B261" s="75" t="str">
        <f>[1]DATA!B261</f>
        <v>Sauce Soya Bottle 320 ml</v>
      </c>
      <c r="C261" s="75" t="str">
        <f>[1]DATA!C261</f>
        <v>Bottle 320 ml</v>
      </c>
      <c r="E261" s="76"/>
      <c r="F261" s="77"/>
      <c r="G261" s="78"/>
      <c r="I261" s="76">
        <f>'[1](01)'!$J261</f>
        <v>0</v>
      </c>
      <c r="J261" s="77">
        <f>'[1](01)'!$K261</f>
        <v>0</v>
      </c>
      <c r="K261" s="78">
        <f t="shared" si="151"/>
        <v>0</v>
      </c>
      <c r="M261" s="76">
        <f>'[1](02)'!$J261</f>
        <v>0</v>
      </c>
      <c r="N261" s="77">
        <f>'[1](02)'!$K261</f>
        <v>0</v>
      </c>
      <c r="O261" s="78">
        <f t="shared" si="157"/>
        <v>0</v>
      </c>
      <c r="Q261" s="76">
        <f>'[1](03)'!$J261</f>
        <v>0</v>
      </c>
      <c r="R261" s="77">
        <f>'[1](03)'!$K261</f>
        <v>0</v>
      </c>
      <c r="S261" s="78">
        <f t="shared" si="158"/>
        <v>0</v>
      </c>
      <c r="U261" s="76">
        <f>'[1](04)'!$J261</f>
        <v>0</v>
      </c>
      <c r="V261" s="77">
        <f>'[1](04)'!$K261</f>
        <v>0</v>
      </c>
      <c r="W261" s="78">
        <f t="shared" si="159"/>
        <v>0</v>
      </c>
      <c r="Y261" s="76">
        <f>'[1](05)'!$J261</f>
        <v>0</v>
      </c>
      <c r="Z261" s="77">
        <f>'[1](05)'!$K261</f>
        <v>0</v>
      </c>
      <c r="AA261" s="78">
        <f t="shared" si="160"/>
        <v>0</v>
      </c>
      <c r="AC261" s="76">
        <f>'[1](06)'!$J261</f>
        <v>0</v>
      </c>
      <c r="AD261" s="77">
        <f>'[1](06)'!$K261</f>
        <v>0</v>
      </c>
      <c r="AE261" s="78">
        <f t="shared" si="161"/>
        <v>0</v>
      </c>
      <c r="AG261" s="76">
        <f>'[1](07)'!$J261</f>
        <v>0</v>
      </c>
      <c r="AH261" s="77">
        <f>'[1](07)'!$K261</f>
        <v>0</v>
      </c>
      <c r="AI261" s="78">
        <f t="shared" si="162"/>
        <v>0</v>
      </c>
      <c r="AK261" s="76">
        <f>'[1](08)'!$J261</f>
        <v>0</v>
      </c>
      <c r="AL261" s="77">
        <f>'[1](08)'!$K261</f>
        <v>0</v>
      </c>
      <c r="AM261" s="78">
        <f t="shared" si="163"/>
        <v>0</v>
      </c>
      <c r="AO261" s="76">
        <f>'[1](09)'!$J261</f>
        <v>0</v>
      </c>
      <c r="AP261" s="77">
        <f>'[1](09)'!$K261</f>
        <v>0</v>
      </c>
      <c r="AQ261" s="78">
        <f t="shared" si="164"/>
        <v>0</v>
      </c>
      <c r="AS261" s="76">
        <f>'[1](10)'!$J261</f>
        <v>0</v>
      </c>
      <c r="AT261" s="77">
        <f>'[1](10)'!$K261</f>
        <v>0</v>
      </c>
      <c r="AU261" s="78">
        <f t="shared" si="165"/>
        <v>0</v>
      </c>
      <c r="AW261" s="76">
        <f>'[1](11)'!$J261</f>
        <v>0</v>
      </c>
      <c r="AX261" s="77">
        <f>'[1](11)'!$K261</f>
        <v>0</v>
      </c>
      <c r="AY261" s="78">
        <f t="shared" si="166"/>
        <v>0</v>
      </c>
      <c r="BA261" s="76">
        <f>'[1](12)'!$J261</f>
        <v>0</v>
      </c>
      <c r="BB261" s="77">
        <f>'[1](12)'!$K261</f>
        <v>0</v>
      </c>
      <c r="BC261" s="78">
        <f t="shared" si="167"/>
        <v>0</v>
      </c>
      <c r="BE261" s="79">
        <f t="shared" si="152"/>
        <v>0</v>
      </c>
      <c r="BF261" s="80">
        <f>IFERROR(HLOOKUP(BE261,A261:$BD$5001,$BL261,0),0)</f>
        <v>43131</v>
      </c>
      <c r="BG261" s="79">
        <f t="shared" si="153"/>
        <v>0</v>
      </c>
      <c r="BH261" s="80">
        <f>IFERROR(HLOOKUP(BG261,A261:$BD$5001,$BL261,0),0)</f>
        <v>43131</v>
      </c>
      <c r="BI261" s="10">
        <f t="shared" si="156"/>
        <v>0</v>
      </c>
      <c r="BJ261" s="11">
        <f t="shared" si="154"/>
        <v>0</v>
      </c>
      <c r="BL261" s="9">
        <f t="shared" si="155"/>
        <v>750</v>
      </c>
    </row>
    <row r="262" spans="1:64" s="100" customFormat="1" ht="18" customHeight="1" outlineLevel="1">
      <c r="A262" s="90">
        <f>[1]DATA!A262</f>
        <v>0</v>
      </c>
      <c r="B262" s="91" t="str">
        <f>[1]DATA!B262</f>
        <v>Total Sauces</v>
      </c>
      <c r="C262" s="91">
        <f>[1]DATA!C262</f>
        <v>0</v>
      </c>
      <c r="D262" s="92"/>
      <c r="E262" s="93"/>
      <c r="F262" s="94"/>
      <c r="G262" s="95"/>
      <c r="H262" s="92"/>
      <c r="I262" s="93"/>
      <c r="J262" s="94">
        <f>'[1](01)'!$K262</f>
        <v>9883.1500000000015</v>
      </c>
      <c r="K262" s="95"/>
      <c r="L262" s="92"/>
      <c r="M262" s="93"/>
      <c r="N262" s="94">
        <f>'[1](02)'!$K262</f>
        <v>9395.91</v>
      </c>
      <c r="O262" s="95"/>
      <c r="P262" s="92"/>
      <c r="Q262" s="93"/>
      <c r="R262" s="94">
        <f>'[1](03)'!$K262</f>
        <v>0</v>
      </c>
      <c r="S262" s="95"/>
      <c r="T262" s="92"/>
      <c r="U262" s="93"/>
      <c r="V262" s="94">
        <f>'[1](04)'!$K262</f>
        <v>0</v>
      </c>
      <c r="W262" s="95"/>
      <c r="X262" s="92"/>
      <c r="Y262" s="93"/>
      <c r="Z262" s="94">
        <f>'[1](05)'!$K262</f>
        <v>0</v>
      </c>
      <c r="AA262" s="95"/>
      <c r="AB262" s="92"/>
      <c r="AC262" s="93"/>
      <c r="AD262" s="94">
        <f>'[1](06)'!$K262</f>
        <v>0</v>
      </c>
      <c r="AE262" s="95"/>
      <c r="AF262" s="92"/>
      <c r="AG262" s="93"/>
      <c r="AH262" s="94">
        <f>'[1](07)'!$K262</f>
        <v>0</v>
      </c>
      <c r="AI262" s="95"/>
      <c r="AJ262" s="92"/>
      <c r="AK262" s="93"/>
      <c r="AL262" s="94">
        <f>'[1](08)'!$K262</f>
        <v>0</v>
      </c>
      <c r="AM262" s="95"/>
      <c r="AN262" s="92"/>
      <c r="AO262" s="93"/>
      <c r="AP262" s="94">
        <f>'[1](09)'!$K262</f>
        <v>0</v>
      </c>
      <c r="AQ262" s="95"/>
      <c r="AR262" s="92"/>
      <c r="AS262" s="93"/>
      <c r="AT262" s="94">
        <f>'[1](10)'!$K262</f>
        <v>0</v>
      </c>
      <c r="AU262" s="95"/>
      <c r="AV262" s="92"/>
      <c r="AW262" s="93"/>
      <c r="AX262" s="94">
        <f>'[1](11)'!$K262</f>
        <v>0</v>
      </c>
      <c r="AY262" s="95"/>
      <c r="AZ262" s="92"/>
      <c r="BA262" s="93"/>
      <c r="BB262" s="94">
        <f>'[1](12)'!$K262</f>
        <v>0</v>
      </c>
      <c r="BC262" s="95"/>
      <c r="BD262" s="92"/>
      <c r="BE262" s="96"/>
      <c r="BF262" s="97"/>
      <c r="BG262" s="96"/>
      <c r="BH262" s="97"/>
      <c r="BI262" s="98"/>
      <c r="BJ262" s="99">
        <f t="shared" si="154"/>
        <v>0</v>
      </c>
      <c r="BK262" s="92"/>
      <c r="BL262" s="9">
        <f t="shared" si="155"/>
        <v>749</v>
      </c>
    </row>
    <row r="263" spans="1:64" ht="18" customHeight="1" outlineLevel="2">
      <c r="A263" s="101">
        <f>[1]DATA!A263</f>
        <v>0</v>
      </c>
      <c r="B263" s="102" t="str">
        <f>[1]DATA!B263</f>
        <v>Seeds &amp; Spices</v>
      </c>
      <c r="C263" s="102">
        <f>[1]DATA!C263</f>
        <v>0</v>
      </c>
      <c r="E263" s="103"/>
      <c r="F263" s="104"/>
      <c r="G263" s="105"/>
      <c r="I263" s="103"/>
      <c r="J263" s="104"/>
      <c r="K263" s="105"/>
      <c r="M263" s="103"/>
      <c r="N263" s="104"/>
      <c r="O263" s="105"/>
      <c r="Q263" s="103"/>
      <c r="R263" s="104"/>
      <c r="S263" s="105"/>
      <c r="U263" s="103"/>
      <c r="V263" s="104"/>
      <c r="W263" s="105"/>
      <c r="Y263" s="103"/>
      <c r="Z263" s="104"/>
      <c r="AA263" s="105"/>
      <c r="AC263" s="103"/>
      <c r="AD263" s="104"/>
      <c r="AE263" s="105"/>
      <c r="AG263" s="103"/>
      <c r="AH263" s="104"/>
      <c r="AI263" s="105"/>
      <c r="AK263" s="103"/>
      <c r="AL263" s="104"/>
      <c r="AM263" s="105"/>
      <c r="AO263" s="103"/>
      <c r="AP263" s="104"/>
      <c r="AQ263" s="105"/>
      <c r="AS263" s="103"/>
      <c r="AT263" s="104"/>
      <c r="AU263" s="105"/>
      <c r="AW263" s="103"/>
      <c r="AX263" s="104"/>
      <c r="AY263" s="105"/>
      <c r="BA263" s="103"/>
      <c r="BB263" s="104"/>
      <c r="BC263" s="105"/>
      <c r="BE263" s="106"/>
      <c r="BF263" s="107"/>
      <c r="BG263" s="106"/>
      <c r="BH263" s="107"/>
      <c r="BI263" s="108"/>
      <c r="BJ263" s="109">
        <f t="shared" si="154"/>
        <v>0</v>
      </c>
      <c r="BL263" s="9">
        <f t="shared" si="155"/>
        <v>748</v>
      </c>
    </row>
    <row r="264" spans="1:64" ht="18" customHeight="1" outlineLevel="2">
      <c r="A264" s="74">
        <f>[1]DATA!A264</f>
        <v>166001</v>
      </c>
      <c r="B264" s="75" t="str">
        <f>[1]DATA!B264</f>
        <v>Paper Laura</v>
      </c>
      <c r="C264" s="75" t="str">
        <f>[1]DATA!C264</f>
        <v>Kilogram</v>
      </c>
      <c r="E264" s="76"/>
      <c r="F264" s="77"/>
      <c r="G264" s="78"/>
      <c r="I264" s="76">
        <f>'[1](01)'!$J264</f>
        <v>1</v>
      </c>
      <c r="J264" s="77">
        <f>'[1](01)'!$K264</f>
        <v>30</v>
      </c>
      <c r="K264" s="78">
        <f t="shared" si="151"/>
        <v>1</v>
      </c>
      <c r="M264" s="76">
        <f>'[1](02)'!$J264</f>
        <v>1</v>
      </c>
      <c r="N264" s="77">
        <f>'[1](02)'!$K264</f>
        <v>30.91</v>
      </c>
      <c r="O264" s="78">
        <f t="shared" ref="O264:O312" si="168">IF(M264&gt;=I264,IFERROR(SUM(M264-I264)/M264,0),IF(M264&lt;=I264,IFERROR(-SUM(I264-M264)/M264,0)))</f>
        <v>0</v>
      </c>
      <c r="Q264" s="76">
        <f>'[1](03)'!$J264</f>
        <v>0</v>
      </c>
      <c r="R264" s="77">
        <f>'[1](03)'!$K264</f>
        <v>0</v>
      </c>
      <c r="S264" s="78">
        <f t="shared" ref="S264:S312" si="169">IF(Q264&gt;=M264,IFERROR(SUM(Q264-M264)/Q264,0),IF(Q264&lt;=M264,IFERROR(-SUM(M264-Q264)/Q264,0)))</f>
        <v>0</v>
      </c>
      <c r="U264" s="76">
        <f>'[1](04)'!$J264</f>
        <v>0</v>
      </c>
      <c r="V264" s="77">
        <f>'[1](04)'!$K264</f>
        <v>0</v>
      </c>
      <c r="W264" s="78">
        <f t="shared" ref="W264:W312" si="170">IF(U264&gt;=Q264,IFERROR(SUM(U264-Q264)/U264,0),IF(U264&lt;=Q264,IFERROR(-SUM(Q264-U264)/U264,0)))</f>
        <v>0</v>
      </c>
      <c r="Y264" s="76">
        <f>'[1](05)'!$J264</f>
        <v>0</v>
      </c>
      <c r="Z264" s="77">
        <f>'[1](05)'!$K264</f>
        <v>0</v>
      </c>
      <c r="AA264" s="78">
        <f t="shared" ref="AA264:AA312" si="171">IF(Y264&gt;=U264,IFERROR(SUM(Y264-U264)/Y264,0),IF(Y264&lt;=U264,IFERROR(-SUM(U264-Y264)/Y264,0)))</f>
        <v>0</v>
      </c>
      <c r="AC264" s="76">
        <f>'[1](06)'!$J264</f>
        <v>0</v>
      </c>
      <c r="AD264" s="77">
        <f>'[1](06)'!$K264</f>
        <v>0</v>
      </c>
      <c r="AE264" s="78">
        <f t="shared" ref="AE264:AE312" si="172">IF(AC264&gt;=Y264,IFERROR(SUM(AC264-Y264)/AC264,0),IF(AC264&lt;=Y264,IFERROR(-SUM(Y264-AC264)/AC264,0)))</f>
        <v>0</v>
      </c>
      <c r="AG264" s="76">
        <f>'[1](07)'!$J264</f>
        <v>0</v>
      </c>
      <c r="AH264" s="77">
        <f>'[1](07)'!$K264</f>
        <v>0</v>
      </c>
      <c r="AI264" s="78">
        <f t="shared" ref="AI264:AI312" si="173">IF(AG264&gt;=AC264,IFERROR(SUM(AG264-AC264)/AG264,0),IF(AG264&lt;=AC264,IFERROR(-SUM(AC264-AG264)/AG264,0)))</f>
        <v>0</v>
      </c>
      <c r="AK264" s="76">
        <f>'[1](08)'!$J264</f>
        <v>0</v>
      </c>
      <c r="AL264" s="77">
        <f>'[1](08)'!$K264</f>
        <v>0</v>
      </c>
      <c r="AM264" s="78">
        <f t="shared" ref="AM264:AM312" si="174">IF(AK264&gt;=AG264,IFERROR(SUM(AK264-AG264)/AK264,0),IF(AK264&lt;=AG264,IFERROR(-SUM(AG264-AK264)/AK264,0)))</f>
        <v>0</v>
      </c>
      <c r="AO264" s="76">
        <f>'[1](09)'!$J264</f>
        <v>0</v>
      </c>
      <c r="AP264" s="77">
        <f>'[1](09)'!$K264</f>
        <v>0</v>
      </c>
      <c r="AQ264" s="78">
        <f t="shared" ref="AQ264:AQ312" si="175">IF(AO264&gt;=AK264,IFERROR(SUM(AO264-AK264)/AO264,0),IF(AO264&lt;=AK264,IFERROR(-SUM(AK264-AO264)/AO264,0)))</f>
        <v>0</v>
      </c>
      <c r="AS264" s="76">
        <f>'[1](10)'!$J264</f>
        <v>0</v>
      </c>
      <c r="AT264" s="77">
        <f>'[1](10)'!$K264</f>
        <v>0</v>
      </c>
      <c r="AU264" s="78">
        <f t="shared" ref="AU264:AU312" si="176">IF(AS264&gt;=AO264,IFERROR(SUM(AS264-AO264)/AS264,0),IF(AS264&lt;=AO264,IFERROR(-SUM(AO264-AS264)/AS264,0)))</f>
        <v>0</v>
      </c>
      <c r="AW264" s="76">
        <f>'[1](11)'!$J264</f>
        <v>0</v>
      </c>
      <c r="AX264" s="77">
        <f>'[1](11)'!$K264</f>
        <v>0</v>
      </c>
      <c r="AY264" s="78">
        <f t="shared" ref="AY264:AY312" si="177">IF(AW264&gt;=AS264,IFERROR(SUM(AW264-AS264)/AW264,0),IF(AW264&lt;=AS264,IFERROR(-SUM(AS264-AW264)/AW264,0)))</f>
        <v>0</v>
      </c>
      <c r="BA264" s="76">
        <f>'[1](12)'!$J264</f>
        <v>0</v>
      </c>
      <c r="BB264" s="77">
        <f>'[1](12)'!$K264</f>
        <v>0</v>
      </c>
      <c r="BC264" s="78">
        <f t="shared" ref="BC264:BC312" si="178">IF(BA264&gt;=AW264,IFERROR(SUM(BA264-AW264)/BA264,0),IF(BA264&lt;=AW264,IFERROR(-SUM(AW264-BA264)/BA264,0)))</f>
        <v>0</v>
      </c>
      <c r="BE264" s="79">
        <f t="shared" si="152"/>
        <v>1</v>
      </c>
      <c r="BF264" s="80">
        <f>IFERROR(HLOOKUP(BE264,A264:$BD$5001,$BL264,0),0)</f>
        <v>43131</v>
      </c>
      <c r="BG264" s="79">
        <f t="shared" si="153"/>
        <v>0</v>
      </c>
      <c r="BH264" s="80">
        <f>IFERROR(HLOOKUP(BG264,A264:$BD$5001,$BL264,0),0)</f>
        <v>0</v>
      </c>
      <c r="BI264" s="10">
        <f t="shared" si="156"/>
        <v>1</v>
      </c>
      <c r="BJ264" s="11">
        <f t="shared" si="154"/>
        <v>-1</v>
      </c>
      <c r="BL264" s="9">
        <f t="shared" si="155"/>
        <v>747</v>
      </c>
    </row>
    <row r="265" spans="1:64" ht="18" customHeight="1" outlineLevel="2">
      <c r="A265" s="81">
        <f>[1]DATA!A265</f>
        <v>166002</v>
      </c>
      <c r="B265" s="82" t="str">
        <f>[1]DATA!B265</f>
        <v>Pepper Black Powder</v>
      </c>
      <c r="C265" s="82" t="str">
        <f>[1]DATA!C265</f>
        <v>Kilogram</v>
      </c>
      <c r="E265" s="83"/>
      <c r="F265" s="84"/>
      <c r="G265" s="85"/>
      <c r="I265" s="83">
        <f>'[1](01)'!$J265</f>
        <v>20</v>
      </c>
      <c r="J265" s="84">
        <f>'[1](01)'!$K265</f>
        <v>2462.87</v>
      </c>
      <c r="K265" s="85">
        <f t="shared" si="151"/>
        <v>1</v>
      </c>
      <c r="M265" s="83">
        <f>'[1](02)'!$J265</f>
        <v>17</v>
      </c>
      <c r="N265" s="84">
        <f>'[1](02)'!$K265</f>
        <v>2202.42</v>
      </c>
      <c r="O265" s="85">
        <f t="shared" si="168"/>
        <v>-0.17647058823529413</v>
      </c>
      <c r="Q265" s="83">
        <f>'[1](03)'!$J265</f>
        <v>0</v>
      </c>
      <c r="R265" s="84">
        <f>'[1](03)'!$K265</f>
        <v>0</v>
      </c>
      <c r="S265" s="85">
        <f t="shared" si="169"/>
        <v>0</v>
      </c>
      <c r="U265" s="83">
        <f>'[1](04)'!$J265</f>
        <v>0</v>
      </c>
      <c r="V265" s="84">
        <f>'[1](04)'!$K265</f>
        <v>0</v>
      </c>
      <c r="W265" s="85">
        <f t="shared" si="170"/>
        <v>0</v>
      </c>
      <c r="Y265" s="83">
        <f>'[1](05)'!$J265</f>
        <v>0</v>
      </c>
      <c r="Z265" s="84">
        <f>'[1](05)'!$K265</f>
        <v>0</v>
      </c>
      <c r="AA265" s="85">
        <f t="shared" si="171"/>
        <v>0</v>
      </c>
      <c r="AC265" s="83">
        <f>'[1](06)'!$J265</f>
        <v>0</v>
      </c>
      <c r="AD265" s="84">
        <f>'[1](06)'!$K265</f>
        <v>0</v>
      </c>
      <c r="AE265" s="85">
        <f t="shared" si="172"/>
        <v>0</v>
      </c>
      <c r="AG265" s="83">
        <f>'[1](07)'!$J265</f>
        <v>0</v>
      </c>
      <c r="AH265" s="84">
        <f>'[1](07)'!$K265</f>
        <v>0</v>
      </c>
      <c r="AI265" s="85">
        <f t="shared" si="173"/>
        <v>0</v>
      </c>
      <c r="AK265" s="83">
        <f>'[1](08)'!$J265</f>
        <v>0</v>
      </c>
      <c r="AL265" s="84">
        <f>'[1](08)'!$K265</f>
        <v>0</v>
      </c>
      <c r="AM265" s="85">
        <f t="shared" si="174"/>
        <v>0</v>
      </c>
      <c r="AO265" s="83">
        <f>'[1](09)'!$J265</f>
        <v>0</v>
      </c>
      <c r="AP265" s="84">
        <f>'[1](09)'!$K265</f>
        <v>0</v>
      </c>
      <c r="AQ265" s="85">
        <f t="shared" si="175"/>
        <v>0</v>
      </c>
      <c r="AS265" s="83">
        <f>'[1](10)'!$J265</f>
        <v>0</v>
      </c>
      <c r="AT265" s="84">
        <f>'[1](10)'!$K265</f>
        <v>0</v>
      </c>
      <c r="AU265" s="85">
        <f t="shared" si="176"/>
        <v>0</v>
      </c>
      <c r="AW265" s="83">
        <f>'[1](11)'!$J265</f>
        <v>0</v>
      </c>
      <c r="AX265" s="84">
        <f>'[1](11)'!$K265</f>
        <v>0</v>
      </c>
      <c r="AY265" s="85">
        <f t="shared" si="177"/>
        <v>0</v>
      </c>
      <c r="BA265" s="83">
        <f>'[1](12)'!$J265</f>
        <v>0</v>
      </c>
      <c r="BB265" s="84">
        <f>'[1](12)'!$K265</f>
        <v>0</v>
      </c>
      <c r="BC265" s="85">
        <f t="shared" si="178"/>
        <v>0</v>
      </c>
      <c r="BE265" s="86">
        <f t="shared" si="152"/>
        <v>20</v>
      </c>
      <c r="BF265" s="87">
        <f>IFERROR(HLOOKUP(BE265,A265:$BD$5001,$BL265,0),0)</f>
        <v>43131</v>
      </c>
      <c r="BG265" s="86">
        <f t="shared" si="153"/>
        <v>0</v>
      </c>
      <c r="BH265" s="87">
        <f>IFERROR(HLOOKUP(BG265,A265:$BD$5001,$BL265,0),0)</f>
        <v>43190</v>
      </c>
      <c r="BI265" s="88">
        <f t="shared" si="156"/>
        <v>20</v>
      </c>
      <c r="BJ265" s="89">
        <f t="shared" si="154"/>
        <v>-1</v>
      </c>
      <c r="BL265" s="9">
        <f t="shared" si="155"/>
        <v>746</v>
      </c>
    </row>
    <row r="266" spans="1:64" ht="18" customHeight="1" outlineLevel="2">
      <c r="A266" s="74">
        <f>[1]DATA!A266</f>
        <v>166003</v>
      </c>
      <c r="B266" s="75" t="str">
        <f>[1]DATA!B266</f>
        <v>Pepper Black Whole Seeds</v>
      </c>
      <c r="C266" s="75" t="str">
        <f>[1]DATA!C266</f>
        <v>Kilogram</v>
      </c>
      <c r="E266" s="76"/>
      <c r="F266" s="77"/>
      <c r="G266" s="78"/>
      <c r="I266" s="76">
        <f>'[1](01)'!$J266</f>
        <v>1</v>
      </c>
      <c r="J266" s="77">
        <f>'[1](01)'!$K266</f>
        <v>150</v>
      </c>
      <c r="K266" s="78">
        <f t="shared" si="151"/>
        <v>1</v>
      </c>
      <c r="M266" s="76">
        <f>'[1](02)'!$J266</f>
        <v>1</v>
      </c>
      <c r="N266" s="77">
        <f>'[1](02)'!$K266</f>
        <v>135.71</v>
      </c>
      <c r="O266" s="78">
        <f t="shared" si="168"/>
        <v>0</v>
      </c>
      <c r="Q266" s="76">
        <f>'[1](03)'!$J266</f>
        <v>0</v>
      </c>
      <c r="R266" s="77">
        <f>'[1](03)'!$K266</f>
        <v>0</v>
      </c>
      <c r="S266" s="78">
        <f t="shared" si="169"/>
        <v>0</v>
      </c>
      <c r="U266" s="76">
        <f>'[1](04)'!$J266</f>
        <v>0</v>
      </c>
      <c r="V266" s="77">
        <f>'[1](04)'!$K266</f>
        <v>0</v>
      </c>
      <c r="W266" s="78">
        <f t="shared" si="170"/>
        <v>0</v>
      </c>
      <c r="Y266" s="76">
        <f>'[1](05)'!$J266</f>
        <v>0</v>
      </c>
      <c r="Z266" s="77">
        <f>'[1](05)'!$K266</f>
        <v>0</v>
      </c>
      <c r="AA266" s="78">
        <f t="shared" si="171"/>
        <v>0</v>
      </c>
      <c r="AC266" s="76">
        <f>'[1](06)'!$J266</f>
        <v>0</v>
      </c>
      <c r="AD266" s="77">
        <f>'[1](06)'!$K266</f>
        <v>0</v>
      </c>
      <c r="AE266" s="78">
        <f t="shared" si="172"/>
        <v>0</v>
      </c>
      <c r="AG266" s="76">
        <f>'[1](07)'!$J266</f>
        <v>0</v>
      </c>
      <c r="AH266" s="77">
        <f>'[1](07)'!$K266</f>
        <v>0</v>
      </c>
      <c r="AI266" s="78">
        <f t="shared" si="173"/>
        <v>0</v>
      </c>
      <c r="AK266" s="76">
        <f>'[1](08)'!$J266</f>
        <v>0</v>
      </c>
      <c r="AL266" s="77">
        <f>'[1](08)'!$K266</f>
        <v>0</v>
      </c>
      <c r="AM266" s="78">
        <f t="shared" si="174"/>
        <v>0</v>
      </c>
      <c r="AO266" s="76">
        <f>'[1](09)'!$J266</f>
        <v>0</v>
      </c>
      <c r="AP266" s="77">
        <f>'[1](09)'!$K266</f>
        <v>0</v>
      </c>
      <c r="AQ266" s="78">
        <f t="shared" si="175"/>
        <v>0</v>
      </c>
      <c r="AS266" s="76">
        <f>'[1](10)'!$J266</f>
        <v>0</v>
      </c>
      <c r="AT266" s="77">
        <f>'[1](10)'!$K266</f>
        <v>0</v>
      </c>
      <c r="AU266" s="78">
        <f t="shared" si="176"/>
        <v>0</v>
      </c>
      <c r="AW266" s="76">
        <f>'[1](11)'!$J266</f>
        <v>0</v>
      </c>
      <c r="AX266" s="77">
        <f>'[1](11)'!$K266</f>
        <v>0</v>
      </c>
      <c r="AY266" s="78">
        <f t="shared" si="177"/>
        <v>0</v>
      </c>
      <c r="BA266" s="76">
        <f>'[1](12)'!$J266</f>
        <v>0</v>
      </c>
      <c r="BB266" s="77">
        <f>'[1](12)'!$K266</f>
        <v>0</v>
      </c>
      <c r="BC266" s="78">
        <f t="shared" si="178"/>
        <v>0</v>
      </c>
      <c r="BE266" s="79">
        <f t="shared" si="152"/>
        <v>1</v>
      </c>
      <c r="BF266" s="80">
        <f>IFERROR(HLOOKUP(BE266,A266:$BD$5001,$BL266,0),0)</f>
        <v>43131</v>
      </c>
      <c r="BG266" s="79">
        <f t="shared" si="153"/>
        <v>0</v>
      </c>
      <c r="BH266" s="80">
        <f>IFERROR(HLOOKUP(BG266,A266:$BD$5001,$BL266,0),0)</f>
        <v>0</v>
      </c>
      <c r="BI266" s="10">
        <f t="shared" si="156"/>
        <v>1</v>
      </c>
      <c r="BJ266" s="11">
        <f t="shared" si="154"/>
        <v>-1</v>
      </c>
      <c r="BL266" s="9">
        <f t="shared" si="155"/>
        <v>745</v>
      </c>
    </row>
    <row r="267" spans="1:64" ht="18" customHeight="1" outlineLevel="2">
      <c r="A267" s="81">
        <f>[1]DATA!A267</f>
        <v>166004</v>
      </c>
      <c r="B267" s="82" t="str">
        <f>[1]DATA!B267</f>
        <v>Black Seeds</v>
      </c>
      <c r="C267" s="82" t="str">
        <f>[1]DATA!C267</f>
        <v>Kilogram</v>
      </c>
      <c r="E267" s="83"/>
      <c r="F267" s="84"/>
      <c r="G267" s="85"/>
      <c r="I267" s="83">
        <f>'[1](01)'!$J267</f>
        <v>5</v>
      </c>
      <c r="J267" s="84">
        <f>'[1](01)'!$K267</f>
        <v>259.98</v>
      </c>
      <c r="K267" s="85">
        <f t="shared" ref="K267:K330" si="179">IF(I267&gt;=E267,IFERROR(SUM(I267-E267)/I267,0),IF(I267&lt;=E267,IFERROR(-SUM(E267-I267)/I267,0)))</f>
        <v>1</v>
      </c>
      <c r="M267" s="83">
        <f>'[1](02)'!$J267</f>
        <v>6</v>
      </c>
      <c r="N267" s="84">
        <f>'[1](02)'!$K267</f>
        <v>292.7</v>
      </c>
      <c r="O267" s="85">
        <f t="shared" si="168"/>
        <v>0.16666666666666666</v>
      </c>
      <c r="Q267" s="83">
        <f>'[1](03)'!$J267</f>
        <v>0</v>
      </c>
      <c r="R267" s="84">
        <f>'[1](03)'!$K267</f>
        <v>0</v>
      </c>
      <c r="S267" s="85">
        <f t="shared" si="169"/>
        <v>0</v>
      </c>
      <c r="U267" s="83">
        <f>'[1](04)'!$J267</f>
        <v>0</v>
      </c>
      <c r="V267" s="84">
        <f>'[1](04)'!$K267</f>
        <v>0</v>
      </c>
      <c r="W267" s="85">
        <f t="shared" si="170"/>
        <v>0</v>
      </c>
      <c r="Y267" s="83">
        <f>'[1](05)'!$J267</f>
        <v>0</v>
      </c>
      <c r="Z267" s="84">
        <f>'[1](05)'!$K267</f>
        <v>0</v>
      </c>
      <c r="AA267" s="85">
        <f t="shared" si="171"/>
        <v>0</v>
      </c>
      <c r="AC267" s="83">
        <f>'[1](06)'!$J267</f>
        <v>0</v>
      </c>
      <c r="AD267" s="84">
        <f>'[1](06)'!$K267</f>
        <v>0</v>
      </c>
      <c r="AE267" s="85">
        <f t="shared" si="172"/>
        <v>0</v>
      </c>
      <c r="AG267" s="83">
        <f>'[1](07)'!$J267</f>
        <v>0</v>
      </c>
      <c r="AH267" s="84">
        <f>'[1](07)'!$K267</f>
        <v>0</v>
      </c>
      <c r="AI267" s="85">
        <f t="shared" si="173"/>
        <v>0</v>
      </c>
      <c r="AK267" s="83">
        <f>'[1](08)'!$J267</f>
        <v>0</v>
      </c>
      <c r="AL267" s="84">
        <f>'[1](08)'!$K267</f>
        <v>0</v>
      </c>
      <c r="AM267" s="85">
        <f t="shared" si="174"/>
        <v>0</v>
      </c>
      <c r="AO267" s="83">
        <f>'[1](09)'!$J267</f>
        <v>0</v>
      </c>
      <c r="AP267" s="84">
        <f>'[1](09)'!$K267</f>
        <v>0</v>
      </c>
      <c r="AQ267" s="85">
        <f t="shared" si="175"/>
        <v>0</v>
      </c>
      <c r="AS267" s="83">
        <f>'[1](10)'!$J267</f>
        <v>0</v>
      </c>
      <c r="AT267" s="84">
        <f>'[1](10)'!$K267</f>
        <v>0</v>
      </c>
      <c r="AU267" s="85">
        <f t="shared" si="176"/>
        <v>0</v>
      </c>
      <c r="AW267" s="83">
        <f>'[1](11)'!$J267</f>
        <v>0</v>
      </c>
      <c r="AX267" s="84">
        <f>'[1](11)'!$K267</f>
        <v>0</v>
      </c>
      <c r="AY267" s="85">
        <f t="shared" si="177"/>
        <v>0</v>
      </c>
      <c r="BA267" s="83">
        <f>'[1](12)'!$J267</f>
        <v>0</v>
      </c>
      <c r="BB267" s="84">
        <f>'[1](12)'!$K267</f>
        <v>0</v>
      </c>
      <c r="BC267" s="85">
        <f t="shared" si="178"/>
        <v>0</v>
      </c>
      <c r="BE267" s="86">
        <f t="shared" ref="BE267:BE330" si="180">MAX($E267,$I267,$M267,$Q267,$U267,$Y267,$AC267,$AG267,$AK267,$AO267,$AS267,$AW267,$BA267)</f>
        <v>6</v>
      </c>
      <c r="BF267" s="87">
        <f>IFERROR(HLOOKUP(BE267,A267:$BD$5001,$BL267,0),0)</f>
        <v>43159</v>
      </c>
      <c r="BG267" s="86">
        <f t="shared" ref="BG267:BG330" si="181">MIN($E267,$I267,$M267,$Q267,$U267,$Y267,$AC267,$AG267,$AK267,$AO267,$AS267,$AW267,$BA267)</f>
        <v>0</v>
      </c>
      <c r="BH267" s="87">
        <f>IFERROR(HLOOKUP(BG267,A267:$BD$5001,$BL267,0),0)</f>
        <v>43190</v>
      </c>
      <c r="BI267" s="88">
        <f t="shared" si="156"/>
        <v>6</v>
      </c>
      <c r="BJ267" s="89">
        <f t="shared" ref="BJ267:BJ330" si="182">IFERROR((BG267-BE267)/BE267,0)</f>
        <v>-1</v>
      </c>
      <c r="BL267" s="9">
        <f t="shared" si="155"/>
        <v>744</v>
      </c>
    </row>
    <row r="268" spans="1:64" ht="18" customHeight="1" outlineLevel="2">
      <c r="A268" s="74">
        <f>[1]DATA!A268</f>
        <v>166006</v>
      </c>
      <c r="B268" s="75" t="str">
        <f>[1]DATA!B268</f>
        <v>Cardamom Powder</v>
      </c>
      <c r="C268" s="75" t="str">
        <f>[1]DATA!C268</f>
        <v>Kilogram</v>
      </c>
      <c r="E268" s="76"/>
      <c r="F268" s="77"/>
      <c r="G268" s="78"/>
      <c r="I268" s="76">
        <f>'[1](01)'!$J268</f>
        <v>0</v>
      </c>
      <c r="J268" s="77">
        <f>'[1](01)'!$K268</f>
        <v>0</v>
      </c>
      <c r="K268" s="78">
        <f t="shared" si="179"/>
        <v>0</v>
      </c>
      <c r="M268" s="76">
        <f>'[1](02)'!$J268</f>
        <v>0</v>
      </c>
      <c r="N268" s="77">
        <f>'[1](02)'!$K268</f>
        <v>0</v>
      </c>
      <c r="O268" s="78">
        <f t="shared" si="168"/>
        <v>0</v>
      </c>
      <c r="Q268" s="76">
        <f>'[1](03)'!$J268</f>
        <v>0</v>
      </c>
      <c r="R268" s="77">
        <f>'[1](03)'!$K268</f>
        <v>0</v>
      </c>
      <c r="S268" s="78">
        <f t="shared" si="169"/>
        <v>0</v>
      </c>
      <c r="U268" s="76">
        <f>'[1](04)'!$J268</f>
        <v>0</v>
      </c>
      <c r="V268" s="77">
        <f>'[1](04)'!$K268</f>
        <v>0</v>
      </c>
      <c r="W268" s="78">
        <f t="shared" si="170"/>
        <v>0</v>
      </c>
      <c r="Y268" s="76">
        <f>'[1](05)'!$J268</f>
        <v>0</v>
      </c>
      <c r="Z268" s="77">
        <f>'[1](05)'!$K268</f>
        <v>0</v>
      </c>
      <c r="AA268" s="78">
        <f t="shared" si="171"/>
        <v>0</v>
      </c>
      <c r="AC268" s="76">
        <f>'[1](06)'!$J268</f>
        <v>0</v>
      </c>
      <c r="AD268" s="77">
        <f>'[1](06)'!$K268</f>
        <v>0</v>
      </c>
      <c r="AE268" s="78">
        <f t="shared" si="172"/>
        <v>0</v>
      </c>
      <c r="AG268" s="76">
        <f>'[1](07)'!$J268</f>
        <v>0</v>
      </c>
      <c r="AH268" s="77">
        <f>'[1](07)'!$K268</f>
        <v>0</v>
      </c>
      <c r="AI268" s="78">
        <f t="shared" si="173"/>
        <v>0</v>
      </c>
      <c r="AK268" s="76">
        <f>'[1](08)'!$J268</f>
        <v>0</v>
      </c>
      <c r="AL268" s="77">
        <f>'[1](08)'!$K268</f>
        <v>0</v>
      </c>
      <c r="AM268" s="78">
        <f t="shared" si="174"/>
        <v>0</v>
      </c>
      <c r="AO268" s="76">
        <f>'[1](09)'!$J268</f>
        <v>0</v>
      </c>
      <c r="AP268" s="77">
        <f>'[1](09)'!$K268</f>
        <v>0</v>
      </c>
      <c r="AQ268" s="78">
        <f t="shared" si="175"/>
        <v>0</v>
      </c>
      <c r="AS268" s="76">
        <f>'[1](10)'!$J268</f>
        <v>0</v>
      </c>
      <c r="AT268" s="77">
        <f>'[1](10)'!$K268</f>
        <v>0</v>
      </c>
      <c r="AU268" s="78">
        <f t="shared" si="176"/>
        <v>0</v>
      </c>
      <c r="AW268" s="76">
        <f>'[1](11)'!$J268</f>
        <v>0</v>
      </c>
      <c r="AX268" s="77">
        <f>'[1](11)'!$K268</f>
        <v>0</v>
      </c>
      <c r="AY268" s="78">
        <f t="shared" si="177"/>
        <v>0</v>
      </c>
      <c r="BA268" s="76">
        <f>'[1](12)'!$J268</f>
        <v>0</v>
      </c>
      <c r="BB268" s="77">
        <f>'[1](12)'!$K268</f>
        <v>0</v>
      </c>
      <c r="BC268" s="78">
        <f t="shared" si="178"/>
        <v>0</v>
      </c>
      <c r="BE268" s="79">
        <f t="shared" si="180"/>
        <v>0</v>
      </c>
      <c r="BF268" s="80">
        <f>IFERROR(HLOOKUP(BE268,A268:$BD$5001,$BL268,0),0)</f>
        <v>43131</v>
      </c>
      <c r="BG268" s="79">
        <f t="shared" si="181"/>
        <v>0</v>
      </c>
      <c r="BH268" s="80">
        <f>IFERROR(HLOOKUP(BG268,A268:$BD$5001,$BL268,0),0)</f>
        <v>43131</v>
      </c>
      <c r="BI268" s="10">
        <f t="shared" si="156"/>
        <v>0</v>
      </c>
      <c r="BJ268" s="11">
        <f t="shared" si="182"/>
        <v>0</v>
      </c>
      <c r="BL268" s="9">
        <f t="shared" ref="BL268:BL331" si="183">BL267-1</f>
        <v>743</v>
      </c>
    </row>
    <row r="269" spans="1:64" ht="18" customHeight="1" outlineLevel="2">
      <c r="A269" s="81">
        <f>[1]DATA!A269</f>
        <v>166007</v>
      </c>
      <c r="B269" s="82" t="str">
        <f>[1]DATA!B269</f>
        <v>Cardamom Whole</v>
      </c>
      <c r="C269" s="82" t="str">
        <f>[1]DATA!C269</f>
        <v>Kilogram</v>
      </c>
      <c r="E269" s="83"/>
      <c r="F269" s="84"/>
      <c r="G269" s="85"/>
      <c r="I269" s="83">
        <f>'[1](01)'!$J269</f>
        <v>0</v>
      </c>
      <c r="J269" s="84">
        <f>'[1](01)'!$K269</f>
        <v>0</v>
      </c>
      <c r="K269" s="85">
        <f t="shared" si="179"/>
        <v>0</v>
      </c>
      <c r="M269" s="83">
        <f>'[1](02)'!$J269</f>
        <v>0</v>
      </c>
      <c r="N269" s="84">
        <f>'[1](02)'!$K269</f>
        <v>0</v>
      </c>
      <c r="O269" s="85">
        <f t="shared" si="168"/>
        <v>0</v>
      </c>
      <c r="Q269" s="83">
        <f>'[1](03)'!$J269</f>
        <v>0</v>
      </c>
      <c r="R269" s="84">
        <f>'[1](03)'!$K269</f>
        <v>0</v>
      </c>
      <c r="S269" s="85">
        <f t="shared" si="169"/>
        <v>0</v>
      </c>
      <c r="U269" s="83">
        <f>'[1](04)'!$J269</f>
        <v>0</v>
      </c>
      <c r="V269" s="84">
        <f>'[1](04)'!$K269</f>
        <v>0</v>
      </c>
      <c r="W269" s="85">
        <f t="shared" si="170"/>
        <v>0</v>
      </c>
      <c r="Y269" s="83">
        <f>'[1](05)'!$J269</f>
        <v>0</v>
      </c>
      <c r="Z269" s="84">
        <f>'[1](05)'!$K269</f>
        <v>0</v>
      </c>
      <c r="AA269" s="85">
        <f t="shared" si="171"/>
        <v>0</v>
      </c>
      <c r="AC269" s="83">
        <f>'[1](06)'!$J269</f>
        <v>0</v>
      </c>
      <c r="AD269" s="84">
        <f>'[1](06)'!$K269</f>
        <v>0</v>
      </c>
      <c r="AE269" s="85">
        <f t="shared" si="172"/>
        <v>0</v>
      </c>
      <c r="AG269" s="83">
        <f>'[1](07)'!$J269</f>
        <v>0</v>
      </c>
      <c r="AH269" s="84">
        <f>'[1](07)'!$K269</f>
        <v>0</v>
      </c>
      <c r="AI269" s="85">
        <f t="shared" si="173"/>
        <v>0</v>
      </c>
      <c r="AK269" s="83">
        <f>'[1](08)'!$J269</f>
        <v>0</v>
      </c>
      <c r="AL269" s="84">
        <f>'[1](08)'!$K269</f>
        <v>0</v>
      </c>
      <c r="AM269" s="85">
        <f t="shared" si="174"/>
        <v>0</v>
      </c>
      <c r="AO269" s="83">
        <f>'[1](09)'!$J269</f>
        <v>0</v>
      </c>
      <c r="AP269" s="84">
        <f>'[1](09)'!$K269</f>
        <v>0</v>
      </c>
      <c r="AQ269" s="85">
        <f t="shared" si="175"/>
        <v>0</v>
      </c>
      <c r="AS269" s="83">
        <f>'[1](10)'!$J269</f>
        <v>0</v>
      </c>
      <c r="AT269" s="84">
        <f>'[1](10)'!$K269</f>
        <v>0</v>
      </c>
      <c r="AU269" s="85">
        <f t="shared" si="176"/>
        <v>0</v>
      </c>
      <c r="AW269" s="83">
        <f>'[1](11)'!$J269</f>
        <v>0</v>
      </c>
      <c r="AX269" s="84">
        <f>'[1](11)'!$K269</f>
        <v>0</v>
      </c>
      <c r="AY269" s="85">
        <f t="shared" si="177"/>
        <v>0</v>
      </c>
      <c r="BA269" s="83">
        <f>'[1](12)'!$J269</f>
        <v>0</v>
      </c>
      <c r="BB269" s="84">
        <f>'[1](12)'!$K269</f>
        <v>0</v>
      </c>
      <c r="BC269" s="85">
        <f t="shared" si="178"/>
        <v>0</v>
      </c>
      <c r="BE269" s="86">
        <f t="shared" si="180"/>
        <v>0</v>
      </c>
      <c r="BF269" s="87">
        <f>IFERROR(HLOOKUP(BE269,A269:$BD$5001,$BL269,0),0)</f>
        <v>43131</v>
      </c>
      <c r="BG269" s="86">
        <f t="shared" si="181"/>
        <v>0</v>
      </c>
      <c r="BH269" s="87">
        <f>IFERROR(HLOOKUP(BG269,A269:$BD$5001,$BL269,0),0)</f>
        <v>43131</v>
      </c>
      <c r="BI269" s="88">
        <f t="shared" si="156"/>
        <v>0</v>
      </c>
      <c r="BJ269" s="89">
        <f t="shared" si="182"/>
        <v>0</v>
      </c>
      <c r="BL269" s="9">
        <f t="shared" si="183"/>
        <v>742</v>
      </c>
    </row>
    <row r="270" spans="1:64" ht="18" customHeight="1" outlineLevel="2">
      <c r="A270" s="74">
        <f>[1]DATA!A270</f>
        <v>166008</v>
      </c>
      <c r="B270" s="75" t="str">
        <f>[1]DATA!B270</f>
        <v>Curry Powder</v>
      </c>
      <c r="C270" s="75" t="str">
        <f>[1]DATA!C270</f>
        <v>Kilogram</v>
      </c>
      <c r="E270" s="76"/>
      <c r="F270" s="77"/>
      <c r="G270" s="78"/>
      <c r="I270" s="76">
        <f>'[1](01)'!$J270</f>
        <v>10</v>
      </c>
      <c r="J270" s="77">
        <f>'[1](01)'!$K270</f>
        <v>341.5</v>
      </c>
      <c r="K270" s="78">
        <f t="shared" si="179"/>
        <v>1</v>
      </c>
      <c r="M270" s="76">
        <f>'[1](02)'!$J270</f>
        <v>6</v>
      </c>
      <c r="N270" s="77">
        <f>'[1](02)'!$K270</f>
        <v>230.78</v>
      </c>
      <c r="O270" s="78">
        <f t="shared" si="168"/>
        <v>-0.66666666666666663</v>
      </c>
      <c r="Q270" s="76">
        <f>'[1](03)'!$J270</f>
        <v>0</v>
      </c>
      <c r="R270" s="77">
        <f>'[1](03)'!$K270</f>
        <v>0</v>
      </c>
      <c r="S270" s="78">
        <f t="shared" si="169"/>
        <v>0</v>
      </c>
      <c r="U270" s="76">
        <f>'[1](04)'!$J270</f>
        <v>0</v>
      </c>
      <c r="V270" s="77">
        <f>'[1](04)'!$K270</f>
        <v>0</v>
      </c>
      <c r="W270" s="78">
        <f t="shared" si="170"/>
        <v>0</v>
      </c>
      <c r="Y270" s="76">
        <f>'[1](05)'!$J270</f>
        <v>0</v>
      </c>
      <c r="Z270" s="77">
        <f>'[1](05)'!$K270</f>
        <v>0</v>
      </c>
      <c r="AA270" s="78">
        <f t="shared" si="171"/>
        <v>0</v>
      </c>
      <c r="AC270" s="76">
        <f>'[1](06)'!$J270</f>
        <v>0</v>
      </c>
      <c r="AD270" s="77">
        <f>'[1](06)'!$K270</f>
        <v>0</v>
      </c>
      <c r="AE270" s="78">
        <f t="shared" si="172"/>
        <v>0</v>
      </c>
      <c r="AG270" s="76">
        <f>'[1](07)'!$J270</f>
        <v>0</v>
      </c>
      <c r="AH270" s="77">
        <f>'[1](07)'!$K270</f>
        <v>0</v>
      </c>
      <c r="AI270" s="78">
        <f t="shared" si="173"/>
        <v>0</v>
      </c>
      <c r="AK270" s="76">
        <f>'[1](08)'!$J270</f>
        <v>0</v>
      </c>
      <c r="AL270" s="77">
        <f>'[1](08)'!$K270</f>
        <v>0</v>
      </c>
      <c r="AM270" s="78">
        <f t="shared" si="174"/>
        <v>0</v>
      </c>
      <c r="AO270" s="76">
        <f>'[1](09)'!$J270</f>
        <v>0</v>
      </c>
      <c r="AP270" s="77">
        <f>'[1](09)'!$K270</f>
        <v>0</v>
      </c>
      <c r="AQ270" s="78">
        <f t="shared" si="175"/>
        <v>0</v>
      </c>
      <c r="AS270" s="76">
        <f>'[1](10)'!$J270</f>
        <v>0</v>
      </c>
      <c r="AT270" s="77">
        <f>'[1](10)'!$K270</f>
        <v>0</v>
      </c>
      <c r="AU270" s="78">
        <f t="shared" si="176"/>
        <v>0</v>
      </c>
      <c r="AW270" s="76">
        <f>'[1](11)'!$J270</f>
        <v>0</v>
      </c>
      <c r="AX270" s="77">
        <f>'[1](11)'!$K270</f>
        <v>0</v>
      </c>
      <c r="AY270" s="78">
        <f t="shared" si="177"/>
        <v>0</v>
      </c>
      <c r="BA270" s="76">
        <f>'[1](12)'!$J270</f>
        <v>0</v>
      </c>
      <c r="BB270" s="77">
        <f>'[1](12)'!$K270</f>
        <v>0</v>
      </c>
      <c r="BC270" s="78">
        <f t="shared" si="178"/>
        <v>0</v>
      </c>
      <c r="BE270" s="79">
        <f t="shared" si="180"/>
        <v>10</v>
      </c>
      <c r="BF270" s="80">
        <f>IFERROR(HLOOKUP(BE270,A270:$BD$5001,$BL270,0),0)</f>
        <v>43131</v>
      </c>
      <c r="BG270" s="79">
        <f t="shared" si="181"/>
        <v>0</v>
      </c>
      <c r="BH270" s="80">
        <f>IFERROR(HLOOKUP(BG270,A270:$BD$5001,$BL270,0),0)</f>
        <v>43190</v>
      </c>
      <c r="BI270" s="10">
        <f t="shared" ref="BI270:BI333" si="184">BE270-BG270</f>
        <v>10</v>
      </c>
      <c r="BJ270" s="11">
        <f t="shared" si="182"/>
        <v>-1</v>
      </c>
      <c r="BL270" s="9">
        <f t="shared" si="183"/>
        <v>741</v>
      </c>
    </row>
    <row r="271" spans="1:64" ht="18" customHeight="1" outlineLevel="2">
      <c r="A271" s="81">
        <f>[1]DATA!A271</f>
        <v>166009</v>
      </c>
      <c r="B271" s="82" t="str">
        <f>[1]DATA!B271</f>
        <v>Chickpeas</v>
      </c>
      <c r="C271" s="82" t="str">
        <f>[1]DATA!C271</f>
        <v>Kilogram</v>
      </c>
      <c r="E271" s="83"/>
      <c r="F271" s="84"/>
      <c r="G271" s="85"/>
      <c r="I271" s="83">
        <f>'[1](01)'!$J271</f>
        <v>25</v>
      </c>
      <c r="J271" s="84">
        <f>'[1](01)'!$K271</f>
        <v>965.43</v>
      </c>
      <c r="K271" s="85">
        <f t="shared" si="179"/>
        <v>1</v>
      </c>
      <c r="M271" s="83">
        <f>'[1](02)'!$J271</f>
        <v>25</v>
      </c>
      <c r="N271" s="84">
        <f>'[1](02)'!$K271</f>
        <v>988.48</v>
      </c>
      <c r="O271" s="85">
        <f t="shared" si="168"/>
        <v>0</v>
      </c>
      <c r="Q271" s="83">
        <f>'[1](03)'!$J271</f>
        <v>0</v>
      </c>
      <c r="R271" s="84">
        <f>'[1](03)'!$K271</f>
        <v>0</v>
      </c>
      <c r="S271" s="85">
        <f t="shared" si="169"/>
        <v>0</v>
      </c>
      <c r="U271" s="83">
        <f>'[1](04)'!$J271</f>
        <v>0</v>
      </c>
      <c r="V271" s="84">
        <f>'[1](04)'!$K271</f>
        <v>0</v>
      </c>
      <c r="W271" s="85">
        <f t="shared" si="170"/>
        <v>0</v>
      </c>
      <c r="Y271" s="83">
        <f>'[1](05)'!$J271</f>
        <v>0</v>
      </c>
      <c r="Z271" s="84">
        <f>'[1](05)'!$K271</f>
        <v>0</v>
      </c>
      <c r="AA271" s="85">
        <f t="shared" si="171"/>
        <v>0</v>
      </c>
      <c r="AC271" s="83">
        <f>'[1](06)'!$J271</f>
        <v>0</v>
      </c>
      <c r="AD271" s="84">
        <f>'[1](06)'!$K271</f>
        <v>0</v>
      </c>
      <c r="AE271" s="85">
        <f t="shared" si="172"/>
        <v>0</v>
      </c>
      <c r="AG271" s="83">
        <f>'[1](07)'!$J271</f>
        <v>0</v>
      </c>
      <c r="AH271" s="84">
        <f>'[1](07)'!$K271</f>
        <v>0</v>
      </c>
      <c r="AI271" s="85">
        <f t="shared" si="173"/>
        <v>0</v>
      </c>
      <c r="AK271" s="83">
        <f>'[1](08)'!$J271</f>
        <v>0</v>
      </c>
      <c r="AL271" s="84">
        <f>'[1](08)'!$K271</f>
        <v>0</v>
      </c>
      <c r="AM271" s="85">
        <f t="shared" si="174"/>
        <v>0</v>
      </c>
      <c r="AO271" s="83">
        <f>'[1](09)'!$J271</f>
        <v>0</v>
      </c>
      <c r="AP271" s="84">
        <f>'[1](09)'!$K271</f>
        <v>0</v>
      </c>
      <c r="AQ271" s="85">
        <f t="shared" si="175"/>
        <v>0</v>
      </c>
      <c r="AS271" s="83">
        <f>'[1](10)'!$J271</f>
        <v>0</v>
      </c>
      <c r="AT271" s="84">
        <f>'[1](10)'!$K271</f>
        <v>0</v>
      </c>
      <c r="AU271" s="85">
        <f t="shared" si="176"/>
        <v>0</v>
      </c>
      <c r="AW271" s="83">
        <f>'[1](11)'!$J271</f>
        <v>0</v>
      </c>
      <c r="AX271" s="84">
        <f>'[1](11)'!$K271</f>
        <v>0</v>
      </c>
      <c r="AY271" s="85">
        <f t="shared" si="177"/>
        <v>0</v>
      </c>
      <c r="BA271" s="83">
        <f>'[1](12)'!$J271</f>
        <v>0</v>
      </c>
      <c r="BB271" s="84">
        <f>'[1](12)'!$K271</f>
        <v>0</v>
      </c>
      <c r="BC271" s="85">
        <f t="shared" si="178"/>
        <v>0</v>
      </c>
      <c r="BE271" s="86">
        <f t="shared" si="180"/>
        <v>25</v>
      </c>
      <c r="BF271" s="87">
        <f>IFERROR(HLOOKUP(BE271,A271:$BD$5001,$BL271,0),0)</f>
        <v>43131</v>
      </c>
      <c r="BG271" s="86">
        <f t="shared" si="181"/>
        <v>0</v>
      </c>
      <c r="BH271" s="87">
        <f>IFERROR(HLOOKUP(BG271,A271:$BD$5001,$BL271,0),0)</f>
        <v>0</v>
      </c>
      <c r="BI271" s="88">
        <f t="shared" si="184"/>
        <v>25</v>
      </c>
      <c r="BJ271" s="89">
        <f t="shared" si="182"/>
        <v>-1</v>
      </c>
      <c r="BL271" s="9">
        <f t="shared" si="183"/>
        <v>740</v>
      </c>
    </row>
    <row r="272" spans="1:64" ht="18" customHeight="1" outlineLevel="2">
      <c r="A272" s="74">
        <f>[1]DATA!A272</f>
        <v>166010</v>
      </c>
      <c r="B272" s="75" t="str">
        <f>[1]DATA!B272</f>
        <v>Chili Powder</v>
      </c>
      <c r="C272" s="75" t="str">
        <f>[1]DATA!C272</f>
        <v>Kilogram</v>
      </c>
      <c r="E272" s="76"/>
      <c r="F272" s="77"/>
      <c r="G272" s="78"/>
      <c r="I272" s="76">
        <f>'[1](01)'!$J272</f>
        <v>10</v>
      </c>
      <c r="J272" s="77">
        <f>'[1](01)'!$K272</f>
        <v>247.62</v>
      </c>
      <c r="K272" s="78">
        <f t="shared" si="179"/>
        <v>1</v>
      </c>
      <c r="M272" s="76">
        <f>'[1](02)'!$J272</f>
        <v>11</v>
      </c>
      <c r="N272" s="77">
        <f>'[1](02)'!$K272</f>
        <v>290.54000000000002</v>
      </c>
      <c r="O272" s="78">
        <f t="shared" si="168"/>
        <v>9.0909090909090912E-2</v>
      </c>
      <c r="Q272" s="76">
        <f>'[1](03)'!$J272</f>
        <v>0</v>
      </c>
      <c r="R272" s="77">
        <f>'[1](03)'!$K272</f>
        <v>0</v>
      </c>
      <c r="S272" s="78">
        <f t="shared" si="169"/>
        <v>0</v>
      </c>
      <c r="U272" s="76">
        <f>'[1](04)'!$J272</f>
        <v>0</v>
      </c>
      <c r="V272" s="77">
        <f>'[1](04)'!$K272</f>
        <v>0</v>
      </c>
      <c r="W272" s="78">
        <f t="shared" si="170"/>
        <v>0</v>
      </c>
      <c r="Y272" s="76">
        <f>'[1](05)'!$J272</f>
        <v>0</v>
      </c>
      <c r="Z272" s="77">
        <f>'[1](05)'!$K272</f>
        <v>0</v>
      </c>
      <c r="AA272" s="78">
        <f t="shared" si="171"/>
        <v>0</v>
      </c>
      <c r="AC272" s="76">
        <f>'[1](06)'!$J272</f>
        <v>0</v>
      </c>
      <c r="AD272" s="77">
        <f>'[1](06)'!$K272</f>
        <v>0</v>
      </c>
      <c r="AE272" s="78">
        <f t="shared" si="172"/>
        <v>0</v>
      </c>
      <c r="AG272" s="76">
        <f>'[1](07)'!$J272</f>
        <v>0</v>
      </c>
      <c r="AH272" s="77">
        <f>'[1](07)'!$K272</f>
        <v>0</v>
      </c>
      <c r="AI272" s="78">
        <f t="shared" si="173"/>
        <v>0</v>
      </c>
      <c r="AK272" s="76">
        <f>'[1](08)'!$J272</f>
        <v>0</v>
      </c>
      <c r="AL272" s="77">
        <f>'[1](08)'!$K272</f>
        <v>0</v>
      </c>
      <c r="AM272" s="78">
        <f t="shared" si="174"/>
        <v>0</v>
      </c>
      <c r="AO272" s="76">
        <f>'[1](09)'!$J272</f>
        <v>0</v>
      </c>
      <c r="AP272" s="77">
        <f>'[1](09)'!$K272</f>
        <v>0</v>
      </c>
      <c r="AQ272" s="78">
        <f t="shared" si="175"/>
        <v>0</v>
      </c>
      <c r="AS272" s="76">
        <f>'[1](10)'!$J272</f>
        <v>0</v>
      </c>
      <c r="AT272" s="77">
        <f>'[1](10)'!$K272</f>
        <v>0</v>
      </c>
      <c r="AU272" s="78">
        <f t="shared" si="176"/>
        <v>0</v>
      </c>
      <c r="AW272" s="76">
        <f>'[1](11)'!$J272</f>
        <v>0</v>
      </c>
      <c r="AX272" s="77">
        <f>'[1](11)'!$K272</f>
        <v>0</v>
      </c>
      <c r="AY272" s="78">
        <f t="shared" si="177"/>
        <v>0</v>
      </c>
      <c r="BA272" s="76">
        <f>'[1](12)'!$J272</f>
        <v>0</v>
      </c>
      <c r="BB272" s="77">
        <f>'[1](12)'!$K272</f>
        <v>0</v>
      </c>
      <c r="BC272" s="78">
        <f t="shared" si="178"/>
        <v>0</v>
      </c>
      <c r="BE272" s="79">
        <f t="shared" si="180"/>
        <v>11</v>
      </c>
      <c r="BF272" s="80">
        <f>IFERROR(HLOOKUP(BE272,A272:$BD$5001,$BL272,0),0)</f>
        <v>43159</v>
      </c>
      <c r="BG272" s="79">
        <f t="shared" si="181"/>
        <v>0</v>
      </c>
      <c r="BH272" s="80">
        <f>IFERROR(HLOOKUP(BG272,A272:$BD$5001,$BL272,0),0)</f>
        <v>43190</v>
      </c>
      <c r="BI272" s="10">
        <f t="shared" si="184"/>
        <v>11</v>
      </c>
      <c r="BJ272" s="11">
        <f t="shared" si="182"/>
        <v>-1</v>
      </c>
      <c r="BL272" s="9">
        <f t="shared" si="183"/>
        <v>739</v>
      </c>
    </row>
    <row r="273" spans="1:64" ht="18" customHeight="1" outlineLevel="2">
      <c r="A273" s="81">
        <f>[1]DATA!A273</f>
        <v>166011</v>
      </c>
      <c r="B273" s="82" t="str">
        <f>[1]DATA!B273</f>
        <v>Cinnamon Powder</v>
      </c>
      <c r="C273" s="82" t="str">
        <f>[1]DATA!C273</f>
        <v>Kilogram</v>
      </c>
      <c r="E273" s="83"/>
      <c r="F273" s="84"/>
      <c r="G273" s="85"/>
      <c r="I273" s="83">
        <f>'[1](01)'!$J273</f>
        <v>3</v>
      </c>
      <c r="J273" s="84">
        <f>'[1](01)'!$K273</f>
        <v>148</v>
      </c>
      <c r="K273" s="85">
        <f t="shared" si="179"/>
        <v>1</v>
      </c>
      <c r="M273" s="83">
        <f>'[1](02)'!$J273</f>
        <v>3</v>
      </c>
      <c r="N273" s="84">
        <f>'[1](02)'!$K273</f>
        <v>148</v>
      </c>
      <c r="O273" s="85">
        <f t="shared" si="168"/>
        <v>0</v>
      </c>
      <c r="Q273" s="83">
        <f>'[1](03)'!$J273</f>
        <v>0</v>
      </c>
      <c r="R273" s="84">
        <f>'[1](03)'!$K273</f>
        <v>0</v>
      </c>
      <c r="S273" s="85">
        <f t="shared" si="169"/>
        <v>0</v>
      </c>
      <c r="U273" s="83">
        <f>'[1](04)'!$J273</f>
        <v>0</v>
      </c>
      <c r="V273" s="84">
        <f>'[1](04)'!$K273</f>
        <v>0</v>
      </c>
      <c r="W273" s="85">
        <f t="shared" si="170"/>
        <v>0</v>
      </c>
      <c r="Y273" s="83">
        <f>'[1](05)'!$J273</f>
        <v>0</v>
      </c>
      <c r="Z273" s="84">
        <f>'[1](05)'!$K273</f>
        <v>0</v>
      </c>
      <c r="AA273" s="85">
        <f t="shared" si="171"/>
        <v>0</v>
      </c>
      <c r="AC273" s="83">
        <f>'[1](06)'!$J273</f>
        <v>0</v>
      </c>
      <c r="AD273" s="84">
        <f>'[1](06)'!$K273</f>
        <v>0</v>
      </c>
      <c r="AE273" s="85">
        <f t="shared" si="172"/>
        <v>0</v>
      </c>
      <c r="AG273" s="83">
        <f>'[1](07)'!$J273</f>
        <v>0</v>
      </c>
      <c r="AH273" s="84">
        <f>'[1](07)'!$K273</f>
        <v>0</v>
      </c>
      <c r="AI273" s="85">
        <f t="shared" si="173"/>
        <v>0</v>
      </c>
      <c r="AK273" s="83">
        <f>'[1](08)'!$J273</f>
        <v>0</v>
      </c>
      <c r="AL273" s="84">
        <f>'[1](08)'!$K273</f>
        <v>0</v>
      </c>
      <c r="AM273" s="85">
        <f t="shared" si="174"/>
        <v>0</v>
      </c>
      <c r="AO273" s="83">
        <f>'[1](09)'!$J273</f>
        <v>0</v>
      </c>
      <c r="AP273" s="84">
        <f>'[1](09)'!$K273</f>
        <v>0</v>
      </c>
      <c r="AQ273" s="85">
        <f t="shared" si="175"/>
        <v>0</v>
      </c>
      <c r="AS273" s="83">
        <f>'[1](10)'!$J273</f>
        <v>0</v>
      </c>
      <c r="AT273" s="84">
        <f>'[1](10)'!$K273</f>
        <v>0</v>
      </c>
      <c r="AU273" s="85">
        <f t="shared" si="176"/>
        <v>0</v>
      </c>
      <c r="AW273" s="83">
        <f>'[1](11)'!$J273</f>
        <v>0</v>
      </c>
      <c r="AX273" s="84">
        <f>'[1](11)'!$K273</f>
        <v>0</v>
      </c>
      <c r="AY273" s="85">
        <f t="shared" si="177"/>
        <v>0</v>
      </c>
      <c r="BA273" s="83">
        <f>'[1](12)'!$J273</f>
        <v>0</v>
      </c>
      <c r="BB273" s="84">
        <f>'[1](12)'!$K273</f>
        <v>0</v>
      </c>
      <c r="BC273" s="85">
        <f t="shared" si="178"/>
        <v>0</v>
      </c>
      <c r="BE273" s="86">
        <f t="shared" si="180"/>
        <v>3</v>
      </c>
      <c r="BF273" s="87">
        <f>IFERROR(HLOOKUP(BE273,A273:$BD$5001,$BL273,0),0)</f>
        <v>43131</v>
      </c>
      <c r="BG273" s="86">
        <f t="shared" si="181"/>
        <v>0</v>
      </c>
      <c r="BH273" s="87">
        <f>IFERROR(HLOOKUP(BG273,A273:$BD$5001,$BL273,0),0)</f>
        <v>0</v>
      </c>
      <c r="BI273" s="88">
        <f t="shared" si="184"/>
        <v>3</v>
      </c>
      <c r="BJ273" s="89">
        <f t="shared" si="182"/>
        <v>-1</v>
      </c>
      <c r="BL273" s="9">
        <f t="shared" si="183"/>
        <v>738</v>
      </c>
    </row>
    <row r="274" spans="1:64" ht="18" customHeight="1" outlineLevel="2">
      <c r="A274" s="74">
        <f>[1]DATA!A274</f>
        <v>166012</v>
      </c>
      <c r="B274" s="75" t="str">
        <f>[1]DATA!B274</f>
        <v>Turmeric Powder ( Corcom )</v>
      </c>
      <c r="C274" s="75" t="str">
        <f>[1]DATA!C274</f>
        <v>Kilogram</v>
      </c>
      <c r="E274" s="76"/>
      <c r="F274" s="77"/>
      <c r="G274" s="78"/>
      <c r="I274" s="76">
        <f>'[1](01)'!$J274</f>
        <v>5</v>
      </c>
      <c r="J274" s="77">
        <f>'[1](01)'!$K274</f>
        <v>149.55000000000001</v>
      </c>
      <c r="K274" s="78">
        <f t="shared" si="179"/>
        <v>1</v>
      </c>
      <c r="M274" s="76">
        <f>'[1](02)'!$J274</f>
        <v>3</v>
      </c>
      <c r="N274" s="77">
        <f>'[1](02)'!$K274</f>
        <v>93.65</v>
      </c>
      <c r="O274" s="78">
        <f t="shared" si="168"/>
        <v>-0.66666666666666663</v>
      </c>
      <c r="Q274" s="76">
        <f>'[1](03)'!$J274</f>
        <v>0</v>
      </c>
      <c r="R274" s="77">
        <f>'[1](03)'!$K274</f>
        <v>0</v>
      </c>
      <c r="S274" s="78">
        <f t="shared" si="169"/>
        <v>0</v>
      </c>
      <c r="U274" s="76">
        <f>'[1](04)'!$J274</f>
        <v>0</v>
      </c>
      <c r="V274" s="77">
        <f>'[1](04)'!$K274</f>
        <v>0</v>
      </c>
      <c r="W274" s="78">
        <f t="shared" si="170"/>
        <v>0</v>
      </c>
      <c r="Y274" s="76">
        <f>'[1](05)'!$J274</f>
        <v>0</v>
      </c>
      <c r="Z274" s="77">
        <f>'[1](05)'!$K274</f>
        <v>0</v>
      </c>
      <c r="AA274" s="78">
        <f t="shared" si="171"/>
        <v>0</v>
      </c>
      <c r="AC274" s="76">
        <f>'[1](06)'!$J274</f>
        <v>0</v>
      </c>
      <c r="AD274" s="77">
        <f>'[1](06)'!$K274</f>
        <v>0</v>
      </c>
      <c r="AE274" s="78">
        <f t="shared" si="172"/>
        <v>0</v>
      </c>
      <c r="AG274" s="76">
        <f>'[1](07)'!$J274</f>
        <v>0</v>
      </c>
      <c r="AH274" s="77">
        <f>'[1](07)'!$K274</f>
        <v>0</v>
      </c>
      <c r="AI274" s="78">
        <f t="shared" si="173"/>
        <v>0</v>
      </c>
      <c r="AK274" s="76">
        <f>'[1](08)'!$J274</f>
        <v>0</v>
      </c>
      <c r="AL274" s="77">
        <f>'[1](08)'!$K274</f>
        <v>0</v>
      </c>
      <c r="AM274" s="78">
        <f t="shared" si="174"/>
        <v>0</v>
      </c>
      <c r="AO274" s="76">
        <f>'[1](09)'!$J274</f>
        <v>0</v>
      </c>
      <c r="AP274" s="77">
        <f>'[1](09)'!$K274</f>
        <v>0</v>
      </c>
      <c r="AQ274" s="78">
        <f t="shared" si="175"/>
        <v>0</v>
      </c>
      <c r="AS274" s="76">
        <f>'[1](10)'!$J274</f>
        <v>0</v>
      </c>
      <c r="AT274" s="77">
        <f>'[1](10)'!$K274</f>
        <v>0</v>
      </c>
      <c r="AU274" s="78">
        <f t="shared" si="176"/>
        <v>0</v>
      </c>
      <c r="AW274" s="76">
        <f>'[1](11)'!$J274</f>
        <v>0</v>
      </c>
      <c r="AX274" s="77">
        <f>'[1](11)'!$K274</f>
        <v>0</v>
      </c>
      <c r="AY274" s="78">
        <f t="shared" si="177"/>
        <v>0</v>
      </c>
      <c r="BA274" s="76">
        <f>'[1](12)'!$J274</f>
        <v>0</v>
      </c>
      <c r="BB274" s="77">
        <f>'[1](12)'!$K274</f>
        <v>0</v>
      </c>
      <c r="BC274" s="78">
        <f t="shared" si="178"/>
        <v>0</v>
      </c>
      <c r="BE274" s="79">
        <f t="shared" si="180"/>
        <v>5</v>
      </c>
      <c r="BF274" s="80">
        <f>IFERROR(HLOOKUP(BE274,A274:$BD$5001,$BL274,0),0)</f>
        <v>43131</v>
      </c>
      <c r="BG274" s="79">
        <f t="shared" si="181"/>
        <v>0</v>
      </c>
      <c r="BH274" s="80">
        <f>IFERROR(HLOOKUP(BG274,A274:$BD$5001,$BL274,0),0)</f>
        <v>43190</v>
      </c>
      <c r="BI274" s="10">
        <f t="shared" si="184"/>
        <v>5</v>
      </c>
      <c r="BJ274" s="11">
        <f t="shared" si="182"/>
        <v>-1</v>
      </c>
      <c r="BL274" s="9">
        <f t="shared" si="183"/>
        <v>737</v>
      </c>
    </row>
    <row r="275" spans="1:64" ht="18" customHeight="1" outlineLevel="2">
      <c r="A275" s="81">
        <f>[1]DATA!A275</f>
        <v>166013</v>
      </c>
      <c r="B275" s="82" t="str">
        <f>[1]DATA!B275</f>
        <v>Coriander Powder</v>
      </c>
      <c r="C275" s="82" t="str">
        <f>[1]DATA!C275</f>
        <v>Kilogram</v>
      </c>
      <c r="E275" s="83"/>
      <c r="F275" s="84"/>
      <c r="G275" s="85"/>
      <c r="I275" s="83">
        <f>'[1](01)'!$J275</f>
        <v>25</v>
      </c>
      <c r="J275" s="84">
        <f>'[1](01)'!$K275</f>
        <v>550</v>
      </c>
      <c r="K275" s="85">
        <f t="shared" si="179"/>
        <v>1</v>
      </c>
      <c r="M275" s="83">
        <f>'[1](02)'!$J275</f>
        <v>22</v>
      </c>
      <c r="N275" s="84">
        <f>'[1](02)'!$K275</f>
        <v>520</v>
      </c>
      <c r="O275" s="85">
        <f t="shared" si="168"/>
        <v>-0.13636363636363635</v>
      </c>
      <c r="Q275" s="83">
        <f>'[1](03)'!$J275</f>
        <v>0</v>
      </c>
      <c r="R275" s="84">
        <f>'[1](03)'!$K275</f>
        <v>0</v>
      </c>
      <c r="S275" s="85">
        <f t="shared" si="169"/>
        <v>0</v>
      </c>
      <c r="U275" s="83">
        <f>'[1](04)'!$J275</f>
        <v>0</v>
      </c>
      <c r="V275" s="84">
        <f>'[1](04)'!$K275</f>
        <v>0</v>
      </c>
      <c r="W275" s="85">
        <f t="shared" si="170"/>
        <v>0</v>
      </c>
      <c r="Y275" s="83">
        <f>'[1](05)'!$J275</f>
        <v>0</v>
      </c>
      <c r="Z275" s="84">
        <f>'[1](05)'!$K275</f>
        <v>0</v>
      </c>
      <c r="AA275" s="85">
        <f t="shared" si="171"/>
        <v>0</v>
      </c>
      <c r="AC275" s="83">
        <f>'[1](06)'!$J275</f>
        <v>0</v>
      </c>
      <c r="AD275" s="84">
        <f>'[1](06)'!$K275</f>
        <v>0</v>
      </c>
      <c r="AE275" s="85">
        <f t="shared" si="172"/>
        <v>0</v>
      </c>
      <c r="AG275" s="83">
        <f>'[1](07)'!$J275</f>
        <v>0</v>
      </c>
      <c r="AH275" s="84">
        <f>'[1](07)'!$K275</f>
        <v>0</v>
      </c>
      <c r="AI275" s="85">
        <f t="shared" si="173"/>
        <v>0</v>
      </c>
      <c r="AK275" s="83">
        <f>'[1](08)'!$J275</f>
        <v>0</v>
      </c>
      <c r="AL275" s="84">
        <f>'[1](08)'!$K275</f>
        <v>0</v>
      </c>
      <c r="AM275" s="85">
        <f t="shared" si="174"/>
        <v>0</v>
      </c>
      <c r="AO275" s="83">
        <f>'[1](09)'!$J275</f>
        <v>0</v>
      </c>
      <c r="AP275" s="84">
        <f>'[1](09)'!$K275</f>
        <v>0</v>
      </c>
      <c r="AQ275" s="85">
        <f t="shared" si="175"/>
        <v>0</v>
      </c>
      <c r="AS275" s="83">
        <f>'[1](10)'!$J275</f>
        <v>0</v>
      </c>
      <c r="AT275" s="84">
        <f>'[1](10)'!$K275</f>
        <v>0</v>
      </c>
      <c r="AU275" s="85">
        <f t="shared" si="176"/>
        <v>0</v>
      </c>
      <c r="AW275" s="83">
        <f>'[1](11)'!$J275</f>
        <v>0</v>
      </c>
      <c r="AX275" s="84">
        <f>'[1](11)'!$K275</f>
        <v>0</v>
      </c>
      <c r="AY275" s="85">
        <f t="shared" si="177"/>
        <v>0</v>
      </c>
      <c r="BA275" s="83">
        <f>'[1](12)'!$J275</f>
        <v>0</v>
      </c>
      <c r="BB275" s="84">
        <f>'[1](12)'!$K275</f>
        <v>0</v>
      </c>
      <c r="BC275" s="85">
        <f t="shared" si="178"/>
        <v>0</v>
      </c>
      <c r="BE275" s="86">
        <f t="shared" si="180"/>
        <v>25</v>
      </c>
      <c r="BF275" s="87">
        <f>IFERROR(HLOOKUP(BE275,A275:$BD$5001,$BL275,0),0)</f>
        <v>43131</v>
      </c>
      <c r="BG275" s="86">
        <f t="shared" si="181"/>
        <v>0</v>
      </c>
      <c r="BH275" s="87">
        <f>IFERROR(HLOOKUP(BG275,A275:$BD$5001,$BL275,0),0)</f>
        <v>43190</v>
      </c>
      <c r="BI275" s="88">
        <f t="shared" si="184"/>
        <v>25</v>
      </c>
      <c r="BJ275" s="89">
        <f t="shared" si="182"/>
        <v>-1</v>
      </c>
      <c r="BL275" s="9">
        <f t="shared" si="183"/>
        <v>736</v>
      </c>
    </row>
    <row r="276" spans="1:64" ht="18" customHeight="1" outlineLevel="2">
      <c r="A276" s="74">
        <f>[1]DATA!A276</f>
        <v>166014</v>
      </c>
      <c r="B276" s="75" t="str">
        <f>[1]DATA!B276</f>
        <v>Couscous</v>
      </c>
      <c r="C276" s="75" t="str">
        <f>[1]DATA!C276</f>
        <v>Kilogram</v>
      </c>
      <c r="E276" s="76"/>
      <c r="F276" s="77"/>
      <c r="G276" s="78"/>
      <c r="I276" s="76">
        <f>'[1](01)'!$J276</f>
        <v>0</v>
      </c>
      <c r="J276" s="77">
        <f>'[1](01)'!$K276</f>
        <v>0</v>
      </c>
      <c r="K276" s="78">
        <f t="shared" si="179"/>
        <v>0</v>
      </c>
      <c r="M276" s="76">
        <f>'[1](02)'!$J276</f>
        <v>0</v>
      </c>
      <c r="N276" s="77">
        <f>'[1](02)'!$K276</f>
        <v>0</v>
      </c>
      <c r="O276" s="78">
        <f t="shared" si="168"/>
        <v>0</v>
      </c>
      <c r="Q276" s="76">
        <f>'[1](03)'!$J276</f>
        <v>0</v>
      </c>
      <c r="R276" s="77">
        <f>'[1](03)'!$K276</f>
        <v>0</v>
      </c>
      <c r="S276" s="78">
        <f t="shared" si="169"/>
        <v>0</v>
      </c>
      <c r="U276" s="76">
        <f>'[1](04)'!$J276</f>
        <v>0</v>
      </c>
      <c r="V276" s="77">
        <f>'[1](04)'!$K276</f>
        <v>0</v>
      </c>
      <c r="W276" s="78">
        <f t="shared" si="170"/>
        <v>0</v>
      </c>
      <c r="Y276" s="76">
        <f>'[1](05)'!$J276</f>
        <v>0</v>
      </c>
      <c r="Z276" s="77">
        <f>'[1](05)'!$K276</f>
        <v>0</v>
      </c>
      <c r="AA276" s="78">
        <f t="shared" si="171"/>
        <v>0</v>
      </c>
      <c r="AC276" s="76">
        <f>'[1](06)'!$J276</f>
        <v>0</v>
      </c>
      <c r="AD276" s="77">
        <f>'[1](06)'!$K276</f>
        <v>0</v>
      </c>
      <c r="AE276" s="78">
        <f t="shared" si="172"/>
        <v>0</v>
      </c>
      <c r="AG276" s="76">
        <f>'[1](07)'!$J276</f>
        <v>0</v>
      </c>
      <c r="AH276" s="77">
        <f>'[1](07)'!$K276</f>
        <v>0</v>
      </c>
      <c r="AI276" s="78">
        <f t="shared" si="173"/>
        <v>0</v>
      </c>
      <c r="AK276" s="76">
        <f>'[1](08)'!$J276</f>
        <v>0</v>
      </c>
      <c r="AL276" s="77">
        <f>'[1](08)'!$K276</f>
        <v>0</v>
      </c>
      <c r="AM276" s="78">
        <f t="shared" si="174"/>
        <v>0</v>
      </c>
      <c r="AO276" s="76">
        <f>'[1](09)'!$J276</f>
        <v>0</v>
      </c>
      <c r="AP276" s="77">
        <f>'[1](09)'!$K276</f>
        <v>0</v>
      </c>
      <c r="AQ276" s="78">
        <f t="shared" si="175"/>
        <v>0</v>
      </c>
      <c r="AS276" s="76">
        <f>'[1](10)'!$J276</f>
        <v>0</v>
      </c>
      <c r="AT276" s="77">
        <f>'[1](10)'!$K276</f>
        <v>0</v>
      </c>
      <c r="AU276" s="78">
        <f t="shared" si="176"/>
        <v>0</v>
      </c>
      <c r="AW276" s="76">
        <f>'[1](11)'!$J276</f>
        <v>0</v>
      </c>
      <c r="AX276" s="77">
        <f>'[1](11)'!$K276</f>
        <v>0</v>
      </c>
      <c r="AY276" s="78">
        <f t="shared" si="177"/>
        <v>0</v>
      </c>
      <c r="BA276" s="76">
        <f>'[1](12)'!$J276</f>
        <v>0</v>
      </c>
      <c r="BB276" s="77">
        <f>'[1](12)'!$K276</f>
        <v>0</v>
      </c>
      <c r="BC276" s="78">
        <f t="shared" si="178"/>
        <v>0</v>
      </c>
      <c r="BE276" s="79">
        <f t="shared" si="180"/>
        <v>0</v>
      </c>
      <c r="BF276" s="80">
        <f>IFERROR(HLOOKUP(BE276,A276:$BD$5001,$BL276,0),0)</f>
        <v>43131</v>
      </c>
      <c r="BG276" s="79">
        <f t="shared" si="181"/>
        <v>0</v>
      </c>
      <c r="BH276" s="80">
        <f>IFERROR(HLOOKUP(BG276,A276:$BD$5001,$BL276,0),0)</f>
        <v>43131</v>
      </c>
      <c r="BI276" s="10">
        <f t="shared" si="184"/>
        <v>0</v>
      </c>
      <c r="BJ276" s="11">
        <f t="shared" si="182"/>
        <v>0</v>
      </c>
      <c r="BL276" s="9">
        <f t="shared" si="183"/>
        <v>735</v>
      </c>
    </row>
    <row r="277" spans="1:64" ht="18" customHeight="1" outlineLevel="2">
      <c r="A277" s="81">
        <f>[1]DATA!A277</f>
        <v>166015</v>
      </c>
      <c r="B277" s="82" t="str">
        <f>[1]DATA!B277</f>
        <v>Cumin Powder</v>
      </c>
      <c r="C277" s="82" t="str">
        <f>[1]DATA!C277</f>
        <v>Kilogram</v>
      </c>
      <c r="E277" s="83"/>
      <c r="F277" s="84"/>
      <c r="G277" s="85"/>
      <c r="I277" s="83">
        <f>'[1](01)'!$J277</f>
        <v>7</v>
      </c>
      <c r="J277" s="84">
        <f>'[1](01)'!$K277</f>
        <v>293.33</v>
      </c>
      <c r="K277" s="85">
        <f t="shared" si="179"/>
        <v>1</v>
      </c>
      <c r="M277" s="83">
        <f>'[1](02)'!$J277</f>
        <v>14</v>
      </c>
      <c r="N277" s="84">
        <f>'[1](02)'!$K277</f>
        <v>740.05</v>
      </c>
      <c r="O277" s="85">
        <f t="shared" si="168"/>
        <v>0.5</v>
      </c>
      <c r="Q277" s="83">
        <f>'[1](03)'!$J277</f>
        <v>0</v>
      </c>
      <c r="R277" s="84">
        <f>'[1](03)'!$K277</f>
        <v>0</v>
      </c>
      <c r="S277" s="85">
        <f t="shared" si="169"/>
        <v>0</v>
      </c>
      <c r="U277" s="83">
        <f>'[1](04)'!$J277</f>
        <v>0</v>
      </c>
      <c r="V277" s="84">
        <f>'[1](04)'!$K277</f>
        <v>0</v>
      </c>
      <c r="W277" s="85">
        <f t="shared" si="170"/>
        <v>0</v>
      </c>
      <c r="Y277" s="83">
        <f>'[1](05)'!$J277</f>
        <v>0</v>
      </c>
      <c r="Z277" s="84">
        <f>'[1](05)'!$K277</f>
        <v>0</v>
      </c>
      <c r="AA277" s="85">
        <f t="shared" si="171"/>
        <v>0</v>
      </c>
      <c r="AC277" s="83">
        <f>'[1](06)'!$J277</f>
        <v>0</v>
      </c>
      <c r="AD277" s="84">
        <f>'[1](06)'!$K277</f>
        <v>0</v>
      </c>
      <c r="AE277" s="85">
        <f t="shared" si="172"/>
        <v>0</v>
      </c>
      <c r="AG277" s="83">
        <f>'[1](07)'!$J277</f>
        <v>0</v>
      </c>
      <c r="AH277" s="84">
        <f>'[1](07)'!$K277</f>
        <v>0</v>
      </c>
      <c r="AI277" s="85">
        <f t="shared" si="173"/>
        <v>0</v>
      </c>
      <c r="AK277" s="83">
        <f>'[1](08)'!$J277</f>
        <v>0</v>
      </c>
      <c r="AL277" s="84">
        <f>'[1](08)'!$K277</f>
        <v>0</v>
      </c>
      <c r="AM277" s="85">
        <f t="shared" si="174"/>
        <v>0</v>
      </c>
      <c r="AO277" s="83">
        <f>'[1](09)'!$J277</f>
        <v>0</v>
      </c>
      <c r="AP277" s="84">
        <f>'[1](09)'!$K277</f>
        <v>0</v>
      </c>
      <c r="AQ277" s="85">
        <f t="shared" si="175"/>
        <v>0</v>
      </c>
      <c r="AS277" s="83">
        <f>'[1](10)'!$J277</f>
        <v>0</v>
      </c>
      <c r="AT277" s="84">
        <f>'[1](10)'!$K277</f>
        <v>0</v>
      </c>
      <c r="AU277" s="85">
        <f t="shared" si="176"/>
        <v>0</v>
      </c>
      <c r="AW277" s="83">
        <f>'[1](11)'!$J277</f>
        <v>0</v>
      </c>
      <c r="AX277" s="84">
        <f>'[1](11)'!$K277</f>
        <v>0</v>
      </c>
      <c r="AY277" s="85">
        <f t="shared" si="177"/>
        <v>0</v>
      </c>
      <c r="BA277" s="83">
        <f>'[1](12)'!$J277</f>
        <v>0</v>
      </c>
      <c r="BB277" s="84">
        <f>'[1](12)'!$K277</f>
        <v>0</v>
      </c>
      <c r="BC277" s="85">
        <f t="shared" si="178"/>
        <v>0</v>
      </c>
      <c r="BE277" s="86">
        <f t="shared" si="180"/>
        <v>14</v>
      </c>
      <c r="BF277" s="87">
        <f>IFERROR(HLOOKUP(BE277,A277:$BD$5001,$BL277,0),0)</f>
        <v>43159</v>
      </c>
      <c r="BG277" s="86">
        <f t="shared" si="181"/>
        <v>0</v>
      </c>
      <c r="BH277" s="87">
        <f>IFERROR(HLOOKUP(BG277,A277:$BD$5001,$BL277,0),0)</f>
        <v>43190</v>
      </c>
      <c r="BI277" s="88">
        <f t="shared" si="184"/>
        <v>14</v>
      </c>
      <c r="BJ277" s="89">
        <f t="shared" si="182"/>
        <v>-1</v>
      </c>
      <c r="BL277" s="9">
        <f t="shared" si="183"/>
        <v>734</v>
      </c>
    </row>
    <row r="278" spans="1:64" ht="18" customHeight="1" outlineLevel="2">
      <c r="A278" s="74">
        <f>[1]DATA!A278</f>
        <v>166016</v>
      </c>
      <c r="B278" s="75" t="str">
        <f>[1]DATA!B278</f>
        <v>Cumin Whole Seeds</v>
      </c>
      <c r="C278" s="75" t="str">
        <f>[1]DATA!C278</f>
        <v>Kilogram</v>
      </c>
      <c r="E278" s="76"/>
      <c r="F278" s="77"/>
      <c r="G278" s="78"/>
      <c r="I278" s="76">
        <f>'[1](01)'!$J278</f>
        <v>3</v>
      </c>
      <c r="J278" s="77">
        <f>'[1](01)'!$K278</f>
        <v>193.27</v>
      </c>
      <c r="K278" s="78">
        <f t="shared" si="179"/>
        <v>1</v>
      </c>
      <c r="M278" s="76">
        <f>'[1](02)'!$J278</f>
        <v>3</v>
      </c>
      <c r="N278" s="77">
        <f>'[1](02)'!$K278</f>
        <v>194.84</v>
      </c>
      <c r="O278" s="78">
        <f t="shared" si="168"/>
        <v>0</v>
      </c>
      <c r="Q278" s="76">
        <f>'[1](03)'!$J278</f>
        <v>0</v>
      </c>
      <c r="R278" s="77">
        <f>'[1](03)'!$K278</f>
        <v>0</v>
      </c>
      <c r="S278" s="78">
        <f t="shared" si="169"/>
        <v>0</v>
      </c>
      <c r="U278" s="76">
        <f>'[1](04)'!$J278</f>
        <v>0</v>
      </c>
      <c r="V278" s="77">
        <f>'[1](04)'!$K278</f>
        <v>0</v>
      </c>
      <c r="W278" s="78">
        <f t="shared" si="170"/>
        <v>0</v>
      </c>
      <c r="Y278" s="76">
        <f>'[1](05)'!$J278</f>
        <v>0</v>
      </c>
      <c r="Z278" s="77">
        <f>'[1](05)'!$K278</f>
        <v>0</v>
      </c>
      <c r="AA278" s="78">
        <f t="shared" si="171"/>
        <v>0</v>
      </c>
      <c r="AC278" s="76">
        <f>'[1](06)'!$J278</f>
        <v>0</v>
      </c>
      <c r="AD278" s="77">
        <f>'[1](06)'!$K278</f>
        <v>0</v>
      </c>
      <c r="AE278" s="78">
        <f t="shared" si="172"/>
        <v>0</v>
      </c>
      <c r="AG278" s="76">
        <f>'[1](07)'!$J278</f>
        <v>0</v>
      </c>
      <c r="AH278" s="77">
        <f>'[1](07)'!$K278</f>
        <v>0</v>
      </c>
      <c r="AI278" s="78">
        <f t="shared" si="173"/>
        <v>0</v>
      </c>
      <c r="AK278" s="76">
        <f>'[1](08)'!$J278</f>
        <v>0</v>
      </c>
      <c r="AL278" s="77">
        <f>'[1](08)'!$K278</f>
        <v>0</v>
      </c>
      <c r="AM278" s="78">
        <f t="shared" si="174"/>
        <v>0</v>
      </c>
      <c r="AO278" s="76">
        <f>'[1](09)'!$J278</f>
        <v>0</v>
      </c>
      <c r="AP278" s="77">
        <f>'[1](09)'!$K278</f>
        <v>0</v>
      </c>
      <c r="AQ278" s="78">
        <f t="shared" si="175"/>
        <v>0</v>
      </c>
      <c r="AS278" s="76">
        <f>'[1](10)'!$J278</f>
        <v>0</v>
      </c>
      <c r="AT278" s="77">
        <f>'[1](10)'!$K278</f>
        <v>0</v>
      </c>
      <c r="AU278" s="78">
        <f t="shared" si="176"/>
        <v>0</v>
      </c>
      <c r="AW278" s="76">
        <f>'[1](11)'!$J278</f>
        <v>0</v>
      </c>
      <c r="AX278" s="77">
        <f>'[1](11)'!$K278</f>
        <v>0</v>
      </c>
      <c r="AY278" s="78">
        <f t="shared" si="177"/>
        <v>0</v>
      </c>
      <c r="BA278" s="76">
        <f>'[1](12)'!$J278</f>
        <v>0</v>
      </c>
      <c r="BB278" s="77">
        <f>'[1](12)'!$K278</f>
        <v>0</v>
      </c>
      <c r="BC278" s="78">
        <f t="shared" si="178"/>
        <v>0</v>
      </c>
      <c r="BE278" s="79">
        <f t="shared" si="180"/>
        <v>3</v>
      </c>
      <c r="BF278" s="80">
        <f>IFERROR(HLOOKUP(BE278,A278:$BD$5001,$BL278,0),0)</f>
        <v>43131</v>
      </c>
      <c r="BG278" s="79">
        <f t="shared" si="181"/>
        <v>0</v>
      </c>
      <c r="BH278" s="80">
        <f>IFERROR(HLOOKUP(BG278,A278:$BD$5001,$BL278,0),0)</f>
        <v>0</v>
      </c>
      <c r="BI278" s="10">
        <f t="shared" si="184"/>
        <v>3</v>
      </c>
      <c r="BJ278" s="11">
        <f t="shared" si="182"/>
        <v>-1</v>
      </c>
      <c r="BL278" s="9">
        <f t="shared" si="183"/>
        <v>733</v>
      </c>
    </row>
    <row r="279" spans="1:64" ht="18" customHeight="1" outlineLevel="2">
      <c r="A279" s="81">
        <f>[1]DATA!A279</f>
        <v>166017</v>
      </c>
      <c r="B279" s="82" t="str">
        <f>[1]DATA!B279</f>
        <v>Beans Foul Dry</v>
      </c>
      <c r="C279" s="82" t="str">
        <f>[1]DATA!C279</f>
        <v>Kilogram</v>
      </c>
      <c r="E279" s="83"/>
      <c r="F279" s="84"/>
      <c r="G279" s="85"/>
      <c r="I279" s="83">
        <f>'[1](01)'!$J279</f>
        <v>360</v>
      </c>
      <c r="J279" s="84">
        <f>'[1](01)'!$K279</f>
        <v>3261.5</v>
      </c>
      <c r="K279" s="85">
        <f t="shared" si="179"/>
        <v>1</v>
      </c>
      <c r="M279" s="83">
        <f>'[1](02)'!$J279</f>
        <v>275</v>
      </c>
      <c r="N279" s="84">
        <f>'[1](02)'!$K279</f>
        <v>2721.21</v>
      </c>
      <c r="O279" s="85">
        <f t="shared" si="168"/>
        <v>-0.30909090909090908</v>
      </c>
      <c r="Q279" s="83">
        <f>'[1](03)'!$J279</f>
        <v>0</v>
      </c>
      <c r="R279" s="84">
        <f>'[1](03)'!$K279</f>
        <v>0</v>
      </c>
      <c r="S279" s="85">
        <f t="shared" si="169"/>
        <v>0</v>
      </c>
      <c r="U279" s="83">
        <f>'[1](04)'!$J279</f>
        <v>0</v>
      </c>
      <c r="V279" s="84">
        <f>'[1](04)'!$K279</f>
        <v>0</v>
      </c>
      <c r="W279" s="85">
        <f t="shared" si="170"/>
        <v>0</v>
      </c>
      <c r="Y279" s="83">
        <f>'[1](05)'!$J279</f>
        <v>0</v>
      </c>
      <c r="Z279" s="84">
        <f>'[1](05)'!$K279</f>
        <v>0</v>
      </c>
      <c r="AA279" s="85">
        <f t="shared" si="171"/>
        <v>0</v>
      </c>
      <c r="AC279" s="83">
        <f>'[1](06)'!$J279</f>
        <v>0</v>
      </c>
      <c r="AD279" s="84">
        <f>'[1](06)'!$K279</f>
        <v>0</v>
      </c>
      <c r="AE279" s="85">
        <f t="shared" si="172"/>
        <v>0</v>
      </c>
      <c r="AG279" s="83">
        <f>'[1](07)'!$J279</f>
        <v>0</v>
      </c>
      <c r="AH279" s="84">
        <f>'[1](07)'!$K279</f>
        <v>0</v>
      </c>
      <c r="AI279" s="85">
        <f t="shared" si="173"/>
        <v>0</v>
      </c>
      <c r="AK279" s="83">
        <f>'[1](08)'!$J279</f>
        <v>0</v>
      </c>
      <c r="AL279" s="84">
        <f>'[1](08)'!$K279</f>
        <v>0</v>
      </c>
      <c r="AM279" s="85">
        <f t="shared" si="174"/>
        <v>0</v>
      </c>
      <c r="AO279" s="83">
        <f>'[1](09)'!$J279</f>
        <v>0</v>
      </c>
      <c r="AP279" s="84">
        <f>'[1](09)'!$K279</f>
        <v>0</v>
      </c>
      <c r="AQ279" s="85">
        <f t="shared" si="175"/>
        <v>0</v>
      </c>
      <c r="AS279" s="83">
        <f>'[1](10)'!$J279</f>
        <v>0</v>
      </c>
      <c r="AT279" s="84">
        <f>'[1](10)'!$K279</f>
        <v>0</v>
      </c>
      <c r="AU279" s="85">
        <f t="shared" si="176"/>
        <v>0</v>
      </c>
      <c r="AW279" s="83">
        <f>'[1](11)'!$J279</f>
        <v>0</v>
      </c>
      <c r="AX279" s="84">
        <f>'[1](11)'!$K279</f>
        <v>0</v>
      </c>
      <c r="AY279" s="85">
        <f t="shared" si="177"/>
        <v>0</v>
      </c>
      <c r="BA279" s="83">
        <f>'[1](12)'!$J279</f>
        <v>0</v>
      </c>
      <c r="BB279" s="84">
        <f>'[1](12)'!$K279</f>
        <v>0</v>
      </c>
      <c r="BC279" s="85">
        <f t="shared" si="178"/>
        <v>0</v>
      </c>
      <c r="BE279" s="86">
        <f t="shared" si="180"/>
        <v>360</v>
      </c>
      <c r="BF279" s="87">
        <f>IFERROR(HLOOKUP(BE279,A279:$BD$5001,$BL279,0),0)</f>
        <v>43131</v>
      </c>
      <c r="BG279" s="86">
        <f t="shared" si="181"/>
        <v>0</v>
      </c>
      <c r="BH279" s="87">
        <f>IFERROR(HLOOKUP(BG279,A279:$BD$5001,$BL279,0),0)</f>
        <v>43190</v>
      </c>
      <c r="BI279" s="88">
        <f t="shared" si="184"/>
        <v>360</v>
      </c>
      <c r="BJ279" s="89">
        <f t="shared" si="182"/>
        <v>-1</v>
      </c>
      <c r="BL279" s="9">
        <f t="shared" si="183"/>
        <v>732</v>
      </c>
    </row>
    <row r="280" spans="1:64" ht="18" customHeight="1" outlineLevel="2">
      <c r="A280" s="74">
        <f>[1]DATA!A280</f>
        <v>166018</v>
      </c>
      <c r="B280" s="75" t="str">
        <f>[1]DATA!B280</f>
        <v>Beans Foul Dry Grated</v>
      </c>
      <c r="C280" s="75" t="str">
        <f>[1]DATA!C280</f>
        <v>Kilogram</v>
      </c>
      <c r="E280" s="76"/>
      <c r="F280" s="77"/>
      <c r="G280" s="78"/>
      <c r="I280" s="76">
        <f>'[1](01)'!$J280</f>
        <v>10</v>
      </c>
      <c r="J280" s="77">
        <f>'[1](01)'!$K280</f>
        <v>105.25</v>
      </c>
      <c r="K280" s="78">
        <f t="shared" si="179"/>
        <v>1</v>
      </c>
      <c r="M280" s="76">
        <f>'[1](02)'!$J280</f>
        <v>10</v>
      </c>
      <c r="N280" s="77">
        <f>'[1](02)'!$K280</f>
        <v>109.58</v>
      </c>
      <c r="O280" s="78">
        <f t="shared" si="168"/>
        <v>0</v>
      </c>
      <c r="Q280" s="76">
        <f>'[1](03)'!$J280</f>
        <v>0</v>
      </c>
      <c r="R280" s="77">
        <f>'[1](03)'!$K280</f>
        <v>0</v>
      </c>
      <c r="S280" s="78">
        <f t="shared" si="169"/>
        <v>0</v>
      </c>
      <c r="U280" s="76">
        <f>'[1](04)'!$J280</f>
        <v>0</v>
      </c>
      <c r="V280" s="77">
        <f>'[1](04)'!$K280</f>
        <v>0</v>
      </c>
      <c r="W280" s="78">
        <f t="shared" si="170"/>
        <v>0</v>
      </c>
      <c r="Y280" s="76">
        <f>'[1](05)'!$J280</f>
        <v>0</v>
      </c>
      <c r="Z280" s="77">
        <f>'[1](05)'!$K280</f>
        <v>0</v>
      </c>
      <c r="AA280" s="78">
        <f t="shared" si="171"/>
        <v>0</v>
      </c>
      <c r="AC280" s="76">
        <f>'[1](06)'!$J280</f>
        <v>0</v>
      </c>
      <c r="AD280" s="77">
        <f>'[1](06)'!$K280</f>
        <v>0</v>
      </c>
      <c r="AE280" s="78">
        <f t="shared" si="172"/>
        <v>0</v>
      </c>
      <c r="AG280" s="76">
        <f>'[1](07)'!$J280</f>
        <v>0</v>
      </c>
      <c r="AH280" s="77">
        <f>'[1](07)'!$K280</f>
        <v>0</v>
      </c>
      <c r="AI280" s="78">
        <f t="shared" si="173"/>
        <v>0</v>
      </c>
      <c r="AK280" s="76">
        <f>'[1](08)'!$J280</f>
        <v>0</v>
      </c>
      <c r="AL280" s="77">
        <f>'[1](08)'!$K280</f>
        <v>0</v>
      </c>
      <c r="AM280" s="78">
        <f t="shared" si="174"/>
        <v>0</v>
      </c>
      <c r="AO280" s="76">
        <f>'[1](09)'!$J280</f>
        <v>0</v>
      </c>
      <c r="AP280" s="77">
        <f>'[1](09)'!$K280</f>
        <v>0</v>
      </c>
      <c r="AQ280" s="78">
        <f t="shared" si="175"/>
        <v>0</v>
      </c>
      <c r="AS280" s="76">
        <f>'[1](10)'!$J280</f>
        <v>0</v>
      </c>
      <c r="AT280" s="77">
        <f>'[1](10)'!$K280</f>
        <v>0</v>
      </c>
      <c r="AU280" s="78">
        <f t="shared" si="176"/>
        <v>0</v>
      </c>
      <c r="AW280" s="76">
        <f>'[1](11)'!$J280</f>
        <v>0</v>
      </c>
      <c r="AX280" s="77">
        <f>'[1](11)'!$K280</f>
        <v>0</v>
      </c>
      <c r="AY280" s="78">
        <f t="shared" si="177"/>
        <v>0</v>
      </c>
      <c r="BA280" s="76">
        <f>'[1](12)'!$J280</f>
        <v>0</v>
      </c>
      <c r="BB280" s="77">
        <f>'[1](12)'!$K280</f>
        <v>0</v>
      </c>
      <c r="BC280" s="78">
        <f t="shared" si="178"/>
        <v>0</v>
      </c>
      <c r="BE280" s="79">
        <f t="shared" si="180"/>
        <v>10</v>
      </c>
      <c r="BF280" s="80">
        <f>IFERROR(HLOOKUP(BE280,A280:$BD$5001,$BL280,0),0)</f>
        <v>43131</v>
      </c>
      <c r="BG280" s="79">
        <f t="shared" si="181"/>
        <v>0</v>
      </c>
      <c r="BH280" s="80">
        <f>IFERROR(HLOOKUP(BG280,A280:$BD$5001,$BL280,0),0)</f>
        <v>0</v>
      </c>
      <c r="BI280" s="10">
        <f t="shared" si="184"/>
        <v>10</v>
      </c>
      <c r="BJ280" s="11">
        <f t="shared" si="182"/>
        <v>-1</v>
      </c>
      <c r="BL280" s="9">
        <f t="shared" si="183"/>
        <v>731</v>
      </c>
    </row>
    <row r="281" spans="1:64" ht="18" customHeight="1" outlineLevel="2">
      <c r="A281" s="81">
        <f>[1]DATA!A281</f>
        <v>166020</v>
      </c>
      <c r="B281" s="82" t="str">
        <f>[1]DATA!B281</f>
        <v>Ginger Powder</v>
      </c>
      <c r="C281" s="82" t="str">
        <f>[1]DATA!C281</f>
        <v>Kilogram</v>
      </c>
      <c r="E281" s="83"/>
      <c r="F281" s="84"/>
      <c r="G281" s="85"/>
      <c r="I281" s="83">
        <f>'[1](01)'!$J281</f>
        <v>0</v>
      </c>
      <c r="J281" s="84">
        <f>'[1](01)'!$K281</f>
        <v>0</v>
      </c>
      <c r="K281" s="85">
        <f t="shared" si="179"/>
        <v>0</v>
      </c>
      <c r="M281" s="83">
        <f>'[1](02)'!$J281</f>
        <v>1</v>
      </c>
      <c r="N281" s="84">
        <f>'[1](02)'!$K281</f>
        <v>53.67</v>
      </c>
      <c r="O281" s="85">
        <f t="shared" si="168"/>
        <v>1</v>
      </c>
      <c r="Q281" s="83">
        <f>'[1](03)'!$J281</f>
        <v>0</v>
      </c>
      <c r="R281" s="84">
        <f>'[1](03)'!$K281</f>
        <v>0</v>
      </c>
      <c r="S281" s="85">
        <f t="shared" si="169"/>
        <v>0</v>
      </c>
      <c r="U281" s="83">
        <f>'[1](04)'!$J281</f>
        <v>0</v>
      </c>
      <c r="V281" s="84">
        <f>'[1](04)'!$K281</f>
        <v>0</v>
      </c>
      <c r="W281" s="85">
        <f t="shared" si="170"/>
        <v>0</v>
      </c>
      <c r="Y281" s="83">
        <f>'[1](05)'!$J281</f>
        <v>0</v>
      </c>
      <c r="Z281" s="84">
        <f>'[1](05)'!$K281</f>
        <v>0</v>
      </c>
      <c r="AA281" s="85">
        <f t="shared" si="171"/>
        <v>0</v>
      </c>
      <c r="AC281" s="83">
        <f>'[1](06)'!$J281</f>
        <v>0</v>
      </c>
      <c r="AD281" s="84">
        <f>'[1](06)'!$K281</f>
        <v>0</v>
      </c>
      <c r="AE281" s="85">
        <f t="shared" si="172"/>
        <v>0</v>
      </c>
      <c r="AG281" s="83">
        <f>'[1](07)'!$J281</f>
        <v>0</v>
      </c>
      <c r="AH281" s="84">
        <f>'[1](07)'!$K281</f>
        <v>0</v>
      </c>
      <c r="AI281" s="85">
        <f t="shared" si="173"/>
        <v>0</v>
      </c>
      <c r="AK281" s="83">
        <f>'[1](08)'!$J281</f>
        <v>0</v>
      </c>
      <c r="AL281" s="84">
        <f>'[1](08)'!$K281</f>
        <v>0</v>
      </c>
      <c r="AM281" s="85">
        <f t="shared" si="174"/>
        <v>0</v>
      </c>
      <c r="AO281" s="83">
        <f>'[1](09)'!$J281</f>
        <v>0</v>
      </c>
      <c r="AP281" s="84">
        <f>'[1](09)'!$K281</f>
        <v>0</v>
      </c>
      <c r="AQ281" s="85">
        <f t="shared" si="175"/>
        <v>0</v>
      </c>
      <c r="AS281" s="83">
        <f>'[1](10)'!$J281</f>
        <v>0</v>
      </c>
      <c r="AT281" s="84">
        <f>'[1](10)'!$K281</f>
        <v>0</v>
      </c>
      <c r="AU281" s="85">
        <f t="shared" si="176"/>
        <v>0</v>
      </c>
      <c r="AW281" s="83">
        <f>'[1](11)'!$J281</f>
        <v>0</v>
      </c>
      <c r="AX281" s="84">
        <f>'[1](11)'!$K281</f>
        <v>0</v>
      </c>
      <c r="AY281" s="85">
        <f t="shared" si="177"/>
        <v>0</v>
      </c>
      <c r="BA281" s="83">
        <f>'[1](12)'!$J281</f>
        <v>0</v>
      </c>
      <c r="BB281" s="84">
        <f>'[1](12)'!$K281</f>
        <v>0</v>
      </c>
      <c r="BC281" s="85">
        <f t="shared" si="178"/>
        <v>0</v>
      </c>
      <c r="BE281" s="86">
        <f t="shared" si="180"/>
        <v>1</v>
      </c>
      <c r="BF281" s="87">
        <f>IFERROR(HLOOKUP(BE281,A281:$BD$5001,$BL281,0),0)</f>
        <v>43159</v>
      </c>
      <c r="BG281" s="86">
        <f t="shared" si="181"/>
        <v>0</v>
      </c>
      <c r="BH281" s="87">
        <f>IFERROR(HLOOKUP(BG281,A281:$BD$5001,$BL281,0),0)</f>
        <v>43131</v>
      </c>
      <c r="BI281" s="88">
        <f t="shared" si="184"/>
        <v>1</v>
      </c>
      <c r="BJ281" s="89">
        <f t="shared" si="182"/>
        <v>-1</v>
      </c>
      <c r="BL281" s="9">
        <f t="shared" si="183"/>
        <v>730</v>
      </c>
    </row>
    <row r="282" spans="1:64" ht="18" customHeight="1" outlineLevel="2">
      <c r="A282" s="74">
        <f>[1]DATA!A282</f>
        <v>166021</v>
      </c>
      <c r="B282" s="75" t="str">
        <f>[1]DATA!B282</f>
        <v>Knorr For East 500 Gr</v>
      </c>
      <c r="C282" s="75" t="str">
        <f>[1]DATA!C282</f>
        <v>Tin 500 Gr</v>
      </c>
      <c r="E282" s="76"/>
      <c r="F282" s="77"/>
      <c r="G282" s="78"/>
      <c r="I282" s="76">
        <f>'[1](01)'!$J282</f>
        <v>0</v>
      </c>
      <c r="J282" s="77">
        <f>'[1](01)'!$K282</f>
        <v>0</v>
      </c>
      <c r="K282" s="78">
        <f t="shared" si="179"/>
        <v>0</v>
      </c>
      <c r="M282" s="76">
        <f>'[1](02)'!$J282</f>
        <v>0</v>
      </c>
      <c r="N282" s="77">
        <f>'[1](02)'!$K282</f>
        <v>0</v>
      </c>
      <c r="O282" s="78">
        <f t="shared" si="168"/>
        <v>0</v>
      </c>
      <c r="Q282" s="76">
        <f>'[1](03)'!$J282</f>
        <v>0</v>
      </c>
      <c r="R282" s="77">
        <f>'[1](03)'!$K282</f>
        <v>0</v>
      </c>
      <c r="S282" s="78">
        <f t="shared" si="169"/>
        <v>0</v>
      </c>
      <c r="U282" s="76">
        <f>'[1](04)'!$J282</f>
        <v>0</v>
      </c>
      <c r="V282" s="77">
        <f>'[1](04)'!$K282</f>
        <v>0</v>
      </c>
      <c r="W282" s="78">
        <f t="shared" si="170"/>
        <v>0</v>
      </c>
      <c r="Y282" s="76">
        <f>'[1](05)'!$J282</f>
        <v>0</v>
      </c>
      <c r="Z282" s="77">
        <f>'[1](05)'!$K282</f>
        <v>0</v>
      </c>
      <c r="AA282" s="78">
        <f t="shared" si="171"/>
        <v>0</v>
      </c>
      <c r="AC282" s="76">
        <f>'[1](06)'!$J282</f>
        <v>0</v>
      </c>
      <c r="AD282" s="77">
        <f>'[1](06)'!$K282</f>
        <v>0</v>
      </c>
      <c r="AE282" s="78">
        <f t="shared" si="172"/>
        <v>0</v>
      </c>
      <c r="AG282" s="76">
        <f>'[1](07)'!$J282</f>
        <v>0</v>
      </c>
      <c r="AH282" s="77">
        <f>'[1](07)'!$K282</f>
        <v>0</v>
      </c>
      <c r="AI282" s="78">
        <f t="shared" si="173"/>
        <v>0</v>
      </c>
      <c r="AK282" s="76">
        <f>'[1](08)'!$J282</f>
        <v>0</v>
      </c>
      <c r="AL282" s="77">
        <f>'[1](08)'!$K282</f>
        <v>0</v>
      </c>
      <c r="AM282" s="78">
        <f t="shared" si="174"/>
        <v>0</v>
      </c>
      <c r="AO282" s="76">
        <f>'[1](09)'!$J282</f>
        <v>0</v>
      </c>
      <c r="AP282" s="77">
        <f>'[1](09)'!$K282</f>
        <v>0</v>
      </c>
      <c r="AQ282" s="78">
        <f t="shared" si="175"/>
        <v>0</v>
      </c>
      <c r="AS282" s="76">
        <f>'[1](10)'!$J282</f>
        <v>0</v>
      </c>
      <c r="AT282" s="77">
        <f>'[1](10)'!$K282</f>
        <v>0</v>
      </c>
      <c r="AU282" s="78">
        <f t="shared" si="176"/>
        <v>0</v>
      </c>
      <c r="AW282" s="76">
        <f>'[1](11)'!$J282</f>
        <v>0</v>
      </c>
      <c r="AX282" s="77">
        <f>'[1](11)'!$K282</f>
        <v>0</v>
      </c>
      <c r="AY282" s="78">
        <f t="shared" si="177"/>
        <v>0</v>
      </c>
      <c r="BA282" s="76">
        <f>'[1](12)'!$J282</f>
        <v>0</v>
      </c>
      <c r="BB282" s="77">
        <f>'[1](12)'!$K282</f>
        <v>0</v>
      </c>
      <c r="BC282" s="78">
        <f t="shared" si="178"/>
        <v>0</v>
      </c>
      <c r="BE282" s="79">
        <f t="shared" si="180"/>
        <v>0</v>
      </c>
      <c r="BF282" s="80">
        <f>IFERROR(HLOOKUP(BE282,A282:$BD$5001,$BL282,0),0)</f>
        <v>43131</v>
      </c>
      <c r="BG282" s="79">
        <f t="shared" si="181"/>
        <v>0</v>
      </c>
      <c r="BH282" s="80">
        <f>IFERROR(HLOOKUP(BG282,A282:$BD$5001,$BL282,0),0)</f>
        <v>43131</v>
      </c>
      <c r="BI282" s="10">
        <f t="shared" si="184"/>
        <v>0</v>
      </c>
      <c r="BJ282" s="11">
        <f t="shared" si="182"/>
        <v>0</v>
      </c>
      <c r="BL282" s="9">
        <f t="shared" si="183"/>
        <v>729</v>
      </c>
    </row>
    <row r="283" spans="1:64" ht="18" customHeight="1" outlineLevel="2">
      <c r="A283" s="81">
        <f>[1]DATA!A283</f>
        <v>166022</v>
      </c>
      <c r="B283" s="82" t="str">
        <f>[1]DATA!B283</f>
        <v>Knorr For Grill 500 Gr</v>
      </c>
      <c r="C283" s="82" t="str">
        <f>[1]DATA!C283</f>
        <v>Tin 500 Gr</v>
      </c>
      <c r="E283" s="83"/>
      <c r="F283" s="84"/>
      <c r="G283" s="85"/>
      <c r="I283" s="83">
        <f>'[1](01)'!$J283</f>
        <v>0</v>
      </c>
      <c r="J283" s="84">
        <f>'[1](01)'!$K283</f>
        <v>0</v>
      </c>
      <c r="K283" s="85">
        <f t="shared" si="179"/>
        <v>0</v>
      </c>
      <c r="M283" s="83">
        <f>'[1](02)'!$J283</f>
        <v>0</v>
      </c>
      <c r="N283" s="84">
        <f>'[1](02)'!$K283</f>
        <v>0</v>
      </c>
      <c r="O283" s="85">
        <f t="shared" si="168"/>
        <v>0</v>
      </c>
      <c r="Q283" s="83">
        <f>'[1](03)'!$J283</f>
        <v>0</v>
      </c>
      <c r="R283" s="84">
        <f>'[1](03)'!$K283</f>
        <v>0</v>
      </c>
      <c r="S283" s="85">
        <f t="shared" si="169"/>
        <v>0</v>
      </c>
      <c r="U283" s="83">
        <f>'[1](04)'!$J283</f>
        <v>0</v>
      </c>
      <c r="V283" s="84">
        <f>'[1](04)'!$K283</f>
        <v>0</v>
      </c>
      <c r="W283" s="85">
        <f t="shared" si="170"/>
        <v>0</v>
      </c>
      <c r="Y283" s="83">
        <f>'[1](05)'!$J283</f>
        <v>0</v>
      </c>
      <c r="Z283" s="84">
        <f>'[1](05)'!$K283</f>
        <v>0</v>
      </c>
      <c r="AA283" s="85">
        <f t="shared" si="171"/>
        <v>0</v>
      </c>
      <c r="AC283" s="83">
        <f>'[1](06)'!$J283</f>
        <v>0</v>
      </c>
      <c r="AD283" s="84">
        <f>'[1](06)'!$K283</f>
        <v>0</v>
      </c>
      <c r="AE283" s="85">
        <f t="shared" si="172"/>
        <v>0</v>
      </c>
      <c r="AG283" s="83">
        <f>'[1](07)'!$J283</f>
        <v>0</v>
      </c>
      <c r="AH283" s="84">
        <f>'[1](07)'!$K283</f>
        <v>0</v>
      </c>
      <c r="AI283" s="85">
        <f t="shared" si="173"/>
        <v>0</v>
      </c>
      <c r="AK283" s="83">
        <f>'[1](08)'!$J283</f>
        <v>0</v>
      </c>
      <c r="AL283" s="84">
        <f>'[1](08)'!$K283</f>
        <v>0</v>
      </c>
      <c r="AM283" s="85">
        <f t="shared" si="174"/>
        <v>0</v>
      </c>
      <c r="AO283" s="83">
        <f>'[1](09)'!$J283</f>
        <v>0</v>
      </c>
      <c r="AP283" s="84">
        <f>'[1](09)'!$K283</f>
        <v>0</v>
      </c>
      <c r="AQ283" s="85">
        <f t="shared" si="175"/>
        <v>0</v>
      </c>
      <c r="AS283" s="83">
        <f>'[1](10)'!$J283</f>
        <v>0</v>
      </c>
      <c r="AT283" s="84">
        <f>'[1](10)'!$K283</f>
        <v>0</v>
      </c>
      <c r="AU283" s="85">
        <f t="shared" si="176"/>
        <v>0</v>
      </c>
      <c r="AW283" s="83">
        <f>'[1](11)'!$J283</f>
        <v>0</v>
      </c>
      <c r="AX283" s="84">
        <f>'[1](11)'!$K283</f>
        <v>0</v>
      </c>
      <c r="AY283" s="85">
        <f t="shared" si="177"/>
        <v>0</v>
      </c>
      <c r="BA283" s="83">
        <f>'[1](12)'!$J283</f>
        <v>0</v>
      </c>
      <c r="BB283" s="84">
        <f>'[1](12)'!$K283</f>
        <v>0</v>
      </c>
      <c r="BC283" s="85">
        <f t="shared" si="178"/>
        <v>0</v>
      </c>
      <c r="BE283" s="86">
        <f t="shared" si="180"/>
        <v>0</v>
      </c>
      <c r="BF283" s="87">
        <f>IFERROR(HLOOKUP(BE283,A283:$BD$5001,$BL283,0),0)</f>
        <v>43131</v>
      </c>
      <c r="BG283" s="86">
        <f t="shared" si="181"/>
        <v>0</v>
      </c>
      <c r="BH283" s="87">
        <f>IFERROR(HLOOKUP(BG283,A283:$BD$5001,$BL283,0),0)</f>
        <v>43131</v>
      </c>
      <c r="BI283" s="88">
        <f t="shared" si="184"/>
        <v>0</v>
      </c>
      <c r="BJ283" s="89">
        <f t="shared" si="182"/>
        <v>0</v>
      </c>
      <c r="BL283" s="9">
        <f t="shared" si="183"/>
        <v>728</v>
      </c>
    </row>
    <row r="284" spans="1:64" ht="18" customHeight="1" outlineLevel="2">
      <c r="A284" s="74">
        <f>[1]DATA!A284</f>
        <v>166023</v>
      </c>
      <c r="B284" s="75" t="str">
        <f>[1]DATA!B284</f>
        <v>Knorr For Poultry 500 Gr</v>
      </c>
      <c r="C284" s="75" t="str">
        <f>[1]DATA!C284</f>
        <v>Tin 500 Gr</v>
      </c>
      <c r="E284" s="76"/>
      <c r="F284" s="77"/>
      <c r="G284" s="78"/>
      <c r="I284" s="76">
        <f>'[1](01)'!$J284</f>
        <v>0</v>
      </c>
      <c r="J284" s="77">
        <f>'[1](01)'!$K284</f>
        <v>0</v>
      </c>
      <c r="K284" s="78">
        <f t="shared" si="179"/>
        <v>0</v>
      </c>
      <c r="M284" s="76">
        <f>'[1](02)'!$J284</f>
        <v>0</v>
      </c>
      <c r="N284" s="77">
        <f>'[1](02)'!$K284</f>
        <v>0</v>
      </c>
      <c r="O284" s="78">
        <f t="shared" si="168"/>
        <v>0</v>
      </c>
      <c r="Q284" s="76">
        <f>'[1](03)'!$J284</f>
        <v>0</v>
      </c>
      <c r="R284" s="77">
        <f>'[1](03)'!$K284</f>
        <v>0</v>
      </c>
      <c r="S284" s="78">
        <f t="shared" si="169"/>
        <v>0</v>
      </c>
      <c r="U284" s="76">
        <f>'[1](04)'!$J284</f>
        <v>0</v>
      </c>
      <c r="V284" s="77">
        <f>'[1](04)'!$K284</f>
        <v>0</v>
      </c>
      <c r="W284" s="78">
        <f t="shared" si="170"/>
        <v>0</v>
      </c>
      <c r="Y284" s="76">
        <f>'[1](05)'!$J284</f>
        <v>0</v>
      </c>
      <c r="Z284" s="77">
        <f>'[1](05)'!$K284</f>
        <v>0</v>
      </c>
      <c r="AA284" s="78">
        <f t="shared" si="171"/>
        <v>0</v>
      </c>
      <c r="AC284" s="76">
        <f>'[1](06)'!$J284</f>
        <v>0</v>
      </c>
      <c r="AD284" s="77">
        <f>'[1](06)'!$K284</f>
        <v>0</v>
      </c>
      <c r="AE284" s="78">
        <f t="shared" si="172"/>
        <v>0</v>
      </c>
      <c r="AG284" s="76">
        <f>'[1](07)'!$J284</f>
        <v>0</v>
      </c>
      <c r="AH284" s="77">
        <f>'[1](07)'!$K284</f>
        <v>0</v>
      </c>
      <c r="AI284" s="78">
        <f t="shared" si="173"/>
        <v>0</v>
      </c>
      <c r="AK284" s="76">
        <f>'[1](08)'!$J284</f>
        <v>0</v>
      </c>
      <c r="AL284" s="77">
        <f>'[1](08)'!$K284</f>
        <v>0</v>
      </c>
      <c r="AM284" s="78">
        <f t="shared" si="174"/>
        <v>0</v>
      </c>
      <c r="AO284" s="76">
        <f>'[1](09)'!$J284</f>
        <v>0</v>
      </c>
      <c r="AP284" s="77">
        <f>'[1](09)'!$K284</f>
        <v>0</v>
      </c>
      <c r="AQ284" s="78">
        <f t="shared" si="175"/>
        <v>0</v>
      </c>
      <c r="AS284" s="76">
        <f>'[1](10)'!$J284</f>
        <v>0</v>
      </c>
      <c r="AT284" s="77">
        <f>'[1](10)'!$K284</f>
        <v>0</v>
      </c>
      <c r="AU284" s="78">
        <f t="shared" si="176"/>
        <v>0</v>
      </c>
      <c r="AW284" s="76">
        <f>'[1](11)'!$J284</f>
        <v>0</v>
      </c>
      <c r="AX284" s="77">
        <f>'[1](11)'!$K284</f>
        <v>0</v>
      </c>
      <c r="AY284" s="78">
        <f t="shared" si="177"/>
        <v>0</v>
      </c>
      <c r="BA284" s="76">
        <f>'[1](12)'!$J284</f>
        <v>0</v>
      </c>
      <c r="BB284" s="77">
        <f>'[1](12)'!$K284</f>
        <v>0</v>
      </c>
      <c r="BC284" s="78">
        <f t="shared" si="178"/>
        <v>0</v>
      </c>
      <c r="BE284" s="79">
        <f t="shared" si="180"/>
        <v>0</v>
      </c>
      <c r="BF284" s="80">
        <f>IFERROR(HLOOKUP(BE284,A284:$BD$5001,$BL284,0),0)</f>
        <v>43131</v>
      </c>
      <c r="BG284" s="79">
        <f t="shared" si="181"/>
        <v>0</v>
      </c>
      <c r="BH284" s="80">
        <f>IFERROR(HLOOKUP(BG284,A284:$BD$5001,$BL284,0),0)</f>
        <v>43131</v>
      </c>
      <c r="BI284" s="10">
        <f t="shared" si="184"/>
        <v>0</v>
      </c>
      <c r="BJ284" s="11">
        <f t="shared" si="182"/>
        <v>0</v>
      </c>
      <c r="BL284" s="9">
        <f t="shared" si="183"/>
        <v>727</v>
      </c>
    </row>
    <row r="285" spans="1:64" ht="18" customHeight="1" outlineLevel="2">
      <c r="A285" s="81">
        <f>[1]DATA!A285</f>
        <v>166024</v>
      </c>
      <c r="B285" s="82" t="str">
        <f>[1]DATA!B285</f>
        <v>Beans Cowpeas ( Lobia )</v>
      </c>
      <c r="C285" s="82" t="str">
        <f>[1]DATA!C285</f>
        <v>Kilogram</v>
      </c>
      <c r="E285" s="83"/>
      <c r="F285" s="84"/>
      <c r="G285" s="85"/>
      <c r="I285" s="83">
        <f>'[1](01)'!$J285</f>
        <v>45</v>
      </c>
      <c r="J285" s="84">
        <f>'[1](01)'!$K285</f>
        <v>1149.45</v>
      </c>
      <c r="K285" s="85">
        <f t="shared" si="179"/>
        <v>1</v>
      </c>
      <c r="M285" s="83">
        <f>'[1](02)'!$J285</f>
        <v>35</v>
      </c>
      <c r="N285" s="84">
        <f>'[1](02)'!$K285</f>
        <v>907.37</v>
      </c>
      <c r="O285" s="85">
        <f t="shared" si="168"/>
        <v>-0.2857142857142857</v>
      </c>
      <c r="Q285" s="83">
        <f>'[1](03)'!$J285</f>
        <v>0</v>
      </c>
      <c r="R285" s="84">
        <f>'[1](03)'!$K285</f>
        <v>0</v>
      </c>
      <c r="S285" s="85">
        <f t="shared" si="169"/>
        <v>0</v>
      </c>
      <c r="U285" s="83">
        <f>'[1](04)'!$J285</f>
        <v>0</v>
      </c>
      <c r="V285" s="84">
        <f>'[1](04)'!$K285</f>
        <v>0</v>
      </c>
      <c r="W285" s="85">
        <f t="shared" si="170"/>
        <v>0</v>
      </c>
      <c r="Y285" s="83">
        <f>'[1](05)'!$J285</f>
        <v>0</v>
      </c>
      <c r="Z285" s="84">
        <f>'[1](05)'!$K285</f>
        <v>0</v>
      </c>
      <c r="AA285" s="85">
        <f t="shared" si="171"/>
        <v>0</v>
      </c>
      <c r="AC285" s="83">
        <f>'[1](06)'!$J285</f>
        <v>0</v>
      </c>
      <c r="AD285" s="84">
        <f>'[1](06)'!$K285</f>
        <v>0</v>
      </c>
      <c r="AE285" s="85">
        <f t="shared" si="172"/>
        <v>0</v>
      </c>
      <c r="AG285" s="83">
        <f>'[1](07)'!$J285</f>
        <v>0</v>
      </c>
      <c r="AH285" s="84">
        <f>'[1](07)'!$K285</f>
        <v>0</v>
      </c>
      <c r="AI285" s="85">
        <f t="shared" si="173"/>
        <v>0</v>
      </c>
      <c r="AK285" s="83">
        <f>'[1](08)'!$J285</f>
        <v>0</v>
      </c>
      <c r="AL285" s="84">
        <f>'[1](08)'!$K285</f>
        <v>0</v>
      </c>
      <c r="AM285" s="85">
        <f t="shared" si="174"/>
        <v>0</v>
      </c>
      <c r="AO285" s="83">
        <f>'[1](09)'!$J285</f>
        <v>0</v>
      </c>
      <c r="AP285" s="84">
        <f>'[1](09)'!$K285</f>
        <v>0</v>
      </c>
      <c r="AQ285" s="85">
        <f t="shared" si="175"/>
        <v>0</v>
      </c>
      <c r="AS285" s="83">
        <f>'[1](10)'!$J285</f>
        <v>0</v>
      </c>
      <c r="AT285" s="84">
        <f>'[1](10)'!$K285</f>
        <v>0</v>
      </c>
      <c r="AU285" s="85">
        <f t="shared" si="176"/>
        <v>0</v>
      </c>
      <c r="AW285" s="83">
        <f>'[1](11)'!$J285</f>
        <v>0</v>
      </c>
      <c r="AX285" s="84">
        <f>'[1](11)'!$K285</f>
        <v>0</v>
      </c>
      <c r="AY285" s="85">
        <f t="shared" si="177"/>
        <v>0</v>
      </c>
      <c r="BA285" s="83">
        <f>'[1](12)'!$J285</f>
        <v>0</v>
      </c>
      <c r="BB285" s="84">
        <f>'[1](12)'!$K285</f>
        <v>0</v>
      </c>
      <c r="BC285" s="85">
        <f t="shared" si="178"/>
        <v>0</v>
      </c>
      <c r="BE285" s="86">
        <f t="shared" si="180"/>
        <v>45</v>
      </c>
      <c r="BF285" s="87">
        <f>IFERROR(HLOOKUP(BE285,A285:$BD$5001,$BL285,0),0)</f>
        <v>43131</v>
      </c>
      <c r="BG285" s="86">
        <f t="shared" si="181"/>
        <v>0</v>
      </c>
      <c r="BH285" s="87">
        <f>IFERROR(HLOOKUP(BG285,A285:$BD$5001,$BL285,0),0)</f>
        <v>43190</v>
      </c>
      <c r="BI285" s="88">
        <f t="shared" si="184"/>
        <v>45</v>
      </c>
      <c r="BJ285" s="89">
        <f t="shared" si="182"/>
        <v>-1</v>
      </c>
      <c r="BL285" s="9">
        <f t="shared" si="183"/>
        <v>726</v>
      </c>
    </row>
    <row r="286" spans="1:64" ht="18" customHeight="1" outlineLevel="2">
      <c r="A286" s="74">
        <f>[1]DATA!A286</f>
        <v>166026</v>
      </c>
      <c r="B286" s="75" t="str">
        <f>[1]DATA!B286</f>
        <v>Lentils Black</v>
      </c>
      <c r="C286" s="75" t="str">
        <f>[1]DATA!C286</f>
        <v>Kilogram</v>
      </c>
      <c r="E286" s="76"/>
      <c r="F286" s="77"/>
      <c r="G286" s="78"/>
      <c r="I286" s="76">
        <f>'[1](01)'!$J286</f>
        <v>40</v>
      </c>
      <c r="J286" s="77">
        <f>'[1](01)'!$K286</f>
        <v>723.46</v>
      </c>
      <c r="K286" s="78">
        <f t="shared" si="179"/>
        <v>1</v>
      </c>
      <c r="M286" s="76">
        <f>'[1](02)'!$J286</f>
        <v>40</v>
      </c>
      <c r="N286" s="77">
        <f>'[1](02)'!$K286</f>
        <v>774.31</v>
      </c>
      <c r="O286" s="78">
        <f t="shared" si="168"/>
        <v>0</v>
      </c>
      <c r="Q286" s="76">
        <f>'[1](03)'!$J286</f>
        <v>0</v>
      </c>
      <c r="R286" s="77">
        <f>'[1](03)'!$K286</f>
        <v>0</v>
      </c>
      <c r="S286" s="78">
        <f t="shared" si="169"/>
        <v>0</v>
      </c>
      <c r="U286" s="76">
        <f>'[1](04)'!$J286</f>
        <v>0</v>
      </c>
      <c r="V286" s="77">
        <f>'[1](04)'!$K286</f>
        <v>0</v>
      </c>
      <c r="W286" s="78">
        <f t="shared" si="170"/>
        <v>0</v>
      </c>
      <c r="Y286" s="76">
        <f>'[1](05)'!$J286</f>
        <v>0</v>
      </c>
      <c r="Z286" s="77">
        <f>'[1](05)'!$K286</f>
        <v>0</v>
      </c>
      <c r="AA286" s="78">
        <f t="shared" si="171"/>
        <v>0</v>
      </c>
      <c r="AC286" s="76">
        <f>'[1](06)'!$J286</f>
        <v>0</v>
      </c>
      <c r="AD286" s="77">
        <f>'[1](06)'!$K286</f>
        <v>0</v>
      </c>
      <c r="AE286" s="78">
        <f t="shared" si="172"/>
        <v>0</v>
      </c>
      <c r="AG286" s="76">
        <f>'[1](07)'!$J286</f>
        <v>0</v>
      </c>
      <c r="AH286" s="77">
        <f>'[1](07)'!$K286</f>
        <v>0</v>
      </c>
      <c r="AI286" s="78">
        <f t="shared" si="173"/>
        <v>0</v>
      </c>
      <c r="AK286" s="76">
        <f>'[1](08)'!$J286</f>
        <v>0</v>
      </c>
      <c r="AL286" s="77">
        <f>'[1](08)'!$K286</f>
        <v>0</v>
      </c>
      <c r="AM286" s="78">
        <f t="shared" si="174"/>
        <v>0</v>
      </c>
      <c r="AO286" s="76">
        <f>'[1](09)'!$J286</f>
        <v>0</v>
      </c>
      <c r="AP286" s="77">
        <f>'[1](09)'!$K286</f>
        <v>0</v>
      </c>
      <c r="AQ286" s="78">
        <f t="shared" si="175"/>
        <v>0</v>
      </c>
      <c r="AS286" s="76">
        <f>'[1](10)'!$J286</f>
        <v>0</v>
      </c>
      <c r="AT286" s="77">
        <f>'[1](10)'!$K286</f>
        <v>0</v>
      </c>
      <c r="AU286" s="78">
        <f t="shared" si="176"/>
        <v>0</v>
      </c>
      <c r="AW286" s="76">
        <f>'[1](11)'!$J286</f>
        <v>0</v>
      </c>
      <c r="AX286" s="77">
        <f>'[1](11)'!$K286</f>
        <v>0</v>
      </c>
      <c r="AY286" s="78">
        <f t="shared" si="177"/>
        <v>0</v>
      </c>
      <c r="BA286" s="76">
        <f>'[1](12)'!$J286</f>
        <v>0</v>
      </c>
      <c r="BB286" s="77">
        <f>'[1](12)'!$K286</f>
        <v>0</v>
      </c>
      <c r="BC286" s="78">
        <f t="shared" si="178"/>
        <v>0</v>
      </c>
      <c r="BE286" s="79">
        <f t="shared" si="180"/>
        <v>40</v>
      </c>
      <c r="BF286" s="80">
        <f>IFERROR(HLOOKUP(BE286,A286:$BD$5001,$BL286,0),0)</f>
        <v>43131</v>
      </c>
      <c r="BG286" s="79">
        <f t="shared" si="181"/>
        <v>0</v>
      </c>
      <c r="BH286" s="80">
        <f>IFERROR(HLOOKUP(BG286,A286:$BD$5001,$BL286,0),0)</f>
        <v>0</v>
      </c>
      <c r="BI286" s="10">
        <f t="shared" si="184"/>
        <v>40</v>
      </c>
      <c r="BJ286" s="11">
        <f t="shared" si="182"/>
        <v>-1</v>
      </c>
      <c r="BL286" s="9">
        <f t="shared" si="183"/>
        <v>725</v>
      </c>
    </row>
    <row r="287" spans="1:64" ht="18" customHeight="1" outlineLevel="2">
      <c r="A287" s="81">
        <f>[1]DATA!A287</f>
        <v>166027</v>
      </c>
      <c r="B287" s="82" t="str">
        <f>[1]DATA!B287</f>
        <v>Lentils Yellow</v>
      </c>
      <c r="C287" s="82" t="str">
        <f>[1]DATA!C287</f>
        <v>Kilogram</v>
      </c>
      <c r="E287" s="83"/>
      <c r="F287" s="84"/>
      <c r="G287" s="85"/>
      <c r="I287" s="83">
        <f>'[1](01)'!$J287</f>
        <v>65</v>
      </c>
      <c r="J287" s="84">
        <f>'[1](01)'!$K287</f>
        <v>1300</v>
      </c>
      <c r="K287" s="85">
        <f t="shared" si="179"/>
        <v>1</v>
      </c>
      <c r="M287" s="83">
        <f>'[1](02)'!$J287</f>
        <v>60</v>
      </c>
      <c r="N287" s="84">
        <f>'[1](02)'!$K287</f>
        <v>1248</v>
      </c>
      <c r="O287" s="85">
        <f t="shared" si="168"/>
        <v>-8.3333333333333329E-2</v>
      </c>
      <c r="Q287" s="83">
        <f>'[1](03)'!$J287</f>
        <v>0</v>
      </c>
      <c r="R287" s="84">
        <f>'[1](03)'!$K287</f>
        <v>0</v>
      </c>
      <c r="S287" s="85">
        <f t="shared" si="169"/>
        <v>0</v>
      </c>
      <c r="U287" s="83">
        <f>'[1](04)'!$J287</f>
        <v>0</v>
      </c>
      <c r="V287" s="84">
        <f>'[1](04)'!$K287</f>
        <v>0</v>
      </c>
      <c r="W287" s="85">
        <f t="shared" si="170"/>
        <v>0</v>
      </c>
      <c r="Y287" s="83">
        <f>'[1](05)'!$J287</f>
        <v>0</v>
      </c>
      <c r="Z287" s="84">
        <f>'[1](05)'!$K287</f>
        <v>0</v>
      </c>
      <c r="AA287" s="85">
        <f t="shared" si="171"/>
        <v>0</v>
      </c>
      <c r="AC287" s="83">
        <f>'[1](06)'!$J287</f>
        <v>0</v>
      </c>
      <c r="AD287" s="84">
        <f>'[1](06)'!$K287</f>
        <v>0</v>
      </c>
      <c r="AE287" s="85">
        <f t="shared" si="172"/>
        <v>0</v>
      </c>
      <c r="AG287" s="83">
        <f>'[1](07)'!$J287</f>
        <v>0</v>
      </c>
      <c r="AH287" s="84">
        <f>'[1](07)'!$K287</f>
        <v>0</v>
      </c>
      <c r="AI287" s="85">
        <f t="shared" si="173"/>
        <v>0</v>
      </c>
      <c r="AK287" s="83">
        <f>'[1](08)'!$J287</f>
        <v>0</v>
      </c>
      <c r="AL287" s="84">
        <f>'[1](08)'!$K287</f>
        <v>0</v>
      </c>
      <c r="AM287" s="85">
        <f t="shared" si="174"/>
        <v>0</v>
      </c>
      <c r="AO287" s="83">
        <f>'[1](09)'!$J287</f>
        <v>0</v>
      </c>
      <c r="AP287" s="84">
        <f>'[1](09)'!$K287</f>
        <v>0</v>
      </c>
      <c r="AQ287" s="85">
        <f t="shared" si="175"/>
        <v>0</v>
      </c>
      <c r="AS287" s="83">
        <f>'[1](10)'!$J287</f>
        <v>0</v>
      </c>
      <c r="AT287" s="84">
        <f>'[1](10)'!$K287</f>
        <v>0</v>
      </c>
      <c r="AU287" s="85">
        <f t="shared" si="176"/>
        <v>0</v>
      </c>
      <c r="AW287" s="83">
        <f>'[1](11)'!$J287</f>
        <v>0</v>
      </c>
      <c r="AX287" s="84">
        <f>'[1](11)'!$K287</f>
        <v>0</v>
      </c>
      <c r="AY287" s="85">
        <f t="shared" si="177"/>
        <v>0</v>
      </c>
      <c r="BA287" s="83">
        <f>'[1](12)'!$J287</f>
        <v>0</v>
      </c>
      <c r="BB287" s="84">
        <f>'[1](12)'!$K287</f>
        <v>0</v>
      </c>
      <c r="BC287" s="85">
        <f t="shared" si="178"/>
        <v>0</v>
      </c>
      <c r="BE287" s="86">
        <f t="shared" si="180"/>
        <v>65</v>
      </c>
      <c r="BF287" s="87">
        <f>IFERROR(HLOOKUP(BE287,A287:$BD$5001,$BL287,0),0)</f>
        <v>43131</v>
      </c>
      <c r="BG287" s="86">
        <f t="shared" si="181"/>
        <v>0</v>
      </c>
      <c r="BH287" s="87">
        <f>IFERROR(HLOOKUP(BG287,A287:$BD$5001,$BL287,0),0)</f>
        <v>43190</v>
      </c>
      <c r="BI287" s="88">
        <f t="shared" si="184"/>
        <v>65</v>
      </c>
      <c r="BJ287" s="89">
        <f t="shared" si="182"/>
        <v>-1</v>
      </c>
      <c r="BL287" s="9">
        <f t="shared" si="183"/>
        <v>724</v>
      </c>
    </row>
    <row r="288" spans="1:64" ht="18" customHeight="1" outlineLevel="2">
      <c r="A288" s="74">
        <f>[1]DATA!A288</f>
        <v>166029</v>
      </c>
      <c r="B288" s="75" t="str">
        <f>[1]DATA!B288</f>
        <v>Oregano Dry</v>
      </c>
      <c r="C288" s="75" t="str">
        <f>[1]DATA!C288</f>
        <v>Kilogram</v>
      </c>
      <c r="E288" s="76"/>
      <c r="F288" s="77"/>
      <c r="G288" s="78"/>
      <c r="I288" s="76">
        <f>'[1](01)'!$J288</f>
        <v>4</v>
      </c>
      <c r="J288" s="77">
        <f>'[1](01)'!$K288</f>
        <v>108</v>
      </c>
      <c r="K288" s="78">
        <f t="shared" si="179"/>
        <v>1</v>
      </c>
      <c r="M288" s="76">
        <f>'[1](02)'!$J288</f>
        <v>1</v>
      </c>
      <c r="N288" s="77">
        <f>'[1](02)'!$K288</f>
        <v>27.71</v>
      </c>
      <c r="O288" s="78">
        <f t="shared" si="168"/>
        <v>-3</v>
      </c>
      <c r="Q288" s="76">
        <f>'[1](03)'!$J288</f>
        <v>0</v>
      </c>
      <c r="R288" s="77">
        <f>'[1](03)'!$K288</f>
        <v>0</v>
      </c>
      <c r="S288" s="78">
        <f t="shared" si="169"/>
        <v>0</v>
      </c>
      <c r="U288" s="76">
        <f>'[1](04)'!$J288</f>
        <v>0</v>
      </c>
      <c r="V288" s="77">
        <f>'[1](04)'!$K288</f>
        <v>0</v>
      </c>
      <c r="W288" s="78">
        <f t="shared" si="170"/>
        <v>0</v>
      </c>
      <c r="Y288" s="76">
        <f>'[1](05)'!$J288</f>
        <v>0</v>
      </c>
      <c r="Z288" s="77">
        <f>'[1](05)'!$K288</f>
        <v>0</v>
      </c>
      <c r="AA288" s="78">
        <f t="shared" si="171"/>
        <v>0</v>
      </c>
      <c r="AC288" s="76">
        <f>'[1](06)'!$J288</f>
        <v>0</v>
      </c>
      <c r="AD288" s="77">
        <f>'[1](06)'!$K288</f>
        <v>0</v>
      </c>
      <c r="AE288" s="78">
        <f t="shared" si="172"/>
        <v>0</v>
      </c>
      <c r="AG288" s="76">
        <f>'[1](07)'!$J288</f>
        <v>0</v>
      </c>
      <c r="AH288" s="77">
        <f>'[1](07)'!$K288</f>
        <v>0</v>
      </c>
      <c r="AI288" s="78">
        <f t="shared" si="173"/>
        <v>0</v>
      </c>
      <c r="AK288" s="76">
        <f>'[1](08)'!$J288</f>
        <v>0</v>
      </c>
      <c r="AL288" s="77">
        <f>'[1](08)'!$K288</f>
        <v>0</v>
      </c>
      <c r="AM288" s="78">
        <f t="shared" si="174"/>
        <v>0</v>
      </c>
      <c r="AO288" s="76">
        <f>'[1](09)'!$J288</f>
        <v>0</v>
      </c>
      <c r="AP288" s="77">
        <f>'[1](09)'!$K288</f>
        <v>0</v>
      </c>
      <c r="AQ288" s="78">
        <f t="shared" si="175"/>
        <v>0</v>
      </c>
      <c r="AS288" s="76">
        <f>'[1](10)'!$J288</f>
        <v>0</v>
      </c>
      <c r="AT288" s="77">
        <f>'[1](10)'!$K288</f>
        <v>0</v>
      </c>
      <c r="AU288" s="78">
        <f t="shared" si="176"/>
        <v>0</v>
      </c>
      <c r="AW288" s="76">
        <f>'[1](11)'!$J288</f>
        <v>0</v>
      </c>
      <c r="AX288" s="77">
        <f>'[1](11)'!$K288</f>
        <v>0</v>
      </c>
      <c r="AY288" s="78">
        <f t="shared" si="177"/>
        <v>0</v>
      </c>
      <c r="BA288" s="76">
        <f>'[1](12)'!$J288</f>
        <v>0</v>
      </c>
      <c r="BB288" s="77">
        <f>'[1](12)'!$K288</f>
        <v>0</v>
      </c>
      <c r="BC288" s="78">
        <f t="shared" si="178"/>
        <v>0</v>
      </c>
      <c r="BE288" s="79">
        <f t="shared" si="180"/>
        <v>4</v>
      </c>
      <c r="BF288" s="80">
        <f>IFERROR(HLOOKUP(BE288,A288:$BD$5001,$BL288,0),0)</f>
        <v>43131</v>
      </c>
      <c r="BG288" s="79">
        <f t="shared" si="181"/>
        <v>0</v>
      </c>
      <c r="BH288" s="80">
        <f>IFERROR(HLOOKUP(BG288,A288:$BD$5001,$BL288,0),0)</f>
        <v>43190</v>
      </c>
      <c r="BI288" s="10">
        <f t="shared" si="184"/>
        <v>4</v>
      </c>
      <c r="BJ288" s="11">
        <f t="shared" si="182"/>
        <v>-1</v>
      </c>
      <c r="BL288" s="9">
        <f t="shared" si="183"/>
        <v>723</v>
      </c>
    </row>
    <row r="289" spans="1:64" ht="18" customHeight="1" outlineLevel="2">
      <c r="A289" s="81">
        <f>[1]DATA!A289</f>
        <v>166031</v>
      </c>
      <c r="B289" s="82" t="str">
        <f>[1]DATA!B289</f>
        <v>Paprika Powder</v>
      </c>
      <c r="C289" s="82" t="str">
        <f>[1]DATA!C289</f>
        <v>Kilogram</v>
      </c>
      <c r="E289" s="83"/>
      <c r="F289" s="84"/>
      <c r="G289" s="85"/>
      <c r="I289" s="83">
        <f>'[1](01)'!$J289</f>
        <v>4</v>
      </c>
      <c r="J289" s="84">
        <f>'[1](01)'!$K289</f>
        <v>173.55</v>
      </c>
      <c r="K289" s="85">
        <f t="shared" si="179"/>
        <v>1</v>
      </c>
      <c r="M289" s="83">
        <f>'[1](02)'!$J289</f>
        <v>4</v>
      </c>
      <c r="N289" s="84">
        <f>'[1](02)'!$K289</f>
        <v>192</v>
      </c>
      <c r="O289" s="85">
        <f t="shared" si="168"/>
        <v>0</v>
      </c>
      <c r="Q289" s="83">
        <f>'[1](03)'!$J289</f>
        <v>0</v>
      </c>
      <c r="R289" s="84">
        <f>'[1](03)'!$K289</f>
        <v>0</v>
      </c>
      <c r="S289" s="85">
        <f t="shared" si="169"/>
        <v>0</v>
      </c>
      <c r="U289" s="83">
        <f>'[1](04)'!$J289</f>
        <v>0</v>
      </c>
      <c r="V289" s="84">
        <f>'[1](04)'!$K289</f>
        <v>0</v>
      </c>
      <c r="W289" s="85">
        <f t="shared" si="170"/>
        <v>0</v>
      </c>
      <c r="Y289" s="83">
        <f>'[1](05)'!$J289</f>
        <v>0</v>
      </c>
      <c r="Z289" s="84">
        <f>'[1](05)'!$K289</f>
        <v>0</v>
      </c>
      <c r="AA289" s="85">
        <f t="shared" si="171"/>
        <v>0</v>
      </c>
      <c r="AC289" s="83">
        <f>'[1](06)'!$J289</f>
        <v>0</v>
      </c>
      <c r="AD289" s="84">
        <f>'[1](06)'!$K289</f>
        <v>0</v>
      </c>
      <c r="AE289" s="85">
        <f t="shared" si="172"/>
        <v>0</v>
      </c>
      <c r="AG289" s="83">
        <f>'[1](07)'!$J289</f>
        <v>0</v>
      </c>
      <c r="AH289" s="84">
        <f>'[1](07)'!$K289</f>
        <v>0</v>
      </c>
      <c r="AI289" s="85">
        <f t="shared" si="173"/>
        <v>0</v>
      </c>
      <c r="AK289" s="83">
        <f>'[1](08)'!$J289</f>
        <v>0</v>
      </c>
      <c r="AL289" s="84">
        <f>'[1](08)'!$K289</f>
        <v>0</v>
      </c>
      <c r="AM289" s="85">
        <f t="shared" si="174"/>
        <v>0</v>
      </c>
      <c r="AO289" s="83">
        <f>'[1](09)'!$J289</f>
        <v>0</v>
      </c>
      <c r="AP289" s="84">
        <f>'[1](09)'!$K289</f>
        <v>0</v>
      </c>
      <c r="AQ289" s="85">
        <f t="shared" si="175"/>
        <v>0</v>
      </c>
      <c r="AS289" s="83">
        <f>'[1](10)'!$J289</f>
        <v>0</v>
      </c>
      <c r="AT289" s="84">
        <f>'[1](10)'!$K289</f>
        <v>0</v>
      </c>
      <c r="AU289" s="85">
        <f t="shared" si="176"/>
        <v>0</v>
      </c>
      <c r="AW289" s="83">
        <f>'[1](11)'!$J289</f>
        <v>0</v>
      </c>
      <c r="AX289" s="84">
        <f>'[1](11)'!$K289</f>
        <v>0</v>
      </c>
      <c r="AY289" s="85">
        <f t="shared" si="177"/>
        <v>0</v>
      </c>
      <c r="BA289" s="83">
        <f>'[1](12)'!$J289</f>
        <v>0</v>
      </c>
      <c r="BB289" s="84">
        <f>'[1](12)'!$K289</f>
        <v>0</v>
      </c>
      <c r="BC289" s="85">
        <f t="shared" si="178"/>
        <v>0</v>
      </c>
      <c r="BE289" s="86">
        <f t="shared" si="180"/>
        <v>4</v>
      </c>
      <c r="BF289" s="87">
        <f>IFERROR(HLOOKUP(BE289,A289:$BD$5001,$BL289,0),0)</f>
        <v>43131</v>
      </c>
      <c r="BG289" s="86">
        <f t="shared" si="181"/>
        <v>0</v>
      </c>
      <c r="BH289" s="87">
        <f>IFERROR(HLOOKUP(BG289,A289:$BD$5001,$BL289,0),0)</f>
        <v>0</v>
      </c>
      <c r="BI289" s="88">
        <f t="shared" si="184"/>
        <v>4</v>
      </c>
      <c r="BJ289" s="89">
        <f t="shared" si="182"/>
        <v>-1</v>
      </c>
      <c r="BL289" s="9">
        <f t="shared" si="183"/>
        <v>722</v>
      </c>
    </row>
    <row r="290" spans="1:64" ht="18" customHeight="1" outlineLevel="2">
      <c r="A290" s="74">
        <f>[1]DATA!A290</f>
        <v>166032</v>
      </c>
      <c r="B290" s="75" t="str">
        <f>[1]DATA!B290</f>
        <v>PopCorn</v>
      </c>
      <c r="C290" s="75" t="str">
        <f>[1]DATA!C290</f>
        <v>Kilogram</v>
      </c>
      <c r="E290" s="76"/>
      <c r="F290" s="77"/>
      <c r="G290" s="78"/>
      <c r="I290" s="76">
        <f>'[1](01)'!$J290</f>
        <v>0</v>
      </c>
      <c r="J290" s="77">
        <f>'[1](01)'!$K290</f>
        <v>0</v>
      </c>
      <c r="K290" s="78">
        <f t="shared" si="179"/>
        <v>0</v>
      </c>
      <c r="M290" s="76">
        <f>'[1](02)'!$J290</f>
        <v>0</v>
      </c>
      <c r="N290" s="77">
        <f>'[1](02)'!$K290</f>
        <v>0</v>
      </c>
      <c r="O290" s="78">
        <f t="shared" si="168"/>
        <v>0</v>
      </c>
      <c r="Q290" s="76">
        <f>'[1](03)'!$J290</f>
        <v>0</v>
      </c>
      <c r="R290" s="77">
        <f>'[1](03)'!$K290</f>
        <v>0</v>
      </c>
      <c r="S290" s="78">
        <f t="shared" si="169"/>
        <v>0</v>
      </c>
      <c r="U290" s="76">
        <f>'[1](04)'!$J290</f>
        <v>0</v>
      </c>
      <c r="V290" s="77">
        <f>'[1](04)'!$K290</f>
        <v>0</v>
      </c>
      <c r="W290" s="78">
        <f t="shared" si="170"/>
        <v>0</v>
      </c>
      <c r="Y290" s="76">
        <f>'[1](05)'!$J290</f>
        <v>0</v>
      </c>
      <c r="Z290" s="77">
        <f>'[1](05)'!$K290</f>
        <v>0</v>
      </c>
      <c r="AA290" s="78">
        <f t="shared" si="171"/>
        <v>0</v>
      </c>
      <c r="AC290" s="76">
        <f>'[1](06)'!$J290</f>
        <v>0</v>
      </c>
      <c r="AD290" s="77">
        <f>'[1](06)'!$K290</f>
        <v>0</v>
      </c>
      <c r="AE290" s="78">
        <f t="shared" si="172"/>
        <v>0</v>
      </c>
      <c r="AG290" s="76">
        <f>'[1](07)'!$J290</f>
        <v>0</v>
      </c>
      <c r="AH290" s="77">
        <f>'[1](07)'!$K290</f>
        <v>0</v>
      </c>
      <c r="AI290" s="78">
        <f t="shared" si="173"/>
        <v>0</v>
      </c>
      <c r="AK290" s="76">
        <f>'[1](08)'!$J290</f>
        <v>0</v>
      </c>
      <c r="AL290" s="77">
        <f>'[1](08)'!$K290</f>
        <v>0</v>
      </c>
      <c r="AM290" s="78">
        <f t="shared" si="174"/>
        <v>0</v>
      </c>
      <c r="AO290" s="76">
        <f>'[1](09)'!$J290</f>
        <v>0</v>
      </c>
      <c r="AP290" s="77">
        <f>'[1](09)'!$K290</f>
        <v>0</v>
      </c>
      <c r="AQ290" s="78">
        <f t="shared" si="175"/>
        <v>0</v>
      </c>
      <c r="AS290" s="76">
        <f>'[1](10)'!$J290</f>
        <v>0</v>
      </c>
      <c r="AT290" s="77">
        <f>'[1](10)'!$K290</f>
        <v>0</v>
      </c>
      <c r="AU290" s="78">
        <f t="shared" si="176"/>
        <v>0</v>
      </c>
      <c r="AW290" s="76">
        <f>'[1](11)'!$J290</f>
        <v>0</v>
      </c>
      <c r="AX290" s="77">
        <f>'[1](11)'!$K290</f>
        <v>0</v>
      </c>
      <c r="AY290" s="78">
        <f t="shared" si="177"/>
        <v>0</v>
      </c>
      <c r="BA290" s="76">
        <f>'[1](12)'!$J290</f>
        <v>0</v>
      </c>
      <c r="BB290" s="77">
        <f>'[1](12)'!$K290</f>
        <v>0</v>
      </c>
      <c r="BC290" s="78">
        <f t="shared" si="178"/>
        <v>0</v>
      </c>
      <c r="BE290" s="79">
        <f t="shared" si="180"/>
        <v>0</v>
      </c>
      <c r="BF290" s="80">
        <f>IFERROR(HLOOKUP(BE290,A290:$BD$5001,$BL290,0),0)</f>
        <v>43131</v>
      </c>
      <c r="BG290" s="79">
        <f t="shared" si="181"/>
        <v>0</v>
      </c>
      <c r="BH290" s="80">
        <f>IFERROR(HLOOKUP(BG290,A290:$BD$5001,$BL290,0),0)</f>
        <v>43131</v>
      </c>
      <c r="BI290" s="10">
        <f t="shared" si="184"/>
        <v>0</v>
      </c>
      <c r="BJ290" s="11">
        <f t="shared" si="182"/>
        <v>0</v>
      </c>
      <c r="BL290" s="9">
        <f t="shared" si="183"/>
        <v>721</v>
      </c>
    </row>
    <row r="291" spans="1:64" ht="18" customHeight="1" outlineLevel="2">
      <c r="A291" s="81">
        <f>[1]DATA!A291</f>
        <v>166033</v>
      </c>
      <c r="B291" s="82" t="str">
        <f>[1]DATA!B291</f>
        <v>Rosemary Dry</v>
      </c>
      <c r="C291" s="82" t="str">
        <f>[1]DATA!C291</f>
        <v>Kilogram</v>
      </c>
      <c r="E291" s="83"/>
      <c r="F291" s="84"/>
      <c r="G291" s="85"/>
      <c r="I291" s="83">
        <f>'[1](01)'!$J291</f>
        <v>1</v>
      </c>
      <c r="J291" s="84">
        <f>'[1](01)'!$K291</f>
        <v>27</v>
      </c>
      <c r="K291" s="85">
        <f t="shared" si="179"/>
        <v>1</v>
      </c>
      <c r="M291" s="83">
        <f>'[1](02)'!$J291</f>
        <v>0</v>
      </c>
      <c r="N291" s="84">
        <f>'[1](02)'!$K291</f>
        <v>0</v>
      </c>
      <c r="O291" s="85">
        <f t="shared" si="168"/>
        <v>0</v>
      </c>
      <c r="Q291" s="83">
        <f>'[1](03)'!$J291</f>
        <v>0</v>
      </c>
      <c r="R291" s="84">
        <f>'[1](03)'!$K291</f>
        <v>0</v>
      </c>
      <c r="S291" s="85">
        <f t="shared" si="169"/>
        <v>0</v>
      </c>
      <c r="U291" s="83">
        <f>'[1](04)'!$J291</f>
        <v>0</v>
      </c>
      <c r="V291" s="84">
        <f>'[1](04)'!$K291</f>
        <v>0</v>
      </c>
      <c r="W291" s="85">
        <f t="shared" si="170"/>
        <v>0</v>
      </c>
      <c r="Y291" s="83">
        <f>'[1](05)'!$J291</f>
        <v>0</v>
      </c>
      <c r="Z291" s="84">
        <f>'[1](05)'!$K291</f>
        <v>0</v>
      </c>
      <c r="AA291" s="85">
        <f t="shared" si="171"/>
        <v>0</v>
      </c>
      <c r="AC291" s="83">
        <f>'[1](06)'!$J291</f>
        <v>0</v>
      </c>
      <c r="AD291" s="84">
        <f>'[1](06)'!$K291</f>
        <v>0</v>
      </c>
      <c r="AE291" s="85">
        <f t="shared" si="172"/>
        <v>0</v>
      </c>
      <c r="AG291" s="83">
        <f>'[1](07)'!$J291</f>
        <v>0</v>
      </c>
      <c r="AH291" s="84">
        <f>'[1](07)'!$K291</f>
        <v>0</v>
      </c>
      <c r="AI291" s="85">
        <f t="shared" si="173"/>
        <v>0</v>
      </c>
      <c r="AK291" s="83">
        <f>'[1](08)'!$J291</f>
        <v>0</v>
      </c>
      <c r="AL291" s="84">
        <f>'[1](08)'!$K291</f>
        <v>0</v>
      </c>
      <c r="AM291" s="85">
        <f t="shared" si="174"/>
        <v>0</v>
      </c>
      <c r="AO291" s="83">
        <f>'[1](09)'!$J291</f>
        <v>0</v>
      </c>
      <c r="AP291" s="84">
        <f>'[1](09)'!$K291</f>
        <v>0</v>
      </c>
      <c r="AQ291" s="85">
        <f t="shared" si="175"/>
        <v>0</v>
      </c>
      <c r="AS291" s="83">
        <f>'[1](10)'!$J291</f>
        <v>0</v>
      </c>
      <c r="AT291" s="84">
        <f>'[1](10)'!$K291</f>
        <v>0</v>
      </c>
      <c r="AU291" s="85">
        <f t="shared" si="176"/>
        <v>0</v>
      </c>
      <c r="AW291" s="83">
        <f>'[1](11)'!$J291</f>
        <v>0</v>
      </c>
      <c r="AX291" s="84">
        <f>'[1](11)'!$K291</f>
        <v>0</v>
      </c>
      <c r="AY291" s="85">
        <f t="shared" si="177"/>
        <v>0</v>
      </c>
      <c r="BA291" s="83">
        <f>'[1](12)'!$J291</f>
        <v>0</v>
      </c>
      <c r="BB291" s="84">
        <f>'[1](12)'!$K291</f>
        <v>0</v>
      </c>
      <c r="BC291" s="85">
        <f t="shared" si="178"/>
        <v>0</v>
      </c>
      <c r="BE291" s="86">
        <f t="shared" si="180"/>
        <v>1</v>
      </c>
      <c r="BF291" s="87">
        <f>IFERROR(HLOOKUP(BE291,A291:$BD$5001,$BL291,0),0)</f>
        <v>43131</v>
      </c>
      <c r="BG291" s="86">
        <f t="shared" si="181"/>
        <v>0</v>
      </c>
      <c r="BH291" s="87">
        <f>IFERROR(HLOOKUP(BG291,A291:$BD$5001,$BL291,0),0)</f>
        <v>43159</v>
      </c>
      <c r="BI291" s="88">
        <f t="shared" si="184"/>
        <v>1</v>
      </c>
      <c r="BJ291" s="89">
        <f t="shared" si="182"/>
        <v>-1</v>
      </c>
      <c r="BL291" s="9">
        <f t="shared" si="183"/>
        <v>720</v>
      </c>
    </row>
    <row r="292" spans="1:64" ht="18" customHeight="1" outlineLevel="2">
      <c r="A292" s="74">
        <f>[1]DATA!A292</f>
        <v>166034</v>
      </c>
      <c r="B292" s="75" t="str">
        <f>[1]DATA!B292</f>
        <v>Saffron Dry Local</v>
      </c>
      <c r="C292" s="75" t="str">
        <f>[1]DATA!C292</f>
        <v>Kilogram</v>
      </c>
      <c r="E292" s="76"/>
      <c r="F292" s="77"/>
      <c r="G292" s="78"/>
      <c r="I292" s="76">
        <f>'[1](01)'!$J292</f>
        <v>0</v>
      </c>
      <c r="J292" s="77">
        <f>'[1](01)'!$K292</f>
        <v>0</v>
      </c>
      <c r="K292" s="78">
        <f t="shared" si="179"/>
        <v>0</v>
      </c>
      <c r="M292" s="76">
        <f>'[1](02)'!$J292</f>
        <v>0</v>
      </c>
      <c r="N292" s="77">
        <f>'[1](02)'!$K292</f>
        <v>0</v>
      </c>
      <c r="O292" s="78">
        <f t="shared" si="168"/>
        <v>0</v>
      </c>
      <c r="Q292" s="76">
        <f>'[1](03)'!$J292</f>
        <v>0</v>
      </c>
      <c r="R292" s="77">
        <f>'[1](03)'!$K292</f>
        <v>0</v>
      </c>
      <c r="S292" s="78">
        <f t="shared" si="169"/>
        <v>0</v>
      </c>
      <c r="U292" s="76">
        <f>'[1](04)'!$J292</f>
        <v>0</v>
      </c>
      <c r="V292" s="77">
        <f>'[1](04)'!$K292</f>
        <v>0</v>
      </c>
      <c r="W292" s="78">
        <f t="shared" si="170"/>
        <v>0</v>
      </c>
      <c r="Y292" s="76">
        <f>'[1](05)'!$J292</f>
        <v>0</v>
      </c>
      <c r="Z292" s="77">
        <f>'[1](05)'!$K292</f>
        <v>0</v>
      </c>
      <c r="AA292" s="78">
        <f t="shared" si="171"/>
        <v>0</v>
      </c>
      <c r="AC292" s="76">
        <f>'[1](06)'!$J292</f>
        <v>0</v>
      </c>
      <c r="AD292" s="77">
        <f>'[1](06)'!$K292</f>
        <v>0</v>
      </c>
      <c r="AE292" s="78">
        <f t="shared" si="172"/>
        <v>0</v>
      </c>
      <c r="AG292" s="76">
        <f>'[1](07)'!$J292</f>
        <v>0</v>
      </c>
      <c r="AH292" s="77">
        <f>'[1](07)'!$K292</f>
        <v>0</v>
      </c>
      <c r="AI292" s="78">
        <f t="shared" si="173"/>
        <v>0</v>
      </c>
      <c r="AK292" s="76">
        <f>'[1](08)'!$J292</f>
        <v>0</v>
      </c>
      <c r="AL292" s="77">
        <f>'[1](08)'!$K292</f>
        <v>0</v>
      </c>
      <c r="AM292" s="78">
        <f t="shared" si="174"/>
        <v>0</v>
      </c>
      <c r="AO292" s="76">
        <f>'[1](09)'!$J292</f>
        <v>0</v>
      </c>
      <c r="AP292" s="77">
        <f>'[1](09)'!$K292</f>
        <v>0</v>
      </c>
      <c r="AQ292" s="78">
        <f t="shared" si="175"/>
        <v>0</v>
      </c>
      <c r="AS292" s="76">
        <f>'[1](10)'!$J292</f>
        <v>0</v>
      </c>
      <c r="AT292" s="77">
        <f>'[1](10)'!$K292</f>
        <v>0</v>
      </c>
      <c r="AU292" s="78">
        <f t="shared" si="176"/>
        <v>0</v>
      </c>
      <c r="AW292" s="76">
        <f>'[1](11)'!$J292</f>
        <v>0</v>
      </c>
      <c r="AX292" s="77">
        <f>'[1](11)'!$K292</f>
        <v>0</v>
      </c>
      <c r="AY292" s="78">
        <f t="shared" si="177"/>
        <v>0</v>
      </c>
      <c r="BA292" s="76">
        <f>'[1](12)'!$J292</f>
        <v>0</v>
      </c>
      <c r="BB292" s="77">
        <f>'[1](12)'!$K292</f>
        <v>0</v>
      </c>
      <c r="BC292" s="78">
        <f t="shared" si="178"/>
        <v>0</v>
      </c>
      <c r="BE292" s="79">
        <f t="shared" si="180"/>
        <v>0</v>
      </c>
      <c r="BF292" s="80">
        <f>IFERROR(HLOOKUP(BE292,A292:$BD$5001,$BL292,0),0)</f>
        <v>43131</v>
      </c>
      <c r="BG292" s="79">
        <f t="shared" si="181"/>
        <v>0</v>
      </c>
      <c r="BH292" s="80">
        <f>IFERROR(HLOOKUP(BG292,A292:$BD$5001,$BL292,0),0)</f>
        <v>43131</v>
      </c>
      <c r="BI292" s="10">
        <f t="shared" si="184"/>
        <v>0</v>
      </c>
      <c r="BJ292" s="11">
        <f t="shared" si="182"/>
        <v>0</v>
      </c>
      <c r="BL292" s="9">
        <f t="shared" si="183"/>
        <v>719</v>
      </c>
    </row>
    <row r="293" spans="1:64" ht="18" customHeight="1" outlineLevel="2">
      <c r="A293" s="81">
        <f>[1]DATA!A293</f>
        <v>166035</v>
      </c>
      <c r="B293" s="82" t="str">
        <f>[1]DATA!B293</f>
        <v>Salt Kitchen</v>
      </c>
      <c r="C293" s="82" t="str">
        <f>[1]DATA!C293</f>
        <v>Kilogram</v>
      </c>
      <c r="E293" s="83"/>
      <c r="F293" s="84"/>
      <c r="G293" s="85"/>
      <c r="I293" s="83">
        <f>'[1](01)'!$J293</f>
        <v>296</v>
      </c>
      <c r="J293" s="84">
        <f>'[1](01)'!$K293</f>
        <v>559.64</v>
      </c>
      <c r="K293" s="85">
        <f t="shared" si="179"/>
        <v>1</v>
      </c>
      <c r="M293" s="83">
        <f>'[1](02)'!$J293</f>
        <v>240</v>
      </c>
      <c r="N293" s="84">
        <f>'[1](02)'!$K293</f>
        <v>484.89</v>
      </c>
      <c r="O293" s="85">
        <f t="shared" si="168"/>
        <v>-0.23333333333333334</v>
      </c>
      <c r="Q293" s="83">
        <f>'[1](03)'!$J293</f>
        <v>0</v>
      </c>
      <c r="R293" s="84">
        <f>'[1](03)'!$K293</f>
        <v>0</v>
      </c>
      <c r="S293" s="85">
        <f t="shared" si="169"/>
        <v>0</v>
      </c>
      <c r="U293" s="83">
        <f>'[1](04)'!$J293</f>
        <v>0</v>
      </c>
      <c r="V293" s="84">
        <f>'[1](04)'!$K293</f>
        <v>0</v>
      </c>
      <c r="W293" s="85">
        <f t="shared" si="170"/>
        <v>0</v>
      </c>
      <c r="Y293" s="83">
        <f>'[1](05)'!$J293</f>
        <v>0</v>
      </c>
      <c r="Z293" s="84">
        <f>'[1](05)'!$K293</f>
        <v>0</v>
      </c>
      <c r="AA293" s="85">
        <f t="shared" si="171"/>
        <v>0</v>
      </c>
      <c r="AC293" s="83">
        <f>'[1](06)'!$J293</f>
        <v>0</v>
      </c>
      <c r="AD293" s="84">
        <f>'[1](06)'!$K293</f>
        <v>0</v>
      </c>
      <c r="AE293" s="85">
        <f t="shared" si="172"/>
        <v>0</v>
      </c>
      <c r="AG293" s="83">
        <f>'[1](07)'!$J293</f>
        <v>0</v>
      </c>
      <c r="AH293" s="84">
        <f>'[1](07)'!$K293</f>
        <v>0</v>
      </c>
      <c r="AI293" s="85">
        <f t="shared" si="173"/>
        <v>0</v>
      </c>
      <c r="AK293" s="83">
        <f>'[1](08)'!$J293</f>
        <v>0</v>
      </c>
      <c r="AL293" s="84">
        <f>'[1](08)'!$K293</f>
        <v>0</v>
      </c>
      <c r="AM293" s="85">
        <f t="shared" si="174"/>
        <v>0</v>
      </c>
      <c r="AO293" s="83">
        <f>'[1](09)'!$J293</f>
        <v>0</v>
      </c>
      <c r="AP293" s="84">
        <f>'[1](09)'!$K293</f>
        <v>0</v>
      </c>
      <c r="AQ293" s="85">
        <f t="shared" si="175"/>
        <v>0</v>
      </c>
      <c r="AS293" s="83">
        <f>'[1](10)'!$J293</f>
        <v>0</v>
      </c>
      <c r="AT293" s="84">
        <f>'[1](10)'!$K293</f>
        <v>0</v>
      </c>
      <c r="AU293" s="85">
        <f t="shared" si="176"/>
        <v>0</v>
      </c>
      <c r="AW293" s="83">
        <f>'[1](11)'!$J293</f>
        <v>0</v>
      </c>
      <c r="AX293" s="84">
        <f>'[1](11)'!$K293</f>
        <v>0</v>
      </c>
      <c r="AY293" s="85">
        <f t="shared" si="177"/>
        <v>0</v>
      </c>
      <c r="BA293" s="83">
        <f>'[1](12)'!$J293</f>
        <v>0</v>
      </c>
      <c r="BB293" s="84">
        <f>'[1](12)'!$K293</f>
        <v>0</v>
      </c>
      <c r="BC293" s="85">
        <f t="shared" si="178"/>
        <v>0</v>
      </c>
      <c r="BE293" s="86">
        <f t="shared" si="180"/>
        <v>296</v>
      </c>
      <c r="BF293" s="87">
        <f>IFERROR(HLOOKUP(BE293,A293:$BD$5001,$BL293,0),0)</f>
        <v>43131</v>
      </c>
      <c r="BG293" s="86">
        <f t="shared" si="181"/>
        <v>0</v>
      </c>
      <c r="BH293" s="87">
        <f>IFERROR(HLOOKUP(BG293,A293:$BD$5001,$BL293,0),0)</f>
        <v>43190</v>
      </c>
      <c r="BI293" s="88">
        <f t="shared" si="184"/>
        <v>296</v>
      </c>
      <c r="BJ293" s="89">
        <f t="shared" si="182"/>
        <v>-1</v>
      </c>
      <c r="BL293" s="9">
        <f t="shared" si="183"/>
        <v>718</v>
      </c>
    </row>
    <row r="294" spans="1:64" ht="18" customHeight="1" outlineLevel="2">
      <c r="A294" s="74">
        <f>[1]DATA!A294</f>
        <v>166036</v>
      </c>
      <c r="B294" s="75" t="str">
        <f>[1]DATA!B294</f>
        <v>Salt Table Bottle</v>
      </c>
      <c r="C294" s="75" t="str">
        <f>[1]DATA!C294</f>
        <v>Bottle 700 Gr</v>
      </c>
      <c r="E294" s="76"/>
      <c r="F294" s="77"/>
      <c r="G294" s="78"/>
      <c r="I294" s="76">
        <f>'[1](01)'!$J294</f>
        <v>9</v>
      </c>
      <c r="J294" s="77">
        <f>'[1](01)'!$K294</f>
        <v>41.25</v>
      </c>
      <c r="K294" s="78">
        <f t="shared" si="179"/>
        <v>1</v>
      </c>
      <c r="M294" s="76">
        <f>'[1](02)'!$J294</f>
        <v>13</v>
      </c>
      <c r="N294" s="77">
        <f>'[1](02)'!$K294</f>
        <v>59.58</v>
      </c>
      <c r="O294" s="78">
        <f t="shared" si="168"/>
        <v>0.30769230769230771</v>
      </c>
      <c r="Q294" s="76">
        <f>'[1](03)'!$J294</f>
        <v>0</v>
      </c>
      <c r="R294" s="77">
        <f>'[1](03)'!$K294</f>
        <v>0</v>
      </c>
      <c r="S294" s="78">
        <f t="shared" si="169"/>
        <v>0</v>
      </c>
      <c r="U294" s="76">
        <f>'[1](04)'!$J294</f>
        <v>0</v>
      </c>
      <c r="V294" s="77">
        <f>'[1](04)'!$K294</f>
        <v>0</v>
      </c>
      <c r="W294" s="78">
        <f t="shared" si="170"/>
        <v>0</v>
      </c>
      <c r="Y294" s="76">
        <f>'[1](05)'!$J294</f>
        <v>0</v>
      </c>
      <c r="Z294" s="77">
        <f>'[1](05)'!$K294</f>
        <v>0</v>
      </c>
      <c r="AA294" s="78">
        <f t="shared" si="171"/>
        <v>0</v>
      </c>
      <c r="AC294" s="76">
        <f>'[1](06)'!$J294</f>
        <v>0</v>
      </c>
      <c r="AD294" s="77">
        <f>'[1](06)'!$K294</f>
        <v>0</v>
      </c>
      <c r="AE294" s="78">
        <f t="shared" si="172"/>
        <v>0</v>
      </c>
      <c r="AG294" s="76">
        <f>'[1](07)'!$J294</f>
        <v>0</v>
      </c>
      <c r="AH294" s="77">
        <f>'[1](07)'!$K294</f>
        <v>0</v>
      </c>
      <c r="AI294" s="78">
        <f t="shared" si="173"/>
        <v>0</v>
      </c>
      <c r="AK294" s="76">
        <f>'[1](08)'!$J294</f>
        <v>0</v>
      </c>
      <c r="AL294" s="77">
        <f>'[1](08)'!$K294</f>
        <v>0</v>
      </c>
      <c r="AM294" s="78">
        <f t="shared" si="174"/>
        <v>0</v>
      </c>
      <c r="AO294" s="76">
        <f>'[1](09)'!$J294</f>
        <v>0</v>
      </c>
      <c r="AP294" s="77">
        <f>'[1](09)'!$K294</f>
        <v>0</v>
      </c>
      <c r="AQ294" s="78">
        <f t="shared" si="175"/>
        <v>0</v>
      </c>
      <c r="AS294" s="76">
        <f>'[1](10)'!$J294</f>
        <v>0</v>
      </c>
      <c r="AT294" s="77">
        <f>'[1](10)'!$K294</f>
        <v>0</v>
      </c>
      <c r="AU294" s="78">
        <f t="shared" si="176"/>
        <v>0</v>
      </c>
      <c r="AW294" s="76">
        <f>'[1](11)'!$J294</f>
        <v>0</v>
      </c>
      <c r="AX294" s="77">
        <f>'[1](11)'!$K294</f>
        <v>0</v>
      </c>
      <c r="AY294" s="78">
        <f t="shared" si="177"/>
        <v>0</v>
      </c>
      <c r="BA294" s="76">
        <f>'[1](12)'!$J294</f>
        <v>0</v>
      </c>
      <c r="BB294" s="77">
        <f>'[1](12)'!$K294</f>
        <v>0</v>
      </c>
      <c r="BC294" s="78">
        <f t="shared" si="178"/>
        <v>0</v>
      </c>
      <c r="BE294" s="79">
        <f t="shared" si="180"/>
        <v>13</v>
      </c>
      <c r="BF294" s="80">
        <f>IFERROR(HLOOKUP(BE294,A294:$BD$5001,$BL294,0),0)</f>
        <v>43159</v>
      </c>
      <c r="BG294" s="79">
        <f t="shared" si="181"/>
        <v>0</v>
      </c>
      <c r="BH294" s="80">
        <f>IFERROR(HLOOKUP(BG294,A294:$BD$5001,$BL294,0),0)</f>
        <v>43190</v>
      </c>
      <c r="BI294" s="10">
        <f t="shared" si="184"/>
        <v>13</v>
      </c>
      <c r="BJ294" s="11">
        <f t="shared" si="182"/>
        <v>-1</v>
      </c>
      <c r="BL294" s="9">
        <f t="shared" si="183"/>
        <v>717</v>
      </c>
    </row>
    <row r="295" spans="1:64" ht="18" customHeight="1" outlineLevel="2">
      <c r="A295" s="81">
        <f>[1]DATA!A295</f>
        <v>166037</v>
      </c>
      <c r="B295" s="82" t="str">
        <f>[1]DATA!B295</f>
        <v>Sesame Seeds</v>
      </c>
      <c r="C295" s="82" t="str">
        <f>[1]DATA!C295</f>
        <v>Kilogram</v>
      </c>
      <c r="E295" s="83"/>
      <c r="F295" s="84"/>
      <c r="G295" s="85"/>
      <c r="I295" s="83">
        <f>'[1](01)'!$J295</f>
        <v>19</v>
      </c>
      <c r="J295" s="84">
        <f>'[1](01)'!$K295</f>
        <v>783.19</v>
      </c>
      <c r="K295" s="85">
        <f t="shared" si="179"/>
        <v>1</v>
      </c>
      <c r="M295" s="83">
        <f>'[1](02)'!$J295</f>
        <v>17</v>
      </c>
      <c r="N295" s="84">
        <f>'[1](02)'!$K295</f>
        <v>704.76</v>
      </c>
      <c r="O295" s="85">
        <f t="shared" si="168"/>
        <v>-0.11764705882352941</v>
      </c>
      <c r="Q295" s="83">
        <f>'[1](03)'!$J295</f>
        <v>0</v>
      </c>
      <c r="R295" s="84">
        <f>'[1](03)'!$K295</f>
        <v>0</v>
      </c>
      <c r="S295" s="85">
        <f t="shared" si="169"/>
        <v>0</v>
      </c>
      <c r="U295" s="83">
        <f>'[1](04)'!$J295</f>
        <v>0</v>
      </c>
      <c r="V295" s="84">
        <f>'[1](04)'!$K295</f>
        <v>0</v>
      </c>
      <c r="W295" s="85">
        <f t="shared" si="170"/>
        <v>0</v>
      </c>
      <c r="Y295" s="83">
        <f>'[1](05)'!$J295</f>
        <v>0</v>
      </c>
      <c r="Z295" s="84">
        <f>'[1](05)'!$K295</f>
        <v>0</v>
      </c>
      <c r="AA295" s="85">
        <f t="shared" si="171"/>
        <v>0</v>
      </c>
      <c r="AC295" s="83">
        <f>'[1](06)'!$J295</f>
        <v>0</v>
      </c>
      <c r="AD295" s="84">
        <f>'[1](06)'!$K295</f>
        <v>0</v>
      </c>
      <c r="AE295" s="85">
        <f t="shared" si="172"/>
        <v>0</v>
      </c>
      <c r="AG295" s="83">
        <f>'[1](07)'!$J295</f>
        <v>0</v>
      </c>
      <c r="AH295" s="84">
        <f>'[1](07)'!$K295</f>
        <v>0</v>
      </c>
      <c r="AI295" s="85">
        <f t="shared" si="173"/>
        <v>0</v>
      </c>
      <c r="AK295" s="83">
        <f>'[1](08)'!$J295</f>
        <v>0</v>
      </c>
      <c r="AL295" s="84">
        <f>'[1](08)'!$K295</f>
        <v>0</v>
      </c>
      <c r="AM295" s="85">
        <f t="shared" si="174"/>
        <v>0</v>
      </c>
      <c r="AO295" s="83">
        <f>'[1](09)'!$J295</f>
        <v>0</v>
      </c>
      <c r="AP295" s="84">
        <f>'[1](09)'!$K295</f>
        <v>0</v>
      </c>
      <c r="AQ295" s="85">
        <f t="shared" si="175"/>
        <v>0</v>
      </c>
      <c r="AS295" s="83">
        <f>'[1](10)'!$J295</f>
        <v>0</v>
      </c>
      <c r="AT295" s="84">
        <f>'[1](10)'!$K295</f>
        <v>0</v>
      </c>
      <c r="AU295" s="85">
        <f t="shared" si="176"/>
        <v>0</v>
      </c>
      <c r="AW295" s="83">
        <f>'[1](11)'!$J295</f>
        <v>0</v>
      </c>
      <c r="AX295" s="84">
        <f>'[1](11)'!$K295</f>
        <v>0</v>
      </c>
      <c r="AY295" s="85">
        <f t="shared" si="177"/>
        <v>0</v>
      </c>
      <c r="BA295" s="83">
        <f>'[1](12)'!$J295</f>
        <v>0</v>
      </c>
      <c r="BB295" s="84">
        <f>'[1](12)'!$K295</f>
        <v>0</v>
      </c>
      <c r="BC295" s="85">
        <f t="shared" si="178"/>
        <v>0</v>
      </c>
      <c r="BE295" s="86">
        <f t="shared" si="180"/>
        <v>19</v>
      </c>
      <c r="BF295" s="87">
        <f>IFERROR(HLOOKUP(BE295,A295:$BD$5001,$BL295,0),0)</f>
        <v>43131</v>
      </c>
      <c r="BG295" s="86">
        <f t="shared" si="181"/>
        <v>0</v>
      </c>
      <c r="BH295" s="87">
        <f>IFERROR(HLOOKUP(BG295,A295:$BD$5001,$BL295,0),0)</f>
        <v>43190</v>
      </c>
      <c r="BI295" s="88">
        <f t="shared" si="184"/>
        <v>19</v>
      </c>
      <c r="BJ295" s="89">
        <f t="shared" si="182"/>
        <v>-1</v>
      </c>
      <c r="BL295" s="9">
        <f t="shared" si="183"/>
        <v>716</v>
      </c>
    </row>
    <row r="296" spans="1:64" ht="18" customHeight="1" outlineLevel="2">
      <c r="A296" s="74">
        <f>[1]DATA!A296</f>
        <v>166038</v>
      </c>
      <c r="B296" s="75" t="str">
        <f>[1]DATA!B296</f>
        <v>Sumac Powder</v>
      </c>
      <c r="C296" s="75" t="str">
        <f>[1]DATA!C296</f>
        <v>Kilogram</v>
      </c>
      <c r="E296" s="76"/>
      <c r="F296" s="77"/>
      <c r="G296" s="78"/>
      <c r="I296" s="76">
        <f>'[1](01)'!$J296</f>
        <v>0</v>
      </c>
      <c r="J296" s="77">
        <f>'[1](01)'!$K296</f>
        <v>0</v>
      </c>
      <c r="K296" s="78">
        <f t="shared" si="179"/>
        <v>0</v>
      </c>
      <c r="M296" s="76">
        <f>'[1](02)'!$J296</f>
        <v>0</v>
      </c>
      <c r="N296" s="77">
        <f>'[1](02)'!$K296</f>
        <v>0</v>
      </c>
      <c r="O296" s="78">
        <f t="shared" si="168"/>
        <v>0</v>
      </c>
      <c r="Q296" s="76">
        <f>'[1](03)'!$J296</f>
        <v>0</v>
      </c>
      <c r="R296" s="77">
        <f>'[1](03)'!$K296</f>
        <v>0</v>
      </c>
      <c r="S296" s="78">
        <f t="shared" si="169"/>
        <v>0</v>
      </c>
      <c r="U296" s="76">
        <f>'[1](04)'!$J296</f>
        <v>0</v>
      </c>
      <c r="V296" s="77">
        <f>'[1](04)'!$K296</f>
        <v>0</v>
      </c>
      <c r="W296" s="78">
        <f t="shared" si="170"/>
        <v>0</v>
      </c>
      <c r="Y296" s="76">
        <f>'[1](05)'!$J296</f>
        <v>0</v>
      </c>
      <c r="Z296" s="77">
        <f>'[1](05)'!$K296</f>
        <v>0</v>
      </c>
      <c r="AA296" s="78">
        <f t="shared" si="171"/>
        <v>0</v>
      </c>
      <c r="AC296" s="76">
        <f>'[1](06)'!$J296</f>
        <v>0</v>
      </c>
      <c r="AD296" s="77">
        <f>'[1](06)'!$K296</f>
        <v>0</v>
      </c>
      <c r="AE296" s="78">
        <f t="shared" si="172"/>
        <v>0</v>
      </c>
      <c r="AG296" s="76">
        <f>'[1](07)'!$J296</f>
        <v>0</v>
      </c>
      <c r="AH296" s="77">
        <f>'[1](07)'!$K296</f>
        <v>0</v>
      </c>
      <c r="AI296" s="78">
        <f t="shared" si="173"/>
        <v>0</v>
      </c>
      <c r="AK296" s="76">
        <f>'[1](08)'!$J296</f>
        <v>0</v>
      </c>
      <c r="AL296" s="77">
        <f>'[1](08)'!$K296</f>
        <v>0</v>
      </c>
      <c r="AM296" s="78">
        <f t="shared" si="174"/>
        <v>0</v>
      </c>
      <c r="AO296" s="76">
        <f>'[1](09)'!$J296</f>
        <v>0</v>
      </c>
      <c r="AP296" s="77">
        <f>'[1](09)'!$K296</f>
        <v>0</v>
      </c>
      <c r="AQ296" s="78">
        <f t="shared" si="175"/>
        <v>0</v>
      </c>
      <c r="AS296" s="76">
        <f>'[1](10)'!$J296</f>
        <v>0</v>
      </c>
      <c r="AT296" s="77">
        <f>'[1](10)'!$K296</f>
        <v>0</v>
      </c>
      <c r="AU296" s="78">
        <f t="shared" si="176"/>
        <v>0</v>
      </c>
      <c r="AW296" s="76">
        <f>'[1](11)'!$J296</f>
        <v>0</v>
      </c>
      <c r="AX296" s="77">
        <f>'[1](11)'!$K296</f>
        <v>0</v>
      </c>
      <c r="AY296" s="78">
        <f t="shared" si="177"/>
        <v>0</v>
      </c>
      <c r="BA296" s="76">
        <f>'[1](12)'!$J296</f>
        <v>0</v>
      </c>
      <c r="BB296" s="77">
        <f>'[1](12)'!$K296</f>
        <v>0</v>
      </c>
      <c r="BC296" s="78">
        <f t="shared" si="178"/>
        <v>0</v>
      </c>
      <c r="BE296" s="79">
        <f t="shared" si="180"/>
        <v>0</v>
      </c>
      <c r="BF296" s="80">
        <f>IFERROR(HLOOKUP(BE296,A296:$BD$5001,$BL296,0),0)</f>
        <v>43131</v>
      </c>
      <c r="BG296" s="79">
        <f t="shared" si="181"/>
        <v>0</v>
      </c>
      <c r="BH296" s="80">
        <f>IFERROR(HLOOKUP(BG296,A296:$BD$5001,$BL296,0),0)</f>
        <v>43131</v>
      </c>
      <c r="BI296" s="10">
        <f t="shared" si="184"/>
        <v>0</v>
      </c>
      <c r="BJ296" s="11">
        <f t="shared" si="182"/>
        <v>0</v>
      </c>
      <c r="BL296" s="9">
        <f t="shared" si="183"/>
        <v>715</v>
      </c>
    </row>
    <row r="297" spans="1:64" ht="18" customHeight="1" outlineLevel="2">
      <c r="A297" s="81">
        <f>[1]DATA!A297</f>
        <v>166039</v>
      </c>
      <c r="B297" s="82" t="str">
        <f>[1]DATA!B297</f>
        <v>Lupinus Dry ( Termes )</v>
      </c>
      <c r="C297" s="82" t="str">
        <f>[1]DATA!C297</f>
        <v>Kilogram</v>
      </c>
      <c r="E297" s="83"/>
      <c r="F297" s="84"/>
      <c r="G297" s="85"/>
      <c r="I297" s="83">
        <f>'[1](01)'!$J297</f>
        <v>0</v>
      </c>
      <c r="J297" s="84">
        <f>'[1](01)'!$K297</f>
        <v>0</v>
      </c>
      <c r="K297" s="85">
        <f t="shared" si="179"/>
        <v>0</v>
      </c>
      <c r="M297" s="83">
        <f>'[1](02)'!$J297</f>
        <v>0</v>
      </c>
      <c r="N297" s="84">
        <f>'[1](02)'!$K297</f>
        <v>0</v>
      </c>
      <c r="O297" s="85">
        <f t="shared" si="168"/>
        <v>0</v>
      </c>
      <c r="Q297" s="83">
        <f>'[1](03)'!$J297</f>
        <v>0</v>
      </c>
      <c r="R297" s="84">
        <f>'[1](03)'!$K297</f>
        <v>0</v>
      </c>
      <c r="S297" s="85">
        <f t="shared" si="169"/>
        <v>0</v>
      </c>
      <c r="U297" s="83">
        <f>'[1](04)'!$J297</f>
        <v>0</v>
      </c>
      <c r="V297" s="84">
        <f>'[1](04)'!$K297</f>
        <v>0</v>
      </c>
      <c r="W297" s="85">
        <f t="shared" si="170"/>
        <v>0</v>
      </c>
      <c r="Y297" s="83">
        <f>'[1](05)'!$J297</f>
        <v>0</v>
      </c>
      <c r="Z297" s="84">
        <f>'[1](05)'!$K297</f>
        <v>0</v>
      </c>
      <c r="AA297" s="85">
        <f t="shared" si="171"/>
        <v>0</v>
      </c>
      <c r="AC297" s="83">
        <f>'[1](06)'!$J297</f>
        <v>0</v>
      </c>
      <c r="AD297" s="84">
        <f>'[1](06)'!$K297</f>
        <v>0</v>
      </c>
      <c r="AE297" s="85">
        <f t="shared" si="172"/>
        <v>0</v>
      </c>
      <c r="AG297" s="83">
        <f>'[1](07)'!$J297</f>
        <v>0</v>
      </c>
      <c r="AH297" s="84">
        <f>'[1](07)'!$K297</f>
        <v>0</v>
      </c>
      <c r="AI297" s="85">
        <f t="shared" si="173"/>
        <v>0</v>
      </c>
      <c r="AK297" s="83">
        <f>'[1](08)'!$J297</f>
        <v>0</v>
      </c>
      <c r="AL297" s="84">
        <f>'[1](08)'!$K297</f>
        <v>0</v>
      </c>
      <c r="AM297" s="85">
        <f t="shared" si="174"/>
        <v>0</v>
      </c>
      <c r="AO297" s="83">
        <f>'[1](09)'!$J297</f>
        <v>0</v>
      </c>
      <c r="AP297" s="84">
        <f>'[1](09)'!$K297</f>
        <v>0</v>
      </c>
      <c r="AQ297" s="85">
        <f t="shared" si="175"/>
        <v>0</v>
      </c>
      <c r="AS297" s="83">
        <f>'[1](10)'!$J297</f>
        <v>0</v>
      </c>
      <c r="AT297" s="84">
        <f>'[1](10)'!$K297</f>
        <v>0</v>
      </c>
      <c r="AU297" s="85">
        <f t="shared" si="176"/>
        <v>0</v>
      </c>
      <c r="AW297" s="83">
        <f>'[1](11)'!$J297</f>
        <v>0</v>
      </c>
      <c r="AX297" s="84">
        <f>'[1](11)'!$K297</f>
        <v>0</v>
      </c>
      <c r="AY297" s="85">
        <f t="shared" si="177"/>
        <v>0</v>
      </c>
      <c r="BA297" s="83">
        <f>'[1](12)'!$J297</f>
        <v>0</v>
      </c>
      <c r="BB297" s="84">
        <f>'[1](12)'!$K297</f>
        <v>0</v>
      </c>
      <c r="BC297" s="85">
        <f t="shared" si="178"/>
        <v>0</v>
      </c>
      <c r="BE297" s="86">
        <f t="shared" si="180"/>
        <v>0</v>
      </c>
      <c r="BF297" s="87">
        <f>IFERROR(HLOOKUP(BE297,A297:$BD$5001,$BL297,0),0)</f>
        <v>43131</v>
      </c>
      <c r="BG297" s="86">
        <f t="shared" si="181"/>
        <v>0</v>
      </c>
      <c r="BH297" s="87">
        <f>IFERROR(HLOOKUP(BG297,A297:$BD$5001,$BL297,0),0)</f>
        <v>43131</v>
      </c>
      <c r="BI297" s="88">
        <f t="shared" si="184"/>
        <v>0</v>
      </c>
      <c r="BJ297" s="89">
        <f t="shared" si="182"/>
        <v>0</v>
      </c>
      <c r="BL297" s="9">
        <f t="shared" si="183"/>
        <v>714</v>
      </c>
    </row>
    <row r="298" spans="1:64" ht="18" customHeight="1" outlineLevel="2">
      <c r="A298" s="74">
        <f>[1]DATA!A298</f>
        <v>166040</v>
      </c>
      <c r="B298" s="75" t="str">
        <f>[1]DATA!B298</f>
        <v>Wheat Dry</v>
      </c>
      <c r="C298" s="75" t="str">
        <f>[1]DATA!C298</f>
        <v>Kilogram</v>
      </c>
      <c r="E298" s="76"/>
      <c r="F298" s="77"/>
      <c r="G298" s="78"/>
      <c r="I298" s="76">
        <f>'[1](01)'!$J298</f>
        <v>20</v>
      </c>
      <c r="J298" s="77">
        <f>'[1](01)'!$K298</f>
        <v>169.25</v>
      </c>
      <c r="K298" s="78">
        <f t="shared" si="179"/>
        <v>1</v>
      </c>
      <c r="M298" s="76">
        <f>'[1](02)'!$J298</f>
        <v>25</v>
      </c>
      <c r="N298" s="77">
        <f>'[1](02)'!$K298</f>
        <v>211.56</v>
      </c>
      <c r="O298" s="78">
        <f t="shared" si="168"/>
        <v>0.2</v>
      </c>
      <c r="Q298" s="76">
        <f>'[1](03)'!$J298</f>
        <v>0</v>
      </c>
      <c r="R298" s="77">
        <f>'[1](03)'!$K298</f>
        <v>0</v>
      </c>
      <c r="S298" s="78">
        <f t="shared" si="169"/>
        <v>0</v>
      </c>
      <c r="U298" s="76">
        <f>'[1](04)'!$J298</f>
        <v>0</v>
      </c>
      <c r="V298" s="77">
        <f>'[1](04)'!$K298</f>
        <v>0</v>
      </c>
      <c r="W298" s="78">
        <f t="shared" si="170"/>
        <v>0</v>
      </c>
      <c r="Y298" s="76">
        <f>'[1](05)'!$J298</f>
        <v>0</v>
      </c>
      <c r="Z298" s="77">
        <f>'[1](05)'!$K298</f>
        <v>0</v>
      </c>
      <c r="AA298" s="78">
        <f t="shared" si="171"/>
        <v>0</v>
      </c>
      <c r="AC298" s="76">
        <f>'[1](06)'!$J298</f>
        <v>0</v>
      </c>
      <c r="AD298" s="77">
        <f>'[1](06)'!$K298</f>
        <v>0</v>
      </c>
      <c r="AE298" s="78">
        <f t="shared" si="172"/>
        <v>0</v>
      </c>
      <c r="AG298" s="76">
        <f>'[1](07)'!$J298</f>
        <v>0</v>
      </c>
      <c r="AH298" s="77">
        <f>'[1](07)'!$K298</f>
        <v>0</v>
      </c>
      <c r="AI298" s="78">
        <f t="shared" si="173"/>
        <v>0</v>
      </c>
      <c r="AK298" s="76">
        <f>'[1](08)'!$J298</f>
        <v>0</v>
      </c>
      <c r="AL298" s="77">
        <f>'[1](08)'!$K298</f>
        <v>0</v>
      </c>
      <c r="AM298" s="78">
        <f t="shared" si="174"/>
        <v>0</v>
      </c>
      <c r="AO298" s="76">
        <f>'[1](09)'!$J298</f>
        <v>0</v>
      </c>
      <c r="AP298" s="77">
        <f>'[1](09)'!$K298</f>
        <v>0</v>
      </c>
      <c r="AQ298" s="78">
        <f t="shared" si="175"/>
        <v>0</v>
      </c>
      <c r="AS298" s="76">
        <f>'[1](10)'!$J298</f>
        <v>0</v>
      </c>
      <c r="AT298" s="77">
        <f>'[1](10)'!$K298</f>
        <v>0</v>
      </c>
      <c r="AU298" s="78">
        <f t="shared" si="176"/>
        <v>0</v>
      </c>
      <c r="AW298" s="76">
        <f>'[1](11)'!$J298</f>
        <v>0</v>
      </c>
      <c r="AX298" s="77">
        <f>'[1](11)'!$K298</f>
        <v>0</v>
      </c>
      <c r="AY298" s="78">
        <f t="shared" si="177"/>
        <v>0</v>
      </c>
      <c r="BA298" s="76">
        <f>'[1](12)'!$J298</f>
        <v>0</v>
      </c>
      <c r="BB298" s="77">
        <f>'[1](12)'!$K298</f>
        <v>0</v>
      </c>
      <c r="BC298" s="78">
        <f t="shared" si="178"/>
        <v>0</v>
      </c>
      <c r="BE298" s="79">
        <f t="shared" si="180"/>
        <v>25</v>
      </c>
      <c r="BF298" s="80">
        <f>IFERROR(HLOOKUP(BE298,A298:$BD$5001,$BL298,0),0)</f>
        <v>43159</v>
      </c>
      <c r="BG298" s="79">
        <f t="shared" si="181"/>
        <v>0</v>
      </c>
      <c r="BH298" s="80">
        <f>IFERROR(HLOOKUP(BG298,A298:$BD$5001,$BL298,0),0)</f>
        <v>43190</v>
      </c>
      <c r="BI298" s="10">
        <f t="shared" si="184"/>
        <v>25</v>
      </c>
      <c r="BJ298" s="11">
        <f t="shared" si="182"/>
        <v>-1</v>
      </c>
      <c r="BL298" s="9">
        <f t="shared" si="183"/>
        <v>713</v>
      </c>
    </row>
    <row r="299" spans="1:64" ht="18" customHeight="1" outlineLevel="2">
      <c r="A299" s="81">
        <f>[1]DATA!A299</f>
        <v>166041</v>
      </c>
      <c r="B299" s="82" t="str">
        <f>[1]DATA!B299</f>
        <v>Beans White Dry</v>
      </c>
      <c r="C299" s="82" t="str">
        <f>[1]DATA!C299</f>
        <v>Kilogram</v>
      </c>
      <c r="E299" s="83"/>
      <c r="F299" s="84"/>
      <c r="G299" s="85"/>
      <c r="I299" s="83">
        <f>'[1](01)'!$J299</f>
        <v>75</v>
      </c>
      <c r="J299" s="84">
        <f>'[1](01)'!$K299</f>
        <v>1879.68</v>
      </c>
      <c r="K299" s="85">
        <f t="shared" si="179"/>
        <v>1</v>
      </c>
      <c r="M299" s="83">
        <f>'[1](02)'!$J299</f>
        <v>70</v>
      </c>
      <c r="N299" s="84">
        <f>'[1](02)'!$K299</f>
        <v>1811.06</v>
      </c>
      <c r="O299" s="85">
        <f t="shared" si="168"/>
        <v>-7.1428571428571425E-2</v>
      </c>
      <c r="Q299" s="83">
        <f>'[1](03)'!$J299</f>
        <v>0</v>
      </c>
      <c r="R299" s="84">
        <f>'[1](03)'!$K299</f>
        <v>0</v>
      </c>
      <c r="S299" s="85">
        <f t="shared" si="169"/>
        <v>0</v>
      </c>
      <c r="U299" s="83">
        <f>'[1](04)'!$J299</f>
        <v>0</v>
      </c>
      <c r="V299" s="84">
        <f>'[1](04)'!$K299</f>
        <v>0</v>
      </c>
      <c r="W299" s="85">
        <f t="shared" si="170"/>
        <v>0</v>
      </c>
      <c r="Y299" s="83">
        <f>'[1](05)'!$J299</f>
        <v>0</v>
      </c>
      <c r="Z299" s="84">
        <f>'[1](05)'!$K299</f>
        <v>0</v>
      </c>
      <c r="AA299" s="85">
        <f t="shared" si="171"/>
        <v>0</v>
      </c>
      <c r="AC299" s="83">
        <f>'[1](06)'!$J299</f>
        <v>0</v>
      </c>
      <c r="AD299" s="84">
        <f>'[1](06)'!$K299</f>
        <v>0</v>
      </c>
      <c r="AE299" s="85">
        <f t="shared" si="172"/>
        <v>0</v>
      </c>
      <c r="AG299" s="83">
        <f>'[1](07)'!$J299</f>
        <v>0</v>
      </c>
      <c r="AH299" s="84">
        <f>'[1](07)'!$K299</f>
        <v>0</v>
      </c>
      <c r="AI299" s="85">
        <f t="shared" si="173"/>
        <v>0</v>
      </c>
      <c r="AK299" s="83">
        <f>'[1](08)'!$J299</f>
        <v>0</v>
      </c>
      <c r="AL299" s="84">
        <f>'[1](08)'!$K299</f>
        <v>0</v>
      </c>
      <c r="AM299" s="85">
        <f t="shared" si="174"/>
        <v>0</v>
      </c>
      <c r="AO299" s="83">
        <f>'[1](09)'!$J299</f>
        <v>0</v>
      </c>
      <c r="AP299" s="84">
        <f>'[1](09)'!$K299</f>
        <v>0</v>
      </c>
      <c r="AQ299" s="85">
        <f t="shared" si="175"/>
        <v>0</v>
      </c>
      <c r="AS299" s="83">
        <f>'[1](10)'!$J299</f>
        <v>0</v>
      </c>
      <c r="AT299" s="84">
        <f>'[1](10)'!$K299</f>
        <v>0</v>
      </c>
      <c r="AU299" s="85">
        <f t="shared" si="176"/>
        <v>0</v>
      </c>
      <c r="AW299" s="83">
        <f>'[1](11)'!$J299</f>
        <v>0</v>
      </c>
      <c r="AX299" s="84">
        <f>'[1](11)'!$K299</f>
        <v>0</v>
      </c>
      <c r="AY299" s="85">
        <f t="shared" si="177"/>
        <v>0</v>
      </c>
      <c r="BA299" s="83">
        <f>'[1](12)'!$J299</f>
        <v>0</v>
      </c>
      <c r="BB299" s="84">
        <f>'[1](12)'!$K299</f>
        <v>0</v>
      </c>
      <c r="BC299" s="85">
        <f t="shared" si="178"/>
        <v>0</v>
      </c>
      <c r="BE299" s="86">
        <f t="shared" si="180"/>
        <v>75</v>
      </c>
      <c r="BF299" s="87">
        <f>IFERROR(HLOOKUP(BE299,A299:$BD$5001,$BL299,0),0)</f>
        <v>43131</v>
      </c>
      <c r="BG299" s="86">
        <f t="shared" si="181"/>
        <v>0</v>
      </c>
      <c r="BH299" s="87">
        <f>IFERROR(HLOOKUP(BG299,A299:$BD$5001,$BL299,0),0)</f>
        <v>43190</v>
      </c>
      <c r="BI299" s="88">
        <f t="shared" si="184"/>
        <v>75</v>
      </c>
      <c r="BJ299" s="89">
        <f t="shared" si="182"/>
        <v>-1</v>
      </c>
      <c r="BL299" s="9">
        <f t="shared" si="183"/>
        <v>712</v>
      </c>
    </row>
    <row r="300" spans="1:64" ht="18" customHeight="1" outlineLevel="2">
      <c r="A300" s="74">
        <f>[1]DATA!A300</f>
        <v>166042</v>
      </c>
      <c r="B300" s="75" t="str">
        <f>[1]DATA!B300</f>
        <v>Pepper White Powder</v>
      </c>
      <c r="C300" s="75" t="str">
        <f>[1]DATA!C300</f>
        <v>Kilogram</v>
      </c>
      <c r="E300" s="76"/>
      <c r="F300" s="77"/>
      <c r="G300" s="78"/>
      <c r="I300" s="76">
        <f>'[1](01)'!$J300</f>
        <v>5</v>
      </c>
      <c r="J300" s="77">
        <f>'[1](01)'!$K300</f>
        <v>852.99</v>
      </c>
      <c r="K300" s="78">
        <f t="shared" si="179"/>
        <v>1</v>
      </c>
      <c r="M300" s="76">
        <f>'[1](02)'!$J300</f>
        <v>11</v>
      </c>
      <c r="N300" s="77">
        <f>'[1](02)'!$K300</f>
        <v>1346.94</v>
      </c>
      <c r="O300" s="78">
        <f t="shared" si="168"/>
        <v>0.54545454545454541</v>
      </c>
      <c r="Q300" s="76">
        <f>'[1](03)'!$J300</f>
        <v>0</v>
      </c>
      <c r="R300" s="77">
        <f>'[1](03)'!$K300</f>
        <v>0</v>
      </c>
      <c r="S300" s="78">
        <f t="shared" si="169"/>
        <v>0</v>
      </c>
      <c r="U300" s="76">
        <f>'[1](04)'!$J300</f>
        <v>0</v>
      </c>
      <c r="V300" s="77">
        <f>'[1](04)'!$K300</f>
        <v>0</v>
      </c>
      <c r="W300" s="78">
        <f t="shared" si="170"/>
        <v>0</v>
      </c>
      <c r="Y300" s="76">
        <f>'[1](05)'!$J300</f>
        <v>0</v>
      </c>
      <c r="Z300" s="77">
        <f>'[1](05)'!$K300</f>
        <v>0</v>
      </c>
      <c r="AA300" s="78">
        <f t="shared" si="171"/>
        <v>0</v>
      </c>
      <c r="AC300" s="76">
        <f>'[1](06)'!$J300</f>
        <v>0</v>
      </c>
      <c r="AD300" s="77">
        <f>'[1](06)'!$K300</f>
        <v>0</v>
      </c>
      <c r="AE300" s="78">
        <f t="shared" si="172"/>
        <v>0</v>
      </c>
      <c r="AG300" s="76">
        <f>'[1](07)'!$J300</f>
        <v>0</v>
      </c>
      <c r="AH300" s="77">
        <f>'[1](07)'!$K300</f>
        <v>0</v>
      </c>
      <c r="AI300" s="78">
        <f t="shared" si="173"/>
        <v>0</v>
      </c>
      <c r="AK300" s="76">
        <f>'[1](08)'!$J300</f>
        <v>0</v>
      </c>
      <c r="AL300" s="77">
        <f>'[1](08)'!$K300</f>
        <v>0</v>
      </c>
      <c r="AM300" s="78">
        <f t="shared" si="174"/>
        <v>0</v>
      </c>
      <c r="AO300" s="76">
        <f>'[1](09)'!$J300</f>
        <v>0</v>
      </c>
      <c r="AP300" s="77">
        <f>'[1](09)'!$K300</f>
        <v>0</v>
      </c>
      <c r="AQ300" s="78">
        <f t="shared" si="175"/>
        <v>0</v>
      </c>
      <c r="AS300" s="76">
        <f>'[1](10)'!$J300</f>
        <v>0</v>
      </c>
      <c r="AT300" s="77">
        <f>'[1](10)'!$K300</f>
        <v>0</v>
      </c>
      <c r="AU300" s="78">
        <f t="shared" si="176"/>
        <v>0</v>
      </c>
      <c r="AW300" s="76">
        <f>'[1](11)'!$J300</f>
        <v>0</v>
      </c>
      <c r="AX300" s="77">
        <f>'[1](11)'!$K300</f>
        <v>0</v>
      </c>
      <c r="AY300" s="78">
        <f t="shared" si="177"/>
        <v>0</v>
      </c>
      <c r="BA300" s="76">
        <f>'[1](12)'!$J300</f>
        <v>0</v>
      </c>
      <c r="BB300" s="77">
        <f>'[1](12)'!$K300</f>
        <v>0</v>
      </c>
      <c r="BC300" s="78">
        <f t="shared" si="178"/>
        <v>0</v>
      </c>
      <c r="BE300" s="79">
        <f t="shared" si="180"/>
        <v>11</v>
      </c>
      <c r="BF300" s="80">
        <f>IFERROR(HLOOKUP(BE300,A300:$BD$5001,$BL300,0),0)</f>
        <v>43159</v>
      </c>
      <c r="BG300" s="79">
        <f t="shared" si="181"/>
        <v>0</v>
      </c>
      <c r="BH300" s="80">
        <f>IFERROR(HLOOKUP(BG300,A300:$BD$5001,$BL300,0),0)</f>
        <v>43190</v>
      </c>
      <c r="BI300" s="10">
        <f t="shared" si="184"/>
        <v>11</v>
      </c>
      <c r="BJ300" s="11">
        <f t="shared" si="182"/>
        <v>-1</v>
      </c>
      <c r="BL300" s="9">
        <f t="shared" si="183"/>
        <v>711</v>
      </c>
    </row>
    <row r="301" spans="1:64" ht="18" customHeight="1" outlineLevel="2">
      <c r="A301" s="81">
        <f>[1]DATA!A301</f>
        <v>166043</v>
      </c>
      <c r="B301" s="82" t="str">
        <f>[1]DATA!B301</f>
        <v>Semolina Powder</v>
      </c>
      <c r="C301" s="82" t="str">
        <f>[1]DATA!C301</f>
        <v>Kilogram</v>
      </c>
      <c r="E301" s="83"/>
      <c r="F301" s="84"/>
      <c r="G301" s="85"/>
      <c r="I301" s="83">
        <f>'[1](01)'!$J301</f>
        <v>80</v>
      </c>
      <c r="J301" s="84">
        <f>'[1](01)'!$K301</f>
        <v>720</v>
      </c>
      <c r="K301" s="85">
        <f t="shared" si="179"/>
        <v>1</v>
      </c>
      <c r="M301" s="83">
        <f>'[1](02)'!$J301</f>
        <v>90</v>
      </c>
      <c r="N301" s="84">
        <f>'[1](02)'!$K301</f>
        <v>810</v>
      </c>
      <c r="O301" s="85">
        <f t="shared" si="168"/>
        <v>0.1111111111111111</v>
      </c>
      <c r="Q301" s="83">
        <f>'[1](03)'!$J301</f>
        <v>0</v>
      </c>
      <c r="R301" s="84">
        <f>'[1](03)'!$K301</f>
        <v>0</v>
      </c>
      <c r="S301" s="85">
        <f t="shared" si="169"/>
        <v>0</v>
      </c>
      <c r="U301" s="83">
        <f>'[1](04)'!$J301</f>
        <v>0</v>
      </c>
      <c r="V301" s="84">
        <f>'[1](04)'!$K301</f>
        <v>0</v>
      </c>
      <c r="W301" s="85">
        <f t="shared" si="170"/>
        <v>0</v>
      </c>
      <c r="Y301" s="83">
        <f>'[1](05)'!$J301</f>
        <v>0</v>
      </c>
      <c r="Z301" s="84">
        <f>'[1](05)'!$K301</f>
        <v>0</v>
      </c>
      <c r="AA301" s="85">
        <f t="shared" si="171"/>
        <v>0</v>
      </c>
      <c r="AC301" s="83">
        <f>'[1](06)'!$J301</f>
        <v>0</v>
      </c>
      <c r="AD301" s="84">
        <f>'[1](06)'!$K301</f>
        <v>0</v>
      </c>
      <c r="AE301" s="85">
        <f t="shared" si="172"/>
        <v>0</v>
      </c>
      <c r="AG301" s="83">
        <f>'[1](07)'!$J301</f>
        <v>0</v>
      </c>
      <c r="AH301" s="84">
        <f>'[1](07)'!$K301</f>
        <v>0</v>
      </c>
      <c r="AI301" s="85">
        <f t="shared" si="173"/>
        <v>0</v>
      </c>
      <c r="AK301" s="83">
        <f>'[1](08)'!$J301</f>
        <v>0</v>
      </c>
      <c r="AL301" s="84">
        <f>'[1](08)'!$K301</f>
        <v>0</v>
      </c>
      <c r="AM301" s="85">
        <f t="shared" si="174"/>
        <v>0</v>
      </c>
      <c r="AO301" s="83">
        <f>'[1](09)'!$J301</f>
        <v>0</v>
      </c>
      <c r="AP301" s="84">
        <f>'[1](09)'!$K301</f>
        <v>0</v>
      </c>
      <c r="AQ301" s="85">
        <f t="shared" si="175"/>
        <v>0</v>
      </c>
      <c r="AS301" s="83">
        <f>'[1](10)'!$J301</f>
        <v>0</v>
      </c>
      <c r="AT301" s="84">
        <f>'[1](10)'!$K301</f>
        <v>0</v>
      </c>
      <c r="AU301" s="85">
        <f t="shared" si="176"/>
        <v>0</v>
      </c>
      <c r="AW301" s="83">
        <f>'[1](11)'!$J301</f>
        <v>0</v>
      </c>
      <c r="AX301" s="84">
        <f>'[1](11)'!$K301</f>
        <v>0</v>
      </c>
      <c r="AY301" s="85">
        <f t="shared" si="177"/>
        <v>0</v>
      </c>
      <c r="BA301" s="83">
        <f>'[1](12)'!$J301</f>
        <v>0</v>
      </c>
      <c r="BB301" s="84">
        <f>'[1](12)'!$K301</f>
        <v>0</v>
      </c>
      <c r="BC301" s="85">
        <f t="shared" si="178"/>
        <v>0</v>
      </c>
      <c r="BE301" s="86">
        <f t="shared" si="180"/>
        <v>90</v>
      </c>
      <c r="BF301" s="87">
        <f>IFERROR(HLOOKUP(BE301,A301:$BD$5001,$BL301,0),0)</f>
        <v>43159</v>
      </c>
      <c r="BG301" s="86">
        <f t="shared" si="181"/>
        <v>0</v>
      </c>
      <c r="BH301" s="87">
        <f>IFERROR(HLOOKUP(BG301,A301:$BD$5001,$BL301,0),0)</f>
        <v>43190</v>
      </c>
      <c r="BI301" s="88">
        <f t="shared" si="184"/>
        <v>90</v>
      </c>
      <c r="BJ301" s="89">
        <f t="shared" si="182"/>
        <v>-1</v>
      </c>
      <c r="BL301" s="9">
        <f t="shared" si="183"/>
        <v>710</v>
      </c>
    </row>
    <row r="302" spans="1:64" ht="18" customHeight="1" outlineLevel="2">
      <c r="A302" s="74">
        <f>[1]DATA!A302</f>
        <v>166044</v>
      </c>
      <c r="B302" s="75" t="str">
        <f>[1]DATA!B302</f>
        <v>Fenugreek Seeds ( Helba )</v>
      </c>
      <c r="C302" s="75" t="str">
        <f>[1]DATA!C302</f>
        <v>Kilogram</v>
      </c>
      <c r="E302" s="76"/>
      <c r="F302" s="77"/>
      <c r="G302" s="78"/>
      <c r="I302" s="76">
        <f>'[1](01)'!$J302</f>
        <v>0</v>
      </c>
      <c r="J302" s="77">
        <f>'[1](01)'!$K302</f>
        <v>0</v>
      </c>
      <c r="K302" s="78">
        <f t="shared" si="179"/>
        <v>0</v>
      </c>
      <c r="M302" s="76">
        <f>'[1](02)'!$J302</f>
        <v>0</v>
      </c>
      <c r="N302" s="77">
        <f>'[1](02)'!$K302</f>
        <v>0</v>
      </c>
      <c r="O302" s="78">
        <f t="shared" si="168"/>
        <v>0</v>
      </c>
      <c r="Q302" s="76">
        <f>'[1](03)'!$J302</f>
        <v>0</v>
      </c>
      <c r="R302" s="77">
        <f>'[1](03)'!$K302</f>
        <v>0</v>
      </c>
      <c r="S302" s="78">
        <f t="shared" si="169"/>
        <v>0</v>
      </c>
      <c r="U302" s="76">
        <f>'[1](04)'!$J302</f>
        <v>0</v>
      </c>
      <c r="V302" s="77">
        <f>'[1](04)'!$K302</f>
        <v>0</v>
      </c>
      <c r="W302" s="78">
        <f t="shared" si="170"/>
        <v>0</v>
      </c>
      <c r="Y302" s="76">
        <f>'[1](05)'!$J302</f>
        <v>0</v>
      </c>
      <c r="Z302" s="77">
        <f>'[1](05)'!$K302</f>
        <v>0</v>
      </c>
      <c r="AA302" s="78">
        <f t="shared" si="171"/>
        <v>0</v>
      </c>
      <c r="AC302" s="76">
        <f>'[1](06)'!$J302</f>
        <v>0</v>
      </c>
      <c r="AD302" s="77">
        <f>'[1](06)'!$K302</f>
        <v>0</v>
      </c>
      <c r="AE302" s="78">
        <f t="shared" si="172"/>
        <v>0</v>
      </c>
      <c r="AG302" s="76">
        <f>'[1](07)'!$J302</f>
        <v>0</v>
      </c>
      <c r="AH302" s="77">
        <f>'[1](07)'!$K302</f>
        <v>0</v>
      </c>
      <c r="AI302" s="78">
        <f t="shared" si="173"/>
        <v>0</v>
      </c>
      <c r="AK302" s="76">
        <f>'[1](08)'!$J302</f>
        <v>0</v>
      </c>
      <c r="AL302" s="77">
        <f>'[1](08)'!$K302</f>
        <v>0</v>
      </c>
      <c r="AM302" s="78">
        <f t="shared" si="174"/>
        <v>0</v>
      </c>
      <c r="AO302" s="76">
        <f>'[1](09)'!$J302</f>
        <v>0</v>
      </c>
      <c r="AP302" s="77">
        <f>'[1](09)'!$K302</f>
        <v>0</v>
      </c>
      <c r="AQ302" s="78">
        <f t="shared" si="175"/>
        <v>0</v>
      </c>
      <c r="AS302" s="76">
        <f>'[1](10)'!$J302</f>
        <v>0</v>
      </c>
      <c r="AT302" s="77">
        <f>'[1](10)'!$K302</f>
        <v>0</v>
      </c>
      <c r="AU302" s="78">
        <f t="shared" si="176"/>
        <v>0</v>
      </c>
      <c r="AW302" s="76">
        <f>'[1](11)'!$J302</f>
        <v>0</v>
      </c>
      <c r="AX302" s="77">
        <f>'[1](11)'!$K302</f>
        <v>0</v>
      </c>
      <c r="AY302" s="78">
        <f t="shared" si="177"/>
        <v>0</v>
      </c>
      <c r="BA302" s="76">
        <f>'[1](12)'!$J302</f>
        <v>0</v>
      </c>
      <c r="BB302" s="77">
        <f>'[1](12)'!$K302</f>
        <v>0</v>
      </c>
      <c r="BC302" s="78">
        <f t="shared" si="178"/>
        <v>0</v>
      </c>
      <c r="BE302" s="79">
        <f t="shared" si="180"/>
        <v>0</v>
      </c>
      <c r="BF302" s="80">
        <f>IFERROR(HLOOKUP(BE302,A302:$BD$5001,$BL302,0),0)</f>
        <v>43131</v>
      </c>
      <c r="BG302" s="79">
        <f t="shared" si="181"/>
        <v>0</v>
      </c>
      <c r="BH302" s="80">
        <f>IFERROR(HLOOKUP(BG302,A302:$BD$5001,$BL302,0),0)</f>
        <v>43131</v>
      </c>
      <c r="BI302" s="10">
        <f t="shared" si="184"/>
        <v>0</v>
      </c>
      <c r="BJ302" s="11">
        <f t="shared" si="182"/>
        <v>0</v>
      </c>
      <c r="BL302" s="9">
        <f t="shared" si="183"/>
        <v>709</v>
      </c>
    </row>
    <row r="303" spans="1:64" ht="18" customHeight="1" outlineLevel="2">
      <c r="A303" s="81">
        <f>[1]DATA!A303</f>
        <v>166045</v>
      </c>
      <c r="B303" s="82" t="str">
        <f>[1]DATA!B303</f>
        <v>Sushi Nori Paper 28 Gr</v>
      </c>
      <c r="C303" s="82" t="str">
        <f>[1]DATA!C303</f>
        <v>Pkt 28 Gr</v>
      </c>
      <c r="E303" s="83"/>
      <c r="F303" s="84"/>
      <c r="G303" s="85"/>
      <c r="I303" s="83">
        <f>'[1](01)'!$J303</f>
        <v>6.79</v>
      </c>
      <c r="J303" s="84">
        <f>'[1](01)'!$K303</f>
        <v>291.89999999999998</v>
      </c>
      <c r="K303" s="85">
        <f t="shared" si="179"/>
        <v>1</v>
      </c>
      <c r="M303" s="83">
        <f>'[1](02)'!$J303</f>
        <v>2.86</v>
      </c>
      <c r="N303" s="84">
        <f>'[1](02)'!$K303</f>
        <v>201</v>
      </c>
      <c r="O303" s="85">
        <f t="shared" si="168"/>
        <v>-1.3741258741258742</v>
      </c>
      <c r="Q303" s="83">
        <f>'[1](03)'!$J303</f>
        <v>0</v>
      </c>
      <c r="R303" s="84">
        <f>'[1](03)'!$K303</f>
        <v>0</v>
      </c>
      <c r="S303" s="85">
        <f t="shared" si="169"/>
        <v>0</v>
      </c>
      <c r="U303" s="83">
        <f>'[1](04)'!$J303</f>
        <v>0</v>
      </c>
      <c r="V303" s="84">
        <f>'[1](04)'!$K303</f>
        <v>0</v>
      </c>
      <c r="W303" s="85">
        <f t="shared" si="170"/>
        <v>0</v>
      </c>
      <c r="Y303" s="83">
        <f>'[1](05)'!$J303</f>
        <v>0</v>
      </c>
      <c r="Z303" s="84">
        <f>'[1](05)'!$K303</f>
        <v>0</v>
      </c>
      <c r="AA303" s="85">
        <f t="shared" si="171"/>
        <v>0</v>
      </c>
      <c r="AC303" s="83">
        <f>'[1](06)'!$J303</f>
        <v>0</v>
      </c>
      <c r="AD303" s="84">
        <f>'[1](06)'!$K303</f>
        <v>0</v>
      </c>
      <c r="AE303" s="85">
        <f t="shared" si="172"/>
        <v>0</v>
      </c>
      <c r="AG303" s="83">
        <f>'[1](07)'!$J303</f>
        <v>0</v>
      </c>
      <c r="AH303" s="84">
        <f>'[1](07)'!$K303</f>
        <v>0</v>
      </c>
      <c r="AI303" s="85">
        <f t="shared" si="173"/>
        <v>0</v>
      </c>
      <c r="AK303" s="83">
        <f>'[1](08)'!$J303</f>
        <v>0</v>
      </c>
      <c r="AL303" s="84">
        <f>'[1](08)'!$K303</f>
        <v>0</v>
      </c>
      <c r="AM303" s="85">
        <f t="shared" si="174"/>
        <v>0</v>
      </c>
      <c r="AO303" s="83">
        <f>'[1](09)'!$J303</f>
        <v>0</v>
      </c>
      <c r="AP303" s="84">
        <f>'[1](09)'!$K303</f>
        <v>0</v>
      </c>
      <c r="AQ303" s="85">
        <f t="shared" si="175"/>
        <v>0</v>
      </c>
      <c r="AS303" s="83">
        <f>'[1](10)'!$J303</f>
        <v>0</v>
      </c>
      <c r="AT303" s="84">
        <f>'[1](10)'!$K303</f>
        <v>0</v>
      </c>
      <c r="AU303" s="85">
        <f t="shared" si="176"/>
        <v>0</v>
      </c>
      <c r="AW303" s="83">
        <f>'[1](11)'!$J303</f>
        <v>0</v>
      </c>
      <c r="AX303" s="84">
        <f>'[1](11)'!$K303</f>
        <v>0</v>
      </c>
      <c r="AY303" s="85">
        <f t="shared" si="177"/>
        <v>0</v>
      </c>
      <c r="BA303" s="83">
        <f>'[1](12)'!$J303</f>
        <v>0</v>
      </c>
      <c r="BB303" s="84">
        <f>'[1](12)'!$K303</f>
        <v>0</v>
      </c>
      <c r="BC303" s="85">
        <f t="shared" si="178"/>
        <v>0</v>
      </c>
      <c r="BE303" s="86">
        <f t="shared" si="180"/>
        <v>6.79</v>
      </c>
      <c r="BF303" s="87">
        <f>IFERROR(HLOOKUP(BE303,A303:$BD$5001,$BL303,0),0)</f>
        <v>43131</v>
      </c>
      <c r="BG303" s="86">
        <f t="shared" si="181"/>
        <v>0</v>
      </c>
      <c r="BH303" s="87">
        <f>IFERROR(HLOOKUP(BG303,A303:$BD$5001,$BL303,0),0)</f>
        <v>43190</v>
      </c>
      <c r="BI303" s="88">
        <f t="shared" si="184"/>
        <v>6.79</v>
      </c>
      <c r="BJ303" s="89">
        <f t="shared" si="182"/>
        <v>-1</v>
      </c>
      <c r="BL303" s="9">
        <f t="shared" si="183"/>
        <v>708</v>
      </c>
    </row>
    <row r="304" spans="1:64" ht="18" customHeight="1" outlineLevel="2">
      <c r="A304" s="74">
        <f>[1]DATA!A304</f>
        <v>166047</v>
      </c>
      <c r="B304" s="75" t="str">
        <f>[1]DATA!B304</f>
        <v>Sushi Nori 28 Gr</v>
      </c>
      <c r="C304" s="75" t="str">
        <f>[1]DATA!C304</f>
        <v>Each</v>
      </c>
      <c r="E304" s="76"/>
      <c r="F304" s="77"/>
      <c r="G304" s="78"/>
      <c r="I304" s="76">
        <f>'[1](01)'!$J304</f>
        <v>0</v>
      </c>
      <c r="J304" s="77">
        <f>'[1](01)'!$K304</f>
        <v>0</v>
      </c>
      <c r="K304" s="78">
        <f t="shared" si="179"/>
        <v>0</v>
      </c>
      <c r="M304" s="76">
        <f>'[1](02)'!$J304</f>
        <v>0</v>
      </c>
      <c r="N304" s="77">
        <f>'[1](02)'!$K304</f>
        <v>0</v>
      </c>
      <c r="O304" s="78">
        <f t="shared" si="168"/>
        <v>0</v>
      </c>
      <c r="Q304" s="76">
        <f>'[1](03)'!$J304</f>
        <v>0</v>
      </c>
      <c r="R304" s="77">
        <f>'[1](03)'!$K304</f>
        <v>0</v>
      </c>
      <c r="S304" s="78">
        <f t="shared" si="169"/>
        <v>0</v>
      </c>
      <c r="U304" s="76">
        <f>'[1](04)'!$J304</f>
        <v>0</v>
      </c>
      <c r="V304" s="77">
        <f>'[1](04)'!$K304</f>
        <v>0</v>
      </c>
      <c r="W304" s="78">
        <f t="shared" si="170"/>
        <v>0</v>
      </c>
      <c r="Y304" s="76">
        <f>'[1](05)'!$J304</f>
        <v>0</v>
      </c>
      <c r="Z304" s="77">
        <f>'[1](05)'!$K304</f>
        <v>0</v>
      </c>
      <c r="AA304" s="78">
        <f t="shared" si="171"/>
        <v>0</v>
      </c>
      <c r="AC304" s="76">
        <f>'[1](06)'!$J304</f>
        <v>0</v>
      </c>
      <c r="AD304" s="77">
        <f>'[1](06)'!$K304</f>
        <v>0</v>
      </c>
      <c r="AE304" s="78">
        <f t="shared" si="172"/>
        <v>0</v>
      </c>
      <c r="AG304" s="76">
        <f>'[1](07)'!$J304</f>
        <v>0</v>
      </c>
      <c r="AH304" s="77">
        <f>'[1](07)'!$K304</f>
        <v>0</v>
      </c>
      <c r="AI304" s="78">
        <f t="shared" si="173"/>
        <v>0</v>
      </c>
      <c r="AK304" s="76">
        <f>'[1](08)'!$J304</f>
        <v>0</v>
      </c>
      <c r="AL304" s="77">
        <f>'[1](08)'!$K304</f>
        <v>0</v>
      </c>
      <c r="AM304" s="78">
        <f t="shared" si="174"/>
        <v>0</v>
      </c>
      <c r="AO304" s="76">
        <f>'[1](09)'!$J304</f>
        <v>0</v>
      </c>
      <c r="AP304" s="77">
        <f>'[1](09)'!$K304</f>
        <v>0</v>
      </c>
      <c r="AQ304" s="78">
        <f t="shared" si="175"/>
        <v>0</v>
      </c>
      <c r="AS304" s="76">
        <f>'[1](10)'!$J304</f>
        <v>0</v>
      </c>
      <c r="AT304" s="77">
        <f>'[1](10)'!$K304</f>
        <v>0</v>
      </c>
      <c r="AU304" s="78">
        <f t="shared" si="176"/>
        <v>0</v>
      </c>
      <c r="AW304" s="76">
        <f>'[1](11)'!$J304</f>
        <v>0</v>
      </c>
      <c r="AX304" s="77">
        <f>'[1](11)'!$K304</f>
        <v>0</v>
      </c>
      <c r="AY304" s="78">
        <f t="shared" si="177"/>
        <v>0</v>
      </c>
      <c r="BA304" s="76">
        <f>'[1](12)'!$J304</f>
        <v>0</v>
      </c>
      <c r="BB304" s="77">
        <f>'[1](12)'!$K304</f>
        <v>0</v>
      </c>
      <c r="BC304" s="78">
        <f t="shared" si="178"/>
        <v>0</v>
      </c>
      <c r="BE304" s="79">
        <f t="shared" si="180"/>
        <v>0</v>
      </c>
      <c r="BF304" s="80">
        <f>IFERROR(HLOOKUP(BE304,A304:$BD$5001,$BL304,0),0)</f>
        <v>43131</v>
      </c>
      <c r="BG304" s="79">
        <f t="shared" si="181"/>
        <v>0</v>
      </c>
      <c r="BH304" s="80">
        <f>IFERROR(HLOOKUP(BG304,A304:$BD$5001,$BL304,0),0)</f>
        <v>43131</v>
      </c>
      <c r="BI304" s="10">
        <f t="shared" si="184"/>
        <v>0</v>
      </c>
      <c r="BJ304" s="11">
        <f t="shared" si="182"/>
        <v>0</v>
      </c>
      <c r="BL304" s="9">
        <f t="shared" si="183"/>
        <v>707</v>
      </c>
    </row>
    <row r="305" spans="1:64" ht="18" customHeight="1" outlineLevel="2">
      <c r="A305" s="81">
        <f>[1]DATA!A305</f>
        <v>166052</v>
      </c>
      <c r="B305" s="82" t="str">
        <f>[1]DATA!B305</f>
        <v>Carnation Dry ( Kronfol )</v>
      </c>
      <c r="C305" s="82" t="str">
        <f>[1]DATA!C305</f>
        <v>Kilogram</v>
      </c>
      <c r="E305" s="83"/>
      <c r="F305" s="84"/>
      <c r="G305" s="85"/>
      <c r="I305" s="83">
        <f>'[1](01)'!$J305</f>
        <v>0</v>
      </c>
      <c r="J305" s="84">
        <f>'[1](01)'!$K305</f>
        <v>0</v>
      </c>
      <c r="K305" s="85">
        <f t="shared" si="179"/>
        <v>0</v>
      </c>
      <c r="M305" s="83">
        <f>'[1](02)'!$J305</f>
        <v>0</v>
      </c>
      <c r="N305" s="84">
        <f>'[1](02)'!$K305</f>
        <v>0</v>
      </c>
      <c r="O305" s="85">
        <f t="shared" si="168"/>
        <v>0</v>
      </c>
      <c r="Q305" s="83">
        <f>'[1](03)'!$J305</f>
        <v>0</v>
      </c>
      <c r="R305" s="84">
        <f>'[1](03)'!$K305</f>
        <v>0</v>
      </c>
      <c r="S305" s="85">
        <f t="shared" si="169"/>
        <v>0</v>
      </c>
      <c r="U305" s="83">
        <f>'[1](04)'!$J305</f>
        <v>0</v>
      </c>
      <c r="V305" s="84">
        <f>'[1](04)'!$K305</f>
        <v>0</v>
      </c>
      <c r="W305" s="85">
        <f t="shared" si="170"/>
        <v>0</v>
      </c>
      <c r="Y305" s="83">
        <f>'[1](05)'!$J305</f>
        <v>0</v>
      </c>
      <c r="Z305" s="84">
        <f>'[1](05)'!$K305</f>
        <v>0</v>
      </c>
      <c r="AA305" s="85">
        <f t="shared" si="171"/>
        <v>0</v>
      </c>
      <c r="AC305" s="83">
        <f>'[1](06)'!$J305</f>
        <v>0</v>
      </c>
      <c r="AD305" s="84">
        <f>'[1](06)'!$K305</f>
        <v>0</v>
      </c>
      <c r="AE305" s="85">
        <f t="shared" si="172"/>
        <v>0</v>
      </c>
      <c r="AG305" s="83">
        <f>'[1](07)'!$J305</f>
        <v>0</v>
      </c>
      <c r="AH305" s="84">
        <f>'[1](07)'!$K305</f>
        <v>0</v>
      </c>
      <c r="AI305" s="85">
        <f t="shared" si="173"/>
        <v>0</v>
      </c>
      <c r="AK305" s="83">
        <f>'[1](08)'!$J305</f>
        <v>0</v>
      </c>
      <c r="AL305" s="84">
        <f>'[1](08)'!$K305</f>
        <v>0</v>
      </c>
      <c r="AM305" s="85">
        <f t="shared" si="174"/>
        <v>0</v>
      </c>
      <c r="AO305" s="83">
        <f>'[1](09)'!$J305</f>
        <v>0</v>
      </c>
      <c r="AP305" s="84">
        <f>'[1](09)'!$K305</f>
        <v>0</v>
      </c>
      <c r="AQ305" s="85">
        <f t="shared" si="175"/>
        <v>0</v>
      </c>
      <c r="AS305" s="83">
        <f>'[1](10)'!$J305</f>
        <v>0</v>
      </c>
      <c r="AT305" s="84">
        <f>'[1](10)'!$K305</f>
        <v>0</v>
      </c>
      <c r="AU305" s="85">
        <f t="shared" si="176"/>
        <v>0</v>
      </c>
      <c r="AW305" s="83">
        <f>'[1](11)'!$J305</f>
        <v>0</v>
      </c>
      <c r="AX305" s="84">
        <f>'[1](11)'!$K305</f>
        <v>0</v>
      </c>
      <c r="AY305" s="85">
        <f t="shared" si="177"/>
        <v>0</v>
      </c>
      <c r="BA305" s="83">
        <f>'[1](12)'!$J305</f>
        <v>0</v>
      </c>
      <c r="BB305" s="84">
        <f>'[1](12)'!$K305</f>
        <v>0</v>
      </c>
      <c r="BC305" s="85">
        <f t="shared" si="178"/>
        <v>0</v>
      </c>
      <c r="BE305" s="86">
        <f t="shared" si="180"/>
        <v>0</v>
      </c>
      <c r="BF305" s="87">
        <f>IFERROR(HLOOKUP(BE305,A305:$BD$5001,$BL305,0),0)</f>
        <v>43131</v>
      </c>
      <c r="BG305" s="86">
        <f t="shared" si="181"/>
        <v>0</v>
      </c>
      <c r="BH305" s="87">
        <f>IFERROR(HLOOKUP(BG305,A305:$BD$5001,$BL305,0),0)</f>
        <v>43131</v>
      </c>
      <c r="BI305" s="88">
        <f t="shared" si="184"/>
        <v>0</v>
      </c>
      <c r="BJ305" s="89">
        <f t="shared" si="182"/>
        <v>0</v>
      </c>
      <c r="BL305" s="9">
        <f t="shared" si="183"/>
        <v>706</v>
      </c>
    </row>
    <row r="306" spans="1:64" ht="18" customHeight="1" outlineLevel="2">
      <c r="A306" s="74">
        <f>[1]DATA!A306</f>
        <v>166054</v>
      </c>
      <c r="B306" s="75" t="str">
        <f>[1]DATA!B306</f>
        <v>Bulgur Dry</v>
      </c>
      <c r="C306" s="75" t="str">
        <f>[1]DATA!C306</f>
        <v>Kilogram</v>
      </c>
      <c r="E306" s="76"/>
      <c r="F306" s="77"/>
      <c r="G306" s="78"/>
      <c r="I306" s="76">
        <f>'[1](01)'!$J306</f>
        <v>0</v>
      </c>
      <c r="J306" s="77">
        <f>'[1](01)'!$K306</f>
        <v>0</v>
      </c>
      <c r="K306" s="78">
        <f t="shared" si="179"/>
        <v>0</v>
      </c>
      <c r="M306" s="76">
        <f>'[1](02)'!$J306</f>
        <v>0</v>
      </c>
      <c r="N306" s="77">
        <f>'[1](02)'!$K306</f>
        <v>0</v>
      </c>
      <c r="O306" s="78">
        <f t="shared" si="168"/>
        <v>0</v>
      </c>
      <c r="Q306" s="76">
        <f>'[1](03)'!$J306</f>
        <v>0</v>
      </c>
      <c r="R306" s="77">
        <f>'[1](03)'!$K306</f>
        <v>0</v>
      </c>
      <c r="S306" s="78">
        <f t="shared" si="169"/>
        <v>0</v>
      </c>
      <c r="U306" s="76">
        <f>'[1](04)'!$J306</f>
        <v>0</v>
      </c>
      <c r="V306" s="77">
        <f>'[1](04)'!$K306</f>
        <v>0</v>
      </c>
      <c r="W306" s="78">
        <f t="shared" si="170"/>
        <v>0</v>
      </c>
      <c r="Y306" s="76">
        <f>'[1](05)'!$J306</f>
        <v>0</v>
      </c>
      <c r="Z306" s="77">
        <f>'[1](05)'!$K306</f>
        <v>0</v>
      </c>
      <c r="AA306" s="78">
        <f t="shared" si="171"/>
        <v>0</v>
      </c>
      <c r="AC306" s="76">
        <f>'[1](06)'!$J306</f>
        <v>0</v>
      </c>
      <c r="AD306" s="77">
        <f>'[1](06)'!$K306</f>
        <v>0</v>
      </c>
      <c r="AE306" s="78">
        <f t="shared" si="172"/>
        <v>0</v>
      </c>
      <c r="AG306" s="76">
        <f>'[1](07)'!$J306</f>
        <v>0</v>
      </c>
      <c r="AH306" s="77">
        <f>'[1](07)'!$K306</f>
        <v>0</v>
      </c>
      <c r="AI306" s="78">
        <f t="shared" si="173"/>
        <v>0</v>
      </c>
      <c r="AK306" s="76">
        <f>'[1](08)'!$J306</f>
        <v>0</v>
      </c>
      <c r="AL306" s="77">
        <f>'[1](08)'!$K306</f>
        <v>0</v>
      </c>
      <c r="AM306" s="78">
        <f t="shared" si="174"/>
        <v>0</v>
      </c>
      <c r="AO306" s="76">
        <f>'[1](09)'!$J306</f>
        <v>0</v>
      </c>
      <c r="AP306" s="77">
        <f>'[1](09)'!$K306</f>
        <v>0</v>
      </c>
      <c r="AQ306" s="78">
        <f t="shared" si="175"/>
        <v>0</v>
      </c>
      <c r="AS306" s="76">
        <f>'[1](10)'!$J306</f>
        <v>0</v>
      </c>
      <c r="AT306" s="77">
        <f>'[1](10)'!$K306</f>
        <v>0</v>
      </c>
      <c r="AU306" s="78">
        <f t="shared" si="176"/>
        <v>0</v>
      </c>
      <c r="AW306" s="76">
        <f>'[1](11)'!$J306</f>
        <v>0</v>
      </c>
      <c r="AX306" s="77">
        <f>'[1](11)'!$K306</f>
        <v>0</v>
      </c>
      <c r="AY306" s="78">
        <f t="shared" si="177"/>
        <v>0</v>
      </c>
      <c r="BA306" s="76">
        <f>'[1](12)'!$J306</f>
        <v>0</v>
      </c>
      <c r="BB306" s="77">
        <f>'[1](12)'!$K306</f>
        <v>0</v>
      </c>
      <c r="BC306" s="78">
        <f t="shared" si="178"/>
        <v>0</v>
      </c>
      <c r="BE306" s="79">
        <f t="shared" si="180"/>
        <v>0</v>
      </c>
      <c r="BF306" s="80">
        <f>IFERROR(HLOOKUP(BE306,A306:$BD$5001,$BL306,0),0)</f>
        <v>43131</v>
      </c>
      <c r="BG306" s="79">
        <f t="shared" si="181"/>
        <v>0</v>
      </c>
      <c r="BH306" s="80">
        <f>IFERROR(HLOOKUP(BG306,A306:$BD$5001,$BL306,0),0)</f>
        <v>43131</v>
      </c>
      <c r="BI306" s="10">
        <f t="shared" si="184"/>
        <v>0</v>
      </c>
      <c r="BJ306" s="11">
        <f t="shared" si="182"/>
        <v>0</v>
      </c>
      <c r="BL306" s="9">
        <f t="shared" si="183"/>
        <v>705</v>
      </c>
    </row>
    <row r="307" spans="1:64" ht="18" customHeight="1" outlineLevel="2">
      <c r="A307" s="81">
        <f>[1]DATA!A307</f>
        <v>166057</v>
      </c>
      <c r="B307" s="82" t="str">
        <f>[1]DATA!B307</f>
        <v>Coriander Whole Seeds</v>
      </c>
      <c r="C307" s="82" t="str">
        <f>[1]DATA!C307</f>
        <v>Kilogram</v>
      </c>
      <c r="E307" s="83"/>
      <c r="F307" s="84"/>
      <c r="G307" s="85"/>
      <c r="I307" s="83">
        <f>'[1](01)'!$J307</f>
        <v>0</v>
      </c>
      <c r="J307" s="84">
        <f>'[1](01)'!$K307</f>
        <v>0</v>
      </c>
      <c r="K307" s="85">
        <f t="shared" si="179"/>
        <v>0</v>
      </c>
      <c r="M307" s="83">
        <f>'[1](02)'!$J307</f>
        <v>0</v>
      </c>
      <c r="N307" s="84">
        <f>'[1](02)'!$K307</f>
        <v>0</v>
      </c>
      <c r="O307" s="85">
        <f t="shared" si="168"/>
        <v>0</v>
      </c>
      <c r="Q307" s="83">
        <f>'[1](03)'!$J307</f>
        <v>0</v>
      </c>
      <c r="R307" s="84">
        <f>'[1](03)'!$K307</f>
        <v>0</v>
      </c>
      <c r="S307" s="85">
        <f t="shared" si="169"/>
        <v>0</v>
      </c>
      <c r="U307" s="83">
        <f>'[1](04)'!$J307</f>
        <v>0</v>
      </c>
      <c r="V307" s="84">
        <f>'[1](04)'!$K307</f>
        <v>0</v>
      </c>
      <c r="W307" s="85">
        <f t="shared" si="170"/>
        <v>0</v>
      </c>
      <c r="Y307" s="83">
        <f>'[1](05)'!$J307</f>
        <v>0</v>
      </c>
      <c r="Z307" s="84">
        <f>'[1](05)'!$K307</f>
        <v>0</v>
      </c>
      <c r="AA307" s="85">
        <f t="shared" si="171"/>
        <v>0</v>
      </c>
      <c r="AC307" s="83">
        <f>'[1](06)'!$J307</f>
        <v>0</v>
      </c>
      <c r="AD307" s="84">
        <f>'[1](06)'!$K307</f>
        <v>0</v>
      </c>
      <c r="AE307" s="85">
        <f t="shared" si="172"/>
        <v>0</v>
      </c>
      <c r="AG307" s="83">
        <f>'[1](07)'!$J307</f>
        <v>0</v>
      </c>
      <c r="AH307" s="84">
        <f>'[1](07)'!$K307</f>
        <v>0</v>
      </c>
      <c r="AI307" s="85">
        <f t="shared" si="173"/>
        <v>0</v>
      </c>
      <c r="AK307" s="83">
        <f>'[1](08)'!$J307</f>
        <v>0</v>
      </c>
      <c r="AL307" s="84">
        <f>'[1](08)'!$K307</f>
        <v>0</v>
      </c>
      <c r="AM307" s="85">
        <f t="shared" si="174"/>
        <v>0</v>
      </c>
      <c r="AO307" s="83">
        <f>'[1](09)'!$J307</f>
        <v>0</v>
      </c>
      <c r="AP307" s="84">
        <f>'[1](09)'!$K307</f>
        <v>0</v>
      </c>
      <c r="AQ307" s="85">
        <f t="shared" si="175"/>
        <v>0</v>
      </c>
      <c r="AS307" s="83">
        <f>'[1](10)'!$J307</f>
        <v>0</v>
      </c>
      <c r="AT307" s="84">
        <f>'[1](10)'!$K307</f>
        <v>0</v>
      </c>
      <c r="AU307" s="85">
        <f t="shared" si="176"/>
        <v>0</v>
      </c>
      <c r="AW307" s="83">
        <f>'[1](11)'!$J307</f>
        <v>0</v>
      </c>
      <c r="AX307" s="84">
        <f>'[1](11)'!$K307</f>
        <v>0</v>
      </c>
      <c r="AY307" s="85">
        <f t="shared" si="177"/>
        <v>0</v>
      </c>
      <c r="BA307" s="83">
        <f>'[1](12)'!$J307</f>
        <v>0</v>
      </c>
      <c r="BB307" s="84">
        <f>'[1](12)'!$K307</f>
        <v>0</v>
      </c>
      <c r="BC307" s="85">
        <f t="shared" si="178"/>
        <v>0</v>
      </c>
      <c r="BE307" s="86">
        <f t="shared" si="180"/>
        <v>0</v>
      </c>
      <c r="BF307" s="87">
        <f>IFERROR(HLOOKUP(BE307,A307:$BD$5001,$BL307,0),0)</f>
        <v>43131</v>
      </c>
      <c r="BG307" s="86">
        <f t="shared" si="181"/>
        <v>0</v>
      </c>
      <c r="BH307" s="87">
        <f>IFERROR(HLOOKUP(BG307,A307:$BD$5001,$BL307,0),0)</f>
        <v>43131</v>
      </c>
      <c r="BI307" s="88">
        <f t="shared" si="184"/>
        <v>0</v>
      </c>
      <c r="BJ307" s="89">
        <f t="shared" si="182"/>
        <v>0</v>
      </c>
      <c r="BL307" s="9">
        <f t="shared" si="183"/>
        <v>704</v>
      </c>
    </row>
    <row r="308" spans="1:64" ht="18" customHeight="1" outlineLevel="2">
      <c r="A308" s="74">
        <f>[1]DATA!A308</f>
        <v>166058</v>
      </c>
      <c r="B308" s="75" t="str">
        <f>[1]DATA!B308</f>
        <v>Fish Marinade 300 Gr</v>
      </c>
      <c r="C308" s="75" t="str">
        <f>[1]DATA!C308</f>
        <v>Jar 300 Gr</v>
      </c>
      <c r="E308" s="76"/>
      <c r="F308" s="77"/>
      <c r="G308" s="78"/>
      <c r="I308" s="76">
        <f>'[1](01)'!$J308</f>
        <v>0</v>
      </c>
      <c r="J308" s="77">
        <f>'[1](01)'!$K308</f>
        <v>0</v>
      </c>
      <c r="K308" s="78">
        <f t="shared" si="179"/>
        <v>0</v>
      </c>
      <c r="M308" s="76">
        <f>'[1](02)'!$J308</f>
        <v>0</v>
      </c>
      <c r="N308" s="77">
        <f>'[1](02)'!$K308</f>
        <v>0</v>
      </c>
      <c r="O308" s="78">
        <f t="shared" si="168"/>
        <v>0</v>
      </c>
      <c r="Q308" s="76">
        <f>'[1](03)'!$J308</f>
        <v>0</v>
      </c>
      <c r="R308" s="77">
        <f>'[1](03)'!$K308</f>
        <v>0</v>
      </c>
      <c r="S308" s="78">
        <f t="shared" si="169"/>
        <v>0</v>
      </c>
      <c r="U308" s="76">
        <f>'[1](04)'!$J308</f>
        <v>0</v>
      </c>
      <c r="V308" s="77">
        <f>'[1](04)'!$K308</f>
        <v>0</v>
      </c>
      <c r="W308" s="78">
        <f t="shared" si="170"/>
        <v>0</v>
      </c>
      <c r="Y308" s="76">
        <f>'[1](05)'!$J308</f>
        <v>0</v>
      </c>
      <c r="Z308" s="77">
        <f>'[1](05)'!$K308</f>
        <v>0</v>
      </c>
      <c r="AA308" s="78">
        <f t="shared" si="171"/>
        <v>0</v>
      </c>
      <c r="AC308" s="76">
        <f>'[1](06)'!$J308</f>
        <v>0</v>
      </c>
      <c r="AD308" s="77">
        <f>'[1](06)'!$K308</f>
        <v>0</v>
      </c>
      <c r="AE308" s="78">
        <f t="shared" si="172"/>
        <v>0</v>
      </c>
      <c r="AG308" s="76">
        <f>'[1](07)'!$J308</f>
        <v>0</v>
      </c>
      <c r="AH308" s="77">
        <f>'[1](07)'!$K308</f>
        <v>0</v>
      </c>
      <c r="AI308" s="78">
        <f t="shared" si="173"/>
        <v>0</v>
      </c>
      <c r="AK308" s="76">
        <f>'[1](08)'!$J308</f>
        <v>0</v>
      </c>
      <c r="AL308" s="77">
        <f>'[1](08)'!$K308</f>
        <v>0</v>
      </c>
      <c r="AM308" s="78">
        <f t="shared" si="174"/>
        <v>0</v>
      </c>
      <c r="AO308" s="76">
        <f>'[1](09)'!$J308</f>
        <v>0</v>
      </c>
      <c r="AP308" s="77">
        <f>'[1](09)'!$K308</f>
        <v>0</v>
      </c>
      <c r="AQ308" s="78">
        <f t="shared" si="175"/>
        <v>0</v>
      </c>
      <c r="AS308" s="76">
        <f>'[1](10)'!$J308</f>
        <v>0</v>
      </c>
      <c r="AT308" s="77">
        <f>'[1](10)'!$K308</f>
        <v>0</v>
      </c>
      <c r="AU308" s="78">
        <f t="shared" si="176"/>
        <v>0</v>
      </c>
      <c r="AW308" s="76">
        <f>'[1](11)'!$J308</f>
        <v>0</v>
      </c>
      <c r="AX308" s="77">
        <f>'[1](11)'!$K308</f>
        <v>0</v>
      </c>
      <c r="AY308" s="78">
        <f t="shared" si="177"/>
        <v>0</v>
      </c>
      <c r="BA308" s="76">
        <f>'[1](12)'!$J308</f>
        <v>0</v>
      </c>
      <c r="BB308" s="77">
        <f>'[1](12)'!$K308</f>
        <v>0</v>
      </c>
      <c r="BC308" s="78">
        <f t="shared" si="178"/>
        <v>0</v>
      </c>
      <c r="BE308" s="79">
        <f t="shared" si="180"/>
        <v>0</v>
      </c>
      <c r="BF308" s="80">
        <f>IFERROR(HLOOKUP(BE308,A308:$BD$5001,$BL308,0),0)</f>
        <v>43131</v>
      </c>
      <c r="BG308" s="79">
        <f t="shared" si="181"/>
        <v>0</v>
      </c>
      <c r="BH308" s="80">
        <f>IFERROR(HLOOKUP(BG308,A308:$BD$5001,$BL308,0),0)</f>
        <v>43131</v>
      </c>
      <c r="BI308" s="10">
        <f t="shared" si="184"/>
        <v>0</v>
      </c>
      <c r="BJ308" s="11">
        <f t="shared" si="182"/>
        <v>0</v>
      </c>
      <c r="BL308" s="9">
        <f t="shared" si="183"/>
        <v>703</v>
      </c>
    </row>
    <row r="309" spans="1:64" ht="18" customHeight="1" outlineLevel="2">
      <c r="A309" s="81">
        <f>[1]DATA!A309</f>
        <v>166059</v>
      </c>
      <c r="B309" s="82" t="str">
        <f>[1]DATA!B309</f>
        <v>Poultry Seasoning 350 Gr</v>
      </c>
      <c r="C309" s="82" t="str">
        <f>[1]DATA!C309</f>
        <v>Tin 350 Gr</v>
      </c>
      <c r="E309" s="83"/>
      <c r="F309" s="84"/>
      <c r="G309" s="85"/>
      <c r="I309" s="83">
        <f>'[1](01)'!$J309</f>
        <v>0</v>
      </c>
      <c r="J309" s="84">
        <f>'[1](01)'!$K309</f>
        <v>0</v>
      </c>
      <c r="K309" s="85">
        <f t="shared" si="179"/>
        <v>0</v>
      </c>
      <c r="M309" s="83">
        <f>'[1](02)'!$J309</f>
        <v>0</v>
      </c>
      <c r="N309" s="84">
        <f>'[1](02)'!$K309</f>
        <v>0</v>
      </c>
      <c r="O309" s="85">
        <f t="shared" si="168"/>
        <v>0</v>
      </c>
      <c r="Q309" s="83">
        <f>'[1](03)'!$J309</f>
        <v>0</v>
      </c>
      <c r="R309" s="84">
        <f>'[1](03)'!$K309</f>
        <v>0</v>
      </c>
      <c r="S309" s="85">
        <f t="shared" si="169"/>
        <v>0</v>
      </c>
      <c r="U309" s="83">
        <f>'[1](04)'!$J309</f>
        <v>0</v>
      </c>
      <c r="V309" s="84">
        <f>'[1](04)'!$K309</f>
        <v>0</v>
      </c>
      <c r="W309" s="85">
        <f t="shared" si="170"/>
        <v>0</v>
      </c>
      <c r="Y309" s="83">
        <f>'[1](05)'!$J309</f>
        <v>0</v>
      </c>
      <c r="Z309" s="84">
        <f>'[1](05)'!$K309</f>
        <v>0</v>
      </c>
      <c r="AA309" s="85">
        <f t="shared" si="171"/>
        <v>0</v>
      </c>
      <c r="AC309" s="83">
        <f>'[1](06)'!$J309</f>
        <v>0</v>
      </c>
      <c r="AD309" s="84">
        <f>'[1](06)'!$K309</f>
        <v>0</v>
      </c>
      <c r="AE309" s="85">
        <f t="shared" si="172"/>
        <v>0</v>
      </c>
      <c r="AG309" s="83">
        <f>'[1](07)'!$J309</f>
        <v>0</v>
      </c>
      <c r="AH309" s="84">
        <f>'[1](07)'!$K309</f>
        <v>0</v>
      </c>
      <c r="AI309" s="85">
        <f t="shared" si="173"/>
        <v>0</v>
      </c>
      <c r="AK309" s="83">
        <f>'[1](08)'!$J309</f>
        <v>0</v>
      </c>
      <c r="AL309" s="84">
        <f>'[1](08)'!$K309</f>
        <v>0</v>
      </c>
      <c r="AM309" s="85">
        <f t="shared" si="174"/>
        <v>0</v>
      </c>
      <c r="AO309" s="83">
        <f>'[1](09)'!$J309</f>
        <v>0</v>
      </c>
      <c r="AP309" s="84">
        <f>'[1](09)'!$K309</f>
        <v>0</v>
      </c>
      <c r="AQ309" s="85">
        <f t="shared" si="175"/>
        <v>0</v>
      </c>
      <c r="AS309" s="83">
        <f>'[1](10)'!$J309</f>
        <v>0</v>
      </c>
      <c r="AT309" s="84">
        <f>'[1](10)'!$K309</f>
        <v>0</v>
      </c>
      <c r="AU309" s="85">
        <f t="shared" si="176"/>
        <v>0</v>
      </c>
      <c r="AW309" s="83">
        <f>'[1](11)'!$J309</f>
        <v>0</v>
      </c>
      <c r="AX309" s="84">
        <f>'[1](11)'!$K309</f>
        <v>0</v>
      </c>
      <c r="AY309" s="85">
        <f t="shared" si="177"/>
        <v>0</v>
      </c>
      <c r="BA309" s="83">
        <f>'[1](12)'!$J309</f>
        <v>0</v>
      </c>
      <c r="BB309" s="84">
        <f>'[1](12)'!$K309</f>
        <v>0</v>
      </c>
      <c r="BC309" s="85">
        <f t="shared" si="178"/>
        <v>0</v>
      </c>
      <c r="BE309" s="86">
        <f t="shared" si="180"/>
        <v>0</v>
      </c>
      <c r="BF309" s="87">
        <f>IFERROR(HLOOKUP(BE309,A309:$BD$5001,$BL309,0),0)</f>
        <v>43131</v>
      </c>
      <c r="BG309" s="86">
        <f t="shared" si="181"/>
        <v>0</v>
      </c>
      <c r="BH309" s="87">
        <f>IFERROR(HLOOKUP(BG309,A309:$BD$5001,$BL309,0),0)</f>
        <v>43131</v>
      </c>
      <c r="BI309" s="88">
        <f t="shared" si="184"/>
        <v>0</v>
      </c>
      <c r="BJ309" s="89">
        <f t="shared" si="182"/>
        <v>0</v>
      </c>
      <c r="BL309" s="9">
        <f t="shared" si="183"/>
        <v>702</v>
      </c>
    </row>
    <row r="310" spans="1:64" ht="18" customHeight="1" outlineLevel="2">
      <c r="A310" s="74">
        <f>[1]DATA!A310</f>
        <v>166063</v>
      </c>
      <c r="B310" s="75" t="str">
        <f>[1]DATA!B310</f>
        <v>Beans Red Dry</v>
      </c>
      <c r="C310" s="75" t="str">
        <f>[1]DATA!C310</f>
        <v>Kilogram</v>
      </c>
      <c r="E310" s="76"/>
      <c r="F310" s="77"/>
      <c r="G310" s="78"/>
      <c r="I310" s="76">
        <f>'[1](01)'!$J310</f>
        <v>0</v>
      </c>
      <c r="J310" s="77">
        <f>'[1](01)'!$K310</f>
        <v>0</v>
      </c>
      <c r="K310" s="78">
        <f t="shared" si="179"/>
        <v>0</v>
      </c>
      <c r="M310" s="76">
        <f>'[1](02)'!$J310</f>
        <v>0</v>
      </c>
      <c r="N310" s="77">
        <f>'[1](02)'!$K310</f>
        <v>0</v>
      </c>
      <c r="O310" s="78">
        <f t="shared" si="168"/>
        <v>0</v>
      </c>
      <c r="Q310" s="76">
        <f>'[1](03)'!$J310</f>
        <v>0</v>
      </c>
      <c r="R310" s="77">
        <f>'[1](03)'!$K310</f>
        <v>0</v>
      </c>
      <c r="S310" s="78">
        <f t="shared" si="169"/>
        <v>0</v>
      </c>
      <c r="U310" s="76">
        <f>'[1](04)'!$J310</f>
        <v>0</v>
      </c>
      <c r="V310" s="77">
        <f>'[1](04)'!$K310</f>
        <v>0</v>
      </c>
      <c r="W310" s="78">
        <f t="shared" si="170"/>
        <v>0</v>
      </c>
      <c r="Y310" s="76">
        <f>'[1](05)'!$J310</f>
        <v>0</v>
      </c>
      <c r="Z310" s="77">
        <f>'[1](05)'!$K310</f>
        <v>0</v>
      </c>
      <c r="AA310" s="78">
        <f t="shared" si="171"/>
        <v>0</v>
      </c>
      <c r="AC310" s="76">
        <f>'[1](06)'!$J310</f>
        <v>0</v>
      </c>
      <c r="AD310" s="77">
        <f>'[1](06)'!$K310</f>
        <v>0</v>
      </c>
      <c r="AE310" s="78">
        <f t="shared" si="172"/>
        <v>0</v>
      </c>
      <c r="AG310" s="76">
        <f>'[1](07)'!$J310</f>
        <v>0</v>
      </c>
      <c r="AH310" s="77">
        <f>'[1](07)'!$K310</f>
        <v>0</v>
      </c>
      <c r="AI310" s="78">
        <f t="shared" si="173"/>
        <v>0</v>
      </c>
      <c r="AK310" s="76">
        <f>'[1](08)'!$J310</f>
        <v>0</v>
      </c>
      <c r="AL310" s="77">
        <f>'[1](08)'!$K310</f>
        <v>0</v>
      </c>
      <c r="AM310" s="78">
        <f t="shared" si="174"/>
        <v>0</v>
      </c>
      <c r="AO310" s="76">
        <f>'[1](09)'!$J310</f>
        <v>0</v>
      </c>
      <c r="AP310" s="77">
        <f>'[1](09)'!$K310</f>
        <v>0</v>
      </c>
      <c r="AQ310" s="78">
        <f t="shared" si="175"/>
        <v>0</v>
      </c>
      <c r="AS310" s="76">
        <f>'[1](10)'!$J310</f>
        <v>0</v>
      </c>
      <c r="AT310" s="77">
        <f>'[1](10)'!$K310</f>
        <v>0</v>
      </c>
      <c r="AU310" s="78">
        <f t="shared" si="176"/>
        <v>0</v>
      </c>
      <c r="AW310" s="76">
        <f>'[1](11)'!$J310</f>
        <v>0</v>
      </c>
      <c r="AX310" s="77">
        <f>'[1](11)'!$K310</f>
        <v>0</v>
      </c>
      <c r="AY310" s="78">
        <f t="shared" si="177"/>
        <v>0</v>
      </c>
      <c r="BA310" s="76">
        <f>'[1](12)'!$J310</f>
        <v>0</v>
      </c>
      <c r="BB310" s="77">
        <f>'[1](12)'!$K310</f>
        <v>0</v>
      </c>
      <c r="BC310" s="78">
        <f t="shared" si="178"/>
        <v>0</v>
      </c>
      <c r="BE310" s="79">
        <f t="shared" si="180"/>
        <v>0</v>
      </c>
      <c r="BF310" s="80">
        <f>IFERROR(HLOOKUP(BE310,A310:$BD$5001,$BL310,0),0)</f>
        <v>43131</v>
      </c>
      <c r="BG310" s="79">
        <f t="shared" si="181"/>
        <v>0</v>
      </c>
      <c r="BH310" s="80">
        <f>IFERROR(HLOOKUP(BG310,A310:$BD$5001,$BL310,0),0)</f>
        <v>43131</v>
      </c>
      <c r="BI310" s="10">
        <f t="shared" si="184"/>
        <v>0</v>
      </c>
      <c r="BJ310" s="11">
        <f t="shared" si="182"/>
        <v>0</v>
      </c>
      <c r="BL310" s="9">
        <f t="shared" si="183"/>
        <v>701</v>
      </c>
    </row>
    <row r="311" spans="1:64" ht="18" customHeight="1" outlineLevel="2">
      <c r="A311" s="81">
        <f>[1]DATA!A311</f>
        <v>166065</v>
      </c>
      <c r="B311" s="82" t="str">
        <f>[1]DATA!B311</f>
        <v>Shamar</v>
      </c>
      <c r="C311" s="82" t="str">
        <f>[1]DATA!C311</f>
        <v>Kilogram</v>
      </c>
      <c r="E311" s="83"/>
      <c r="F311" s="84"/>
      <c r="G311" s="85"/>
      <c r="I311" s="83">
        <f>'[1](01)'!$J311</f>
        <v>0</v>
      </c>
      <c r="J311" s="84">
        <f>'[1](01)'!$K311</f>
        <v>0</v>
      </c>
      <c r="K311" s="85">
        <f t="shared" si="179"/>
        <v>0</v>
      </c>
      <c r="M311" s="83">
        <f>'[1](02)'!$J311</f>
        <v>0</v>
      </c>
      <c r="N311" s="84">
        <f>'[1](02)'!$K311</f>
        <v>0</v>
      </c>
      <c r="O311" s="85">
        <f t="shared" si="168"/>
        <v>0</v>
      </c>
      <c r="Q311" s="83">
        <f>'[1](03)'!$J311</f>
        <v>0</v>
      </c>
      <c r="R311" s="84">
        <f>'[1](03)'!$K311</f>
        <v>0</v>
      </c>
      <c r="S311" s="85">
        <f t="shared" si="169"/>
        <v>0</v>
      </c>
      <c r="U311" s="83">
        <f>'[1](04)'!$J311</f>
        <v>0</v>
      </c>
      <c r="V311" s="84">
        <f>'[1](04)'!$K311</f>
        <v>0</v>
      </c>
      <c r="W311" s="85">
        <f t="shared" si="170"/>
        <v>0</v>
      </c>
      <c r="Y311" s="83">
        <f>'[1](05)'!$J311</f>
        <v>0</v>
      </c>
      <c r="Z311" s="84">
        <f>'[1](05)'!$K311</f>
        <v>0</v>
      </c>
      <c r="AA311" s="85">
        <f t="shared" si="171"/>
        <v>0</v>
      </c>
      <c r="AC311" s="83">
        <f>'[1](06)'!$J311</f>
        <v>0</v>
      </c>
      <c r="AD311" s="84">
        <f>'[1](06)'!$K311</f>
        <v>0</v>
      </c>
      <c r="AE311" s="85">
        <f t="shared" si="172"/>
        <v>0</v>
      </c>
      <c r="AG311" s="83">
        <f>'[1](07)'!$J311</f>
        <v>0</v>
      </c>
      <c r="AH311" s="84">
        <f>'[1](07)'!$K311</f>
        <v>0</v>
      </c>
      <c r="AI311" s="85">
        <f t="shared" si="173"/>
        <v>0</v>
      </c>
      <c r="AK311" s="83">
        <f>'[1](08)'!$J311</f>
        <v>0</v>
      </c>
      <c r="AL311" s="84">
        <f>'[1](08)'!$K311</f>
        <v>0</v>
      </c>
      <c r="AM311" s="85">
        <f t="shared" si="174"/>
        <v>0</v>
      </c>
      <c r="AO311" s="83">
        <f>'[1](09)'!$J311</f>
        <v>0</v>
      </c>
      <c r="AP311" s="84">
        <f>'[1](09)'!$K311</f>
        <v>0</v>
      </c>
      <c r="AQ311" s="85">
        <f t="shared" si="175"/>
        <v>0</v>
      </c>
      <c r="AS311" s="83">
        <f>'[1](10)'!$J311</f>
        <v>0</v>
      </c>
      <c r="AT311" s="84">
        <f>'[1](10)'!$K311</f>
        <v>0</v>
      </c>
      <c r="AU311" s="85">
        <f t="shared" si="176"/>
        <v>0</v>
      </c>
      <c r="AW311" s="83">
        <f>'[1](11)'!$J311</f>
        <v>0</v>
      </c>
      <c r="AX311" s="84">
        <f>'[1](11)'!$K311</f>
        <v>0</v>
      </c>
      <c r="AY311" s="85">
        <f t="shared" si="177"/>
        <v>0</v>
      </c>
      <c r="BA311" s="83">
        <f>'[1](12)'!$J311</f>
        <v>0</v>
      </c>
      <c r="BB311" s="84">
        <f>'[1](12)'!$K311</f>
        <v>0</v>
      </c>
      <c r="BC311" s="85">
        <f t="shared" si="178"/>
        <v>0</v>
      </c>
      <c r="BE311" s="86">
        <f t="shared" si="180"/>
        <v>0</v>
      </c>
      <c r="BF311" s="87">
        <f>IFERROR(HLOOKUP(BE311,A311:$BD$5001,$BL311,0),0)</f>
        <v>43131</v>
      </c>
      <c r="BG311" s="86">
        <f t="shared" si="181"/>
        <v>0</v>
      </c>
      <c r="BH311" s="87">
        <f>IFERROR(HLOOKUP(BG311,A311:$BD$5001,$BL311,0),0)</f>
        <v>43131</v>
      </c>
      <c r="BI311" s="88">
        <f t="shared" si="184"/>
        <v>0</v>
      </c>
      <c r="BJ311" s="89">
        <f t="shared" si="182"/>
        <v>0</v>
      </c>
      <c r="BL311" s="9">
        <f t="shared" si="183"/>
        <v>700</v>
      </c>
    </row>
    <row r="312" spans="1:64" ht="18" customHeight="1" outlineLevel="2">
      <c r="A312" s="74">
        <f>[1]DATA!A312</f>
        <v>166068</v>
      </c>
      <c r="B312" s="75" t="str">
        <f>[1]DATA!B312</f>
        <v>Cinnamon Whole</v>
      </c>
      <c r="C312" s="75" t="str">
        <f>[1]DATA!C312</f>
        <v>Kilogram</v>
      </c>
      <c r="E312" s="76"/>
      <c r="F312" s="77"/>
      <c r="G312" s="78"/>
      <c r="I312" s="76">
        <f>'[1](01)'!$J312</f>
        <v>0</v>
      </c>
      <c r="J312" s="77">
        <f>'[1](01)'!$K312</f>
        <v>0</v>
      </c>
      <c r="K312" s="78">
        <f t="shared" si="179"/>
        <v>0</v>
      </c>
      <c r="M312" s="76">
        <f>'[1](02)'!$J312</f>
        <v>0</v>
      </c>
      <c r="N312" s="77">
        <f>'[1](02)'!$K312</f>
        <v>0</v>
      </c>
      <c r="O312" s="78">
        <f t="shared" si="168"/>
        <v>0</v>
      </c>
      <c r="Q312" s="76">
        <f>'[1](03)'!$J312</f>
        <v>0</v>
      </c>
      <c r="R312" s="77">
        <f>'[1](03)'!$K312</f>
        <v>0</v>
      </c>
      <c r="S312" s="78">
        <f t="shared" si="169"/>
        <v>0</v>
      </c>
      <c r="U312" s="76">
        <f>'[1](04)'!$J312</f>
        <v>0</v>
      </c>
      <c r="V312" s="77">
        <f>'[1](04)'!$K312</f>
        <v>0</v>
      </c>
      <c r="W312" s="78">
        <f t="shared" si="170"/>
        <v>0</v>
      </c>
      <c r="Y312" s="76">
        <f>'[1](05)'!$J312</f>
        <v>0</v>
      </c>
      <c r="Z312" s="77">
        <f>'[1](05)'!$K312</f>
        <v>0</v>
      </c>
      <c r="AA312" s="78">
        <f t="shared" si="171"/>
        <v>0</v>
      </c>
      <c r="AC312" s="76">
        <f>'[1](06)'!$J312</f>
        <v>0</v>
      </c>
      <c r="AD312" s="77">
        <f>'[1](06)'!$K312</f>
        <v>0</v>
      </c>
      <c r="AE312" s="78">
        <f t="shared" si="172"/>
        <v>0</v>
      </c>
      <c r="AG312" s="76">
        <f>'[1](07)'!$J312</f>
        <v>0</v>
      </c>
      <c r="AH312" s="77">
        <f>'[1](07)'!$K312</f>
        <v>0</v>
      </c>
      <c r="AI312" s="78">
        <f t="shared" si="173"/>
        <v>0</v>
      </c>
      <c r="AK312" s="76">
        <f>'[1](08)'!$J312</f>
        <v>0</v>
      </c>
      <c r="AL312" s="77">
        <f>'[1](08)'!$K312</f>
        <v>0</v>
      </c>
      <c r="AM312" s="78">
        <f t="shared" si="174"/>
        <v>0</v>
      </c>
      <c r="AO312" s="76">
        <f>'[1](09)'!$J312</f>
        <v>0</v>
      </c>
      <c r="AP312" s="77">
        <f>'[1](09)'!$K312</f>
        <v>0</v>
      </c>
      <c r="AQ312" s="78">
        <f t="shared" si="175"/>
        <v>0</v>
      </c>
      <c r="AS312" s="76">
        <f>'[1](10)'!$J312</f>
        <v>0</v>
      </c>
      <c r="AT312" s="77">
        <f>'[1](10)'!$K312</f>
        <v>0</v>
      </c>
      <c r="AU312" s="78">
        <f t="shared" si="176"/>
        <v>0</v>
      </c>
      <c r="AW312" s="76">
        <f>'[1](11)'!$J312</f>
        <v>0</v>
      </c>
      <c r="AX312" s="77">
        <f>'[1](11)'!$K312</f>
        <v>0</v>
      </c>
      <c r="AY312" s="78">
        <f t="shared" si="177"/>
        <v>0</v>
      </c>
      <c r="BA312" s="76">
        <f>'[1](12)'!$J312</f>
        <v>0</v>
      </c>
      <c r="BB312" s="77">
        <f>'[1](12)'!$K312</f>
        <v>0</v>
      </c>
      <c r="BC312" s="78">
        <f t="shared" si="178"/>
        <v>0</v>
      </c>
      <c r="BE312" s="79">
        <f t="shared" si="180"/>
        <v>0</v>
      </c>
      <c r="BF312" s="80">
        <f>IFERROR(HLOOKUP(BE312,A312:$BD$5001,$BL312,0),0)</f>
        <v>43131</v>
      </c>
      <c r="BG312" s="79">
        <f t="shared" si="181"/>
        <v>0</v>
      </c>
      <c r="BH312" s="80">
        <f>IFERROR(HLOOKUP(BG312,A312:$BD$5001,$BL312,0),0)</f>
        <v>43131</v>
      </c>
      <c r="BI312" s="10">
        <f t="shared" si="184"/>
        <v>0</v>
      </c>
      <c r="BJ312" s="11">
        <f t="shared" si="182"/>
        <v>0</v>
      </c>
      <c r="BL312" s="9">
        <f t="shared" si="183"/>
        <v>699</v>
      </c>
    </row>
    <row r="313" spans="1:64" s="100" customFormat="1" ht="18" customHeight="1" outlineLevel="1">
      <c r="A313" s="90">
        <f>[1]DATA!A313</f>
        <v>0</v>
      </c>
      <c r="B313" s="91" t="str">
        <f>[1]DATA!B313</f>
        <v>Total Seeds &amp; Spices</v>
      </c>
      <c r="C313" s="91">
        <f>[1]DATA!C313</f>
        <v>0</v>
      </c>
      <c r="D313" s="92"/>
      <c r="E313" s="93"/>
      <c r="F313" s="94"/>
      <c r="G313" s="95"/>
      <c r="H313" s="92"/>
      <c r="I313" s="93"/>
      <c r="J313" s="94">
        <f>'[1](01)'!$K313</f>
        <v>17937.66</v>
      </c>
      <c r="K313" s="95"/>
      <c r="L313" s="92"/>
      <c r="M313" s="93"/>
      <c r="N313" s="94">
        <f>'[1](02)'!$K313</f>
        <v>17531.719999999998</v>
      </c>
      <c r="O313" s="95"/>
      <c r="P313" s="92"/>
      <c r="Q313" s="93"/>
      <c r="R313" s="94">
        <f>'[1](03)'!$K313</f>
        <v>0</v>
      </c>
      <c r="S313" s="95"/>
      <c r="T313" s="92"/>
      <c r="U313" s="93"/>
      <c r="V313" s="94">
        <f>'[1](04)'!$K313</f>
        <v>0</v>
      </c>
      <c r="W313" s="95"/>
      <c r="X313" s="92"/>
      <c r="Y313" s="93"/>
      <c r="Z313" s="94">
        <f>'[1](05)'!$K313</f>
        <v>0</v>
      </c>
      <c r="AA313" s="95"/>
      <c r="AB313" s="92"/>
      <c r="AC313" s="93"/>
      <c r="AD313" s="94">
        <f>'[1](06)'!$K313</f>
        <v>0</v>
      </c>
      <c r="AE313" s="95"/>
      <c r="AF313" s="92"/>
      <c r="AG313" s="93"/>
      <c r="AH313" s="94">
        <f>'[1](07)'!$K313</f>
        <v>0</v>
      </c>
      <c r="AI313" s="95"/>
      <c r="AJ313" s="92"/>
      <c r="AK313" s="93"/>
      <c r="AL313" s="94">
        <f>'[1](08)'!$K313</f>
        <v>0</v>
      </c>
      <c r="AM313" s="95"/>
      <c r="AN313" s="92"/>
      <c r="AO313" s="93"/>
      <c r="AP313" s="94">
        <f>'[1](09)'!$K313</f>
        <v>0</v>
      </c>
      <c r="AQ313" s="95"/>
      <c r="AR313" s="92"/>
      <c r="AS313" s="93"/>
      <c r="AT313" s="94">
        <f>'[1](10)'!$K313</f>
        <v>0</v>
      </c>
      <c r="AU313" s="95"/>
      <c r="AV313" s="92"/>
      <c r="AW313" s="93"/>
      <c r="AX313" s="94">
        <f>'[1](11)'!$K313</f>
        <v>0</v>
      </c>
      <c r="AY313" s="95"/>
      <c r="AZ313" s="92"/>
      <c r="BA313" s="93"/>
      <c r="BB313" s="94">
        <f>'[1](12)'!$K313</f>
        <v>0</v>
      </c>
      <c r="BC313" s="95"/>
      <c r="BD313" s="92"/>
      <c r="BE313" s="96"/>
      <c r="BF313" s="97"/>
      <c r="BG313" s="96"/>
      <c r="BH313" s="97"/>
      <c r="BI313" s="98"/>
      <c r="BJ313" s="99">
        <f t="shared" si="182"/>
        <v>0</v>
      </c>
      <c r="BK313" s="92"/>
      <c r="BL313" s="9">
        <f t="shared" si="183"/>
        <v>698</v>
      </c>
    </row>
    <row r="314" spans="1:64" ht="18" customHeight="1" outlineLevel="2">
      <c r="A314" s="101">
        <f>[1]DATA!A314</f>
        <v>0</v>
      </c>
      <c r="B314" s="102" t="str">
        <f>[1]DATA!B314</f>
        <v>Sugar</v>
      </c>
      <c r="C314" s="102">
        <f>[1]DATA!C314</f>
        <v>0</v>
      </c>
      <c r="E314" s="103"/>
      <c r="F314" s="104"/>
      <c r="G314" s="105"/>
      <c r="I314" s="103"/>
      <c r="J314" s="104"/>
      <c r="K314" s="105"/>
      <c r="M314" s="103"/>
      <c r="N314" s="104"/>
      <c r="O314" s="105"/>
      <c r="Q314" s="103"/>
      <c r="R314" s="104"/>
      <c r="S314" s="105"/>
      <c r="U314" s="103"/>
      <c r="V314" s="104"/>
      <c r="W314" s="105"/>
      <c r="Y314" s="103"/>
      <c r="Z314" s="104"/>
      <c r="AA314" s="105"/>
      <c r="AC314" s="103"/>
      <c r="AD314" s="104"/>
      <c r="AE314" s="105"/>
      <c r="AG314" s="103"/>
      <c r="AH314" s="104"/>
      <c r="AI314" s="105"/>
      <c r="AK314" s="103"/>
      <c r="AL314" s="104"/>
      <c r="AM314" s="105"/>
      <c r="AO314" s="103"/>
      <c r="AP314" s="104"/>
      <c r="AQ314" s="105"/>
      <c r="AS314" s="103"/>
      <c r="AT314" s="104"/>
      <c r="AU314" s="105"/>
      <c r="AW314" s="103"/>
      <c r="AX314" s="104"/>
      <c r="AY314" s="105"/>
      <c r="BA314" s="103"/>
      <c r="BB314" s="104"/>
      <c r="BC314" s="105"/>
      <c r="BE314" s="106"/>
      <c r="BF314" s="107"/>
      <c r="BG314" s="106"/>
      <c r="BH314" s="107"/>
      <c r="BI314" s="108"/>
      <c r="BJ314" s="109">
        <f t="shared" si="182"/>
        <v>0</v>
      </c>
      <c r="BL314" s="9">
        <f t="shared" si="183"/>
        <v>697</v>
      </c>
    </row>
    <row r="315" spans="1:64" ht="18" customHeight="1" outlineLevel="2">
      <c r="A315" s="74">
        <f>[1]DATA!A315</f>
        <v>167001</v>
      </c>
      <c r="B315" s="75" t="str">
        <f>[1]DATA!B315</f>
        <v>Sugar Powder Packet 1 kg</v>
      </c>
      <c r="C315" s="75" t="str">
        <f>[1]DATA!C315</f>
        <v>Kilogram</v>
      </c>
      <c r="E315" s="76"/>
      <c r="F315" s="77"/>
      <c r="G315" s="78"/>
      <c r="I315" s="76">
        <f>'[1](01)'!$J315</f>
        <v>60</v>
      </c>
      <c r="J315" s="77">
        <f>'[1](01)'!$K315</f>
        <v>740.15</v>
      </c>
      <c r="K315" s="78">
        <f t="shared" si="179"/>
        <v>1</v>
      </c>
      <c r="M315" s="76">
        <f>'[1](02)'!$J315</f>
        <v>112</v>
      </c>
      <c r="N315" s="77">
        <f>'[1](02)'!$K315</f>
        <v>1451.42</v>
      </c>
      <c r="O315" s="78">
        <f t="shared" ref="O315:O319" si="185">IF(M315&gt;=I315,IFERROR(SUM(M315-I315)/M315,0),IF(M315&lt;=I315,IFERROR(-SUM(I315-M315)/M315,0)))</f>
        <v>0.4642857142857143</v>
      </c>
      <c r="Q315" s="76">
        <f>'[1](03)'!$J315</f>
        <v>0</v>
      </c>
      <c r="R315" s="77">
        <f>'[1](03)'!$K315</f>
        <v>0</v>
      </c>
      <c r="S315" s="78">
        <f t="shared" ref="S315:S319" si="186">IF(Q315&gt;=M315,IFERROR(SUM(Q315-M315)/Q315,0),IF(Q315&lt;=M315,IFERROR(-SUM(M315-Q315)/Q315,0)))</f>
        <v>0</v>
      </c>
      <c r="U315" s="76">
        <f>'[1](04)'!$J315</f>
        <v>0</v>
      </c>
      <c r="V315" s="77">
        <f>'[1](04)'!$K315</f>
        <v>0</v>
      </c>
      <c r="W315" s="78">
        <f t="shared" ref="W315:W319" si="187">IF(U315&gt;=Q315,IFERROR(SUM(U315-Q315)/U315,0),IF(U315&lt;=Q315,IFERROR(-SUM(Q315-U315)/U315,0)))</f>
        <v>0</v>
      </c>
      <c r="Y315" s="76">
        <f>'[1](05)'!$J315</f>
        <v>0</v>
      </c>
      <c r="Z315" s="77">
        <f>'[1](05)'!$K315</f>
        <v>0</v>
      </c>
      <c r="AA315" s="78">
        <f t="shared" ref="AA315:AA319" si="188">IF(Y315&gt;=U315,IFERROR(SUM(Y315-U315)/Y315,0),IF(Y315&lt;=U315,IFERROR(-SUM(U315-Y315)/Y315,0)))</f>
        <v>0</v>
      </c>
      <c r="AC315" s="76">
        <f>'[1](06)'!$J315</f>
        <v>0</v>
      </c>
      <c r="AD315" s="77">
        <f>'[1](06)'!$K315</f>
        <v>0</v>
      </c>
      <c r="AE315" s="78">
        <f t="shared" ref="AE315:AE319" si="189">IF(AC315&gt;=Y315,IFERROR(SUM(AC315-Y315)/AC315,0),IF(AC315&lt;=Y315,IFERROR(-SUM(Y315-AC315)/AC315,0)))</f>
        <v>0</v>
      </c>
      <c r="AG315" s="76">
        <f>'[1](07)'!$J315</f>
        <v>0</v>
      </c>
      <c r="AH315" s="77">
        <f>'[1](07)'!$K315</f>
        <v>0</v>
      </c>
      <c r="AI315" s="78">
        <f t="shared" ref="AI315:AI319" si="190">IF(AG315&gt;=AC315,IFERROR(SUM(AG315-AC315)/AG315,0),IF(AG315&lt;=AC315,IFERROR(-SUM(AC315-AG315)/AG315,0)))</f>
        <v>0</v>
      </c>
      <c r="AK315" s="76">
        <f>'[1](08)'!$J315</f>
        <v>0</v>
      </c>
      <c r="AL315" s="77">
        <f>'[1](08)'!$K315</f>
        <v>0</v>
      </c>
      <c r="AM315" s="78">
        <f t="shared" ref="AM315:AM319" si="191">IF(AK315&gt;=AG315,IFERROR(SUM(AK315-AG315)/AK315,0),IF(AK315&lt;=AG315,IFERROR(-SUM(AG315-AK315)/AK315,0)))</f>
        <v>0</v>
      </c>
      <c r="AO315" s="76">
        <f>'[1](09)'!$J315</f>
        <v>0</v>
      </c>
      <c r="AP315" s="77">
        <f>'[1](09)'!$K315</f>
        <v>0</v>
      </c>
      <c r="AQ315" s="78">
        <f t="shared" ref="AQ315:AQ319" si="192">IF(AO315&gt;=AK315,IFERROR(SUM(AO315-AK315)/AO315,0),IF(AO315&lt;=AK315,IFERROR(-SUM(AK315-AO315)/AO315,0)))</f>
        <v>0</v>
      </c>
      <c r="AS315" s="76">
        <f>'[1](10)'!$J315</f>
        <v>0</v>
      </c>
      <c r="AT315" s="77">
        <f>'[1](10)'!$K315</f>
        <v>0</v>
      </c>
      <c r="AU315" s="78">
        <f t="shared" ref="AU315:AU319" si="193">IF(AS315&gt;=AO315,IFERROR(SUM(AS315-AO315)/AS315,0),IF(AS315&lt;=AO315,IFERROR(-SUM(AO315-AS315)/AS315,0)))</f>
        <v>0</v>
      </c>
      <c r="AW315" s="76">
        <f>'[1](11)'!$J315</f>
        <v>0</v>
      </c>
      <c r="AX315" s="77">
        <f>'[1](11)'!$K315</f>
        <v>0</v>
      </c>
      <c r="AY315" s="78">
        <f t="shared" ref="AY315:AY319" si="194">IF(AW315&gt;=AS315,IFERROR(SUM(AW315-AS315)/AW315,0),IF(AW315&lt;=AS315,IFERROR(-SUM(AS315-AW315)/AW315,0)))</f>
        <v>0</v>
      </c>
      <c r="BA315" s="76">
        <f>'[1](12)'!$J315</f>
        <v>0</v>
      </c>
      <c r="BB315" s="77">
        <f>'[1](12)'!$K315</f>
        <v>0</v>
      </c>
      <c r="BC315" s="78">
        <f t="shared" ref="BC315:BC319" si="195">IF(BA315&gt;=AW315,IFERROR(SUM(BA315-AW315)/BA315,0),IF(BA315&lt;=AW315,IFERROR(-SUM(AW315-BA315)/BA315,0)))</f>
        <v>0</v>
      </c>
      <c r="BE315" s="79">
        <f t="shared" si="180"/>
        <v>112</v>
      </c>
      <c r="BF315" s="80">
        <f>IFERROR(HLOOKUP(BE315,A315:$BD$5001,$BL315,0),0)</f>
        <v>43159</v>
      </c>
      <c r="BG315" s="79">
        <f t="shared" si="181"/>
        <v>0</v>
      </c>
      <c r="BH315" s="80">
        <f>IFERROR(HLOOKUP(BG315,A315:$BD$5001,$BL315,0),0)</f>
        <v>43190</v>
      </c>
      <c r="BI315" s="10">
        <f t="shared" si="184"/>
        <v>112</v>
      </c>
      <c r="BJ315" s="11">
        <f t="shared" si="182"/>
        <v>-1</v>
      </c>
      <c r="BL315" s="9">
        <f t="shared" si="183"/>
        <v>696</v>
      </c>
    </row>
    <row r="316" spans="1:64" ht="18" customHeight="1" outlineLevel="2">
      <c r="A316" s="81">
        <f>[1]DATA!A316</f>
        <v>167002</v>
      </c>
      <c r="B316" s="82" t="str">
        <f>[1]DATA!B316</f>
        <v>Sugar Sweet Low 2000 Each</v>
      </c>
      <c r="C316" s="82" t="str">
        <f>[1]DATA!C316</f>
        <v>Box 2000 Each</v>
      </c>
      <c r="E316" s="83"/>
      <c r="F316" s="84"/>
      <c r="G316" s="85"/>
      <c r="I316" s="83">
        <f>'[1](01)'!$J316</f>
        <v>0</v>
      </c>
      <c r="J316" s="84">
        <f>'[1](01)'!$K316</f>
        <v>0</v>
      </c>
      <c r="K316" s="85">
        <f t="shared" si="179"/>
        <v>0</v>
      </c>
      <c r="M316" s="83">
        <f>'[1](02)'!$J316</f>
        <v>0</v>
      </c>
      <c r="N316" s="84">
        <f>'[1](02)'!$K316</f>
        <v>0</v>
      </c>
      <c r="O316" s="85">
        <f t="shared" si="185"/>
        <v>0</v>
      </c>
      <c r="Q316" s="83">
        <f>'[1](03)'!$J316</f>
        <v>0</v>
      </c>
      <c r="R316" s="84">
        <f>'[1](03)'!$K316</f>
        <v>0</v>
      </c>
      <c r="S316" s="85">
        <f t="shared" si="186"/>
        <v>0</v>
      </c>
      <c r="U316" s="83">
        <f>'[1](04)'!$J316</f>
        <v>0</v>
      </c>
      <c r="V316" s="84">
        <f>'[1](04)'!$K316</f>
        <v>0</v>
      </c>
      <c r="W316" s="85">
        <f t="shared" si="187"/>
        <v>0</v>
      </c>
      <c r="Y316" s="83">
        <f>'[1](05)'!$J316</f>
        <v>0</v>
      </c>
      <c r="Z316" s="84">
        <f>'[1](05)'!$K316</f>
        <v>0</v>
      </c>
      <c r="AA316" s="85">
        <f t="shared" si="188"/>
        <v>0</v>
      </c>
      <c r="AC316" s="83">
        <f>'[1](06)'!$J316</f>
        <v>0</v>
      </c>
      <c r="AD316" s="84">
        <f>'[1](06)'!$K316</f>
        <v>0</v>
      </c>
      <c r="AE316" s="85">
        <f t="shared" si="189"/>
        <v>0</v>
      </c>
      <c r="AG316" s="83">
        <f>'[1](07)'!$J316</f>
        <v>0</v>
      </c>
      <c r="AH316" s="84">
        <f>'[1](07)'!$K316</f>
        <v>0</v>
      </c>
      <c r="AI316" s="85">
        <f t="shared" si="190"/>
        <v>0</v>
      </c>
      <c r="AK316" s="83">
        <f>'[1](08)'!$J316</f>
        <v>0</v>
      </c>
      <c r="AL316" s="84">
        <f>'[1](08)'!$K316</f>
        <v>0</v>
      </c>
      <c r="AM316" s="85">
        <f t="shared" si="191"/>
        <v>0</v>
      </c>
      <c r="AO316" s="83">
        <f>'[1](09)'!$J316</f>
        <v>0</v>
      </c>
      <c r="AP316" s="84">
        <f>'[1](09)'!$K316</f>
        <v>0</v>
      </c>
      <c r="AQ316" s="85">
        <f t="shared" si="192"/>
        <v>0</v>
      </c>
      <c r="AS316" s="83">
        <f>'[1](10)'!$J316</f>
        <v>0</v>
      </c>
      <c r="AT316" s="84">
        <f>'[1](10)'!$K316</f>
        <v>0</v>
      </c>
      <c r="AU316" s="85">
        <f t="shared" si="193"/>
        <v>0</v>
      </c>
      <c r="AW316" s="83">
        <f>'[1](11)'!$J316</f>
        <v>0</v>
      </c>
      <c r="AX316" s="84">
        <f>'[1](11)'!$K316</f>
        <v>0</v>
      </c>
      <c r="AY316" s="85">
        <f t="shared" si="194"/>
        <v>0</v>
      </c>
      <c r="BA316" s="83">
        <f>'[1](12)'!$J316</f>
        <v>0</v>
      </c>
      <c r="BB316" s="84">
        <f>'[1](12)'!$K316</f>
        <v>0</v>
      </c>
      <c r="BC316" s="85">
        <f t="shared" si="195"/>
        <v>0</v>
      </c>
      <c r="BE316" s="86">
        <f t="shared" si="180"/>
        <v>0</v>
      </c>
      <c r="BF316" s="87">
        <f>IFERROR(HLOOKUP(BE316,A316:$BD$5001,$BL316,0),0)</f>
        <v>43131</v>
      </c>
      <c r="BG316" s="86">
        <f t="shared" si="181"/>
        <v>0</v>
      </c>
      <c r="BH316" s="87">
        <f>IFERROR(HLOOKUP(BG316,A316:$BD$5001,$BL316,0),0)</f>
        <v>43131</v>
      </c>
      <c r="BI316" s="88">
        <f t="shared" si="184"/>
        <v>0</v>
      </c>
      <c r="BJ316" s="89">
        <f t="shared" si="182"/>
        <v>0</v>
      </c>
      <c r="BL316" s="9">
        <f t="shared" si="183"/>
        <v>695</v>
      </c>
    </row>
    <row r="317" spans="1:64" ht="18" customHeight="1" outlineLevel="2">
      <c r="A317" s="74">
        <f>[1]DATA!A317</f>
        <v>167003</v>
      </c>
      <c r="B317" s="75" t="str">
        <f>[1]DATA!B317</f>
        <v>Sugar White Packet 1 Kg</v>
      </c>
      <c r="C317" s="75" t="str">
        <f>[1]DATA!C317</f>
        <v>Kilogram</v>
      </c>
      <c r="E317" s="76"/>
      <c r="F317" s="77"/>
      <c r="G317" s="78"/>
      <c r="I317" s="76">
        <f>'[1](01)'!$J317</f>
        <v>1071</v>
      </c>
      <c r="J317" s="77">
        <f>'[1](01)'!$K317</f>
        <v>11205.67</v>
      </c>
      <c r="K317" s="78">
        <f t="shared" si="179"/>
        <v>1</v>
      </c>
      <c r="M317" s="76">
        <f>'[1](02)'!$J317</f>
        <v>942</v>
      </c>
      <c r="N317" s="77">
        <f>'[1](02)'!$K317</f>
        <v>9883.4500000000007</v>
      </c>
      <c r="O317" s="78">
        <f t="shared" si="185"/>
        <v>-0.13694267515923567</v>
      </c>
      <c r="Q317" s="76">
        <f>'[1](03)'!$J317</f>
        <v>0</v>
      </c>
      <c r="R317" s="77">
        <f>'[1](03)'!$K317</f>
        <v>0</v>
      </c>
      <c r="S317" s="78">
        <f t="shared" si="186"/>
        <v>0</v>
      </c>
      <c r="U317" s="76">
        <f>'[1](04)'!$J317</f>
        <v>0</v>
      </c>
      <c r="V317" s="77">
        <f>'[1](04)'!$K317</f>
        <v>0</v>
      </c>
      <c r="W317" s="78">
        <f t="shared" si="187"/>
        <v>0</v>
      </c>
      <c r="Y317" s="76">
        <f>'[1](05)'!$J317</f>
        <v>0</v>
      </c>
      <c r="Z317" s="77">
        <f>'[1](05)'!$K317</f>
        <v>0</v>
      </c>
      <c r="AA317" s="78">
        <f t="shared" si="188"/>
        <v>0</v>
      </c>
      <c r="AC317" s="76">
        <f>'[1](06)'!$J317</f>
        <v>0</v>
      </c>
      <c r="AD317" s="77">
        <f>'[1](06)'!$K317</f>
        <v>0</v>
      </c>
      <c r="AE317" s="78">
        <f t="shared" si="189"/>
        <v>0</v>
      </c>
      <c r="AG317" s="76">
        <f>'[1](07)'!$J317</f>
        <v>0</v>
      </c>
      <c r="AH317" s="77">
        <f>'[1](07)'!$K317</f>
        <v>0</v>
      </c>
      <c r="AI317" s="78">
        <f t="shared" si="190"/>
        <v>0</v>
      </c>
      <c r="AK317" s="76">
        <f>'[1](08)'!$J317</f>
        <v>0</v>
      </c>
      <c r="AL317" s="77">
        <f>'[1](08)'!$K317</f>
        <v>0</v>
      </c>
      <c r="AM317" s="78">
        <f t="shared" si="191"/>
        <v>0</v>
      </c>
      <c r="AO317" s="76">
        <f>'[1](09)'!$J317</f>
        <v>0</v>
      </c>
      <c r="AP317" s="77">
        <f>'[1](09)'!$K317</f>
        <v>0</v>
      </c>
      <c r="AQ317" s="78">
        <f t="shared" si="192"/>
        <v>0</v>
      </c>
      <c r="AS317" s="76">
        <f>'[1](10)'!$J317</f>
        <v>0</v>
      </c>
      <c r="AT317" s="77">
        <f>'[1](10)'!$K317</f>
        <v>0</v>
      </c>
      <c r="AU317" s="78">
        <f t="shared" si="193"/>
        <v>0</v>
      </c>
      <c r="AW317" s="76">
        <f>'[1](11)'!$J317</f>
        <v>0</v>
      </c>
      <c r="AX317" s="77">
        <f>'[1](11)'!$K317</f>
        <v>0</v>
      </c>
      <c r="AY317" s="78">
        <f t="shared" si="194"/>
        <v>0</v>
      </c>
      <c r="BA317" s="76">
        <f>'[1](12)'!$J317</f>
        <v>0</v>
      </c>
      <c r="BB317" s="77">
        <f>'[1](12)'!$K317</f>
        <v>0</v>
      </c>
      <c r="BC317" s="78">
        <f t="shared" si="195"/>
        <v>0</v>
      </c>
      <c r="BE317" s="79">
        <f t="shared" si="180"/>
        <v>1071</v>
      </c>
      <c r="BF317" s="80">
        <f>IFERROR(HLOOKUP(BE317,A317:$BD$5001,$BL317,0),0)</f>
        <v>43131</v>
      </c>
      <c r="BG317" s="79">
        <f t="shared" si="181"/>
        <v>0</v>
      </c>
      <c r="BH317" s="80">
        <f>IFERROR(HLOOKUP(BG317,A317:$BD$5001,$BL317,0),0)</f>
        <v>43190</v>
      </c>
      <c r="BI317" s="10">
        <f t="shared" si="184"/>
        <v>1071</v>
      </c>
      <c r="BJ317" s="11">
        <f t="shared" si="182"/>
        <v>-1</v>
      </c>
      <c r="BL317" s="9">
        <f t="shared" si="183"/>
        <v>694</v>
      </c>
    </row>
    <row r="318" spans="1:64" ht="18" customHeight="1" outlineLevel="2">
      <c r="A318" s="81">
        <f>[1]DATA!A318</f>
        <v>167004</v>
      </c>
      <c r="B318" s="82" t="str">
        <f>[1]DATA!B318</f>
        <v>Sugar White Portion</v>
      </c>
      <c r="C318" s="82" t="str">
        <f>[1]DATA!C318</f>
        <v>Box 2000 Each</v>
      </c>
      <c r="E318" s="83"/>
      <c r="F318" s="84"/>
      <c r="G318" s="85"/>
      <c r="I318" s="83">
        <f>'[1](01)'!$J318</f>
        <v>34</v>
      </c>
      <c r="J318" s="84">
        <f>'[1](01)'!$K318</f>
        <v>4985.08</v>
      </c>
      <c r="K318" s="85">
        <f t="shared" si="179"/>
        <v>1</v>
      </c>
      <c r="M318" s="83">
        <f>'[1](02)'!$J318</f>
        <v>30</v>
      </c>
      <c r="N318" s="84">
        <f>'[1](02)'!$K318</f>
        <v>4264.78</v>
      </c>
      <c r="O318" s="85">
        <f t="shared" si="185"/>
        <v>-0.13333333333333333</v>
      </c>
      <c r="Q318" s="83">
        <f>'[1](03)'!$J318</f>
        <v>0</v>
      </c>
      <c r="R318" s="84">
        <f>'[1](03)'!$K318</f>
        <v>0</v>
      </c>
      <c r="S318" s="85">
        <f t="shared" si="186"/>
        <v>0</v>
      </c>
      <c r="U318" s="83">
        <f>'[1](04)'!$J318</f>
        <v>0</v>
      </c>
      <c r="V318" s="84">
        <f>'[1](04)'!$K318</f>
        <v>0</v>
      </c>
      <c r="W318" s="85">
        <f t="shared" si="187"/>
        <v>0</v>
      </c>
      <c r="Y318" s="83">
        <f>'[1](05)'!$J318</f>
        <v>0</v>
      </c>
      <c r="Z318" s="84">
        <f>'[1](05)'!$K318</f>
        <v>0</v>
      </c>
      <c r="AA318" s="85">
        <f t="shared" si="188"/>
        <v>0</v>
      </c>
      <c r="AC318" s="83">
        <f>'[1](06)'!$J318</f>
        <v>0</v>
      </c>
      <c r="AD318" s="84">
        <f>'[1](06)'!$K318</f>
        <v>0</v>
      </c>
      <c r="AE318" s="85">
        <f t="shared" si="189"/>
        <v>0</v>
      </c>
      <c r="AG318" s="83">
        <f>'[1](07)'!$J318</f>
        <v>0</v>
      </c>
      <c r="AH318" s="84">
        <f>'[1](07)'!$K318</f>
        <v>0</v>
      </c>
      <c r="AI318" s="85">
        <f t="shared" si="190"/>
        <v>0</v>
      </c>
      <c r="AK318" s="83">
        <f>'[1](08)'!$J318</f>
        <v>0</v>
      </c>
      <c r="AL318" s="84">
        <f>'[1](08)'!$K318</f>
        <v>0</v>
      </c>
      <c r="AM318" s="85">
        <f t="shared" si="191"/>
        <v>0</v>
      </c>
      <c r="AO318" s="83">
        <f>'[1](09)'!$J318</f>
        <v>0</v>
      </c>
      <c r="AP318" s="84">
        <f>'[1](09)'!$K318</f>
        <v>0</v>
      </c>
      <c r="AQ318" s="85">
        <f t="shared" si="192"/>
        <v>0</v>
      </c>
      <c r="AS318" s="83">
        <f>'[1](10)'!$J318</f>
        <v>0</v>
      </c>
      <c r="AT318" s="84">
        <f>'[1](10)'!$K318</f>
        <v>0</v>
      </c>
      <c r="AU318" s="85">
        <f t="shared" si="193"/>
        <v>0</v>
      </c>
      <c r="AW318" s="83">
        <f>'[1](11)'!$J318</f>
        <v>0</v>
      </c>
      <c r="AX318" s="84">
        <f>'[1](11)'!$K318</f>
        <v>0</v>
      </c>
      <c r="AY318" s="85">
        <f t="shared" si="194"/>
        <v>0</v>
      </c>
      <c r="BA318" s="83">
        <f>'[1](12)'!$J318</f>
        <v>0</v>
      </c>
      <c r="BB318" s="84">
        <f>'[1](12)'!$K318</f>
        <v>0</v>
      </c>
      <c r="BC318" s="85">
        <f t="shared" si="195"/>
        <v>0</v>
      </c>
      <c r="BE318" s="86">
        <f t="shared" si="180"/>
        <v>34</v>
      </c>
      <c r="BF318" s="87">
        <f>IFERROR(HLOOKUP(BE318,A318:$BD$5001,$BL318,0),0)</f>
        <v>43131</v>
      </c>
      <c r="BG318" s="86">
        <f t="shared" si="181"/>
        <v>0</v>
      </c>
      <c r="BH318" s="87">
        <f>IFERROR(HLOOKUP(BG318,A318:$BD$5001,$BL318,0),0)</f>
        <v>43190</v>
      </c>
      <c r="BI318" s="88">
        <f t="shared" si="184"/>
        <v>34</v>
      </c>
      <c r="BJ318" s="89">
        <f t="shared" si="182"/>
        <v>-1</v>
      </c>
      <c r="BL318" s="9">
        <f t="shared" si="183"/>
        <v>693</v>
      </c>
    </row>
    <row r="319" spans="1:64" ht="18" customHeight="1" outlineLevel="2">
      <c r="A319" s="74">
        <f>[1]DATA!A319</f>
        <v>167005</v>
      </c>
      <c r="B319" s="75" t="str">
        <f>[1]DATA!B319</f>
        <v>Sugar Sweet Low 1600 Each</v>
      </c>
      <c r="C319" s="75" t="str">
        <f>[1]DATA!C319</f>
        <v>Box 1600 Each</v>
      </c>
      <c r="E319" s="76"/>
      <c r="F319" s="77"/>
      <c r="G319" s="78"/>
      <c r="I319" s="76">
        <f>'[1](01)'!$J319</f>
        <v>3</v>
      </c>
      <c r="J319" s="77">
        <f>'[1](01)'!$K319</f>
        <v>600</v>
      </c>
      <c r="K319" s="78">
        <f t="shared" si="179"/>
        <v>1</v>
      </c>
      <c r="M319" s="76">
        <f>'[1](02)'!$J319</f>
        <v>3</v>
      </c>
      <c r="N319" s="77">
        <f>'[1](02)'!$K319</f>
        <v>600</v>
      </c>
      <c r="O319" s="78">
        <f t="shared" si="185"/>
        <v>0</v>
      </c>
      <c r="Q319" s="76">
        <f>'[1](03)'!$J319</f>
        <v>0</v>
      </c>
      <c r="R319" s="77">
        <f>'[1](03)'!$K319</f>
        <v>0</v>
      </c>
      <c r="S319" s="78">
        <f t="shared" si="186"/>
        <v>0</v>
      </c>
      <c r="U319" s="76">
        <f>'[1](04)'!$J319</f>
        <v>0</v>
      </c>
      <c r="V319" s="77">
        <f>'[1](04)'!$K319</f>
        <v>0</v>
      </c>
      <c r="W319" s="78">
        <f t="shared" si="187"/>
        <v>0</v>
      </c>
      <c r="Y319" s="76">
        <f>'[1](05)'!$J319</f>
        <v>0</v>
      </c>
      <c r="Z319" s="77">
        <f>'[1](05)'!$K319</f>
        <v>0</v>
      </c>
      <c r="AA319" s="78">
        <f t="shared" si="188"/>
        <v>0</v>
      </c>
      <c r="AC319" s="76">
        <f>'[1](06)'!$J319</f>
        <v>0</v>
      </c>
      <c r="AD319" s="77">
        <f>'[1](06)'!$K319</f>
        <v>0</v>
      </c>
      <c r="AE319" s="78">
        <f t="shared" si="189"/>
        <v>0</v>
      </c>
      <c r="AG319" s="76">
        <f>'[1](07)'!$J319</f>
        <v>0</v>
      </c>
      <c r="AH319" s="77">
        <f>'[1](07)'!$K319</f>
        <v>0</v>
      </c>
      <c r="AI319" s="78">
        <f t="shared" si="190"/>
        <v>0</v>
      </c>
      <c r="AK319" s="76">
        <f>'[1](08)'!$J319</f>
        <v>0</v>
      </c>
      <c r="AL319" s="77">
        <f>'[1](08)'!$K319</f>
        <v>0</v>
      </c>
      <c r="AM319" s="78">
        <f t="shared" si="191"/>
        <v>0</v>
      </c>
      <c r="AO319" s="76">
        <f>'[1](09)'!$J319</f>
        <v>0</v>
      </c>
      <c r="AP319" s="77">
        <f>'[1](09)'!$K319</f>
        <v>0</v>
      </c>
      <c r="AQ319" s="78">
        <f t="shared" si="192"/>
        <v>0</v>
      </c>
      <c r="AS319" s="76">
        <f>'[1](10)'!$J319</f>
        <v>0</v>
      </c>
      <c r="AT319" s="77">
        <f>'[1](10)'!$K319</f>
        <v>0</v>
      </c>
      <c r="AU319" s="78">
        <f t="shared" si="193"/>
        <v>0</v>
      </c>
      <c r="AW319" s="76">
        <f>'[1](11)'!$J319</f>
        <v>0</v>
      </c>
      <c r="AX319" s="77">
        <f>'[1](11)'!$K319</f>
        <v>0</v>
      </c>
      <c r="AY319" s="78">
        <f t="shared" si="194"/>
        <v>0</v>
      </c>
      <c r="BA319" s="76">
        <f>'[1](12)'!$J319</f>
        <v>0</v>
      </c>
      <c r="BB319" s="77">
        <f>'[1](12)'!$K319</f>
        <v>0</v>
      </c>
      <c r="BC319" s="78">
        <f t="shared" si="195"/>
        <v>0</v>
      </c>
      <c r="BE319" s="79">
        <f t="shared" si="180"/>
        <v>3</v>
      </c>
      <c r="BF319" s="80">
        <f>IFERROR(HLOOKUP(BE319,A319:$BD$5001,$BL319,0),0)</f>
        <v>43131</v>
      </c>
      <c r="BG319" s="79">
        <f t="shared" si="181"/>
        <v>0</v>
      </c>
      <c r="BH319" s="80">
        <f>IFERROR(HLOOKUP(BG319,A319:$BD$5001,$BL319,0),0)</f>
        <v>0</v>
      </c>
      <c r="BI319" s="10">
        <f t="shared" si="184"/>
        <v>3</v>
      </c>
      <c r="BJ319" s="11">
        <f t="shared" si="182"/>
        <v>-1</v>
      </c>
      <c r="BL319" s="9">
        <f t="shared" si="183"/>
        <v>692</v>
      </c>
    </row>
    <row r="320" spans="1:64" s="100" customFormat="1" ht="18" customHeight="1" outlineLevel="1">
      <c r="A320" s="90">
        <f>[1]DATA!A320</f>
        <v>0</v>
      </c>
      <c r="B320" s="91" t="str">
        <f>[1]DATA!B320</f>
        <v>Total Sugar</v>
      </c>
      <c r="C320" s="91">
        <f>[1]DATA!C320</f>
        <v>0</v>
      </c>
      <c r="D320" s="92"/>
      <c r="E320" s="93"/>
      <c r="F320" s="94"/>
      <c r="G320" s="95"/>
      <c r="H320" s="92"/>
      <c r="I320" s="93"/>
      <c r="J320" s="94">
        <f>'[1](01)'!$K320</f>
        <v>17530.900000000001</v>
      </c>
      <c r="K320" s="95"/>
      <c r="L320" s="92"/>
      <c r="M320" s="93"/>
      <c r="N320" s="94">
        <f>'[1](02)'!$K320</f>
        <v>16199.650000000001</v>
      </c>
      <c r="O320" s="95"/>
      <c r="P320" s="92"/>
      <c r="Q320" s="93"/>
      <c r="R320" s="94">
        <f>'[1](03)'!$K320</f>
        <v>0</v>
      </c>
      <c r="S320" s="95"/>
      <c r="T320" s="92"/>
      <c r="U320" s="93"/>
      <c r="V320" s="94">
        <f>'[1](04)'!$K320</f>
        <v>0</v>
      </c>
      <c r="W320" s="95"/>
      <c r="X320" s="92"/>
      <c r="Y320" s="93"/>
      <c r="Z320" s="94">
        <f>'[1](05)'!$K320</f>
        <v>0</v>
      </c>
      <c r="AA320" s="95"/>
      <c r="AB320" s="92"/>
      <c r="AC320" s="93"/>
      <c r="AD320" s="94">
        <f>'[1](06)'!$K320</f>
        <v>0</v>
      </c>
      <c r="AE320" s="95"/>
      <c r="AF320" s="92"/>
      <c r="AG320" s="93"/>
      <c r="AH320" s="94">
        <f>'[1](07)'!$K320</f>
        <v>0</v>
      </c>
      <c r="AI320" s="95"/>
      <c r="AJ320" s="92"/>
      <c r="AK320" s="93"/>
      <c r="AL320" s="94">
        <f>'[1](08)'!$K320</f>
        <v>0</v>
      </c>
      <c r="AM320" s="95"/>
      <c r="AN320" s="92"/>
      <c r="AO320" s="93"/>
      <c r="AP320" s="94">
        <f>'[1](09)'!$K320</f>
        <v>0</v>
      </c>
      <c r="AQ320" s="95"/>
      <c r="AR320" s="92"/>
      <c r="AS320" s="93"/>
      <c r="AT320" s="94">
        <f>'[1](10)'!$K320</f>
        <v>0</v>
      </c>
      <c r="AU320" s="95"/>
      <c r="AV320" s="92"/>
      <c r="AW320" s="93"/>
      <c r="AX320" s="94">
        <f>'[1](11)'!$K320</f>
        <v>0</v>
      </c>
      <c r="AY320" s="95"/>
      <c r="AZ320" s="92"/>
      <c r="BA320" s="93"/>
      <c r="BB320" s="94">
        <f>'[1](12)'!$K320</f>
        <v>0</v>
      </c>
      <c r="BC320" s="95"/>
      <c r="BD320" s="92"/>
      <c r="BE320" s="96"/>
      <c r="BF320" s="97"/>
      <c r="BG320" s="96"/>
      <c r="BH320" s="97"/>
      <c r="BI320" s="98"/>
      <c r="BJ320" s="99">
        <f t="shared" si="182"/>
        <v>0</v>
      </c>
      <c r="BK320" s="92"/>
      <c r="BL320" s="9">
        <f t="shared" si="183"/>
        <v>691</v>
      </c>
    </row>
    <row r="321" spans="1:64" s="126" customFormat="1" ht="21" customHeight="1">
      <c r="A321" s="115">
        <f>[1]DATA!A321</f>
        <v>0</v>
      </c>
      <c r="B321" s="116" t="str">
        <f>[1]DATA!B321</f>
        <v>Total Grocery</v>
      </c>
      <c r="C321" s="117">
        <f>[1]DATA!C321</f>
        <v>0</v>
      </c>
      <c r="D321" s="118"/>
      <c r="E321" s="119"/>
      <c r="F321" s="120"/>
      <c r="G321" s="121"/>
      <c r="H321" s="118"/>
      <c r="I321" s="119"/>
      <c r="J321" s="120">
        <f>'[1](01)'!$K321</f>
        <v>153404.82999999999</v>
      </c>
      <c r="K321" s="121"/>
      <c r="L321" s="118"/>
      <c r="M321" s="119"/>
      <c r="N321" s="120">
        <f>'[1](02)'!$K321</f>
        <v>150377.56</v>
      </c>
      <c r="O321" s="121"/>
      <c r="P321" s="118"/>
      <c r="Q321" s="119"/>
      <c r="R321" s="120">
        <f>'[1](03)'!$K321</f>
        <v>0</v>
      </c>
      <c r="S321" s="121"/>
      <c r="T321" s="118"/>
      <c r="U321" s="119"/>
      <c r="V321" s="120">
        <f>'[1](04)'!$K321</f>
        <v>0</v>
      </c>
      <c r="W321" s="121"/>
      <c r="X321" s="118"/>
      <c r="Y321" s="119"/>
      <c r="Z321" s="120">
        <f>'[1](05)'!$K321</f>
        <v>0</v>
      </c>
      <c r="AA321" s="121"/>
      <c r="AB321" s="118"/>
      <c r="AC321" s="119"/>
      <c r="AD321" s="120">
        <f>'[1](06)'!$K321</f>
        <v>0</v>
      </c>
      <c r="AE321" s="121"/>
      <c r="AF321" s="118"/>
      <c r="AG321" s="119"/>
      <c r="AH321" s="120">
        <f>'[1](07)'!$K321</f>
        <v>0</v>
      </c>
      <c r="AI321" s="121"/>
      <c r="AJ321" s="118"/>
      <c r="AK321" s="119"/>
      <c r="AL321" s="120">
        <f>'[1](08)'!$K321</f>
        <v>0</v>
      </c>
      <c r="AM321" s="121"/>
      <c r="AN321" s="118"/>
      <c r="AO321" s="119"/>
      <c r="AP321" s="120">
        <f>'[1](09)'!$K321</f>
        <v>0</v>
      </c>
      <c r="AQ321" s="121"/>
      <c r="AR321" s="118"/>
      <c r="AS321" s="119"/>
      <c r="AT321" s="120">
        <f>'[1](10)'!$K321</f>
        <v>0</v>
      </c>
      <c r="AU321" s="121"/>
      <c r="AV321" s="118"/>
      <c r="AW321" s="119"/>
      <c r="AX321" s="120">
        <f>'[1](11)'!$K321</f>
        <v>0</v>
      </c>
      <c r="AY321" s="121"/>
      <c r="AZ321" s="118"/>
      <c r="BA321" s="119"/>
      <c r="BB321" s="120">
        <f>'[1](12)'!$K321</f>
        <v>0</v>
      </c>
      <c r="BC321" s="121"/>
      <c r="BD321" s="118"/>
      <c r="BE321" s="122"/>
      <c r="BF321" s="123"/>
      <c r="BG321" s="122"/>
      <c r="BH321" s="123"/>
      <c r="BI321" s="124"/>
      <c r="BJ321" s="125">
        <f t="shared" si="182"/>
        <v>0</v>
      </c>
      <c r="BK321" s="118"/>
      <c r="BL321" s="9">
        <f t="shared" si="183"/>
        <v>690</v>
      </c>
    </row>
    <row r="322" spans="1:64" s="64" customFormat="1" ht="21" customHeight="1" outlineLevel="1">
      <c r="A322" s="127">
        <f>[1]DATA!A322</f>
        <v>0</v>
      </c>
      <c r="B322" s="128" t="str">
        <f>[1]DATA!B322</f>
        <v>Hot Drinks</v>
      </c>
      <c r="C322" s="129">
        <f>[1]DATA!C322</f>
        <v>0</v>
      </c>
      <c r="D322" s="130"/>
      <c r="E322" s="131"/>
      <c r="F322" s="132"/>
      <c r="G322" s="133"/>
      <c r="H322" s="130"/>
      <c r="I322" s="131"/>
      <c r="J322" s="132"/>
      <c r="K322" s="133"/>
      <c r="L322" s="130"/>
      <c r="M322" s="131"/>
      <c r="N322" s="132"/>
      <c r="O322" s="133"/>
      <c r="P322" s="130"/>
      <c r="Q322" s="131"/>
      <c r="R322" s="132"/>
      <c r="S322" s="133"/>
      <c r="T322" s="130"/>
      <c r="U322" s="131"/>
      <c r="V322" s="132"/>
      <c r="W322" s="133"/>
      <c r="X322" s="130"/>
      <c r="Y322" s="131"/>
      <c r="Z322" s="132"/>
      <c r="AA322" s="133"/>
      <c r="AB322" s="130"/>
      <c r="AC322" s="131"/>
      <c r="AD322" s="132"/>
      <c r="AE322" s="133"/>
      <c r="AF322" s="130"/>
      <c r="AG322" s="131"/>
      <c r="AH322" s="132"/>
      <c r="AI322" s="133"/>
      <c r="AJ322" s="130"/>
      <c r="AK322" s="131"/>
      <c r="AL322" s="132"/>
      <c r="AM322" s="133"/>
      <c r="AN322" s="130"/>
      <c r="AO322" s="131"/>
      <c r="AP322" s="132"/>
      <c r="AQ322" s="133"/>
      <c r="AR322" s="130"/>
      <c r="AS322" s="131"/>
      <c r="AT322" s="132"/>
      <c r="AU322" s="133"/>
      <c r="AV322" s="130"/>
      <c r="AW322" s="131"/>
      <c r="AX322" s="132"/>
      <c r="AY322" s="133"/>
      <c r="AZ322" s="130"/>
      <c r="BA322" s="131"/>
      <c r="BB322" s="132"/>
      <c r="BC322" s="133"/>
      <c r="BD322" s="130"/>
      <c r="BE322" s="134"/>
      <c r="BF322" s="135"/>
      <c r="BG322" s="134"/>
      <c r="BH322" s="135"/>
      <c r="BI322" s="136"/>
      <c r="BJ322" s="137">
        <f t="shared" si="182"/>
        <v>0</v>
      </c>
      <c r="BK322" s="130"/>
      <c r="BL322" s="9">
        <f t="shared" si="183"/>
        <v>689</v>
      </c>
    </row>
    <row r="323" spans="1:64" ht="18" customHeight="1" outlineLevel="2">
      <c r="A323" s="101">
        <f>[1]DATA!A323</f>
        <v>0</v>
      </c>
      <c r="B323" s="102" t="str">
        <f>[1]DATA!B323</f>
        <v>Tea &amp; Coffee</v>
      </c>
      <c r="C323" s="102">
        <f>[1]DATA!C323</f>
        <v>0</v>
      </c>
      <c r="E323" s="103"/>
      <c r="F323" s="104"/>
      <c r="G323" s="105"/>
      <c r="I323" s="103"/>
      <c r="J323" s="104"/>
      <c r="K323" s="105"/>
      <c r="M323" s="103"/>
      <c r="N323" s="104"/>
      <c r="O323" s="105"/>
      <c r="Q323" s="103"/>
      <c r="R323" s="104"/>
      <c r="S323" s="105"/>
      <c r="U323" s="103"/>
      <c r="V323" s="104"/>
      <c r="W323" s="105"/>
      <c r="Y323" s="103"/>
      <c r="Z323" s="104"/>
      <c r="AA323" s="105"/>
      <c r="AC323" s="103"/>
      <c r="AD323" s="104"/>
      <c r="AE323" s="105"/>
      <c r="AG323" s="103"/>
      <c r="AH323" s="104"/>
      <c r="AI323" s="105"/>
      <c r="AK323" s="103"/>
      <c r="AL323" s="104"/>
      <c r="AM323" s="105"/>
      <c r="AO323" s="103"/>
      <c r="AP323" s="104"/>
      <c r="AQ323" s="105"/>
      <c r="AS323" s="103"/>
      <c r="AT323" s="104"/>
      <c r="AU323" s="105"/>
      <c r="AW323" s="103"/>
      <c r="AX323" s="104"/>
      <c r="AY323" s="105"/>
      <c r="BA323" s="103"/>
      <c r="BB323" s="104"/>
      <c r="BC323" s="105"/>
      <c r="BE323" s="106"/>
      <c r="BF323" s="107"/>
      <c r="BG323" s="106"/>
      <c r="BH323" s="107"/>
      <c r="BI323" s="108"/>
      <c r="BJ323" s="109">
        <f t="shared" si="182"/>
        <v>0</v>
      </c>
      <c r="BL323" s="9">
        <f t="shared" si="183"/>
        <v>688</v>
      </c>
    </row>
    <row r="324" spans="1:64" ht="18" customHeight="1" outlineLevel="2">
      <c r="A324" s="74">
        <f>[1]DATA!A324</f>
        <v>170001</v>
      </c>
      <c r="B324" s="75" t="str">
        <f>[1]DATA!B324</f>
        <v>Herbs Anise 12 Each</v>
      </c>
      <c r="C324" s="75" t="str">
        <f>[1]DATA!C324</f>
        <v>Pkt 12 Pic</v>
      </c>
      <c r="E324" s="76"/>
      <c r="F324" s="77"/>
      <c r="G324" s="78"/>
      <c r="I324" s="76">
        <f>'[1](01)'!$J324</f>
        <v>108</v>
      </c>
      <c r="J324" s="77">
        <f>'[1](01)'!$K324</f>
        <v>415.64</v>
      </c>
      <c r="K324" s="78">
        <f t="shared" si="179"/>
        <v>1</v>
      </c>
      <c r="M324" s="76">
        <f>'[1](02)'!$J324</f>
        <v>69</v>
      </c>
      <c r="N324" s="77">
        <f>'[1](02)'!$K324</f>
        <v>265.55</v>
      </c>
      <c r="O324" s="78">
        <f t="shared" ref="O324:O353" si="196">IF(M324&gt;=I324,IFERROR(SUM(M324-I324)/M324,0),IF(M324&lt;=I324,IFERROR(-SUM(I324-M324)/M324,0)))</f>
        <v>-0.56521739130434778</v>
      </c>
      <c r="Q324" s="76">
        <f>'[1](03)'!$J324</f>
        <v>0</v>
      </c>
      <c r="R324" s="77">
        <f>'[1](03)'!$K324</f>
        <v>0</v>
      </c>
      <c r="S324" s="78">
        <f t="shared" ref="S324:S353" si="197">IF(Q324&gt;=M324,IFERROR(SUM(Q324-M324)/Q324,0),IF(Q324&lt;=M324,IFERROR(-SUM(M324-Q324)/Q324,0)))</f>
        <v>0</v>
      </c>
      <c r="U324" s="76">
        <f>'[1](04)'!$J324</f>
        <v>0</v>
      </c>
      <c r="V324" s="77">
        <f>'[1](04)'!$K324</f>
        <v>0</v>
      </c>
      <c r="W324" s="78">
        <f t="shared" ref="W324:W353" si="198">IF(U324&gt;=Q324,IFERROR(SUM(U324-Q324)/U324,0),IF(U324&lt;=Q324,IFERROR(-SUM(Q324-U324)/U324,0)))</f>
        <v>0</v>
      </c>
      <c r="Y324" s="76">
        <f>'[1](05)'!$J324</f>
        <v>0</v>
      </c>
      <c r="Z324" s="77">
        <f>'[1](05)'!$K324</f>
        <v>0</v>
      </c>
      <c r="AA324" s="78">
        <f t="shared" ref="AA324:AA353" si="199">IF(Y324&gt;=U324,IFERROR(SUM(Y324-U324)/Y324,0),IF(Y324&lt;=U324,IFERROR(-SUM(U324-Y324)/Y324,0)))</f>
        <v>0</v>
      </c>
      <c r="AC324" s="76">
        <f>'[1](06)'!$J324</f>
        <v>0</v>
      </c>
      <c r="AD324" s="77">
        <f>'[1](06)'!$K324</f>
        <v>0</v>
      </c>
      <c r="AE324" s="78">
        <f t="shared" ref="AE324:AE353" si="200">IF(AC324&gt;=Y324,IFERROR(SUM(AC324-Y324)/AC324,0),IF(AC324&lt;=Y324,IFERROR(-SUM(Y324-AC324)/AC324,0)))</f>
        <v>0</v>
      </c>
      <c r="AG324" s="76">
        <f>'[1](07)'!$J324</f>
        <v>0</v>
      </c>
      <c r="AH324" s="77">
        <f>'[1](07)'!$K324</f>
        <v>0</v>
      </c>
      <c r="AI324" s="78">
        <f t="shared" ref="AI324:AI353" si="201">IF(AG324&gt;=AC324,IFERROR(SUM(AG324-AC324)/AG324,0),IF(AG324&lt;=AC324,IFERROR(-SUM(AC324-AG324)/AG324,0)))</f>
        <v>0</v>
      </c>
      <c r="AK324" s="76">
        <f>'[1](08)'!$J324</f>
        <v>0</v>
      </c>
      <c r="AL324" s="77">
        <f>'[1](08)'!$K324</f>
        <v>0</v>
      </c>
      <c r="AM324" s="78">
        <f t="shared" ref="AM324:AM353" si="202">IF(AK324&gt;=AG324,IFERROR(SUM(AK324-AG324)/AK324,0),IF(AK324&lt;=AG324,IFERROR(-SUM(AG324-AK324)/AK324,0)))</f>
        <v>0</v>
      </c>
      <c r="AO324" s="76">
        <f>'[1](09)'!$J324</f>
        <v>0</v>
      </c>
      <c r="AP324" s="77">
        <f>'[1](09)'!$K324</f>
        <v>0</v>
      </c>
      <c r="AQ324" s="78">
        <f t="shared" ref="AQ324:AQ353" si="203">IF(AO324&gt;=AK324,IFERROR(SUM(AO324-AK324)/AO324,0),IF(AO324&lt;=AK324,IFERROR(-SUM(AK324-AO324)/AO324,0)))</f>
        <v>0</v>
      </c>
      <c r="AS324" s="76">
        <f>'[1](10)'!$J324</f>
        <v>0</v>
      </c>
      <c r="AT324" s="77">
        <f>'[1](10)'!$K324</f>
        <v>0</v>
      </c>
      <c r="AU324" s="78">
        <f t="shared" ref="AU324:AU353" si="204">IF(AS324&gt;=AO324,IFERROR(SUM(AS324-AO324)/AS324,0),IF(AS324&lt;=AO324,IFERROR(-SUM(AO324-AS324)/AS324,0)))</f>
        <v>0</v>
      </c>
      <c r="AW324" s="76">
        <f>'[1](11)'!$J324</f>
        <v>0</v>
      </c>
      <c r="AX324" s="77">
        <f>'[1](11)'!$K324</f>
        <v>0</v>
      </c>
      <c r="AY324" s="78">
        <f t="shared" ref="AY324:AY353" si="205">IF(AW324&gt;=AS324,IFERROR(SUM(AW324-AS324)/AW324,0),IF(AW324&lt;=AS324,IFERROR(-SUM(AS324-AW324)/AW324,0)))</f>
        <v>0</v>
      </c>
      <c r="BA324" s="76">
        <f>'[1](12)'!$J324</f>
        <v>0</v>
      </c>
      <c r="BB324" s="77">
        <f>'[1](12)'!$K324</f>
        <v>0</v>
      </c>
      <c r="BC324" s="78">
        <f t="shared" ref="BC324:BC353" si="206">IF(BA324&gt;=AW324,IFERROR(SUM(BA324-AW324)/BA324,0),IF(BA324&lt;=AW324,IFERROR(-SUM(AW324-BA324)/BA324,0)))</f>
        <v>0</v>
      </c>
      <c r="BE324" s="79">
        <f t="shared" si="180"/>
        <v>108</v>
      </c>
      <c r="BF324" s="80">
        <f>IFERROR(HLOOKUP(BE324,A324:$BD$5001,$BL324,0),0)</f>
        <v>43131</v>
      </c>
      <c r="BG324" s="79">
        <f t="shared" si="181"/>
        <v>0</v>
      </c>
      <c r="BH324" s="80">
        <f>IFERROR(HLOOKUP(BG324,A324:$BD$5001,$BL324,0),0)</f>
        <v>43190</v>
      </c>
      <c r="BI324" s="10">
        <f t="shared" si="184"/>
        <v>108</v>
      </c>
      <c r="BJ324" s="11">
        <f t="shared" si="182"/>
        <v>-1</v>
      </c>
      <c r="BL324" s="9">
        <f t="shared" si="183"/>
        <v>687</v>
      </c>
    </row>
    <row r="325" spans="1:64" ht="18" customHeight="1" outlineLevel="2">
      <c r="A325" s="81">
        <f>[1]DATA!A325</f>
        <v>170003</v>
      </c>
      <c r="B325" s="82" t="str">
        <f>[1]DATA!B325</f>
        <v>Bonjorno Hot Chocolate 500 Gr</v>
      </c>
      <c r="C325" s="82" t="str">
        <f>[1]DATA!C325</f>
        <v>Pkt 500 Gr</v>
      </c>
      <c r="E325" s="83"/>
      <c r="F325" s="84"/>
      <c r="G325" s="85"/>
      <c r="I325" s="83">
        <f>'[1](01)'!$J325</f>
        <v>0</v>
      </c>
      <c r="J325" s="84">
        <f>'[1](01)'!$K325</f>
        <v>0</v>
      </c>
      <c r="K325" s="85">
        <f t="shared" si="179"/>
        <v>0</v>
      </c>
      <c r="M325" s="83">
        <f>'[1](02)'!$J325</f>
        <v>0</v>
      </c>
      <c r="N325" s="84">
        <f>'[1](02)'!$K325</f>
        <v>0</v>
      </c>
      <c r="O325" s="85">
        <f t="shared" si="196"/>
        <v>0</v>
      </c>
      <c r="Q325" s="83">
        <f>'[1](03)'!$J325</f>
        <v>0</v>
      </c>
      <c r="R325" s="84">
        <f>'[1](03)'!$K325</f>
        <v>0</v>
      </c>
      <c r="S325" s="85">
        <f t="shared" si="197"/>
        <v>0</v>
      </c>
      <c r="U325" s="83">
        <f>'[1](04)'!$J325</f>
        <v>0</v>
      </c>
      <c r="V325" s="84">
        <f>'[1](04)'!$K325</f>
        <v>0</v>
      </c>
      <c r="W325" s="85">
        <f t="shared" si="198"/>
        <v>0</v>
      </c>
      <c r="Y325" s="83">
        <f>'[1](05)'!$J325</f>
        <v>0</v>
      </c>
      <c r="Z325" s="84">
        <f>'[1](05)'!$K325</f>
        <v>0</v>
      </c>
      <c r="AA325" s="85">
        <f t="shared" si="199"/>
        <v>0</v>
      </c>
      <c r="AC325" s="83">
        <f>'[1](06)'!$J325</f>
        <v>0</v>
      </c>
      <c r="AD325" s="84">
        <f>'[1](06)'!$K325</f>
        <v>0</v>
      </c>
      <c r="AE325" s="85">
        <f t="shared" si="200"/>
        <v>0</v>
      </c>
      <c r="AG325" s="83">
        <f>'[1](07)'!$J325</f>
        <v>0</v>
      </c>
      <c r="AH325" s="84">
        <f>'[1](07)'!$K325</f>
        <v>0</v>
      </c>
      <c r="AI325" s="85">
        <f t="shared" si="201"/>
        <v>0</v>
      </c>
      <c r="AK325" s="83">
        <f>'[1](08)'!$J325</f>
        <v>0</v>
      </c>
      <c r="AL325" s="84">
        <f>'[1](08)'!$K325</f>
        <v>0</v>
      </c>
      <c r="AM325" s="85">
        <f t="shared" si="202"/>
        <v>0</v>
      </c>
      <c r="AO325" s="83">
        <f>'[1](09)'!$J325</f>
        <v>0</v>
      </c>
      <c r="AP325" s="84">
        <f>'[1](09)'!$K325</f>
        <v>0</v>
      </c>
      <c r="AQ325" s="85">
        <f t="shared" si="203"/>
        <v>0</v>
      </c>
      <c r="AS325" s="83">
        <f>'[1](10)'!$J325</f>
        <v>0</v>
      </c>
      <c r="AT325" s="84">
        <f>'[1](10)'!$K325</f>
        <v>0</v>
      </c>
      <c r="AU325" s="85">
        <f t="shared" si="204"/>
        <v>0</v>
      </c>
      <c r="AW325" s="83">
        <f>'[1](11)'!$J325</f>
        <v>0</v>
      </c>
      <c r="AX325" s="84">
        <f>'[1](11)'!$K325</f>
        <v>0</v>
      </c>
      <c r="AY325" s="85">
        <f t="shared" si="205"/>
        <v>0</v>
      </c>
      <c r="BA325" s="83">
        <f>'[1](12)'!$J325</f>
        <v>0</v>
      </c>
      <c r="BB325" s="84">
        <f>'[1](12)'!$K325</f>
        <v>0</v>
      </c>
      <c r="BC325" s="85">
        <f t="shared" si="206"/>
        <v>0</v>
      </c>
      <c r="BE325" s="86">
        <f t="shared" si="180"/>
        <v>0</v>
      </c>
      <c r="BF325" s="87">
        <f>IFERROR(HLOOKUP(BE325,A325:$BD$5001,$BL325,0),0)</f>
        <v>43131</v>
      </c>
      <c r="BG325" s="86">
        <f t="shared" si="181"/>
        <v>0</v>
      </c>
      <c r="BH325" s="87">
        <f>IFERROR(HLOOKUP(BG325,A325:$BD$5001,$BL325,0),0)</f>
        <v>43131</v>
      </c>
      <c r="BI325" s="88">
        <f t="shared" si="184"/>
        <v>0</v>
      </c>
      <c r="BJ325" s="89">
        <f t="shared" si="182"/>
        <v>0</v>
      </c>
      <c r="BL325" s="9">
        <f t="shared" si="183"/>
        <v>686</v>
      </c>
    </row>
    <row r="326" spans="1:64" ht="18" customHeight="1" outlineLevel="2">
      <c r="A326" s="74">
        <f>[1]DATA!A326</f>
        <v>170004</v>
      </c>
      <c r="B326" s="75" t="str">
        <f>[1]DATA!B326</f>
        <v>Bonjorno Ins.Coffee 500 Gr</v>
      </c>
      <c r="C326" s="75" t="str">
        <f>[1]DATA!C326</f>
        <v>Pkt 500 Gr</v>
      </c>
      <c r="E326" s="76"/>
      <c r="F326" s="77"/>
      <c r="G326" s="78"/>
      <c r="I326" s="76">
        <f>'[1](01)'!$J326</f>
        <v>0</v>
      </c>
      <c r="J326" s="77">
        <f>'[1](01)'!$K326</f>
        <v>0</v>
      </c>
      <c r="K326" s="78">
        <f t="shared" si="179"/>
        <v>0</v>
      </c>
      <c r="M326" s="76">
        <f>'[1](02)'!$J326</f>
        <v>0</v>
      </c>
      <c r="N326" s="77">
        <f>'[1](02)'!$K326</f>
        <v>0</v>
      </c>
      <c r="O326" s="78">
        <f t="shared" si="196"/>
        <v>0</v>
      </c>
      <c r="Q326" s="76">
        <f>'[1](03)'!$J326</f>
        <v>0</v>
      </c>
      <c r="R326" s="77">
        <f>'[1](03)'!$K326</f>
        <v>0</v>
      </c>
      <c r="S326" s="78">
        <f t="shared" si="197"/>
        <v>0</v>
      </c>
      <c r="U326" s="76">
        <f>'[1](04)'!$J326</f>
        <v>0</v>
      </c>
      <c r="V326" s="77">
        <f>'[1](04)'!$K326</f>
        <v>0</v>
      </c>
      <c r="W326" s="78">
        <f t="shared" si="198"/>
        <v>0</v>
      </c>
      <c r="Y326" s="76">
        <f>'[1](05)'!$J326</f>
        <v>0</v>
      </c>
      <c r="Z326" s="77">
        <f>'[1](05)'!$K326</f>
        <v>0</v>
      </c>
      <c r="AA326" s="78">
        <f t="shared" si="199"/>
        <v>0</v>
      </c>
      <c r="AC326" s="76">
        <f>'[1](06)'!$J326</f>
        <v>0</v>
      </c>
      <c r="AD326" s="77">
        <f>'[1](06)'!$K326</f>
        <v>0</v>
      </c>
      <c r="AE326" s="78">
        <f t="shared" si="200"/>
        <v>0</v>
      </c>
      <c r="AG326" s="76">
        <f>'[1](07)'!$J326</f>
        <v>0</v>
      </c>
      <c r="AH326" s="77">
        <f>'[1](07)'!$K326</f>
        <v>0</v>
      </c>
      <c r="AI326" s="78">
        <f t="shared" si="201"/>
        <v>0</v>
      </c>
      <c r="AK326" s="76">
        <f>'[1](08)'!$J326</f>
        <v>0</v>
      </c>
      <c r="AL326" s="77">
        <f>'[1](08)'!$K326</f>
        <v>0</v>
      </c>
      <c r="AM326" s="78">
        <f t="shared" si="202"/>
        <v>0</v>
      </c>
      <c r="AO326" s="76">
        <f>'[1](09)'!$J326</f>
        <v>0</v>
      </c>
      <c r="AP326" s="77">
        <f>'[1](09)'!$K326</f>
        <v>0</v>
      </c>
      <c r="AQ326" s="78">
        <f t="shared" si="203"/>
        <v>0</v>
      </c>
      <c r="AS326" s="76">
        <f>'[1](10)'!$J326</f>
        <v>0</v>
      </c>
      <c r="AT326" s="77">
        <f>'[1](10)'!$K326</f>
        <v>0</v>
      </c>
      <c r="AU326" s="78">
        <f t="shared" si="204"/>
        <v>0</v>
      </c>
      <c r="AW326" s="76">
        <f>'[1](11)'!$J326</f>
        <v>0</v>
      </c>
      <c r="AX326" s="77">
        <f>'[1](11)'!$K326</f>
        <v>0</v>
      </c>
      <c r="AY326" s="78">
        <f t="shared" si="205"/>
        <v>0</v>
      </c>
      <c r="BA326" s="76">
        <f>'[1](12)'!$J326</f>
        <v>0</v>
      </c>
      <c r="BB326" s="77">
        <f>'[1](12)'!$K326</f>
        <v>0</v>
      </c>
      <c r="BC326" s="78">
        <f t="shared" si="206"/>
        <v>0</v>
      </c>
      <c r="BE326" s="79">
        <f t="shared" si="180"/>
        <v>0</v>
      </c>
      <c r="BF326" s="80">
        <f>IFERROR(HLOOKUP(BE326,A326:$BD$5001,$BL326,0),0)</f>
        <v>43131</v>
      </c>
      <c r="BG326" s="79">
        <f t="shared" si="181"/>
        <v>0</v>
      </c>
      <c r="BH326" s="80">
        <f>IFERROR(HLOOKUP(BG326,A326:$BD$5001,$BL326,0),0)</f>
        <v>43131</v>
      </c>
      <c r="BI326" s="10">
        <f t="shared" si="184"/>
        <v>0</v>
      </c>
      <c r="BJ326" s="11">
        <f t="shared" si="182"/>
        <v>0</v>
      </c>
      <c r="BL326" s="9">
        <f t="shared" si="183"/>
        <v>685</v>
      </c>
    </row>
    <row r="327" spans="1:64" ht="18" customHeight="1" outlineLevel="2">
      <c r="A327" s="81">
        <f>[1]DATA!A327</f>
        <v>170005</v>
      </c>
      <c r="B327" s="82" t="str">
        <f>[1]DATA!B327</f>
        <v>Bonjorno Milk 500 Gr</v>
      </c>
      <c r="C327" s="82" t="str">
        <f>[1]DATA!C327</f>
        <v>Pkt 500 Gr</v>
      </c>
      <c r="E327" s="83"/>
      <c r="F327" s="84"/>
      <c r="G327" s="85"/>
      <c r="I327" s="83">
        <f>'[1](01)'!$J327</f>
        <v>0</v>
      </c>
      <c r="J327" s="84">
        <f>'[1](01)'!$K327</f>
        <v>0</v>
      </c>
      <c r="K327" s="85">
        <f t="shared" si="179"/>
        <v>0</v>
      </c>
      <c r="M327" s="83">
        <f>'[1](02)'!$J327</f>
        <v>0</v>
      </c>
      <c r="N327" s="84">
        <f>'[1](02)'!$K327</f>
        <v>0</v>
      </c>
      <c r="O327" s="85">
        <f t="shared" si="196"/>
        <v>0</v>
      </c>
      <c r="Q327" s="83">
        <f>'[1](03)'!$J327</f>
        <v>0</v>
      </c>
      <c r="R327" s="84">
        <f>'[1](03)'!$K327</f>
        <v>0</v>
      </c>
      <c r="S327" s="85">
        <f t="shared" si="197"/>
        <v>0</v>
      </c>
      <c r="U327" s="83">
        <f>'[1](04)'!$J327</f>
        <v>0</v>
      </c>
      <c r="V327" s="84">
        <f>'[1](04)'!$K327</f>
        <v>0</v>
      </c>
      <c r="W327" s="85">
        <f t="shared" si="198"/>
        <v>0</v>
      </c>
      <c r="Y327" s="83">
        <f>'[1](05)'!$J327</f>
        <v>0</v>
      </c>
      <c r="Z327" s="84">
        <f>'[1](05)'!$K327</f>
        <v>0</v>
      </c>
      <c r="AA327" s="85">
        <f t="shared" si="199"/>
        <v>0</v>
      </c>
      <c r="AC327" s="83">
        <f>'[1](06)'!$J327</f>
        <v>0</v>
      </c>
      <c r="AD327" s="84">
        <f>'[1](06)'!$K327</f>
        <v>0</v>
      </c>
      <c r="AE327" s="85">
        <f t="shared" si="200"/>
        <v>0</v>
      </c>
      <c r="AG327" s="83">
        <f>'[1](07)'!$J327</f>
        <v>0</v>
      </c>
      <c r="AH327" s="84">
        <f>'[1](07)'!$K327</f>
        <v>0</v>
      </c>
      <c r="AI327" s="85">
        <f t="shared" si="201"/>
        <v>0</v>
      </c>
      <c r="AK327" s="83">
        <f>'[1](08)'!$J327</f>
        <v>0</v>
      </c>
      <c r="AL327" s="84">
        <f>'[1](08)'!$K327</f>
        <v>0</v>
      </c>
      <c r="AM327" s="85">
        <f t="shared" si="202"/>
        <v>0</v>
      </c>
      <c r="AO327" s="83">
        <f>'[1](09)'!$J327</f>
        <v>0</v>
      </c>
      <c r="AP327" s="84">
        <f>'[1](09)'!$K327</f>
        <v>0</v>
      </c>
      <c r="AQ327" s="85">
        <f t="shared" si="203"/>
        <v>0</v>
      </c>
      <c r="AS327" s="83">
        <f>'[1](10)'!$J327</f>
        <v>0</v>
      </c>
      <c r="AT327" s="84">
        <f>'[1](10)'!$K327</f>
        <v>0</v>
      </c>
      <c r="AU327" s="85">
        <f t="shared" si="204"/>
        <v>0</v>
      </c>
      <c r="AW327" s="83">
        <f>'[1](11)'!$J327</f>
        <v>0</v>
      </c>
      <c r="AX327" s="84">
        <f>'[1](11)'!$K327</f>
        <v>0</v>
      </c>
      <c r="AY327" s="85">
        <f t="shared" si="205"/>
        <v>0</v>
      </c>
      <c r="BA327" s="83">
        <f>'[1](12)'!$J327</f>
        <v>0</v>
      </c>
      <c r="BB327" s="84">
        <f>'[1](12)'!$K327</f>
        <v>0</v>
      </c>
      <c r="BC327" s="85">
        <f t="shared" si="206"/>
        <v>0</v>
      </c>
      <c r="BE327" s="86">
        <f t="shared" si="180"/>
        <v>0</v>
      </c>
      <c r="BF327" s="87">
        <f>IFERROR(HLOOKUP(BE327,A327:$BD$5001,$BL327,0),0)</f>
        <v>43131</v>
      </c>
      <c r="BG327" s="86">
        <f t="shared" si="181"/>
        <v>0</v>
      </c>
      <c r="BH327" s="87">
        <f>IFERROR(HLOOKUP(BG327,A327:$BD$5001,$BL327,0),0)</f>
        <v>43131</v>
      </c>
      <c r="BI327" s="88">
        <f t="shared" si="184"/>
        <v>0</v>
      </c>
      <c r="BJ327" s="89">
        <f t="shared" si="182"/>
        <v>0</v>
      </c>
      <c r="BL327" s="9">
        <f t="shared" si="183"/>
        <v>684</v>
      </c>
    </row>
    <row r="328" spans="1:64" ht="18" customHeight="1" outlineLevel="2">
      <c r="A328" s="74">
        <f>[1]DATA!A328</f>
        <v>170006</v>
      </c>
      <c r="B328" s="75" t="str">
        <f>[1]DATA!B328</f>
        <v>Herbs Camomile 12 Each</v>
      </c>
      <c r="C328" s="75" t="str">
        <f>[1]DATA!C328</f>
        <v>Pkt 12 Pic</v>
      </c>
      <c r="E328" s="76"/>
      <c r="F328" s="77"/>
      <c r="G328" s="78"/>
      <c r="I328" s="76">
        <f>'[1](01)'!$J328</f>
        <v>0</v>
      </c>
      <c r="J328" s="77">
        <f>'[1](01)'!$K328</f>
        <v>0</v>
      </c>
      <c r="K328" s="78">
        <f t="shared" si="179"/>
        <v>0</v>
      </c>
      <c r="M328" s="76">
        <f>'[1](02)'!$J328</f>
        <v>0</v>
      </c>
      <c r="N328" s="77">
        <f>'[1](02)'!$K328</f>
        <v>0</v>
      </c>
      <c r="O328" s="78">
        <f t="shared" si="196"/>
        <v>0</v>
      </c>
      <c r="Q328" s="76">
        <f>'[1](03)'!$J328</f>
        <v>0</v>
      </c>
      <c r="R328" s="77">
        <f>'[1](03)'!$K328</f>
        <v>0</v>
      </c>
      <c r="S328" s="78">
        <f t="shared" si="197"/>
        <v>0</v>
      </c>
      <c r="U328" s="76">
        <f>'[1](04)'!$J328</f>
        <v>0</v>
      </c>
      <c r="V328" s="77">
        <f>'[1](04)'!$K328</f>
        <v>0</v>
      </c>
      <c r="W328" s="78">
        <f t="shared" si="198"/>
        <v>0</v>
      </c>
      <c r="Y328" s="76">
        <f>'[1](05)'!$J328</f>
        <v>0</v>
      </c>
      <c r="Z328" s="77">
        <f>'[1](05)'!$K328</f>
        <v>0</v>
      </c>
      <c r="AA328" s="78">
        <f t="shared" si="199"/>
        <v>0</v>
      </c>
      <c r="AC328" s="76">
        <f>'[1](06)'!$J328</f>
        <v>0</v>
      </c>
      <c r="AD328" s="77">
        <f>'[1](06)'!$K328</f>
        <v>0</v>
      </c>
      <c r="AE328" s="78">
        <f t="shared" si="200"/>
        <v>0</v>
      </c>
      <c r="AG328" s="76">
        <f>'[1](07)'!$J328</f>
        <v>0</v>
      </c>
      <c r="AH328" s="77">
        <f>'[1](07)'!$K328</f>
        <v>0</v>
      </c>
      <c r="AI328" s="78">
        <f t="shared" si="201"/>
        <v>0</v>
      </c>
      <c r="AK328" s="76">
        <f>'[1](08)'!$J328</f>
        <v>0</v>
      </c>
      <c r="AL328" s="77">
        <f>'[1](08)'!$K328</f>
        <v>0</v>
      </c>
      <c r="AM328" s="78">
        <f t="shared" si="202"/>
        <v>0</v>
      </c>
      <c r="AO328" s="76">
        <f>'[1](09)'!$J328</f>
        <v>0</v>
      </c>
      <c r="AP328" s="77">
        <f>'[1](09)'!$K328</f>
        <v>0</v>
      </c>
      <c r="AQ328" s="78">
        <f t="shared" si="203"/>
        <v>0</v>
      </c>
      <c r="AS328" s="76">
        <f>'[1](10)'!$J328</f>
        <v>0</v>
      </c>
      <c r="AT328" s="77">
        <f>'[1](10)'!$K328</f>
        <v>0</v>
      </c>
      <c r="AU328" s="78">
        <f t="shared" si="204"/>
        <v>0</v>
      </c>
      <c r="AW328" s="76">
        <f>'[1](11)'!$J328</f>
        <v>0</v>
      </c>
      <c r="AX328" s="77">
        <f>'[1](11)'!$K328</f>
        <v>0</v>
      </c>
      <c r="AY328" s="78">
        <f t="shared" si="205"/>
        <v>0</v>
      </c>
      <c r="BA328" s="76">
        <f>'[1](12)'!$J328</f>
        <v>0</v>
      </c>
      <c r="BB328" s="77">
        <f>'[1](12)'!$K328</f>
        <v>0</v>
      </c>
      <c r="BC328" s="78">
        <f t="shared" si="206"/>
        <v>0</v>
      </c>
      <c r="BE328" s="79">
        <f t="shared" si="180"/>
        <v>0</v>
      </c>
      <c r="BF328" s="80">
        <f>IFERROR(HLOOKUP(BE328,A328:$BD$5001,$BL328,0),0)</f>
        <v>43131</v>
      </c>
      <c r="BG328" s="79">
        <f t="shared" si="181"/>
        <v>0</v>
      </c>
      <c r="BH328" s="80">
        <f>IFERROR(HLOOKUP(BG328,A328:$BD$5001,$BL328,0),0)</f>
        <v>43131</v>
      </c>
      <c r="BI328" s="10">
        <f t="shared" si="184"/>
        <v>0</v>
      </c>
      <c r="BJ328" s="11">
        <f t="shared" si="182"/>
        <v>0</v>
      </c>
      <c r="BL328" s="9">
        <f t="shared" si="183"/>
        <v>683</v>
      </c>
    </row>
    <row r="329" spans="1:64" ht="18" customHeight="1" outlineLevel="2">
      <c r="A329" s="81">
        <f>[1]DATA!A329</f>
        <v>170007</v>
      </c>
      <c r="B329" s="82" t="str">
        <f>[1]DATA!B329</f>
        <v>Herbs Caraway 12 Each</v>
      </c>
      <c r="C329" s="82" t="str">
        <f>[1]DATA!C329</f>
        <v>Pkt 12 Pic</v>
      </c>
      <c r="E329" s="83"/>
      <c r="F329" s="84"/>
      <c r="G329" s="85"/>
      <c r="I329" s="83">
        <f>'[1](01)'!$J329</f>
        <v>0</v>
      </c>
      <c r="J329" s="84">
        <f>'[1](01)'!$K329</f>
        <v>0</v>
      </c>
      <c r="K329" s="85">
        <f t="shared" si="179"/>
        <v>0</v>
      </c>
      <c r="M329" s="83">
        <f>'[1](02)'!$J329</f>
        <v>0</v>
      </c>
      <c r="N329" s="84">
        <f>'[1](02)'!$K329</f>
        <v>0</v>
      </c>
      <c r="O329" s="85">
        <f t="shared" si="196"/>
        <v>0</v>
      </c>
      <c r="Q329" s="83">
        <f>'[1](03)'!$J329</f>
        <v>0</v>
      </c>
      <c r="R329" s="84">
        <f>'[1](03)'!$K329</f>
        <v>0</v>
      </c>
      <c r="S329" s="85">
        <f t="shared" si="197"/>
        <v>0</v>
      </c>
      <c r="U329" s="83">
        <f>'[1](04)'!$J329</f>
        <v>0</v>
      </c>
      <c r="V329" s="84">
        <f>'[1](04)'!$K329</f>
        <v>0</v>
      </c>
      <c r="W329" s="85">
        <f t="shared" si="198"/>
        <v>0</v>
      </c>
      <c r="Y329" s="83">
        <f>'[1](05)'!$J329</f>
        <v>0</v>
      </c>
      <c r="Z329" s="84">
        <f>'[1](05)'!$K329</f>
        <v>0</v>
      </c>
      <c r="AA329" s="85">
        <f t="shared" si="199"/>
        <v>0</v>
      </c>
      <c r="AC329" s="83">
        <f>'[1](06)'!$J329</f>
        <v>0</v>
      </c>
      <c r="AD329" s="84">
        <f>'[1](06)'!$K329</f>
        <v>0</v>
      </c>
      <c r="AE329" s="85">
        <f t="shared" si="200"/>
        <v>0</v>
      </c>
      <c r="AG329" s="83">
        <f>'[1](07)'!$J329</f>
        <v>0</v>
      </c>
      <c r="AH329" s="84">
        <f>'[1](07)'!$K329</f>
        <v>0</v>
      </c>
      <c r="AI329" s="85">
        <f t="shared" si="201"/>
        <v>0</v>
      </c>
      <c r="AK329" s="83">
        <f>'[1](08)'!$J329</f>
        <v>0</v>
      </c>
      <c r="AL329" s="84">
        <f>'[1](08)'!$K329</f>
        <v>0</v>
      </c>
      <c r="AM329" s="85">
        <f t="shared" si="202"/>
        <v>0</v>
      </c>
      <c r="AO329" s="83">
        <f>'[1](09)'!$J329</f>
        <v>0</v>
      </c>
      <c r="AP329" s="84">
        <f>'[1](09)'!$K329</f>
        <v>0</v>
      </c>
      <c r="AQ329" s="85">
        <f t="shared" si="203"/>
        <v>0</v>
      </c>
      <c r="AS329" s="83">
        <f>'[1](10)'!$J329</f>
        <v>0</v>
      </c>
      <c r="AT329" s="84">
        <f>'[1](10)'!$K329</f>
        <v>0</v>
      </c>
      <c r="AU329" s="85">
        <f t="shared" si="204"/>
        <v>0</v>
      </c>
      <c r="AW329" s="83">
        <f>'[1](11)'!$J329</f>
        <v>0</v>
      </c>
      <c r="AX329" s="84">
        <f>'[1](11)'!$K329</f>
        <v>0</v>
      </c>
      <c r="AY329" s="85">
        <f t="shared" si="205"/>
        <v>0</v>
      </c>
      <c r="BA329" s="83">
        <f>'[1](12)'!$J329</f>
        <v>0</v>
      </c>
      <c r="BB329" s="84">
        <f>'[1](12)'!$K329</f>
        <v>0</v>
      </c>
      <c r="BC329" s="85">
        <f t="shared" si="206"/>
        <v>0</v>
      </c>
      <c r="BE329" s="86">
        <f t="shared" si="180"/>
        <v>0</v>
      </c>
      <c r="BF329" s="87">
        <f>IFERROR(HLOOKUP(BE329,A329:$BD$5001,$BL329,0),0)</f>
        <v>43131</v>
      </c>
      <c r="BG329" s="86">
        <f t="shared" si="181"/>
        <v>0</v>
      </c>
      <c r="BH329" s="87">
        <f>IFERROR(HLOOKUP(BG329,A329:$BD$5001,$BL329,0),0)</f>
        <v>43131</v>
      </c>
      <c r="BI329" s="88">
        <f t="shared" si="184"/>
        <v>0</v>
      </c>
      <c r="BJ329" s="89">
        <f t="shared" si="182"/>
        <v>0</v>
      </c>
      <c r="BL329" s="9">
        <f t="shared" si="183"/>
        <v>682</v>
      </c>
    </row>
    <row r="330" spans="1:64" ht="18" customHeight="1" outlineLevel="2">
      <c r="A330" s="74">
        <f>[1]DATA!A330</f>
        <v>170008</v>
      </c>
      <c r="B330" s="75" t="str">
        <f>[1]DATA!B330</f>
        <v>Herbs Cinnamon 12 Each</v>
      </c>
      <c r="C330" s="75" t="str">
        <f>[1]DATA!C330</f>
        <v>Pkt 12 Pic</v>
      </c>
      <c r="E330" s="76"/>
      <c r="F330" s="77"/>
      <c r="G330" s="78"/>
      <c r="I330" s="76">
        <f>'[1](01)'!$J330</f>
        <v>25</v>
      </c>
      <c r="J330" s="77">
        <f>'[1](01)'!$K330</f>
        <v>77.55</v>
      </c>
      <c r="K330" s="78">
        <f t="shared" si="179"/>
        <v>1</v>
      </c>
      <c r="M330" s="76">
        <f>'[1](02)'!$J330</f>
        <v>24</v>
      </c>
      <c r="N330" s="77">
        <f>'[1](02)'!$K330</f>
        <v>74.44</v>
      </c>
      <c r="O330" s="78">
        <f t="shared" si="196"/>
        <v>-4.1666666666666664E-2</v>
      </c>
      <c r="Q330" s="76">
        <f>'[1](03)'!$J330</f>
        <v>0</v>
      </c>
      <c r="R330" s="77">
        <f>'[1](03)'!$K330</f>
        <v>0</v>
      </c>
      <c r="S330" s="78">
        <f t="shared" si="197"/>
        <v>0</v>
      </c>
      <c r="U330" s="76">
        <f>'[1](04)'!$J330</f>
        <v>0</v>
      </c>
      <c r="V330" s="77">
        <f>'[1](04)'!$K330</f>
        <v>0</v>
      </c>
      <c r="W330" s="78">
        <f t="shared" si="198"/>
        <v>0</v>
      </c>
      <c r="Y330" s="76">
        <f>'[1](05)'!$J330</f>
        <v>0</v>
      </c>
      <c r="Z330" s="77">
        <f>'[1](05)'!$K330</f>
        <v>0</v>
      </c>
      <c r="AA330" s="78">
        <f t="shared" si="199"/>
        <v>0</v>
      </c>
      <c r="AC330" s="76">
        <f>'[1](06)'!$J330</f>
        <v>0</v>
      </c>
      <c r="AD330" s="77">
        <f>'[1](06)'!$K330</f>
        <v>0</v>
      </c>
      <c r="AE330" s="78">
        <f t="shared" si="200"/>
        <v>0</v>
      </c>
      <c r="AG330" s="76">
        <f>'[1](07)'!$J330</f>
        <v>0</v>
      </c>
      <c r="AH330" s="77">
        <f>'[1](07)'!$K330</f>
        <v>0</v>
      </c>
      <c r="AI330" s="78">
        <f t="shared" si="201"/>
        <v>0</v>
      </c>
      <c r="AK330" s="76">
        <f>'[1](08)'!$J330</f>
        <v>0</v>
      </c>
      <c r="AL330" s="77">
        <f>'[1](08)'!$K330</f>
        <v>0</v>
      </c>
      <c r="AM330" s="78">
        <f t="shared" si="202"/>
        <v>0</v>
      </c>
      <c r="AO330" s="76">
        <f>'[1](09)'!$J330</f>
        <v>0</v>
      </c>
      <c r="AP330" s="77">
        <f>'[1](09)'!$K330</f>
        <v>0</v>
      </c>
      <c r="AQ330" s="78">
        <f t="shared" si="203"/>
        <v>0</v>
      </c>
      <c r="AS330" s="76">
        <f>'[1](10)'!$J330</f>
        <v>0</v>
      </c>
      <c r="AT330" s="77">
        <f>'[1](10)'!$K330</f>
        <v>0</v>
      </c>
      <c r="AU330" s="78">
        <f t="shared" si="204"/>
        <v>0</v>
      </c>
      <c r="AW330" s="76">
        <f>'[1](11)'!$J330</f>
        <v>0</v>
      </c>
      <c r="AX330" s="77">
        <f>'[1](11)'!$K330</f>
        <v>0</v>
      </c>
      <c r="AY330" s="78">
        <f t="shared" si="205"/>
        <v>0</v>
      </c>
      <c r="BA330" s="76">
        <f>'[1](12)'!$J330</f>
        <v>0</v>
      </c>
      <c r="BB330" s="77">
        <f>'[1](12)'!$K330</f>
        <v>0</v>
      </c>
      <c r="BC330" s="78">
        <f t="shared" si="206"/>
        <v>0</v>
      </c>
      <c r="BE330" s="79">
        <f t="shared" si="180"/>
        <v>25</v>
      </c>
      <c r="BF330" s="80">
        <f>IFERROR(HLOOKUP(BE330,A330:$BD$5001,$BL330,0),0)</f>
        <v>43131</v>
      </c>
      <c r="BG330" s="79">
        <f t="shared" si="181"/>
        <v>0</v>
      </c>
      <c r="BH330" s="80">
        <f>IFERROR(HLOOKUP(BG330,A330:$BD$5001,$BL330,0),0)</f>
        <v>43190</v>
      </c>
      <c r="BI330" s="10">
        <f t="shared" si="184"/>
        <v>25</v>
      </c>
      <c r="BJ330" s="11">
        <f t="shared" si="182"/>
        <v>-1</v>
      </c>
      <c r="BL330" s="9">
        <f t="shared" si="183"/>
        <v>681</v>
      </c>
    </row>
    <row r="331" spans="1:64" ht="18" customHeight="1" outlineLevel="2">
      <c r="A331" s="81">
        <f>[1]DATA!A331</f>
        <v>170009</v>
      </c>
      <c r="B331" s="82" t="str">
        <f>[1]DATA!B331</f>
        <v>Filter Coffee Packet</v>
      </c>
      <c r="C331" s="82" t="str">
        <f>[1]DATA!C331</f>
        <v>Packet 500 Gr</v>
      </c>
      <c r="E331" s="83"/>
      <c r="F331" s="84"/>
      <c r="G331" s="85"/>
      <c r="I331" s="83">
        <f>'[1](01)'!$J331</f>
        <v>176</v>
      </c>
      <c r="J331" s="84">
        <f>'[1](01)'!$K331</f>
        <v>15840</v>
      </c>
      <c r="K331" s="85">
        <f t="shared" ref="K331:K394" si="207">IF(I331&gt;=E331,IFERROR(SUM(I331-E331)/I331,0),IF(I331&lt;=E331,IFERROR(-SUM(E331-I331)/I331,0)))</f>
        <v>1</v>
      </c>
      <c r="M331" s="83">
        <f>'[1](02)'!$J331</f>
        <v>168</v>
      </c>
      <c r="N331" s="84">
        <f>'[1](02)'!$K331</f>
        <v>15955.23</v>
      </c>
      <c r="O331" s="85">
        <f t="shared" si="196"/>
        <v>-4.7619047619047616E-2</v>
      </c>
      <c r="Q331" s="83">
        <f>'[1](03)'!$J331</f>
        <v>0</v>
      </c>
      <c r="R331" s="84">
        <f>'[1](03)'!$K331</f>
        <v>0</v>
      </c>
      <c r="S331" s="85">
        <f t="shared" si="197"/>
        <v>0</v>
      </c>
      <c r="U331" s="83">
        <f>'[1](04)'!$J331</f>
        <v>0</v>
      </c>
      <c r="V331" s="84">
        <f>'[1](04)'!$K331</f>
        <v>0</v>
      </c>
      <c r="W331" s="85">
        <f t="shared" si="198"/>
        <v>0</v>
      </c>
      <c r="Y331" s="83">
        <f>'[1](05)'!$J331</f>
        <v>0</v>
      </c>
      <c r="Z331" s="84">
        <f>'[1](05)'!$K331</f>
        <v>0</v>
      </c>
      <c r="AA331" s="85">
        <f t="shared" si="199"/>
        <v>0</v>
      </c>
      <c r="AC331" s="83">
        <f>'[1](06)'!$J331</f>
        <v>0</v>
      </c>
      <c r="AD331" s="84">
        <f>'[1](06)'!$K331</f>
        <v>0</v>
      </c>
      <c r="AE331" s="85">
        <f t="shared" si="200"/>
        <v>0</v>
      </c>
      <c r="AG331" s="83">
        <f>'[1](07)'!$J331</f>
        <v>0</v>
      </c>
      <c r="AH331" s="84">
        <f>'[1](07)'!$K331</f>
        <v>0</v>
      </c>
      <c r="AI331" s="85">
        <f t="shared" si="201"/>
        <v>0</v>
      </c>
      <c r="AK331" s="83">
        <f>'[1](08)'!$J331</f>
        <v>0</v>
      </c>
      <c r="AL331" s="84">
        <f>'[1](08)'!$K331</f>
        <v>0</v>
      </c>
      <c r="AM331" s="85">
        <f t="shared" si="202"/>
        <v>0</v>
      </c>
      <c r="AO331" s="83">
        <f>'[1](09)'!$J331</f>
        <v>0</v>
      </c>
      <c r="AP331" s="84">
        <f>'[1](09)'!$K331</f>
        <v>0</v>
      </c>
      <c r="AQ331" s="85">
        <f t="shared" si="203"/>
        <v>0</v>
      </c>
      <c r="AS331" s="83">
        <f>'[1](10)'!$J331</f>
        <v>0</v>
      </c>
      <c r="AT331" s="84">
        <f>'[1](10)'!$K331</f>
        <v>0</v>
      </c>
      <c r="AU331" s="85">
        <f t="shared" si="204"/>
        <v>0</v>
      </c>
      <c r="AW331" s="83">
        <f>'[1](11)'!$J331</f>
        <v>0</v>
      </c>
      <c r="AX331" s="84">
        <f>'[1](11)'!$K331</f>
        <v>0</v>
      </c>
      <c r="AY331" s="85">
        <f t="shared" si="205"/>
        <v>0</v>
      </c>
      <c r="BA331" s="83">
        <f>'[1](12)'!$J331</f>
        <v>0</v>
      </c>
      <c r="BB331" s="84">
        <f>'[1](12)'!$K331</f>
        <v>0</v>
      </c>
      <c r="BC331" s="85">
        <f t="shared" si="206"/>
        <v>0</v>
      </c>
      <c r="BE331" s="86">
        <f t="shared" ref="BE331:BE394" si="208">MAX($E331,$I331,$M331,$Q331,$U331,$Y331,$AC331,$AG331,$AK331,$AO331,$AS331,$AW331,$BA331)</f>
        <v>176</v>
      </c>
      <c r="BF331" s="87">
        <f>IFERROR(HLOOKUP(BE331,A331:$BD$5001,$BL331,0),0)</f>
        <v>43131</v>
      </c>
      <c r="BG331" s="86">
        <f t="shared" ref="BG331:BG394" si="209">MIN($E331,$I331,$M331,$Q331,$U331,$Y331,$AC331,$AG331,$AK331,$AO331,$AS331,$AW331,$BA331)</f>
        <v>0</v>
      </c>
      <c r="BH331" s="87">
        <f>IFERROR(HLOOKUP(BG331,A331:$BD$5001,$BL331,0),0)</f>
        <v>43190</v>
      </c>
      <c r="BI331" s="88">
        <f t="shared" si="184"/>
        <v>176</v>
      </c>
      <c r="BJ331" s="89">
        <f t="shared" ref="BJ331:BJ394" si="210">IFERROR((BG331-BE331)/BE331,0)</f>
        <v>-1</v>
      </c>
      <c r="BL331" s="9">
        <f t="shared" si="183"/>
        <v>680</v>
      </c>
    </row>
    <row r="332" spans="1:64" ht="18" customHeight="1" outlineLevel="2">
      <c r="A332" s="74">
        <f>[1]DATA!A332</f>
        <v>170010</v>
      </c>
      <c r="B332" s="75" t="str">
        <f>[1]DATA!B332</f>
        <v>Herbs Karkadih 12 Each</v>
      </c>
      <c r="C332" s="75" t="str">
        <f>[1]DATA!C332</f>
        <v>Pkt 12 Pic</v>
      </c>
      <c r="E332" s="76"/>
      <c r="F332" s="77"/>
      <c r="G332" s="78"/>
      <c r="I332" s="76">
        <f>'[1](01)'!$J332</f>
        <v>0</v>
      </c>
      <c r="J332" s="77">
        <f>'[1](01)'!$K332</f>
        <v>0</v>
      </c>
      <c r="K332" s="78">
        <f t="shared" si="207"/>
        <v>0</v>
      </c>
      <c r="M332" s="76">
        <f>'[1](02)'!$J332</f>
        <v>0</v>
      </c>
      <c r="N332" s="77">
        <f>'[1](02)'!$K332</f>
        <v>0</v>
      </c>
      <c r="O332" s="78">
        <f t="shared" si="196"/>
        <v>0</v>
      </c>
      <c r="Q332" s="76">
        <f>'[1](03)'!$J332</f>
        <v>0</v>
      </c>
      <c r="R332" s="77">
        <f>'[1](03)'!$K332</f>
        <v>0</v>
      </c>
      <c r="S332" s="78">
        <f t="shared" si="197"/>
        <v>0</v>
      </c>
      <c r="U332" s="76">
        <f>'[1](04)'!$J332</f>
        <v>0</v>
      </c>
      <c r="V332" s="77">
        <f>'[1](04)'!$K332</f>
        <v>0</v>
      </c>
      <c r="W332" s="78">
        <f t="shared" si="198"/>
        <v>0</v>
      </c>
      <c r="Y332" s="76">
        <f>'[1](05)'!$J332</f>
        <v>0</v>
      </c>
      <c r="Z332" s="77">
        <f>'[1](05)'!$K332</f>
        <v>0</v>
      </c>
      <c r="AA332" s="78">
        <f t="shared" si="199"/>
        <v>0</v>
      </c>
      <c r="AC332" s="76">
        <f>'[1](06)'!$J332</f>
        <v>0</v>
      </c>
      <c r="AD332" s="77">
        <f>'[1](06)'!$K332</f>
        <v>0</v>
      </c>
      <c r="AE332" s="78">
        <f t="shared" si="200"/>
        <v>0</v>
      </c>
      <c r="AG332" s="76">
        <f>'[1](07)'!$J332</f>
        <v>0</v>
      </c>
      <c r="AH332" s="77">
        <f>'[1](07)'!$K332</f>
        <v>0</v>
      </c>
      <c r="AI332" s="78">
        <f t="shared" si="201"/>
        <v>0</v>
      </c>
      <c r="AK332" s="76">
        <f>'[1](08)'!$J332</f>
        <v>0</v>
      </c>
      <c r="AL332" s="77">
        <f>'[1](08)'!$K332</f>
        <v>0</v>
      </c>
      <c r="AM332" s="78">
        <f t="shared" si="202"/>
        <v>0</v>
      </c>
      <c r="AO332" s="76">
        <f>'[1](09)'!$J332</f>
        <v>0</v>
      </c>
      <c r="AP332" s="77">
        <f>'[1](09)'!$K332</f>
        <v>0</v>
      </c>
      <c r="AQ332" s="78">
        <f t="shared" si="203"/>
        <v>0</v>
      </c>
      <c r="AS332" s="76">
        <f>'[1](10)'!$J332</f>
        <v>0</v>
      </c>
      <c r="AT332" s="77">
        <f>'[1](10)'!$K332</f>
        <v>0</v>
      </c>
      <c r="AU332" s="78">
        <f t="shared" si="204"/>
        <v>0</v>
      </c>
      <c r="AW332" s="76">
        <f>'[1](11)'!$J332</f>
        <v>0</v>
      </c>
      <c r="AX332" s="77">
        <f>'[1](11)'!$K332</f>
        <v>0</v>
      </c>
      <c r="AY332" s="78">
        <f t="shared" si="205"/>
        <v>0</v>
      </c>
      <c r="BA332" s="76">
        <f>'[1](12)'!$J332</f>
        <v>0</v>
      </c>
      <c r="BB332" s="77">
        <f>'[1](12)'!$K332</f>
        <v>0</v>
      </c>
      <c r="BC332" s="78">
        <f t="shared" si="206"/>
        <v>0</v>
      </c>
      <c r="BE332" s="79">
        <f t="shared" si="208"/>
        <v>0</v>
      </c>
      <c r="BF332" s="80">
        <f>IFERROR(HLOOKUP(BE332,A332:$BD$5001,$BL332,0),0)</f>
        <v>43131</v>
      </c>
      <c r="BG332" s="79">
        <f t="shared" si="209"/>
        <v>0</v>
      </c>
      <c r="BH332" s="80">
        <f>IFERROR(HLOOKUP(BG332,A332:$BD$5001,$BL332,0),0)</f>
        <v>43131</v>
      </c>
      <c r="BI332" s="10">
        <f t="shared" si="184"/>
        <v>0</v>
      </c>
      <c r="BJ332" s="11">
        <f t="shared" si="210"/>
        <v>0</v>
      </c>
      <c r="BL332" s="9">
        <f t="shared" ref="BL332:BL395" si="211">BL331-1</f>
        <v>679</v>
      </c>
    </row>
    <row r="333" spans="1:64" ht="18" customHeight="1" outlineLevel="2">
      <c r="A333" s="81">
        <f>[1]DATA!A333</f>
        <v>170011</v>
      </c>
      <c r="B333" s="82" t="str">
        <f>[1]DATA!B333</f>
        <v>Herbs Mint 12 Each</v>
      </c>
      <c r="C333" s="82" t="str">
        <f>[1]DATA!C333</f>
        <v>Pkt 12 Pic</v>
      </c>
      <c r="E333" s="83"/>
      <c r="F333" s="84"/>
      <c r="G333" s="85"/>
      <c r="I333" s="83">
        <f>'[1](01)'!$J333</f>
        <v>60</v>
      </c>
      <c r="J333" s="84">
        <f>'[1](01)'!$K333</f>
        <v>229.01</v>
      </c>
      <c r="K333" s="85">
        <f t="shared" si="207"/>
        <v>1</v>
      </c>
      <c r="M333" s="83">
        <f>'[1](02)'!$J333</f>
        <v>39</v>
      </c>
      <c r="N333" s="84">
        <f>'[1](02)'!$K333</f>
        <v>149.34</v>
      </c>
      <c r="O333" s="85">
        <f t="shared" si="196"/>
        <v>-0.53846153846153844</v>
      </c>
      <c r="Q333" s="83">
        <f>'[1](03)'!$J333</f>
        <v>0</v>
      </c>
      <c r="R333" s="84">
        <f>'[1](03)'!$K333</f>
        <v>0</v>
      </c>
      <c r="S333" s="85">
        <f t="shared" si="197"/>
        <v>0</v>
      </c>
      <c r="U333" s="83">
        <f>'[1](04)'!$J333</f>
        <v>0</v>
      </c>
      <c r="V333" s="84">
        <f>'[1](04)'!$K333</f>
        <v>0</v>
      </c>
      <c r="W333" s="85">
        <f t="shared" si="198"/>
        <v>0</v>
      </c>
      <c r="Y333" s="83">
        <f>'[1](05)'!$J333</f>
        <v>0</v>
      </c>
      <c r="Z333" s="84">
        <f>'[1](05)'!$K333</f>
        <v>0</v>
      </c>
      <c r="AA333" s="85">
        <f t="shared" si="199"/>
        <v>0</v>
      </c>
      <c r="AC333" s="83">
        <f>'[1](06)'!$J333</f>
        <v>0</v>
      </c>
      <c r="AD333" s="84">
        <f>'[1](06)'!$K333</f>
        <v>0</v>
      </c>
      <c r="AE333" s="85">
        <f t="shared" si="200"/>
        <v>0</v>
      </c>
      <c r="AG333" s="83">
        <f>'[1](07)'!$J333</f>
        <v>0</v>
      </c>
      <c r="AH333" s="84">
        <f>'[1](07)'!$K333</f>
        <v>0</v>
      </c>
      <c r="AI333" s="85">
        <f t="shared" si="201"/>
        <v>0</v>
      </c>
      <c r="AK333" s="83">
        <f>'[1](08)'!$J333</f>
        <v>0</v>
      </c>
      <c r="AL333" s="84">
        <f>'[1](08)'!$K333</f>
        <v>0</v>
      </c>
      <c r="AM333" s="85">
        <f t="shared" si="202"/>
        <v>0</v>
      </c>
      <c r="AO333" s="83">
        <f>'[1](09)'!$J333</f>
        <v>0</v>
      </c>
      <c r="AP333" s="84">
        <f>'[1](09)'!$K333</f>
        <v>0</v>
      </c>
      <c r="AQ333" s="85">
        <f t="shared" si="203"/>
        <v>0</v>
      </c>
      <c r="AS333" s="83">
        <f>'[1](10)'!$J333</f>
        <v>0</v>
      </c>
      <c r="AT333" s="84">
        <f>'[1](10)'!$K333</f>
        <v>0</v>
      </c>
      <c r="AU333" s="85">
        <f t="shared" si="204"/>
        <v>0</v>
      </c>
      <c r="AW333" s="83">
        <f>'[1](11)'!$J333</f>
        <v>0</v>
      </c>
      <c r="AX333" s="84">
        <f>'[1](11)'!$K333</f>
        <v>0</v>
      </c>
      <c r="AY333" s="85">
        <f t="shared" si="205"/>
        <v>0</v>
      </c>
      <c r="BA333" s="83">
        <f>'[1](12)'!$J333</f>
        <v>0</v>
      </c>
      <c r="BB333" s="84">
        <f>'[1](12)'!$K333</f>
        <v>0</v>
      </c>
      <c r="BC333" s="85">
        <f t="shared" si="206"/>
        <v>0</v>
      </c>
      <c r="BE333" s="86">
        <f t="shared" si="208"/>
        <v>60</v>
      </c>
      <c r="BF333" s="87">
        <f>IFERROR(HLOOKUP(BE333,A333:$BD$5001,$BL333,0),0)</f>
        <v>43131</v>
      </c>
      <c r="BG333" s="86">
        <f t="shared" si="209"/>
        <v>0</v>
      </c>
      <c r="BH333" s="87">
        <f>IFERROR(HLOOKUP(BG333,A333:$BD$5001,$BL333,0),0)</f>
        <v>43190</v>
      </c>
      <c r="BI333" s="88">
        <f t="shared" si="184"/>
        <v>60</v>
      </c>
      <c r="BJ333" s="89">
        <f t="shared" si="210"/>
        <v>-1</v>
      </c>
      <c r="BL333" s="9">
        <f t="shared" si="211"/>
        <v>678</v>
      </c>
    </row>
    <row r="334" spans="1:64" ht="18" customHeight="1" outlineLevel="2">
      <c r="A334" s="74">
        <f>[1]DATA!A334</f>
        <v>170012</v>
      </c>
      <c r="B334" s="75" t="str">
        <f>[1]DATA!B334</f>
        <v>Nescafe Packet 120 Each</v>
      </c>
      <c r="C334" s="75" t="str">
        <f>[1]DATA!C334</f>
        <v>Pkt 120 Pic</v>
      </c>
      <c r="E334" s="76"/>
      <c r="F334" s="77"/>
      <c r="G334" s="78"/>
      <c r="I334" s="76">
        <f>'[1](01)'!$J334</f>
        <v>0</v>
      </c>
      <c r="J334" s="77">
        <f>'[1](01)'!$K334</f>
        <v>0</v>
      </c>
      <c r="K334" s="78">
        <f t="shared" si="207"/>
        <v>0</v>
      </c>
      <c r="M334" s="76">
        <f>'[1](02)'!$J334</f>
        <v>0</v>
      </c>
      <c r="N334" s="77">
        <f>'[1](02)'!$K334</f>
        <v>0</v>
      </c>
      <c r="O334" s="78">
        <f t="shared" si="196"/>
        <v>0</v>
      </c>
      <c r="Q334" s="76">
        <f>'[1](03)'!$J334</f>
        <v>0</v>
      </c>
      <c r="R334" s="77">
        <f>'[1](03)'!$K334</f>
        <v>0</v>
      </c>
      <c r="S334" s="78">
        <f t="shared" si="197"/>
        <v>0</v>
      </c>
      <c r="U334" s="76">
        <f>'[1](04)'!$J334</f>
        <v>0</v>
      </c>
      <c r="V334" s="77">
        <f>'[1](04)'!$K334</f>
        <v>0</v>
      </c>
      <c r="W334" s="78">
        <f t="shared" si="198"/>
        <v>0</v>
      </c>
      <c r="Y334" s="76">
        <f>'[1](05)'!$J334</f>
        <v>0</v>
      </c>
      <c r="Z334" s="77">
        <f>'[1](05)'!$K334</f>
        <v>0</v>
      </c>
      <c r="AA334" s="78">
        <f t="shared" si="199"/>
        <v>0</v>
      </c>
      <c r="AC334" s="76">
        <f>'[1](06)'!$J334</f>
        <v>0</v>
      </c>
      <c r="AD334" s="77">
        <f>'[1](06)'!$K334</f>
        <v>0</v>
      </c>
      <c r="AE334" s="78">
        <f t="shared" si="200"/>
        <v>0</v>
      </c>
      <c r="AG334" s="76">
        <f>'[1](07)'!$J334</f>
        <v>0</v>
      </c>
      <c r="AH334" s="77">
        <f>'[1](07)'!$K334</f>
        <v>0</v>
      </c>
      <c r="AI334" s="78">
        <f t="shared" si="201"/>
        <v>0</v>
      </c>
      <c r="AK334" s="76">
        <f>'[1](08)'!$J334</f>
        <v>0</v>
      </c>
      <c r="AL334" s="77">
        <f>'[1](08)'!$K334</f>
        <v>0</v>
      </c>
      <c r="AM334" s="78">
        <f t="shared" si="202"/>
        <v>0</v>
      </c>
      <c r="AO334" s="76">
        <f>'[1](09)'!$J334</f>
        <v>0</v>
      </c>
      <c r="AP334" s="77">
        <f>'[1](09)'!$K334</f>
        <v>0</v>
      </c>
      <c r="AQ334" s="78">
        <f t="shared" si="203"/>
        <v>0</v>
      </c>
      <c r="AS334" s="76">
        <f>'[1](10)'!$J334</f>
        <v>0</v>
      </c>
      <c r="AT334" s="77">
        <f>'[1](10)'!$K334</f>
        <v>0</v>
      </c>
      <c r="AU334" s="78">
        <f t="shared" si="204"/>
        <v>0</v>
      </c>
      <c r="AW334" s="76">
        <f>'[1](11)'!$J334</f>
        <v>0</v>
      </c>
      <c r="AX334" s="77">
        <f>'[1](11)'!$K334</f>
        <v>0</v>
      </c>
      <c r="AY334" s="78">
        <f t="shared" si="205"/>
        <v>0</v>
      </c>
      <c r="BA334" s="76">
        <f>'[1](12)'!$J334</f>
        <v>0</v>
      </c>
      <c r="BB334" s="77">
        <f>'[1](12)'!$K334</f>
        <v>0</v>
      </c>
      <c r="BC334" s="78">
        <f t="shared" si="206"/>
        <v>0</v>
      </c>
      <c r="BE334" s="79">
        <f t="shared" si="208"/>
        <v>0</v>
      </c>
      <c r="BF334" s="80">
        <f>IFERROR(HLOOKUP(BE334,A334:$BD$5001,$BL334,0),0)</f>
        <v>43131</v>
      </c>
      <c r="BG334" s="79">
        <f t="shared" si="209"/>
        <v>0</v>
      </c>
      <c r="BH334" s="80">
        <f>IFERROR(HLOOKUP(BG334,A334:$BD$5001,$BL334,0),0)</f>
        <v>43131</v>
      </c>
      <c r="BI334" s="10">
        <f t="shared" ref="BI334:BI394" si="212">BE334-BG334</f>
        <v>0</v>
      </c>
      <c r="BJ334" s="11">
        <f t="shared" si="210"/>
        <v>0</v>
      </c>
      <c r="BL334" s="9">
        <f t="shared" si="211"/>
        <v>677</v>
      </c>
    </row>
    <row r="335" spans="1:64" ht="18" customHeight="1" outlineLevel="2">
      <c r="A335" s="81">
        <f>[1]DATA!A335</f>
        <v>170013</v>
      </c>
      <c r="B335" s="82" t="str">
        <f>[1]DATA!B335</f>
        <v>Nescafe Jar 200 Gr</v>
      </c>
      <c r="C335" s="82" t="str">
        <f>[1]DATA!C335</f>
        <v>Jar 200 Gr</v>
      </c>
      <c r="E335" s="83"/>
      <c r="F335" s="84"/>
      <c r="G335" s="85"/>
      <c r="I335" s="83">
        <f>'[1](01)'!$J335</f>
        <v>0</v>
      </c>
      <c r="J335" s="84">
        <f>'[1](01)'!$K335</f>
        <v>0</v>
      </c>
      <c r="K335" s="85">
        <f t="shared" si="207"/>
        <v>0</v>
      </c>
      <c r="M335" s="83">
        <f>'[1](02)'!$J335</f>
        <v>0</v>
      </c>
      <c r="N335" s="84">
        <f>'[1](02)'!$K335</f>
        <v>0</v>
      </c>
      <c r="O335" s="85">
        <f t="shared" si="196"/>
        <v>0</v>
      </c>
      <c r="Q335" s="83">
        <f>'[1](03)'!$J335</f>
        <v>0</v>
      </c>
      <c r="R335" s="84">
        <f>'[1](03)'!$K335</f>
        <v>0</v>
      </c>
      <c r="S335" s="85">
        <f t="shared" si="197"/>
        <v>0</v>
      </c>
      <c r="U335" s="83">
        <f>'[1](04)'!$J335</f>
        <v>0</v>
      </c>
      <c r="V335" s="84">
        <f>'[1](04)'!$K335</f>
        <v>0</v>
      </c>
      <c r="W335" s="85">
        <f t="shared" si="198"/>
        <v>0</v>
      </c>
      <c r="Y335" s="83">
        <f>'[1](05)'!$J335</f>
        <v>0</v>
      </c>
      <c r="Z335" s="84">
        <f>'[1](05)'!$K335</f>
        <v>0</v>
      </c>
      <c r="AA335" s="85">
        <f t="shared" si="199"/>
        <v>0</v>
      </c>
      <c r="AC335" s="83">
        <f>'[1](06)'!$J335</f>
        <v>0</v>
      </c>
      <c r="AD335" s="84">
        <f>'[1](06)'!$K335</f>
        <v>0</v>
      </c>
      <c r="AE335" s="85">
        <f t="shared" si="200"/>
        <v>0</v>
      </c>
      <c r="AG335" s="83">
        <f>'[1](07)'!$J335</f>
        <v>0</v>
      </c>
      <c r="AH335" s="84">
        <f>'[1](07)'!$K335</f>
        <v>0</v>
      </c>
      <c r="AI335" s="85">
        <f t="shared" si="201"/>
        <v>0</v>
      </c>
      <c r="AK335" s="83">
        <f>'[1](08)'!$J335</f>
        <v>0</v>
      </c>
      <c r="AL335" s="84">
        <f>'[1](08)'!$K335</f>
        <v>0</v>
      </c>
      <c r="AM335" s="85">
        <f t="shared" si="202"/>
        <v>0</v>
      </c>
      <c r="AO335" s="83">
        <f>'[1](09)'!$J335</f>
        <v>0</v>
      </c>
      <c r="AP335" s="84">
        <f>'[1](09)'!$K335</f>
        <v>0</v>
      </c>
      <c r="AQ335" s="85">
        <f t="shared" si="203"/>
        <v>0</v>
      </c>
      <c r="AS335" s="83">
        <f>'[1](10)'!$J335</f>
        <v>0</v>
      </c>
      <c r="AT335" s="84">
        <f>'[1](10)'!$K335</f>
        <v>0</v>
      </c>
      <c r="AU335" s="85">
        <f t="shared" si="204"/>
        <v>0</v>
      </c>
      <c r="AW335" s="83">
        <f>'[1](11)'!$J335</f>
        <v>0</v>
      </c>
      <c r="AX335" s="84">
        <f>'[1](11)'!$K335</f>
        <v>0</v>
      </c>
      <c r="AY335" s="85">
        <f t="shared" si="205"/>
        <v>0</v>
      </c>
      <c r="BA335" s="83">
        <f>'[1](12)'!$J335</f>
        <v>0</v>
      </c>
      <c r="BB335" s="84">
        <f>'[1](12)'!$K335</f>
        <v>0</v>
      </c>
      <c r="BC335" s="85">
        <f t="shared" si="206"/>
        <v>0</v>
      </c>
      <c r="BE335" s="86">
        <f t="shared" si="208"/>
        <v>0</v>
      </c>
      <c r="BF335" s="87">
        <f>IFERROR(HLOOKUP(BE335,A335:$BD$5001,$BL335,0),0)</f>
        <v>43131</v>
      </c>
      <c r="BG335" s="86">
        <f t="shared" si="209"/>
        <v>0</v>
      </c>
      <c r="BH335" s="87">
        <f>IFERROR(HLOOKUP(BG335,A335:$BD$5001,$BL335,0),0)</f>
        <v>43131</v>
      </c>
      <c r="BI335" s="88">
        <f t="shared" si="212"/>
        <v>0</v>
      </c>
      <c r="BJ335" s="89">
        <f t="shared" si="210"/>
        <v>0</v>
      </c>
      <c r="BL335" s="9">
        <f t="shared" si="211"/>
        <v>676</v>
      </c>
    </row>
    <row r="336" spans="1:64" ht="18" customHeight="1" outlineLevel="2">
      <c r="A336" s="74">
        <f>[1]DATA!A336</f>
        <v>170014</v>
      </c>
      <c r="B336" s="75" t="str">
        <f>[1]DATA!B336</f>
        <v>Tea Al-Arosa 100 Each</v>
      </c>
      <c r="C336" s="75" t="str">
        <f>[1]DATA!C336</f>
        <v>Pkt 100 Pic</v>
      </c>
      <c r="E336" s="76"/>
      <c r="F336" s="77"/>
      <c r="G336" s="78"/>
      <c r="I336" s="76">
        <f>'[1](01)'!$J336</f>
        <v>85</v>
      </c>
      <c r="J336" s="77">
        <f>'[1](01)'!$K336</f>
        <v>2114.8200000000002</v>
      </c>
      <c r="K336" s="78">
        <f t="shared" si="207"/>
        <v>1</v>
      </c>
      <c r="M336" s="76">
        <f>'[1](02)'!$J336</f>
        <v>80</v>
      </c>
      <c r="N336" s="77">
        <f>'[1](02)'!$K336</f>
        <v>2063.36</v>
      </c>
      <c r="O336" s="78">
        <f t="shared" si="196"/>
        <v>-6.25E-2</v>
      </c>
      <c r="Q336" s="76">
        <f>'[1](03)'!$J336</f>
        <v>0</v>
      </c>
      <c r="R336" s="77">
        <f>'[1](03)'!$K336</f>
        <v>0</v>
      </c>
      <c r="S336" s="78">
        <f t="shared" si="197"/>
        <v>0</v>
      </c>
      <c r="U336" s="76">
        <f>'[1](04)'!$J336</f>
        <v>0</v>
      </c>
      <c r="V336" s="77">
        <f>'[1](04)'!$K336</f>
        <v>0</v>
      </c>
      <c r="W336" s="78">
        <f t="shared" si="198"/>
        <v>0</v>
      </c>
      <c r="Y336" s="76">
        <f>'[1](05)'!$J336</f>
        <v>0</v>
      </c>
      <c r="Z336" s="77">
        <f>'[1](05)'!$K336</f>
        <v>0</v>
      </c>
      <c r="AA336" s="78">
        <f t="shared" si="199"/>
        <v>0</v>
      </c>
      <c r="AC336" s="76">
        <f>'[1](06)'!$J336</f>
        <v>0</v>
      </c>
      <c r="AD336" s="77">
        <f>'[1](06)'!$K336</f>
        <v>0</v>
      </c>
      <c r="AE336" s="78">
        <f t="shared" si="200"/>
        <v>0</v>
      </c>
      <c r="AG336" s="76">
        <f>'[1](07)'!$J336</f>
        <v>0</v>
      </c>
      <c r="AH336" s="77">
        <f>'[1](07)'!$K336</f>
        <v>0</v>
      </c>
      <c r="AI336" s="78">
        <f t="shared" si="201"/>
        <v>0</v>
      </c>
      <c r="AK336" s="76">
        <f>'[1](08)'!$J336</f>
        <v>0</v>
      </c>
      <c r="AL336" s="77">
        <f>'[1](08)'!$K336</f>
        <v>0</v>
      </c>
      <c r="AM336" s="78">
        <f t="shared" si="202"/>
        <v>0</v>
      </c>
      <c r="AO336" s="76">
        <f>'[1](09)'!$J336</f>
        <v>0</v>
      </c>
      <c r="AP336" s="77">
        <f>'[1](09)'!$K336</f>
        <v>0</v>
      </c>
      <c r="AQ336" s="78">
        <f t="shared" si="203"/>
        <v>0</v>
      </c>
      <c r="AS336" s="76">
        <f>'[1](10)'!$J336</f>
        <v>0</v>
      </c>
      <c r="AT336" s="77">
        <f>'[1](10)'!$K336</f>
        <v>0</v>
      </c>
      <c r="AU336" s="78">
        <f t="shared" si="204"/>
        <v>0</v>
      </c>
      <c r="AW336" s="76">
        <f>'[1](11)'!$J336</f>
        <v>0</v>
      </c>
      <c r="AX336" s="77">
        <f>'[1](11)'!$K336</f>
        <v>0</v>
      </c>
      <c r="AY336" s="78">
        <f t="shared" si="205"/>
        <v>0</v>
      </c>
      <c r="BA336" s="76">
        <f>'[1](12)'!$J336</f>
        <v>0</v>
      </c>
      <c r="BB336" s="77">
        <f>'[1](12)'!$K336</f>
        <v>0</v>
      </c>
      <c r="BC336" s="78">
        <f t="shared" si="206"/>
        <v>0</v>
      </c>
      <c r="BE336" s="79">
        <f t="shared" si="208"/>
        <v>85</v>
      </c>
      <c r="BF336" s="80">
        <f>IFERROR(HLOOKUP(BE336,A336:$BD$5001,$BL336,0),0)</f>
        <v>43131</v>
      </c>
      <c r="BG336" s="79">
        <f t="shared" si="209"/>
        <v>0</v>
      </c>
      <c r="BH336" s="80">
        <f>IFERROR(HLOOKUP(BG336,A336:$BD$5001,$BL336,0),0)</f>
        <v>43190</v>
      </c>
      <c r="BI336" s="10">
        <f t="shared" si="212"/>
        <v>85</v>
      </c>
      <c r="BJ336" s="11">
        <f t="shared" si="210"/>
        <v>-1</v>
      </c>
      <c r="BL336" s="9">
        <f t="shared" si="211"/>
        <v>675</v>
      </c>
    </row>
    <row r="337" spans="1:64" ht="18" customHeight="1" outlineLevel="2">
      <c r="A337" s="81">
        <f>[1]DATA!A337</f>
        <v>170015</v>
      </c>
      <c r="B337" s="82" t="str">
        <f>[1]DATA!B337</f>
        <v>Tea Lipton 100 Each</v>
      </c>
      <c r="C337" s="82" t="str">
        <f>[1]DATA!C337</f>
        <v>Pkt 100 Pic</v>
      </c>
      <c r="E337" s="83"/>
      <c r="F337" s="84"/>
      <c r="G337" s="85"/>
      <c r="I337" s="83">
        <f>'[1](01)'!$J337</f>
        <v>0</v>
      </c>
      <c r="J337" s="84">
        <f>'[1](01)'!$K337</f>
        <v>0</v>
      </c>
      <c r="K337" s="85">
        <f t="shared" si="207"/>
        <v>0</v>
      </c>
      <c r="M337" s="83">
        <f>'[1](02)'!$J337</f>
        <v>0</v>
      </c>
      <c r="N337" s="84">
        <f>'[1](02)'!$K337</f>
        <v>0</v>
      </c>
      <c r="O337" s="85">
        <f t="shared" si="196"/>
        <v>0</v>
      </c>
      <c r="Q337" s="83">
        <f>'[1](03)'!$J337</f>
        <v>0</v>
      </c>
      <c r="R337" s="84">
        <f>'[1](03)'!$K337</f>
        <v>0</v>
      </c>
      <c r="S337" s="85">
        <f t="shared" si="197"/>
        <v>0</v>
      </c>
      <c r="U337" s="83">
        <f>'[1](04)'!$J337</f>
        <v>0</v>
      </c>
      <c r="V337" s="84">
        <f>'[1](04)'!$K337</f>
        <v>0</v>
      </c>
      <c r="W337" s="85">
        <f t="shared" si="198"/>
        <v>0</v>
      </c>
      <c r="Y337" s="83">
        <f>'[1](05)'!$J337</f>
        <v>0</v>
      </c>
      <c r="Z337" s="84">
        <f>'[1](05)'!$K337</f>
        <v>0</v>
      </c>
      <c r="AA337" s="85">
        <f t="shared" si="199"/>
        <v>0</v>
      </c>
      <c r="AC337" s="83">
        <f>'[1](06)'!$J337</f>
        <v>0</v>
      </c>
      <c r="AD337" s="84">
        <f>'[1](06)'!$K337</f>
        <v>0</v>
      </c>
      <c r="AE337" s="85">
        <f t="shared" si="200"/>
        <v>0</v>
      </c>
      <c r="AG337" s="83">
        <f>'[1](07)'!$J337</f>
        <v>0</v>
      </c>
      <c r="AH337" s="84">
        <f>'[1](07)'!$K337</f>
        <v>0</v>
      </c>
      <c r="AI337" s="85">
        <f t="shared" si="201"/>
        <v>0</v>
      </c>
      <c r="AK337" s="83">
        <f>'[1](08)'!$J337</f>
        <v>0</v>
      </c>
      <c r="AL337" s="84">
        <f>'[1](08)'!$K337</f>
        <v>0</v>
      </c>
      <c r="AM337" s="85">
        <f t="shared" si="202"/>
        <v>0</v>
      </c>
      <c r="AO337" s="83">
        <f>'[1](09)'!$J337</f>
        <v>0</v>
      </c>
      <c r="AP337" s="84">
        <f>'[1](09)'!$K337</f>
        <v>0</v>
      </c>
      <c r="AQ337" s="85">
        <f t="shared" si="203"/>
        <v>0</v>
      </c>
      <c r="AS337" s="83">
        <f>'[1](10)'!$J337</f>
        <v>0</v>
      </c>
      <c r="AT337" s="84">
        <f>'[1](10)'!$K337</f>
        <v>0</v>
      </c>
      <c r="AU337" s="85">
        <f t="shared" si="204"/>
        <v>0</v>
      </c>
      <c r="AW337" s="83">
        <f>'[1](11)'!$J337</f>
        <v>0</v>
      </c>
      <c r="AX337" s="84">
        <f>'[1](11)'!$K337</f>
        <v>0</v>
      </c>
      <c r="AY337" s="85">
        <f t="shared" si="205"/>
        <v>0</v>
      </c>
      <c r="BA337" s="83">
        <f>'[1](12)'!$J337</f>
        <v>0</v>
      </c>
      <c r="BB337" s="84">
        <f>'[1](12)'!$K337</f>
        <v>0</v>
      </c>
      <c r="BC337" s="85">
        <f t="shared" si="206"/>
        <v>0</v>
      </c>
      <c r="BE337" s="86">
        <f t="shared" si="208"/>
        <v>0</v>
      </c>
      <c r="BF337" s="87">
        <f>IFERROR(HLOOKUP(BE337,A337:$BD$5001,$BL337,0),0)</f>
        <v>43131</v>
      </c>
      <c r="BG337" s="86">
        <f t="shared" si="209"/>
        <v>0</v>
      </c>
      <c r="BH337" s="87">
        <f>IFERROR(HLOOKUP(BG337,A337:$BD$5001,$BL337,0),0)</f>
        <v>43131</v>
      </c>
      <c r="BI337" s="88">
        <f t="shared" si="212"/>
        <v>0</v>
      </c>
      <c r="BJ337" s="89">
        <f t="shared" si="210"/>
        <v>0</v>
      </c>
      <c r="BL337" s="9">
        <f t="shared" si="211"/>
        <v>674</v>
      </c>
    </row>
    <row r="338" spans="1:64" ht="18" customHeight="1" outlineLevel="2">
      <c r="A338" s="74">
        <f>[1]DATA!A338</f>
        <v>170016</v>
      </c>
      <c r="B338" s="75" t="str">
        <f>[1]DATA!B338</f>
        <v>Tea For Staff</v>
      </c>
      <c r="C338" s="75" t="str">
        <f>[1]DATA!C338</f>
        <v>Kilogram</v>
      </c>
      <c r="E338" s="76"/>
      <c r="F338" s="77"/>
      <c r="G338" s="78"/>
      <c r="I338" s="76">
        <f>'[1](01)'!$J338</f>
        <v>34</v>
      </c>
      <c r="J338" s="77">
        <f>'[1](01)'!$K338</f>
        <v>2834.43</v>
      </c>
      <c r="K338" s="78">
        <f t="shared" si="207"/>
        <v>1</v>
      </c>
      <c r="M338" s="76">
        <f>'[1](02)'!$J338</f>
        <v>29</v>
      </c>
      <c r="N338" s="77">
        <f>'[1](02)'!$K338</f>
        <v>2476.0700000000002</v>
      </c>
      <c r="O338" s="78">
        <f t="shared" si="196"/>
        <v>-0.17241379310344829</v>
      </c>
      <c r="Q338" s="76">
        <f>'[1](03)'!$J338</f>
        <v>0</v>
      </c>
      <c r="R338" s="77">
        <f>'[1](03)'!$K338</f>
        <v>0</v>
      </c>
      <c r="S338" s="78">
        <f t="shared" si="197"/>
        <v>0</v>
      </c>
      <c r="U338" s="76">
        <f>'[1](04)'!$J338</f>
        <v>0</v>
      </c>
      <c r="V338" s="77">
        <f>'[1](04)'!$K338</f>
        <v>0</v>
      </c>
      <c r="W338" s="78">
        <f t="shared" si="198"/>
        <v>0</v>
      </c>
      <c r="Y338" s="76">
        <f>'[1](05)'!$J338</f>
        <v>0</v>
      </c>
      <c r="Z338" s="77">
        <f>'[1](05)'!$K338</f>
        <v>0</v>
      </c>
      <c r="AA338" s="78">
        <f t="shared" si="199"/>
        <v>0</v>
      </c>
      <c r="AC338" s="76">
        <f>'[1](06)'!$J338</f>
        <v>0</v>
      </c>
      <c r="AD338" s="77">
        <f>'[1](06)'!$K338</f>
        <v>0</v>
      </c>
      <c r="AE338" s="78">
        <f t="shared" si="200"/>
        <v>0</v>
      </c>
      <c r="AG338" s="76">
        <f>'[1](07)'!$J338</f>
        <v>0</v>
      </c>
      <c r="AH338" s="77">
        <f>'[1](07)'!$K338</f>
        <v>0</v>
      </c>
      <c r="AI338" s="78">
        <f t="shared" si="201"/>
        <v>0</v>
      </c>
      <c r="AK338" s="76">
        <f>'[1](08)'!$J338</f>
        <v>0</v>
      </c>
      <c r="AL338" s="77">
        <f>'[1](08)'!$K338</f>
        <v>0</v>
      </c>
      <c r="AM338" s="78">
        <f t="shared" si="202"/>
        <v>0</v>
      </c>
      <c r="AO338" s="76">
        <f>'[1](09)'!$J338</f>
        <v>0</v>
      </c>
      <c r="AP338" s="77">
        <f>'[1](09)'!$K338</f>
        <v>0</v>
      </c>
      <c r="AQ338" s="78">
        <f t="shared" si="203"/>
        <v>0</v>
      </c>
      <c r="AS338" s="76">
        <f>'[1](10)'!$J338</f>
        <v>0</v>
      </c>
      <c r="AT338" s="77">
        <f>'[1](10)'!$K338</f>
        <v>0</v>
      </c>
      <c r="AU338" s="78">
        <f t="shared" si="204"/>
        <v>0</v>
      </c>
      <c r="AW338" s="76">
        <f>'[1](11)'!$J338</f>
        <v>0</v>
      </c>
      <c r="AX338" s="77">
        <f>'[1](11)'!$K338</f>
        <v>0</v>
      </c>
      <c r="AY338" s="78">
        <f t="shared" si="205"/>
        <v>0</v>
      </c>
      <c r="BA338" s="76">
        <f>'[1](12)'!$J338</f>
        <v>0</v>
      </c>
      <c r="BB338" s="77">
        <f>'[1](12)'!$K338</f>
        <v>0</v>
      </c>
      <c r="BC338" s="78">
        <f t="shared" si="206"/>
        <v>0</v>
      </c>
      <c r="BE338" s="79">
        <f t="shared" si="208"/>
        <v>34</v>
      </c>
      <c r="BF338" s="80">
        <f>IFERROR(HLOOKUP(BE338,A338:$BD$5001,$BL338,0),0)</f>
        <v>43131</v>
      </c>
      <c r="BG338" s="79">
        <f t="shared" si="209"/>
        <v>0</v>
      </c>
      <c r="BH338" s="80">
        <f>IFERROR(HLOOKUP(BG338,A338:$BD$5001,$BL338,0),0)</f>
        <v>43190</v>
      </c>
      <c r="BI338" s="10">
        <f t="shared" si="212"/>
        <v>34</v>
      </c>
      <c r="BJ338" s="11">
        <f t="shared" si="210"/>
        <v>-1</v>
      </c>
      <c r="BL338" s="9">
        <f t="shared" si="211"/>
        <v>673</v>
      </c>
    </row>
    <row r="339" spans="1:64" ht="18" customHeight="1" outlineLevel="2">
      <c r="A339" s="81">
        <f>[1]DATA!A339</f>
        <v>170017</v>
      </c>
      <c r="B339" s="82" t="str">
        <f>[1]DATA!B339</f>
        <v>Herbs Tilio 12 Each</v>
      </c>
      <c r="C339" s="82" t="str">
        <f>[1]DATA!C339</f>
        <v>Pkt 12 Pic</v>
      </c>
      <c r="E339" s="83"/>
      <c r="F339" s="84"/>
      <c r="G339" s="85"/>
      <c r="I339" s="83">
        <f>'[1](01)'!$J339</f>
        <v>0</v>
      </c>
      <c r="J339" s="84">
        <f>'[1](01)'!$K339</f>
        <v>0</v>
      </c>
      <c r="K339" s="85">
        <f t="shared" si="207"/>
        <v>0</v>
      </c>
      <c r="M339" s="83">
        <f>'[1](02)'!$J339</f>
        <v>0</v>
      </c>
      <c r="N339" s="84">
        <f>'[1](02)'!$K339</f>
        <v>0</v>
      </c>
      <c r="O339" s="85">
        <f t="shared" si="196"/>
        <v>0</v>
      </c>
      <c r="Q339" s="83">
        <f>'[1](03)'!$J339</f>
        <v>0</v>
      </c>
      <c r="R339" s="84">
        <f>'[1](03)'!$K339</f>
        <v>0</v>
      </c>
      <c r="S339" s="85">
        <f t="shared" si="197"/>
        <v>0</v>
      </c>
      <c r="U339" s="83">
        <f>'[1](04)'!$J339</f>
        <v>0</v>
      </c>
      <c r="V339" s="84">
        <f>'[1](04)'!$K339</f>
        <v>0</v>
      </c>
      <c r="W339" s="85">
        <f t="shared" si="198"/>
        <v>0</v>
      </c>
      <c r="Y339" s="83">
        <f>'[1](05)'!$J339</f>
        <v>0</v>
      </c>
      <c r="Z339" s="84">
        <f>'[1](05)'!$K339</f>
        <v>0</v>
      </c>
      <c r="AA339" s="85">
        <f t="shared" si="199"/>
        <v>0</v>
      </c>
      <c r="AC339" s="83">
        <f>'[1](06)'!$J339</f>
        <v>0</v>
      </c>
      <c r="AD339" s="84">
        <f>'[1](06)'!$K339</f>
        <v>0</v>
      </c>
      <c r="AE339" s="85">
        <f t="shared" si="200"/>
        <v>0</v>
      </c>
      <c r="AG339" s="83">
        <f>'[1](07)'!$J339</f>
        <v>0</v>
      </c>
      <c r="AH339" s="84">
        <f>'[1](07)'!$K339</f>
        <v>0</v>
      </c>
      <c r="AI339" s="85">
        <f t="shared" si="201"/>
        <v>0</v>
      </c>
      <c r="AK339" s="83">
        <f>'[1](08)'!$J339</f>
        <v>0</v>
      </c>
      <c r="AL339" s="84">
        <f>'[1](08)'!$K339</f>
        <v>0</v>
      </c>
      <c r="AM339" s="85">
        <f t="shared" si="202"/>
        <v>0</v>
      </c>
      <c r="AO339" s="83">
        <f>'[1](09)'!$J339</f>
        <v>0</v>
      </c>
      <c r="AP339" s="84">
        <f>'[1](09)'!$K339</f>
        <v>0</v>
      </c>
      <c r="AQ339" s="85">
        <f t="shared" si="203"/>
        <v>0</v>
      </c>
      <c r="AS339" s="83">
        <f>'[1](10)'!$J339</f>
        <v>0</v>
      </c>
      <c r="AT339" s="84">
        <f>'[1](10)'!$K339</f>
        <v>0</v>
      </c>
      <c r="AU339" s="85">
        <f t="shared" si="204"/>
        <v>0</v>
      </c>
      <c r="AW339" s="83">
        <f>'[1](11)'!$J339</f>
        <v>0</v>
      </c>
      <c r="AX339" s="84">
        <f>'[1](11)'!$K339</f>
        <v>0</v>
      </c>
      <c r="AY339" s="85">
        <f t="shared" si="205"/>
        <v>0</v>
      </c>
      <c r="BA339" s="83">
        <f>'[1](12)'!$J339</f>
        <v>0</v>
      </c>
      <c r="BB339" s="84">
        <f>'[1](12)'!$K339</f>
        <v>0</v>
      </c>
      <c r="BC339" s="85">
        <f t="shared" si="206"/>
        <v>0</v>
      </c>
      <c r="BE339" s="86">
        <f t="shared" si="208"/>
        <v>0</v>
      </c>
      <c r="BF339" s="87">
        <f>IFERROR(HLOOKUP(BE339,A339:$BD$5001,$BL339,0),0)</f>
        <v>43131</v>
      </c>
      <c r="BG339" s="86">
        <f t="shared" si="209"/>
        <v>0</v>
      </c>
      <c r="BH339" s="87">
        <f>IFERROR(HLOOKUP(BG339,A339:$BD$5001,$BL339,0),0)</f>
        <v>43131</v>
      </c>
      <c r="BI339" s="88">
        <f t="shared" si="212"/>
        <v>0</v>
      </c>
      <c r="BJ339" s="89">
        <f t="shared" si="210"/>
        <v>0</v>
      </c>
      <c r="BL339" s="9">
        <f t="shared" si="211"/>
        <v>672</v>
      </c>
    </row>
    <row r="340" spans="1:64" ht="18" customHeight="1" outlineLevel="2">
      <c r="A340" s="74">
        <f>[1]DATA!A340</f>
        <v>170018</v>
      </c>
      <c r="B340" s="75" t="str">
        <f>[1]DATA!B340</f>
        <v>Coffee Turkish - Light</v>
      </c>
      <c r="C340" s="75" t="str">
        <f>[1]DATA!C340</f>
        <v>Pkt 200 Gr</v>
      </c>
      <c r="E340" s="76"/>
      <c r="F340" s="77"/>
      <c r="G340" s="78"/>
      <c r="I340" s="76">
        <f>'[1](01)'!$J340</f>
        <v>10</v>
      </c>
      <c r="J340" s="77">
        <f>'[1](01)'!$K340</f>
        <v>282.68</v>
      </c>
      <c r="K340" s="78">
        <f t="shared" si="207"/>
        <v>1</v>
      </c>
      <c r="M340" s="76">
        <f>'[1](02)'!$J340</f>
        <v>16</v>
      </c>
      <c r="N340" s="77">
        <f>'[1](02)'!$K340</f>
        <v>497.86</v>
      </c>
      <c r="O340" s="78">
        <f t="shared" si="196"/>
        <v>0.375</v>
      </c>
      <c r="Q340" s="76">
        <f>'[1](03)'!$J340</f>
        <v>0</v>
      </c>
      <c r="R340" s="77">
        <f>'[1](03)'!$K340</f>
        <v>0</v>
      </c>
      <c r="S340" s="78">
        <f t="shared" si="197"/>
        <v>0</v>
      </c>
      <c r="U340" s="76">
        <f>'[1](04)'!$J340</f>
        <v>0</v>
      </c>
      <c r="V340" s="77">
        <f>'[1](04)'!$K340</f>
        <v>0</v>
      </c>
      <c r="W340" s="78">
        <f t="shared" si="198"/>
        <v>0</v>
      </c>
      <c r="Y340" s="76">
        <f>'[1](05)'!$J340</f>
        <v>0</v>
      </c>
      <c r="Z340" s="77">
        <f>'[1](05)'!$K340</f>
        <v>0</v>
      </c>
      <c r="AA340" s="78">
        <f t="shared" si="199"/>
        <v>0</v>
      </c>
      <c r="AC340" s="76">
        <f>'[1](06)'!$J340</f>
        <v>0</v>
      </c>
      <c r="AD340" s="77">
        <f>'[1](06)'!$K340</f>
        <v>0</v>
      </c>
      <c r="AE340" s="78">
        <f t="shared" si="200"/>
        <v>0</v>
      </c>
      <c r="AG340" s="76">
        <f>'[1](07)'!$J340</f>
        <v>0</v>
      </c>
      <c r="AH340" s="77">
        <f>'[1](07)'!$K340</f>
        <v>0</v>
      </c>
      <c r="AI340" s="78">
        <f t="shared" si="201"/>
        <v>0</v>
      </c>
      <c r="AK340" s="76">
        <f>'[1](08)'!$J340</f>
        <v>0</v>
      </c>
      <c r="AL340" s="77">
        <f>'[1](08)'!$K340</f>
        <v>0</v>
      </c>
      <c r="AM340" s="78">
        <f t="shared" si="202"/>
        <v>0</v>
      </c>
      <c r="AO340" s="76">
        <f>'[1](09)'!$J340</f>
        <v>0</v>
      </c>
      <c r="AP340" s="77">
        <f>'[1](09)'!$K340</f>
        <v>0</v>
      </c>
      <c r="AQ340" s="78">
        <f t="shared" si="203"/>
        <v>0</v>
      </c>
      <c r="AS340" s="76">
        <f>'[1](10)'!$J340</f>
        <v>0</v>
      </c>
      <c r="AT340" s="77">
        <f>'[1](10)'!$K340</f>
        <v>0</v>
      </c>
      <c r="AU340" s="78">
        <f t="shared" si="204"/>
        <v>0</v>
      </c>
      <c r="AW340" s="76">
        <f>'[1](11)'!$J340</f>
        <v>0</v>
      </c>
      <c r="AX340" s="77">
        <f>'[1](11)'!$K340</f>
        <v>0</v>
      </c>
      <c r="AY340" s="78">
        <f t="shared" si="205"/>
        <v>0</v>
      </c>
      <c r="BA340" s="76">
        <f>'[1](12)'!$J340</f>
        <v>0</v>
      </c>
      <c r="BB340" s="77">
        <f>'[1](12)'!$K340</f>
        <v>0</v>
      </c>
      <c r="BC340" s="78">
        <f t="shared" si="206"/>
        <v>0</v>
      </c>
      <c r="BE340" s="79">
        <f t="shared" si="208"/>
        <v>16</v>
      </c>
      <c r="BF340" s="80">
        <f>IFERROR(HLOOKUP(BE340,A340:$BD$5001,$BL340,0),0)</f>
        <v>43159</v>
      </c>
      <c r="BG340" s="79">
        <f t="shared" si="209"/>
        <v>0</v>
      </c>
      <c r="BH340" s="80">
        <f>IFERROR(HLOOKUP(BG340,A340:$BD$5001,$BL340,0),0)</f>
        <v>43190</v>
      </c>
      <c r="BI340" s="10">
        <f t="shared" si="212"/>
        <v>16</v>
      </c>
      <c r="BJ340" s="11">
        <f t="shared" si="210"/>
        <v>-1</v>
      </c>
      <c r="BL340" s="9">
        <f t="shared" si="211"/>
        <v>671</v>
      </c>
    </row>
    <row r="341" spans="1:64" ht="18" customHeight="1" outlineLevel="2">
      <c r="A341" s="81">
        <f>[1]DATA!A341</f>
        <v>170019</v>
      </c>
      <c r="B341" s="82" t="str">
        <f>[1]DATA!B341</f>
        <v>Coffee Esspresso</v>
      </c>
      <c r="C341" s="82" t="str">
        <f>[1]DATA!C341</f>
        <v>Packet 1 Kg</v>
      </c>
      <c r="E341" s="83"/>
      <c r="F341" s="84"/>
      <c r="G341" s="85"/>
      <c r="I341" s="83">
        <f>'[1](01)'!$J341</f>
        <v>0</v>
      </c>
      <c r="J341" s="84">
        <f>'[1](01)'!$K341</f>
        <v>0</v>
      </c>
      <c r="K341" s="85">
        <f t="shared" si="207"/>
        <v>0</v>
      </c>
      <c r="M341" s="83">
        <f>'[1](02)'!$J341</f>
        <v>0</v>
      </c>
      <c r="N341" s="84">
        <f>'[1](02)'!$K341</f>
        <v>0</v>
      </c>
      <c r="O341" s="85">
        <f t="shared" si="196"/>
        <v>0</v>
      </c>
      <c r="Q341" s="83">
        <f>'[1](03)'!$J341</f>
        <v>0</v>
      </c>
      <c r="R341" s="84">
        <f>'[1](03)'!$K341</f>
        <v>0</v>
      </c>
      <c r="S341" s="85">
        <f t="shared" si="197"/>
        <v>0</v>
      </c>
      <c r="U341" s="83">
        <f>'[1](04)'!$J341</f>
        <v>0</v>
      </c>
      <c r="V341" s="84">
        <f>'[1](04)'!$K341</f>
        <v>0</v>
      </c>
      <c r="W341" s="85">
        <f t="shared" si="198"/>
        <v>0</v>
      </c>
      <c r="Y341" s="83">
        <f>'[1](05)'!$J341</f>
        <v>0</v>
      </c>
      <c r="Z341" s="84">
        <f>'[1](05)'!$K341</f>
        <v>0</v>
      </c>
      <c r="AA341" s="85">
        <f t="shared" si="199"/>
        <v>0</v>
      </c>
      <c r="AC341" s="83">
        <f>'[1](06)'!$J341</f>
        <v>0</v>
      </c>
      <c r="AD341" s="84">
        <f>'[1](06)'!$K341</f>
        <v>0</v>
      </c>
      <c r="AE341" s="85">
        <f t="shared" si="200"/>
        <v>0</v>
      </c>
      <c r="AG341" s="83">
        <f>'[1](07)'!$J341</f>
        <v>0</v>
      </c>
      <c r="AH341" s="84">
        <f>'[1](07)'!$K341</f>
        <v>0</v>
      </c>
      <c r="AI341" s="85">
        <f t="shared" si="201"/>
        <v>0</v>
      </c>
      <c r="AK341" s="83">
        <f>'[1](08)'!$J341</f>
        <v>0</v>
      </c>
      <c r="AL341" s="84">
        <f>'[1](08)'!$K341</f>
        <v>0</v>
      </c>
      <c r="AM341" s="85">
        <f t="shared" si="202"/>
        <v>0</v>
      </c>
      <c r="AO341" s="83">
        <f>'[1](09)'!$J341</f>
        <v>0</v>
      </c>
      <c r="AP341" s="84">
        <f>'[1](09)'!$K341</f>
        <v>0</v>
      </c>
      <c r="AQ341" s="85">
        <f t="shared" si="203"/>
        <v>0</v>
      </c>
      <c r="AS341" s="83">
        <f>'[1](10)'!$J341</f>
        <v>0</v>
      </c>
      <c r="AT341" s="84">
        <f>'[1](10)'!$K341</f>
        <v>0</v>
      </c>
      <c r="AU341" s="85">
        <f t="shared" si="204"/>
        <v>0</v>
      </c>
      <c r="AW341" s="83">
        <f>'[1](11)'!$J341</f>
        <v>0</v>
      </c>
      <c r="AX341" s="84">
        <f>'[1](11)'!$K341</f>
        <v>0</v>
      </c>
      <c r="AY341" s="85">
        <f t="shared" si="205"/>
        <v>0</v>
      </c>
      <c r="BA341" s="83">
        <f>'[1](12)'!$J341</f>
        <v>0</v>
      </c>
      <c r="BB341" s="84">
        <f>'[1](12)'!$K341</f>
        <v>0</v>
      </c>
      <c r="BC341" s="85">
        <f t="shared" si="206"/>
        <v>0</v>
      </c>
      <c r="BE341" s="86">
        <f t="shared" si="208"/>
        <v>0</v>
      </c>
      <c r="BF341" s="87">
        <f>IFERROR(HLOOKUP(BE341,A341:$BD$5001,$BL341,0),0)</f>
        <v>43131</v>
      </c>
      <c r="BG341" s="86">
        <f t="shared" si="209"/>
        <v>0</v>
      </c>
      <c r="BH341" s="87">
        <f>IFERROR(HLOOKUP(BG341,A341:$BD$5001,$BL341,0),0)</f>
        <v>43131</v>
      </c>
      <c r="BI341" s="88">
        <f t="shared" si="212"/>
        <v>0</v>
      </c>
      <c r="BJ341" s="89">
        <f t="shared" si="210"/>
        <v>0</v>
      </c>
      <c r="BL341" s="9">
        <f t="shared" si="211"/>
        <v>670</v>
      </c>
    </row>
    <row r="342" spans="1:64" ht="18" customHeight="1" outlineLevel="2">
      <c r="A342" s="74">
        <f>[1]DATA!A342</f>
        <v>170020</v>
      </c>
      <c r="B342" s="75" t="str">
        <f>[1]DATA!B342</f>
        <v>Tea Green 25 Each</v>
      </c>
      <c r="C342" s="75" t="str">
        <f>[1]DATA!C342</f>
        <v>Pkt 25 Pice</v>
      </c>
      <c r="E342" s="76"/>
      <c r="F342" s="77"/>
      <c r="G342" s="78"/>
      <c r="I342" s="76">
        <f>'[1](01)'!$J342</f>
        <v>0</v>
      </c>
      <c r="J342" s="77">
        <f>'[1](01)'!$K342</f>
        <v>0</v>
      </c>
      <c r="K342" s="78">
        <f t="shared" si="207"/>
        <v>0</v>
      </c>
      <c r="M342" s="76">
        <f>'[1](02)'!$J342</f>
        <v>0</v>
      </c>
      <c r="N342" s="77">
        <f>'[1](02)'!$K342</f>
        <v>0</v>
      </c>
      <c r="O342" s="78">
        <f t="shared" si="196"/>
        <v>0</v>
      </c>
      <c r="Q342" s="76">
        <f>'[1](03)'!$J342</f>
        <v>0</v>
      </c>
      <c r="R342" s="77">
        <f>'[1](03)'!$K342</f>
        <v>0</v>
      </c>
      <c r="S342" s="78">
        <f t="shared" si="197"/>
        <v>0</v>
      </c>
      <c r="U342" s="76">
        <f>'[1](04)'!$J342</f>
        <v>0</v>
      </c>
      <c r="V342" s="77">
        <f>'[1](04)'!$K342</f>
        <v>0</v>
      </c>
      <c r="W342" s="78">
        <f t="shared" si="198"/>
        <v>0</v>
      </c>
      <c r="Y342" s="76">
        <f>'[1](05)'!$J342</f>
        <v>0</v>
      </c>
      <c r="Z342" s="77">
        <f>'[1](05)'!$K342</f>
        <v>0</v>
      </c>
      <c r="AA342" s="78">
        <f t="shared" si="199"/>
        <v>0</v>
      </c>
      <c r="AC342" s="76">
        <f>'[1](06)'!$J342</f>
        <v>0</v>
      </c>
      <c r="AD342" s="77">
        <f>'[1](06)'!$K342</f>
        <v>0</v>
      </c>
      <c r="AE342" s="78">
        <f t="shared" si="200"/>
        <v>0</v>
      </c>
      <c r="AG342" s="76">
        <f>'[1](07)'!$J342</f>
        <v>0</v>
      </c>
      <c r="AH342" s="77">
        <f>'[1](07)'!$K342</f>
        <v>0</v>
      </c>
      <c r="AI342" s="78">
        <f t="shared" si="201"/>
        <v>0</v>
      </c>
      <c r="AK342" s="76">
        <f>'[1](08)'!$J342</f>
        <v>0</v>
      </c>
      <c r="AL342" s="77">
        <f>'[1](08)'!$K342</f>
        <v>0</v>
      </c>
      <c r="AM342" s="78">
        <f t="shared" si="202"/>
        <v>0</v>
      </c>
      <c r="AO342" s="76">
        <f>'[1](09)'!$J342</f>
        <v>0</v>
      </c>
      <c r="AP342" s="77">
        <f>'[1](09)'!$K342</f>
        <v>0</v>
      </c>
      <c r="AQ342" s="78">
        <f t="shared" si="203"/>
        <v>0</v>
      </c>
      <c r="AS342" s="76">
        <f>'[1](10)'!$J342</f>
        <v>0</v>
      </c>
      <c r="AT342" s="77">
        <f>'[1](10)'!$K342</f>
        <v>0</v>
      </c>
      <c r="AU342" s="78">
        <f t="shared" si="204"/>
        <v>0</v>
      </c>
      <c r="AW342" s="76">
        <f>'[1](11)'!$J342</f>
        <v>0</v>
      </c>
      <c r="AX342" s="77">
        <f>'[1](11)'!$K342</f>
        <v>0</v>
      </c>
      <c r="AY342" s="78">
        <f t="shared" si="205"/>
        <v>0</v>
      </c>
      <c r="BA342" s="76">
        <f>'[1](12)'!$J342</f>
        <v>0</v>
      </c>
      <c r="BB342" s="77">
        <f>'[1](12)'!$K342</f>
        <v>0</v>
      </c>
      <c r="BC342" s="78">
        <f t="shared" si="206"/>
        <v>0</v>
      </c>
      <c r="BE342" s="79">
        <f t="shared" si="208"/>
        <v>0</v>
      </c>
      <c r="BF342" s="80">
        <f>IFERROR(HLOOKUP(BE342,A342:$BD$5001,$BL342,0),0)</f>
        <v>43131</v>
      </c>
      <c r="BG342" s="79">
        <f t="shared" si="209"/>
        <v>0</v>
      </c>
      <c r="BH342" s="80">
        <f>IFERROR(HLOOKUP(BG342,A342:$BD$5001,$BL342,0),0)</f>
        <v>43131</v>
      </c>
      <c r="BI342" s="10">
        <f t="shared" si="212"/>
        <v>0</v>
      </c>
      <c r="BJ342" s="11">
        <f t="shared" si="210"/>
        <v>0</v>
      </c>
      <c r="BL342" s="9">
        <f t="shared" si="211"/>
        <v>669</v>
      </c>
    </row>
    <row r="343" spans="1:64" ht="18" customHeight="1" outlineLevel="2">
      <c r="A343" s="81">
        <f>[1]DATA!A343</f>
        <v>170021</v>
      </c>
      <c r="B343" s="82" t="str">
        <f>[1]DATA!B343</f>
        <v>Nescafe Decaf</v>
      </c>
      <c r="C343" s="82" t="str">
        <f>[1]DATA!C343</f>
        <v>Packet</v>
      </c>
      <c r="E343" s="83"/>
      <c r="F343" s="84"/>
      <c r="G343" s="85"/>
      <c r="I343" s="83">
        <f>'[1](01)'!$J343</f>
        <v>0</v>
      </c>
      <c r="J343" s="84">
        <f>'[1](01)'!$K343</f>
        <v>0</v>
      </c>
      <c r="K343" s="85">
        <f t="shared" si="207"/>
        <v>0</v>
      </c>
      <c r="M343" s="83">
        <f>'[1](02)'!$J343</f>
        <v>0</v>
      </c>
      <c r="N343" s="84">
        <f>'[1](02)'!$K343</f>
        <v>0</v>
      </c>
      <c r="O343" s="85">
        <f t="shared" si="196"/>
        <v>0</v>
      </c>
      <c r="Q343" s="83">
        <f>'[1](03)'!$J343</f>
        <v>0</v>
      </c>
      <c r="R343" s="84">
        <f>'[1](03)'!$K343</f>
        <v>0</v>
      </c>
      <c r="S343" s="85">
        <f t="shared" si="197"/>
        <v>0</v>
      </c>
      <c r="U343" s="83">
        <f>'[1](04)'!$J343</f>
        <v>0</v>
      </c>
      <c r="V343" s="84">
        <f>'[1](04)'!$K343</f>
        <v>0</v>
      </c>
      <c r="W343" s="85">
        <f t="shared" si="198"/>
        <v>0</v>
      </c>
      <c r="Y343" s="83">
        <f>'[1](05)'!$J343</f>
        <v>0</v>
      </c>
      <c r="Z343" s="84">
        <f>'[1](05)'!$K343</f>
        <v>0</v>
      </c>
      <c r="AA343" s="85">
        <f t="shared" si="199"/>
        <v>0</v>
      </c>
      <c r="AC343" s="83">
        <f>'[1](06)'!$J343</f>
        <v>0</v>
      </c>
      <c r="AD343" s="84">
        <f>'[1](06)'!$K343</f>
        <v>0</v>
      </c>
      <c r="AE343" s="85">
        <f t="shared" si="200"/>
        <v>0</v>
      </c>
      <c r="AG343" s="83">
        <f>'[1](07)'!$J343</f>
        <v>0</v>
      </c>
      <c r="AH343" s="84">
        <f>'[1](07)'!$K343</f>
        <v>0</v>
      </c>
      <c r="AI343" s="85">
        <f t="shared" si="201"/>
        <v>0</v>
      </c>
      <c r="AK343" s="83">
        <f>'[1](08)'!$J343</f>
        <v>0</v>
      </c>
      <c r="AL343" s="84">
        <f>'[1](08)'!$K343</f>
        <v>0</v>
      </c>
      <c r="AM343" s="85">
        <f t="shared" si="202"/>
        <v>0</v>
      </c>
      <c r="AO343" s="83">
        <f>'[1](09)'!$J343</f>
        <v>0</v>
      </c>
      <c r="AP343" s="84">
        <f>'[1](09)'!$K343</f>
        <v>0</v>
      </c>
      <c r="AQ343" s="85">
        <f t="shared" si="203"/>
        <v>0</v>
      </c>
      <c r="AS343" s="83">
        <f>'[1](10)'!$J343</f>
        <v>0</v>
      </c>
      <c r="AT343" s="84">
        <f>'[1](10)'!$K343</f>
        <v>0</v>
      </c>
      <c r="AU343" s="85">
        <f t="shared" si="204"/>
        <v>0</v>
      </c>
      <c r="AW343" s="83">
        <f>'[1](11)'!$J343</f>
        <v>0</v>
      </c>
      <c r="AX343" s="84">
        <f>'[1](11)'!$K343</f>
        <v>0</v>
      </c>
      <c r="AY343" s="85">
        <f t="shared" si="205"/>
        <v>0</v>
      </c>
      <c r="BA343" s="83">
        <f>'[1](12)'!$J343</f>
        <v>0</v>
      </c>
      <c r="BB343" s="84">
        <f>'[1](12)'!$K343</f>
        <v>0</v>
      </c>
      <c r="BC343" s="85">
        <f t="shared" si="206"/>
        <v>0</v>
      </c>
      <c r="BE343" s="86">
        <f t="shared" si="208"/>
        <v>0</v>
      </c>
      <c r="BF343" s="87">
        <f>IFERROR(HLOOKUP(BE343,A343:$BD$5001,$BL343,0),0)</f>
        <v>43131</v>
      </c>
      <c r="BG343" s="86">
        <f t="shared" si="209"/>
        <v>0</v>
      </c>
      <c r="BH343" s="87">
        <f>IFERROR(HLOOKUP(BG343,A343:$BD$5001,$BL343,0),0)</f>
        <v>43131</v>
      </c>
      <c r="BI343" s="88">
        <f t="shared" si="212"/>
        <v>0</v>
      </c>
      <c r="BJ343" s="89">
        <f t="shared" si="210"/>
        <v>0</v>
      </c>
      <c r="BL343" s="9">
        <f t="shared" si="211"/>
        <v>668</v>
      </c>
    </row>
    <row r="344" spans="1:64" ht="18" customHeight="1" outlineLevel="2">
      <c r="A344" s="74">
        <f>[1]DATA!A344</f>
        <v>170022</v>
      </c>
      <c r="B344" s="75" t="str">
        <f>[1]DATA!B344</f>
        <v>Nescafe ( BARLY )</v>
      </c>
      <c r="C344" s="75" t="str">
        <f>[1]DATA!C344</f>
        <v>Can</v>
      </c>
      <c r="E344" s="76"/>
      <c r="F344" s="77"/>
      <c r="G344" s="78"/>
      <c r="I344" s="76">
        <f>'[1](01)'!$J344</f>
        <v>0</v>
      </c>
      <c r="J344" s="77">
        <f>'[1](01)'!$K344</f>
        <v>0</v>
      </c>
      <c r="K344" s="78">
        <f t="shared" si="207"/>
        <v>0</v>
      </c>
      <c r="M344" s="76">
        <f>'[1](02)'!$J344</f>
        <v>0</v>
      </c>
      <c r="N344" s="77">
        <f>'[1](02)'!$K344</f>
        <v>0</v>
      </c>
      <c r="O344" s="78">
        <f t="shared" si="196"/>
        <v>0</v>
      </c>
      <c r="Q344" s="76">
        <f>'[1](03)'!$J344</f>
        <v>0</v>
      </c>
      <c r="R344" s="77">
        <f>'[1](03)'!$K344</f>
        <v>0</v>
      </c>
      <c r="S344" s="78">
        <f t="shared" si="197"/>
        <v>0</v>
      </c>
      <c r="U344" s="76">
        <f>'[1](04)'!$J344</f>
        <v>0</v>
      </c>
      <c r="V344" s="77">
        <f>'[1](04)'!$K344</f>
        <v>0</v>
      </c>
      <c r="W344" s="78">
        <f t="shared" si="198"/>
        <v>0</v>
      </c>
      <c r="Y344" s="76">
        <f>'[1](05)'!$J344</f>
        <v>0</v>
      </c>
      <c r="Z344" s="77">
        <f>'[1](05)'!$K344</f>
        <v>0</v>
      </c>
      <c r="AA344" s="78">
        <f t="shared" si="199"/>
        <v>0</v>
      </c>
      <c r="AC344" s="76">
        <f>'[1](06)'!$J344</f>
        <v>0</v>
      </c>
      <c r="AD344" s="77">
        <f>'[1](06)'!$K344</f>
        <v>0</v>
      </c>
      <c r="AE344" s="78">
        <f t="shared" si="200"/>
        <v>0</v>
      </c>
      <c r="AG344" s="76">
        <f>'[1](07)'!$J344</f>
        <v>0</v>
      </c>
      <c r="AH344" s="77">
        <f>'[1](07)'!$K344</f>
        <v>0</v>
      </c>
      <c r="AI344" s="78">
        <f t="shared" si="201"/>
        <v>0</v>
      </c>
      <c r="AK344" s="76">
        <f>'[1](08)'!$J344</f>
        <v>0</v>
      </c>
      <c r="AL344" s="77">
        <f>'[1](08)'!$K344</f>
        <v>0</v>
      </c>
      <c r="AM344" s="78">
        <f t="shared" si="202"/>
        <v>0</v>
      </c>
      <c r="AO344" s="76">
        <f>'[1](09)'!$J344</f>
        <v>0</v>
      </c>
      <c r="AP344" s="77">
        <f>'[1](09)'!$K344</f>
        <v>0</v>
      </c>
      <c r="AQ344" s="78">
        <f t="shared" si="203"/>
        <v>0</v>
      </c>
      <c r="AS344" s="76">
        <f>'[1](10)'!$J344</f>
        <v>0</v>
      </c>
      <c r="AT344" s="77">
        <f>'[1](10)'!$K344</f>
        <v>0</v>
      </c>
      <c r="AU344" s="78">
        <f t="shared" si="204"/>
        <v>0</v>
      </c>
      <c r="AW344" s="76">
        <f>'[1](11)'!$J344</f>
        <v>0</v>
      </c>
      <c r="AX344" s="77">
        <f>'[1](11)'!$K344</f>
        <v>0</v>
      </c>
      <c r="AY344" s="78">
        <f t="shared" si="205"/>
        <v>0</v>
      </c>
      <c r="BA344" s="76">
        <f>'[1](12)'!$J344</f>
        <v>0</v>
      </c>
      <c r="BB344" s="77">
        <f>'[1](12)'!$K344</f>
        <v>0</v>
      </c>
      <c r="BC344" s="78">
        <f t="shared" si="206"/>
        <v>0</v>
      </c>
      <c r="BE344" s="79">
        <f t="shared" si="208"/>
        <v>0</v>
      </c>
      <c r="BF344" s="80">
        <f>IFERROR(HLOOKUP(BE344,A344:$BD$5001,$BL344,0),0)</f>
        <v>43131</v>
      </c>
      <c r="BG344" s="79">
        <f t="shared" si="209"/>
        <v>0</v>
      </c>
      <c r="BH344" s="80">
        <f>IFERROR(HLOOKUP(BG344,A344:$BD$5001,$BL344,0),0)</f>
        <v>43131</v>
      </c>
      <c r="BI344" s="10">
        <f t="shared" si="212"/>
        <v>0</v>
      </c>
      <c r="BJ344" s="11">
        <f t="shared" si="210"/>
        <v>0</v>
      </c>
      <c r="BL344" s="9">
        <f t="shared" si="211"/>
        <v>667</v>
      </c>
    </row>
    <row r="345" spans="1:64" ht="18" customHeight="1" outlineLevel="2">
      <c r="A345" s="81">
        <f>[1]DATA!A345</f>
        <v>170023</v>
      </c>
      <c r="B345" s="82" t="str">
        <f>[1]DATA!B345</f>
        <v>Nescafe Packet 25 Each</v>
      </c>
      <c r="C345" s="82" t="str">
        <f>[1]DATA!C345</f>
        <v>Pkt 25 Pice</v>
      </c>
      <c r="E345" s="83"/>
      <c r="F345" s="84"/>
      <c r="G345" s="85"/>
      <c r="I345" s="83">
        <f>'[1](01)'!$J345</f>
        <v>7</v>
      </c>
      <c r="J345" s="84">
        <f>'[1](01)'!$K345</f>
        <v>109.98</v>
      </c>
      <c r="K345" s="85">
        <f t="shared" si="207"/>
        <v>1</v>
      </c>
      <c r="M345" s="83">
        <f>'[1](02)'!$J345</f>
        <v>9</v>
      </c>
      <c r="N345" s="84">
        <f>'[1](02)'!$K345</f>
        <v>150.91999999999999</v>
      </c>
      <c r="O345" s="85">
        <f t="shared" si="196"/>
        <v>0.22222222222222221</v>
      </c>
      <c r="Q345" s="83">
        <f>'[1](03)'!$J345</f>
        <v>0</v>
      </c>
      <c r="R345" s="84">
        <f>'[1](03)'!$K345</f>
        <v>0</v>
      </c>
      <c r="S345" s="85">
        <f t="shared" si="197"/>
        <v>0</v>
      </c>
      <c r="U345" s="83">
        <f>'[1](04)'!$J345</f>
        <v>0</v>
      </c>
      <c r="V345" s="84">
        <f>'[1](04)'!$K345</f>
        <v>0</v>
      </c>
      <c r="W345" s="85">
        <f t="shared" si="198"/>
        <v>0</v>
      </c>
      <c r="Y345" s="83">
        <f>'[1](05)'!$J345</f>
        <v>0</v>
      </c>
      <c r="Z345" s="84">
        <f>'[1](05)'!$K345</f>
        <v>0</v>
      </c>
      <c r="AA345" s="85">
        <f t="shared" si="199"/>
        <v>0</v>
      </c>
      <c r="AC345" s="83">
        <f>'[1](06)'!$J345</f>
        <v>0</v>
      </c>
      <c r="AD345" s="84">
        <f>'[1](06)'!$K345</f>
        <v>0</v>
      </c>
      <c r="AE345" s="85">
        <f t="shared" si="200"/>
        <v>0</v>
      </c>
      <c r="AG345" s="83">
        <f>'[1](07)'!$J345</f>
        <v>0</v>
      </c>
      <c r="AH345" s="84">
        <f>'[1](07)'!$K345</f>
        <v>0</v>
      </c>
      <c r="AI345" s="85">
        <f t="shared" si="201"/>
        <v>0</v>
      </c>
      <c r="AK345" s="83">
        <f>'[1](08)'!$J345</f>
        <v>0</v>
      </c>
      <c r="AL345" s="84">
        <f>'[1](08)'!$K345</f>
        <v>0</v>
      </c>
      <c r="AM345" s="85">
        <f t="shared" si="202"/>
        <v>0</v>
      </c>
      <c r="AO345" s="83">
        <f>'[1](09)'!$J345</f>
        <v>0</v>
      </c>
      <c r="AP345" s="84">
        <f>'[1](09)'!$K345</f>
        <v>0</v>
      </c>
      <c r="AQ345" s="85">
        <f t="shared" si="203"/>
        <v>0</v>
      </c>
      <c r="AS345" s="83">
        <f>'[1](10)'!$J345</f>
        <v>0</v>
      </c>
      <c r="AT345" s="84">
        <f>'[1](10)'!$K345</f>
        <v>0</v>
      </c>
      <c r="AU345" s="85">
        <f t="shared" si="204"/>
        <v>0</v>
      </c>
      <c r="AW345" s="83">
        <f>'[1](11)'!$J345</f>
        <v>0</v>
      </c>
      <c r="AX345" s="84">
        <f>'[1](11)'!$K345</f>
        <v>0</v>
      </c>
      <c r="AY345" s="85">
        <f t="shared" si="205"/>
        <v>0</v>
      </c>
      <c r="BA345" s="83">
        <f>'[1](12)'!$J345</f>
        <v>0</v>
      </c>
      <c r="BB345" s="84">
        <f>'[1](12)'!$K345</f>
        <v>0</v>
      </c>
      <c r="BC345" s="85">
        <f t="shared" si="206"/>
        <v>0</v>
      </c>
      <c r="BE345" s="86">
        <f t="shared" si="208"/>
        <v>9</v>
      </c>
      <c r="BF345" s="87">
        <f>IFERROR(HLOOKUP(BE345,A345:$BD$5001,$BL345,0),0)</f>
        <v>43159</v>
      </c>
      <c r="BG345" s="86">
        <f t="shared" si="209"/>
        <v>0</v>
      </c>
      <c r="BH345" s="87">
        <f>IFERROR(HLOOKUP(BG345,A345:$BD$5001,$BL345,0),0)</f>
        <v>43190</v>
      </c>
      <c r="BI345" s="88">
        <f t="shared" si="212"/>
        <v>9</v>
      </c>
      <c r="BJ345" s="89">
        <f t="shared" si="210"/>
        <v>-1</v>
      </c>
      <c r="BL345" s="9">
        <f t="shared" si="211"/>
        <v>666</v>
      </c>
    </row>
    <row r="346" spans="1:64" ht="18" customHeight="1" outlineLevel="2">
      <c r="A346" s="74">
        <f>[1]DATA!A346</f>
        <v>170024</v>
      </c>
      <c r="B346" s="75" t="str">
        <f>[1]DATA!B346</f>
        <v>Nescafe Packet 500 Gram</v>
      </c>
      <c r="C346" s="75" t="str">
        <f>[1]DATA!C346</f>
        <v>Pkt 500 Gr</v>
      </c>
      <c r="E346" s="76"/>
      <c r="F346" s="77"/>
      <c r="G346" s="78"/>
      <c r="I346" s="76">
        <f>'[1](01)'!$J346</f>
        <v>66</v>
      </c>
      <c r="J346" s="77">
        <f>'[1](01)'!$K346</f>
        <v>10625.84</v>
      </c>
      <c r="K346" s="78">
        <f t="shared" si="207"/>
        <v>1</v>
      </c>
      <c r="M346" s="76">
        <f>'[1](02)'!$J346</f>
        <v>71</v>
      </c>
      <c r="N346" s="77">
        <f>'[1](02)'!$K346</f>
        <v>11887.32</v>
      </c>
      <c r="O346" s="78">
        <f t="shared" si="196"/>
        <v>7.0422535211267609E-2</v>
      </c>
      <c r="Q346" s="76">
        <f>'[1](03)'!$J346</f>
        <v>0</v>
      </c>
      <c r="R346" s="77">
        <f>'[1](03)'!$K346</f>
        <v>0</v>
      </c>
      <c r="S346" s="78">
        <f t="shared" si="197"/>
        <v>0</v>
      </c>
      <c r="U346" s="76">
        <f>'[1](04)'!$J346</f>
        <v>0</v>
      </c>
      <c r="V346" s="77">
        <f>'[1](04)'!$K346</f>
        <v>0</v>
      </c>
      <c r="W346" s="78">
        <f t="shared" si="198"/>
        <v>0</v>
      </c>
      <c r="Y346" s="76">
        <f>'[1](05)'!$J346</f>
        <v>0</v>
      </c>
      <c r="Z346" s="77">
        <f>'[1](05)'!$K346</f>
        <v>0</v>
      </c>
      <c r="AA346" s="78">
        <f t="shared" si="199"/>
        <v>0</v>
      </c>
      <c r="AC346" s="76">
        <f>'[1](06)'!$J346</f>
        <v>0</v>
      </c>
      <c r="AD346" s="77">
        <f>'[1](06)'!$K346</f>
        <v>0</v>
      </c>
      <c r="AE346" s="78">
        <f t="shared" si="200"/>
        <v>0</v>
      </c>
      <c r="AG346" s="76">
        <f>'[1](07)'!$J346</f>
        <v>0</v>
      </c>
      <c r="AH346" s="77">
        <f>'[1](07)'!$K346</f>
        <v>0</v>
      </c>
      <c r="AI346" s="78">
        <f t="shared" si="201"/>
        <v>0</v>
      </c>
      <c r="AK346" s="76">
        <f>'[1](08)'!$J346</f>
        <v>0</v>
      </c>
      <c r="AL346" s="77">
        <f>'[1](08)'!$K346</f>
        <v>0</v>
      </c>
      <c r="AM346" s="78">
        <f t="shared" si="202"/>
        <v>0</v>
      </c>
      <c r="AO346" s="76">
        <f>'[1](09)'!$J346</f>
        <v>0</v>
      </c>
      <c r="AP346" s="77">
        <f>'[1](09)'!$K346</f>
        <v>0</v>
      </c>
      <c r="AQ346" s="78">
        <f t="shared" si="203"/>
        <v>0</v>
      </c>
      <c r="AS346" s="76">
        <f>'[1](10)'!$J346</f>
        <v>0</v>
      </c>
      <c r="AT346" s="77">
        <f>'[1](10)'!$K346</f>
        <v>0</v>
      </c>
      <c r="AU346" s="78">
        <f t="shared" si="204"/>
        <v>0</v>
      </c>
      <c r="AW346" s="76">
        <f>'[1](11)'!$J346</f>
        <v>0</v>
      </c>
      <c r="AX346" s="77">
        <f>'[1](11)'!$K346</f>
        <v>0</v>
      </c>
      <c r="AY346" s="78">
        <f t="shared" si="205"/>
        <v>0</v>
      </c>
      <c r="BA346" s="76">
        <f>'[1](12)'!$J346</f>
        <v>0</v>
      </c>
      <c r="BB346" s="77">
        <f>'[1](12)'!$K346</f>
        <v>0</v>
      </c>
      <c r="BC346" s="78">
        <f t="shared" si="206"/>
        <v>0</v>
      </c>
      <c r="BE346" s="79">
        <f t="shared" si="208"/>
        <v>71</v>
      </c>
      <c r="BF346" s="80">
        <f>IFERROR(HLOOKUP(BE346,A346:$BD$5001,$BL346,0),0)</f>
        <v>43159</v>
      </c>
      <c r="BG346" s="79">
        <f t="shared" si="209"/>
        <v>0</v>
      </c>
      <c r="BH346" s="80">
        <f>IFERROR(HLOOKUP(BG346,A346:$BD$5001,$BL346,0),0)</f>
        <v>43190</v>
      </c>
      <c r="BI346" s="10">
        <f t="shared" si="212"/>
        <v>71</v>
      </c>
      <c r="BJ346" s="11">
        <f t="shared" si="210"/>
        <v>-1</v>
      </c>
      <c r="BL346" s="9">
        <f t="shared" si="211"/>
        <v>665</v>
      </c>
    </row>
    <row r="347" spans="1:64" ht="18" customHeight="1" outlineLevel="2">
      <c r="A347" s="81">
        <f>[1]DATA!A347</f>
        <v>170025</v>
      </c>
      <c r="B347" s="82" t="str">
        <f>[1]DATA!B347</f>
        <v>Nesquik Powder 360 Gr</v>
      </c>
      <c r="C347" s="82" t="str">
        <f>[1]DATA!C347</f>
        <v>Pkt 360 Gr</v>
      </c>
      <c r="E347" s="83"/>
      <c r="F347" s="84"/>
      <c r="G347" s="85"/>
      <c r="I347" s="83">
        <f>'[1](01)'!$J347</f>
        <v>0</v>
      </c>
      <c r="J347" s="84">
        <f>'[1](01)'!$K347</f>
        <v>0</v>
      </c>
      <c r="K347" s="85">
        <f t="shared" si="207"/>
        <v>0</v>
      </c>
      <c r="M347" s="83">
        <f>'[1](02)'!$J347</f>
        <v>0</v>
      </c>
      <c r="N347" s="84">
        <f>'[1](02)'!$K347</f>
        <v>0</v>
      </c>
      <c r="O347" s="85">
        <f t="shared" si="196"/>
        <v>0</v>
      </c>
      <c r="Q347" s="83">
        <f>'[1](03)'!$J347</f>
        <v>0</v>
      </c>
      <c r="R347" s="84">
        <f>'[1](03)'!$K347</f>
        <v>0</v>
      </c>
      <c r="S347" s="85">
        <f t="shared" si="197"/>
        <v>0</v>
      </c>
      <c r="U347" s="83">
        <f>'[1](04)'!$J347</f>
        <v>0</v>
      </c>
      <c r="V347" s="84">
        <f>'[1](04)'!$K347</f>
        <v>0</v>
      </c>
      <c r="W347" s="85">
        <f t="shared" si="198"/>
        <v>0</v>
      </c>
      <c r="Y347" s="83">
        <f>'[1](05)'!$J347</f>
        <v>0</v>
      </c>
      <c r="Z347" s="84">
        <f>'[1](05)'!$K347</f>
        <v>0</v>
      </c>
      <c r="AA347" s="85">
        <f t="shared" si="199"/>
        <v>0</v>
      </c>
      <c r="AC347" s="83">
        <f>'[1](06)'!$J347</f>
        <v>0</v>
      </c>
      <c r="AD347" s="84">
        <f>'[1](06)'!$K347</f>
        <v>0</v>
      </c>
      <c r="AE347" s="85">
        <f t="shared" si="200"/>
        <v>0</v>
      </c>
      <c r="AG347" s="83">
        <f>'[1](07)'!$J347</f>
        <v>0</v>
      </c>
      <c r="AH347" s="84">
        <f>'[1](07)'!$K347</f>
        <v>0</v>
      </c>
      <c r="AI347" s="85">
        <f t="shared" si="201"/>
        <v>0</v>
      </c>
      <c r="AK347" s="83">
        <f>'[1](08)'!$J347</f>
        <v>0</v>
      </c>
      <c r="AL347" s="84">
        <f>'[1](08)'!$K347</f>
        <v>0</v>
      </c>
      <c r="AM347" s="85">
        <f t="shared" si="202"/>
        <v>0</v>
      </c>
      <c r="AO347" s="83">
        <f>'[1](09)'!$J347</f>
        <v>0</v>
      </c>
      <c r="AP347" s="84">
        <f>'[1](09)'!$K347</f>
        <v>0</v>
      </c>
      <c r="AQ347" s="85">
        <f t="shared" si="203"/>
        <v>0</v>
      </c>
      <c r="AS347" s="83">
        <f>'[1](10)'!$J347</f>
        <v>0</v>
      </c>
      <c r="AT347" s="84">
        <f>'[1](10)'!$K347</f>
        <v>0</v>
      </c>
      <c r="AU347" s="85">
        <f t="shared" si="204"/>
        <v>0</v>
      </c>
      <c r="AW347" s="83">
        <f>'[1](11)'!$J347</f>
        <v>0</v>
      </c>
      <c r="AX347" s="84">
        <f>'[1](11)'!$K347</f>
        <v>0</v>
      </c>
      <c r="AY347" s="85">
        <f t="shared" si="205"/>
        <v>0</v>
      </c>
      <c r="BA347" s="83">
        <f>'[1](12)'!$J347</f>
        <v>0</v>
      </c>
      <c r="BB347" s="84">
        <f>'[1](12)'!$K347</f>
        <v>0</v>
      </c>
      <c r="BC347" s="85">
        <f t="shared" si="206"/>
        <v>0</v>
      </c>
      <c r="BE347" s="86">
        <f t="shared" si="208"/>
        <v>0</v>
      </c>
      <c r="BF347" s="87">
        <f>IFERROR(HLOOKUP(BE347,A347:$BD$5001,$BL347,0),0)</f>
        <v>43131</v>
      </c>
      <c r="BG347" s="86">
        <f t="shared" si="209"/>
        <v>0</v>
      </c>
      <c r="BH347" s="87">
        <f>IFERROR(HLOOKUP(BG347,A347:$BD$5001,$BL347,0),0)</f>
        <v>43131</v>
      </c>
      <c r="BI347" s="88">
        <f t="shared" si="212"/>
        <v>0</v>
      </c>
      <c r="BJ347" s="89">
        <f t="shared" si="210"/>
        <v>0</v>
      </c>
      <c r="BL347" s="9">
        <f t="shared" si="211"/>
        <v>664</v>
      </c>
    </row>
    <row r="348" spans="1:64" ht="18" customHeight="1" outlineLevel="2">
      <c r="A348" s="74">
        <f>[1]DATA!A348</f>
        <v>170026</v>
      </c>
      <c r="B348" s="75" t="str">
        <f>[1]DATA!B348</f>
        <v>Babong</v>
      </c>
      <c r="C348" s="75" t="str">
        <f>[1]DATA!C348</f>
        <v>Each</v>
      </c>
      <c r="E348" s="76"/>
      <c r="F348" s="77"/>
      <c r="G348" s="78"/>
      <c r="I348" s="76">
        <f>'[1](01)'!$J348</f>
        <v>0</v>
      </c>
      <c r="J348" s="77">
        <f>'[1](01)'!$K348</f>
        <v>0</v>
      </c>
      <c r="K348" s="78">
        <f t="shared" si="207"/>
        <v>0</v>
      </c>
      <c r="M348" s="76">
        <f>'[1](02)'!$J348</f>
        <v>0</v>
      </c>
      <c r="N348" s="77">
        <f>'[1](02)'!$K348</f>
        <v>0</v>
      </c>
      <c r="O348" s="78">
        <f t="shared" si="196"/>
        <v>0</v>
      </c>
      <c r="Q348" s="76">
        <f>'[1](03)'!$J348</f>
        <v>0</v>
      </c>
      <c r="R348" s="77">
        <f>'[1](03)'!$K348</f>
        <v>0</v>
      </c>
      <c r="S348" s="78">
        <f t="shared" si="197"/>
        <v>0</v>
      </c>
      <c r="U348" s="76">
        <f>'[1](04)'!$J348</f>
        <v>0</v>
      </c>
      <c r="V348" s="77">
        <f>'[1](04)'!$K348</f>
        <v>0</v>
      </c>
      <c r="W348" s="78">
        <f t="shared" si="198"/>
        <v>0</v>
      </c>
      <c r="Y348" s="76">
        <f>'[1](05)'!$J348</f>
        <v>0</v>
      </c>
      <c r="Z348" s="77">
        <f>'[1](05)'!$K348</f>
        <v>0</v>
      </c>
      <c r="AA348" s="78">
        <f t="shared" si="199"/>
        <v>0</v>
      </c>
      <c r="AC348" s="76">
        <f>'[1](06)'!$J348</f>
        <v>0</v>
      </c>
      <c r="AD348" s="77">
        <f>'[1](06)'!$K348</f>
        <v>0</v>
      </c>
      <c r="AE348" s="78">
        <f t="shared" si="200"/>
        <v>0</v>
      </c>
      <c r="AG348" s="76">
        <f>'[1](07)'!$J348</f>
        <v>0</v>
      </c>
      <c r="AH348" s="77">
        <f>'[1](07)'!$K348</f>
        <v>0</v>
      </c>
      <c r="AI348" s="78">
        <f t="shared" si="201"/>
        <v>0</v>
      </c>
      <c r="AK348" s="76">
        <f>'[1](08)'!$J348</f>
        <v>0</v>
      </c>
      <c r="AL348" s="77">
        <f>'[1](08)'!$K348</f>
        <v>0</v>
      </c>
      <c r="AM348" s="78">
        <f t="shared" si="202"/>
        <v>0</v>
      </c>
      <c r="AO348" s="76">
        <f>'[1](09)'!$J348</f>
        <v>0</v>
      </c>
      <c r="AP348" s="77">
        <f>'[1](09)'!$K348</f>
        <v>0</v>
      </c>
      <c r="AQ348" s="78">
        <f t="shared" si="203"/>
        <v>0</v>
      </c>
      <c r="AS348" s="76">
        <f>'[1](10)'!$J348</f>
        <v>0</v>
      </c>
      <c r="AT348" s="77">
        <f>'[1](10)'!$K348</f>
        <v>0</v>
      </c>
      <c r="AU348" s="78">
        <f t="shared" si="204"/>
        <v>0</v>
      </c>
      <c r="AW348" s="76">
        <f>'[1](11)'!$J348</f>
        <v>0</v>
      </c>
      <c r="AX348" s="77">
        <f>'[1](11)'!$K348</f>
        <v>0</v>
      </c>
      <c r="AY348" s="78">
        <f t="shared" si="205"/>
        <v>0</v>
      </c>
      <c r="BA348" s="76">
        <f>'[1](12)'!$J348</f>
        <v>0</v>
      </c>
      <c r="BB348" s="77">
        <f>'[1](12)'!$K348</f>
        <v>0</v>
      </c>
      <c r="BC348" s="78">
        <f t="shared" si="206"/>
        <v>0</v>
      </c>
      <c r="BE348" s="79">
        <f t="shared" si="208"/>
        <v>0</v>
      </c>
      <c r="BF348" s="80">
        <f>IFERROR(HLOOKUP(BE348,A348:$BD$5001,$BL348,0),0)</f>
        <v>43131</v>
      </c>
      <c r="BG348" s="79">
        <f t="shared" si="209"/>
        <v>0</v>
      </c>
      <c r="BH348" s="80">
        <f>IFERROR(HLOOKUP(BG348,A348:$BD$5001,$BL348,0),0)</f>
        <v>43131</v>
      </c>
      <c r="BI348" s="10">
        <f t="shared" si="212"/>
        <v>0</v>
      </c>
      <c r="BJ348" s="11">
        <f t="shared" si="210"/>
        <v>0</v>
      </c>
      <c r="BL348" s="9">
        <f t="shared" si="211"/>
        <v>663</v>
      </c>
    </row>
    <row r="349" spans="1:64" ht="18" customHeight="1" outlineLevel="2">
      <c r="A349" s="81">
        <f>[1]DATA!A349</f>
        <v>170027</v>
      </c>
      <c r="B349" s="82" t="str">
        <f>[1]DATA!B349</f>
        <v>Tea Green 12 Each</v>
      </c>
      <c r="C349" s="82" t="str">
        <f>[1]DATA!C349</f>
        <v>Each</v>
      </c>
      <c r="E349" s="83"/>
      <c r="F349" s="84"/>
      <c r="G349" s="85"/>
      <c r="I349" s="83">
        <f>'[1](01)'!$J349</f>
        <v>36</v>
      </c>
      <c r="J349" s="84">
        <f>'[1](01)'!$K349</f>
        <v>207.84</v>
      </c>
      <c r="K349" s="85">
        <f t="shared" si="207"/>
        <v>1</v>
      </c>
      <c r="M349" s="83">
        <f>'[1](02)'!$J349</f>
        <v>24</v>
      </c>
      <c r="N349" s="84">
        <f>'[1](02)'!$K349</f>
        <v>147.13</v>
      </c>
      <c r="O349" s="85">
        <f t="shared" si="196"/>
        <v>-0.5</v>
      </c>
      <c r="Q349" s="83">
        <f>'[1](03)'!$J349</f>
        <v>0</v>
      </c>
      <c r="R349" s="84">
        <f>'[1](03)'!$K349</f>
        <v>0</v>
      </c>
      <c r="S349" s="85">
        <f t="shared" si="197"/>
        <v>0</v>
      </c>
      <c r="U349" s="83">
        <f>'[1](04)'!$J349</f>
        <v>0</v>
      </c>
      <c r="V349" s="84">
        <f>'[1](04)'!$K349</f>
        <v>0</v>
      </c>
      <c r="W349" s="85">
        <f t="shared" si="198"/>
        <v>0</v>
      </c>
      <c r="Y349" s="83">
        <f>'[1](05)'!$J349</f>
        <v>0</v>
      </c>
      <c r="Z349" s="84">
        <f>'[1](05)'!$K349</f>
        <v>0</v>
      </c>
      <c r="AA349" s="85">
        <f t="shared" si="199"/>
        <v>0</v>
      </c>
      <c r="AC349" s="83">
        <f>'[1](06)'!$J349</f>
        <v>0</v>
      </c>
      <c r="AD349" s="84">
        <f>'[1](06)'!$K349</f>
        <v>0</v>
      </c>
      <c r="AE349" s="85">
        <f t="shared" si="200"/>
        <v>0</v>
      </c>
      <c r="AG349" s="83">
        <f>'[1](07)'!$J349</f>
        <v>0</v>
      </c>
      <c r="AH349" s="84">
        <f>'[1](07)'!$K349</f>
        <v>0</v>
      </c>
      <c r="AI349" s="85">
        <f t="shared" si="201"/>
        <v>0</v>
      </c>
      <c r="AK349" s="83">
        <f>'[1](08)'!$J349</f>
        <v>0</v>
      </c>
      <c r="AL349" s="84">
        <f>'[1](08)'!$K349</f>
        <v>0</v>
      </c>
      <c r="AM349" s="85">
        <f t="shared" si="202"/>
        <v>0</v>
      </c>
      <c r="AO349" s="83">
        <f>'[1](09)'!$J349</f>
        <v>0</v>
      </c>
      <c r="AP349" s="84">
        <f>'[1](09)'!$K349</f>
        <v>0</v>
      </c>
      <c r="AQ349" s="85">
        <f t="shared" si="203"/>
        <v>0</v>
      </c>
      <c r="AS349" s="83">
        <f>'[1](10)'!$J349</f>
        <v>0</v>
      </c>
      <c r="AT349" s="84">
        <f>'[1](10)'!$K349</f>
        <v>0</v>
      </c>
      <c r="AU349" s="85">
        <f t="shared" si="204"/>
        <v>0</v>
      </c>
      <c r="AW349" s="83">
        <f>'[1](11)'!$J349</f>
        <v>0</v>
      </c>
      <c r="AX349" s="84">
        <f>'[1](11)'!$K349</f>
        <v>0</v>
      </c>
      <c r="AY349" s="85">
        <f t="shared" si="205"/>
        <v>0</v>
      </c>
      <c r="BA349" s="83">
        <f>'[1](12)'!$J349</f>
        <v>0</v>
      </c>
      <c r="BB349" s="84">
        <f>'[1](12)'!$K349</f>
        <v>0</v>
      </c>
      <c r="BC349" s="85">
        <f t="shared" si="206"/>
        <v>0</v>
      </c>
      <c r="BE349" s="86">
        <f t="shared" si="208"/>
        <v>36</v>
      </c>
      <c r="BF349" s="87">
        <f>IFERROR(HLOOKUP(BE349,A349:$BD$5001,$BL349,0),0)</f>
        <v>43131</v>
      </c>
      <c r="BG349" s="86">
        <f t="shared" si="209"/>
        <v>0</v>
      </c>
      <c r="BH349" s="87">
        <f>IFERROR(HLOOKUP(BG349,A349:$BD$5001,$BL349,0),0)</f>
        <v>43190</v>
      </c>
      <c r="BI349" s="88">
        <f t="shared" si="212"/>
        <v>36</v>
      </c>
      <c r="BJ349" s="89">
        <f t="shared" si="210"/>
        <v>-1</v>
      </c>
      <c r="BL349" s="9">
        <f t="shared" si="211"/>
        <v>662</v>
      </c>
    </row>
    <row r="350" spans="1:64" ht="18" customHeight="1" outlineLevel="2">
      <c r="A350" s="74">
        <f>[1]DATA!A350</f>
        <v>170028</v>
      </c>
      <c r="B350" s="75" t="str">
        <f>[1]DATA!B350</f>
        <v>Nesquik Powder 500 Gr</v>
      </c>
      <c r="C350" s="75" t="str">
        <f>[1]DATA!C350</f>
        <v>Pkt 500 Gr</v>
      </c>
      <c r="E350" s="76"/>
      <c r="F350" s="77"/>
      <c r="G350" s="78"/>
      <c r="I350" s="76">
        <f>'[1](01)'!$J350</f>
        <v>0</v>
      </c>
      <c r="J350" s="77">
        <f>'[1](01)'!$K350</f>
        <v>0</v>
      </c>
      <c r="K350" s="78">
        <f t="shared" si="207"/>
        <v>0</v>
      </c>
      <c r="M350" s="76">
        <f>'[1](02)'!$J350</f>
        <v>0</v>
      </c>
      <c r="N350" s="77">
        <f>'[1](02)'!$K350</f>
        <v>0</v>
      </c>
      <c r="O350" s="78">
        <f t="shared" si="196"/>
        <v>0</v>
      </c>
      <c r="Q350" s="76">
        <f>'[1](03)'!$J350</f>
        <v>0</v>
      </c>
      <c r="R350" s="77">
        <f>'[1](03)'!$K350</f>
        <v>0</v>
      </c>
      <c r="S350" s="78">
        <f t="shared" si="197"/>
        <v>0</v>
      </c>
      <c r="U350" s="76">
        <f>'[1](04)'!$J350</f>
        <v>0</v>
      </c>
      <c r="V350" s="77">
        <f>'[1](04)'!$K350</f>
        <v>0</v>
      </c>
      <c r="W350" s="78">
        <f t="shared" si="198"/>
        <v>0</v>
      </c>
      <c r="Y350" s="76">
        <f>'[1](05)'!$J350</f>
        <v>0</v>
      </c>
      <c r="Z350" s="77">
        <f>'[1](05)'!$K350</f>
        <v>0</v>
      </c>
      <c r="AA350" s="78">
        <f t="shared" si="199"/>
        <v>0</v>
      </c>
      <c r="AC350" s="76">
        <f>'[1](06)'!$J350</f>
        <v>0</v>
      </c>
      <c r="AD350" s="77">
        <f>'[1](06)'!$K350</f>
        <v>0</v>
      </c>
      <c r="AE350" s="78">
        <f t="shared" si="200"/>
        <v>0</v>
      </c>
      <c r="AG350" s="76">
        <f>'[1](07)'!$J350</f>
        <v>0</v>
      </c>
      <c r="AH350" s="77">
        <f>'[1](07)'!$K350</f>
        <v>0</v>
      </c>
      <c r="AI350" s="78">
        <f t="shared" si="201"/>
        <v>0</v>
      </c>
      <c r="AK350" s="76">
        <f>'[1](08)'!$J350</f>
        <v>0</v>
      </c>
      <c r="AL350" s="77">
        <f>'[1](08)'!$K350</f>
        <v>0</v>
      </c>
      <c r="AM350" s="78">
        <f t="shared" si="202"/>
        <v>0</v>
      </c>
      <c r="AO350" s="76">
        <f>'[1](09)'!$J350</f>
        <v>0</v>
      </c>
      <c r="AP350" s="77">
        <f>'[1](09)'!$K350</f>
        <v>0</v>
      </c>
      <c r="AQ350" s="78">
        <f t="shared" si="203"/>
        <v>0</v>
      </c>
      <c r="AS350" s="76">
        <f>'[1](10)'!$J350</f>
        <v>0</v>
      </c>
      <c r="AT350" s="77">
        <f>'[1](10)'!$K350</f>
        <v>0</v>
      </c>
      <c r="AU350" s="78">
        <f t="shared" si="204"/>
        <v>0</v>
      </c>
      <c r="AW350" s="76">
        <f>'[1](11)'!$J350</f>
        <v>0</v>
      </c>
      <c r="AX350" s="77">
        <f>'[1](11)'!$K350</f>
        <v>0</v>
      </c>
      <c r="AY350" s="78">
        <f t="shared" si="205"/>
        <v>0</v>
      </c>
      <c r="BA350" s="76">
        <f>'[1](12)'!$J350</f>
        <v>0</v>
      </c>
      <c r="BB350" s="77">
        <f>'[1](12)'!$K350</f>
        <v>0</v>
      </c>
      <c r="BC350" s="78">
        <f t="shared" si="206"/>
        <v>0</v>
      </c>
      <c r="BE350" s="79">
        <f t="shared" si="208"/>
        <v>0</v>
      </c>
      <c r="BF350" s="80">
        <f>IFERROR(HLOOKUP(BE350,A350:$BD$5001,$BL350,0),0)</f>
        <v>43131</v>
      </c>
      <c r="BG350" s="79">
        <f t="shared" si="209"/>
        <v>0</v>
      </c>
      <c r="BH350" s="80">
        <f>IFERROR(HLOOKUP(BG350,A350:$BD$5001,$BL350,0),0)</f>
        <v>43131</v>
      </c>
      <c r="BI350" s="10">
        <f t="shared" si="212"/>
        <v>0</v>
      </c>
      <c r="BJ350" s="11">
        <f t="shared" si="210"/>
        <v>0</v>
      </c>
      <c r="BL350" s="9">
        <f t="shared" si="211"/>
        <v>661</v>
      </c>
    </row>
    <row r="351" spans="1:64" ht="18" customHeight="1" outlineLevel="2">
      <c r="A351" s="81">
        <f>[1]DATA!A351</f>
        <v>170029</v>
      </c>
      <c r="B351" s="82" t="str">
        <f>[1]DATA!B351</f>
        <v>Nescafe Packet 150 Gram</v>
      </c>
      <c r="C351" s="82" t="str">
        <f>[1]DATA!C351</f>
        <v>Pkt 150 Gr</v>
      </c>
      <c r="E351" s="83"/>
      <c r="F351" s="84"/>
      <c r="G351" s="85"/>
      <c r="I351" s="83">
        <f>'[1](01)'!$J351</f>
        <v>0</v>
      </c>
      <c r="J351" s="84">
        <f>'[1](01)'!$K351</f>
        <v>0</v>
      </c>
      <c r="K351" s="85">
        <f t="shared" si="207"/>
        <v>0</v>
      </c>
      <c r="M351" s="83">
        <f>'[1](02)'!$J351</f>
        <v>0</v>
      </c>
      <c r="N351" s="84">
        <f>'[1](02)'!$K351</f>
        <v>0</v>
      </c>
      <c r="O351" s="85">
        <f t="shared" si="196"/>
        <v>0</v>
      </c>
      <c r="Q351" s="83">
        <f>'[1](03)'!$J351</f>
        <v>0</v>
      </c>
      <c r="R351" s="84">
        <f>'[1](03)'!$K351</f>
        <v>0</v>
      </c>
      <c r="S351" s="85">
        <f t="shared" si="197"/>
        <v>0</v>
      </c>
      <c r="U351" s="83">
        <f>'[1](04)'!$J351</f>
        <v>0</v>
      </c>
      <c r="V351" s="84">
        <f>'[1](04)'!$K351</f>
        <v>0</v>
      </c>
      <c r="W351" s="85">
        <f t="shared" si="198"/>
        <v>0</v>
      </c>
      <c r="Y351" s="83">
        <f>'[1](05)'!$J351</f>
        <v>0</v>
      </c>
      <c r="Z351" s="84">
        <f>'[1](05)'!$K351</f>
        <v>0</v>
      </c>
      <c r="AA351" s="85">
        <f t="shared" si="199"/>
        <v>0</v>
      </c>
      <c r="AC351" s="83">
        <f>'[1](06)'!$J351</f>
        <v>0</v>
      </c>
      <c r="AD351" s="84">
        <f>'[1](06)'!$K351</f>
        <v>0</v>
      </c>
      <c r="AE351" s="85">
        <f t="shared" si="200"/>
        <v>0</v>
      </c>
      <c r="AG351" s="83">
        <f>'[1](07)'!$J351</f>
        <v>0</v>
      </c>
      <c r="AH351" s="84">
        <f>'[1](07)'!$K351</f>
        <v>0</v>
      </c>
      <c r="AI351" s="85">
        <f t="shared" si="201"/>
        <v>0</v>
      </c>
      <c r="AK351" s="83">
        <f>'[1](08)'!$J351</f>
        <v>0</v>
      </c>
      <c r="AL351" s="84">
        <f>'[1](08)'!$K351</f>
        <v>0</v>
      </c>
      <c r="AM351" s="85">
        <f t="shared" si="202"/>
        <v>0</v>
      </c>
      <c r="AO351" s="83">
        <f>'[1](09)'!$J351</f>
        <v>0</v>
      </c>
      <c r="AP351" s="84">
        <f>'[1](09)'!$K351</f>
        <v>0</v>
      </c>
      <c r="AQ351" s="85">
        <f t="shared" si="203"/>
        <v>0</v>
      </c>
      <c r="AS351" s="83">
        <f>'[1](10)'!$J351</f>
        <v>0</v>
      </c>
      <c r="AT351" s="84">
        <f>'[1](10)'!$K351</f>
        <v>0</v>
      </c>
      <c r="AU351" s="85">
        <f t="shared" si="204"/>
        <v>0</v>
      </c>
      <c r="AW351" s="83">
        <f>'[1](11)'!$J351</f>
        <v>0</v>
      </c>
      <c r="AX351" s="84">
        <f>'[1](11)'!$K351</f>
        <v>0</v>
      </c>
      <c r="AY351" s="85">
        <f t="shared" si="205"/>
        <v>0</v>
      </c>
      <c r="BA351" s="83">
        <f>'[1](12)'!$J351</f>
        <v>0</v>
      </c>
      <c r="BB351" s="84">
        <f>'[1](12)'!$K351</f>
        <v>0</v>
      </c>
      <c r="BC351" s="85">
        <f t="shared" si="206"/>
        <v>0</v>
      </c>
      <c r="BE351" s="86">
        <f t="shared" si="208"/>
        <v>0</v>
      </c>
      <c r="BF351" s="87">
        <f>IFERROR(HLOOKUP(BE351,A351:$BD$5001,$BL351,0),0)</f>
        <v>43131</v>
      </c>
      <c r="BG351" s="86">
        <f t="shared" si="209"/>
        <v>0</v>
      </c>
      <c r="BH351" s="87">
        <f>IFERROR(HLOOKUP(BG351,A351:$BD$5001,$BL351,0),0)</f>
        <v>43131</v>
      </c>
      <c r="BI351" s="88">
        <f t="shared" si="212"/>
        <v>0</v>
      </c>
      <c r="BJ351" s="89">
        <f t="shared" si="210"/>
        <v>0</v>
      </c>
      <c r="BL351" s="9">
        <f t="shared" si="211"/>
        <v>660</v>
      </c>
    </row>
    <row r="352" spans="1:64" ht="18" customHeight="1" outlineLevel="2">
      <c r="A352" s="74">
        <f>[1]DATA!A352</f>
        <v>170030</v>
      </c>
      <c r="B352" s="75" t="str">
        <f>[1]DATA!B352</f>
        <v>Coffee Creamer Packet 1 kg</v>
      </c>
      <c r="C352" s="75" t="str">
        <f>[1]DATA!C352</f>
        <v>Packet 1 Kg</v>
      </c>
      <c r="E352" s="76"/>
      <c r="F352" s="77"/>
      <c r="G352" s="78"/>
      <c r="I352" s="76">
        <f>'[1](01)'!$J352</f>
        <v>0</v>
      </c>
      <c r="J352" s="77">
        <f>'[1](01)'!$K352</f>
        <v>0</v>
      </c>
      <c r="K352" s="78">
        <f t="shared" si="207"/>
        <v>0</v>
      </c>
      <c r="M352" s="76">
        <f>'[1](02)'!$J352</f>
        <v>0</v>
      </c>
      <c r="N352" s="77">
        <f>'[1](02)'!$K352</f>
        <v>0</v>
      </c>
      <c r="O352" s="78">
        <f t="shared" si="196"/>
        <v>0</v>
      </c>
      <c r="Q352" s="76">
        <f>'[1](03)'!$J352</f>
        <v>0</v>
      </c>
      <c r="R352" s="77">
        <f>'[1](03)'!$K352</f>
        <v>0</v>
      </c>
      <c r="S352" s="78">
        <f t="shared" si="197"/>
        <v>0</v>
      </c>
      <c r="U352" s="76">
        <f>'[1](04)'!$J352</f>
        <v>0</v>
      </c>
      <c r="V352" s="77">
        <f>'[1](04)'!$K352</f>
        <v>0</v>
      </c>
      <c r="W352" s="78">
        <f t="shared" si="198"/>
        <v>0</v>
      </c>
      <c r="Y352" s="76">
        <f>'[1](05)'!$J352</f>
        <v>0</v>
      </c>
      <c r="Z352" s="77">
        <f>'[1](05)'!$K352</f>
        <v>0</v>
      </c>
      <c r="AA352" s="78">
        <f t="shared" si="199"/>
        <v>0</v>
      </c>
      <c r="AC352" s="76">
        <f>'[1](06)'!$J352</f>
        <v>0</v>
      </c>
      <c r="AD352" s="77">
        <f>'[1](06)'!$K352</f>
        <v>0</v>
      </c>
      <c r="AE352" s="78">
        <f t="shared" si="200"/>
        <v>0</v>
      </c>
      <c r="AG352" s="76">
        <f>'[1](07)'!$J352</f>
        <v>0</v>
      </c>
      <c r="AH352" s="77">
        <f>'[1](07)'!$K352</f>
        <v>0</v>
      </c>
      <c r="AI352" s="78">
        <f t="shared" si="201"/>
        <v>0</v>
      </c>
      <c r="AK352" s="76">
        <f>'[1](08)'!$J352</f>
        <v>0</v>
      </c>
      <c r="AL352" s="77">
        <f>'[1](08)'!$K352</f>
        <v>0</v>
      </c>
      <c r="AM352" s="78">
        <f t="shared" si="202"/>
        <v>0</v>
      </c>
      <c r="AO352" s="76">
        <f>'[1](09)'!$J352</f>
        <v>0</v>
      </c>
      <c r="AP352" s="77">
        <f>'[1](09)'!$K352</f>
        <v>0</v>
      </c>
      <c r="AQ352" s="78">
        <f t="shared" si="203"/>
        <v>0</v>
      </c>
      <c r="AS352" s="76">
        <f>'[1](10)'!$J352</f>
        <v>0</v>
      </c>
      <c r="AT352" s="77">
        <f>'[1](10)'!$K352</f>
        <v>0</v>
      </c>
      <c r="AU352" s="78">
        <f t="shared" si="204"/>
        <v>0</v>
      </c>
      <c r="AW352" s="76">
        <f>'[1](11)'!$J352</f>
        <v>0</v>
      </c>
      <c r="AX352" s="77">
        <f>'[1](11)'!$K352</f>
        <v>0</v>
      </c>
      <c r="AY352" s="78">
        <f t="shared" si="205"/>
        <v>0</v>
      </c>
      <c r="BA352" s="76">
        <f>'[1](12)'!$J352</f>
        <v>0</v>
      </c>
      <c r="BB352" s="77">
        <f>'[1](12)'!$K352</f>
        <v>0</v>
      </c>
      <c r="BC352" s="78">
        <f t="shared" si="206"/>
        <v>0</v>
      </c>
      <c r="BE352" s="79">
        <f t="shared" si="208"/>
        <v>0</v>
      </c>
      <c r="BF352" s="80">
        <f>IFERROR(HLOOKUP(BE352,A352:$BD$5001,$BL352,0),0)</f>
        <v>43131</v>
      </c>
      <c r="BG352" s="79">
        <f t="shared" si="209"/>
        <v>0</v>
      </c>
      <c r="BH352" s="80">
        <f>IFERROR(HLOOKUP(BG352,A352:$BD$5001,$BL352,0),0)</f>
        <v>43131</v>
      </c>
      <c r="BI352" s="10">
        <f t="shared" si="212"/>
        <v>0</v>
      </c>
      <c r="BJ352" s="11">
        <f t="shared" si="210"/>
        <v>0</v>
      </c>
      <c r="BL352" s="9">
        <f t="shared" si="211"/>
        <v>659</v>
      </c>
    </row>
    <row r="353" spans="1:64" ht="18" customHeight="1" outlineLevel="2">
      <c r="A353" s="81">
        <f>[1]DATA!A353</f>
        <v>170031</v>
      </c>
      <c r="B353" s="82" t="str">
        <f>[1]DATA!B353</f>
        <v>Coffee Turkish - Dark</v>
      </c>
      <c r="C353" s="82" t="str">
        <f>[1]DATA!C353</f>
        <v>Pkt 200 Gr</v>
      </c>
      <c r="E353" s="83"/>
      <c r="F353" s="84"/>
      <c r="G353" s="85"/>
      <c r="I353" s="83">
        <f>'[1](01)'!$J353</f>
        <v>4</v>
      </c>
      <c r="J353" s="84">
        <f>'[1](01)'!$K353</f>
        <v>116.6</v>
      </c>
      <c r="K353" s="85">
        <f t="shared" si="207"/>
        <v>1</v>
      </c>
      <c r="M353" s="83">
        <f>'[1](02)'!$J353</f>
        <v>7</v>
      </c>
      <c r="N353" s="84">
        <f>'[1](02)'!$K353</f>
        <v>202</v>
      </c>
      <c r="O353" s="85">
        <f t="shared" si="196"/>
        <v>0.42857142857142855</v>
      </c>
      <c r="Q353" s="83">
        <f>'[1](03)'!$J353</f>
        <v>0</v>
      </c>
      <c r="R353" s="84">
        <f>'[1](03)'!$K353</f>
        <v>0</v>
      </c>
      <c r="S353" s="85">
        <f t="shared" si="197"/>
        <v>0</v>
      </c>
      <c r="U353" s="83">
        <f>'[1](04)'!$J353</f>
        <v>0</v>
      </c>
      <c r="V353" s="84">
        <f>'[1](04)'!$K353</f>
        <v>0</v>
      </c>
      <c r="W353" s="85">
        <f t="shared" si="198"/>
        <v>0</v>
      </c>
      <c r="Y353" s="83">
        <f>'[1](05)'!$J353</f>
        <v>0</v>
      </c>
      <c r="Z353" s="84">
        <f>'[1](05)'!$K353</f>
        <v>0</v>
      </c>
      <c r="AA353" s="85">
        <f t="shared" si="199"/>
        <v>0</v>
      </c>
      <c r="AC353" s="83">
        <f>'[1](06)'!$J353</f>
        <v>0</v>
      </c>
      <c r="AD353" s="84">
        <f>'[1](06)'!$K353</f>
        <v>0</v>
      </c>
      <c r="AE353" s="85">
        <f t="shared" si="200"/>
        <v>0</v>
      </c>
      <c r="AG353" s="83">
        <f>'[1](07)'!$J353</f>
        <v>0</v>
      </c>
      <c r="AH353" s="84">
        <f>'[1](07)'!$K353</f>
        <v>0</v>
      </c>
      <c r="AI353" s="85">
        <f t="shared" si="201"/>
        <v>0</v>
      </c>
      <c r="AK353" s="83">
        <f>'[1](08)'!$J353</f>
        <v>0</v>
      </c>
      <c r="AL353" s="84">
        <f>'[1](08)'!$K353</f>
        <v>0</v>
      </c>
      <c r="AM353" s="85">
        <f t="shared" si="202"/>
        <v>0</v>
      </c>
      <c r="AO353" s="83">
        <f>'[1](09)'!$J353</f>
        <v>0</v>
      </c>
      <c r="AP353" s="84">
        <f>'[1](09)'!$K353</f>
        <v>0</v>
      </c>
      <c r="AQ353" s="85">
        <f t="shared" si="203"/>
        <v>0</v>
      </c>
      <c r="AS353" s="83">
        <f>'[1](10)'!$J353</f>
        <v>0</v>
      </c>
      <c r="AT353" s="84">
        <f>'[1](10)'!$K353</f>
        <v>0</v>
      </c>
      <c r="AU353" s="85">
        <f t="shared" si="204"/>
        <v>0</v>
      </c>
      <c r="AW353" s="83">
        <f>'[1](11)'!$J353</f>
        <v>0</v>
      </c>
      <c r="AX353" s="84">
        <f>'[1](11)'!$K353</f>
        <v>0</v>
      </c>
      <c r="AY353" s="85">
        <f t="shared" si="205"/>
        <v>0</v>
      </c>
      <c r="BA353" s="83">
        <f>'[1](12)'!$J353</f>
        <v>0</v>
      </c>
      <c r="BB353" s="84">
        <f>'[1](12)'!$K353</f>
        <v>0</v>
      </c>
      <c r="BC353" s="85">
        <f t="shared" si="206"/>
        <v>0</v>
      </c>
      <c r="BE353" s="86">
        <f t="shared" si="208"/>
        <v>7</v>
      </c>
      <c r="BF353" s="87">
        <f>IFERROR(HLOOKUP(BE353,A353:$BD$5001,$BL353,0),0)</f>
        <v>43159</v>
      </c>
      <c r="BG353" s="86">
        <f t="shared" si="209"/>
        <v>0</v>
      </c>
      <c r="BH353" s="87">
        <f>IFERROR(HLOOKUP(BG353,A353:$BD$5001,$BL353,0),0)</f>
        <v>43190</v>
      </c>
      <c r="BI353" s="88">
        <f t="shared" si="212"/>
        <v>7</v>
      </c>
      <c r="BJ353" s="89">
        <f t="shared" si="210"/>
        <v>-1</v>
      </c>
      <c r="BL353" s="9">
        <f t="shared" si="211"/>
        <v>658</v>
      </c>
    </row>
    <row r="354" spans="1:64" s="100" customFormat="1" ht="18" customHeight="1" outlineLevel="1">
      <c r="A354" s="90">
        <f>[1]DATA!A354</f>
        <v>0</v>
      </c>
      <c r="B354" s="91" t="str">
        <f>[1]DATA!B354</f>
        <v>Total Tea &amp; Coffee</v>
      </c>
      <c r="C354" s="91">
        <f>[1]DATA!C354</f>
        <v>0</v>
      </c>
      <c r="D354" s="92"/>
      <c r="E354" s="93"/>
      <c r="F354" s="94"/>
      <c r="G354" s="95"/>
      <c r="H354" s="92"/>
      <c r="I354" s="93"/>
      <c r="J354" s="94">
        <f>'[1](01)'!$K354</f>
        <v>32854.39</v>
      </c>
      <c r="K354" s="95"/>
      <c r="L354" s="92"/>
      <c r="M354" s="93"/>
      <c r="N354" s="94">
        <f>'[1](02)'!$K354</f>
        <v>33869.219999999994</v>
      </c>
      <c r="O354" s="95"/>
      <c r="P354" s="92"/>
      <c r="Q354" s="93"/>
      <c r="R354" s="94">
        <f>'[1](03)'!$K354</f>
        <v>0</v>
      </c>
      <c r="S354" s="95"/>
      <c r="T354" s="92"/>
      <c r="U354" s="93"/>
      <c r="V354" s="94">
        <f>'[1](04)'!$K354</f>
        <v>0</v>
      </c>
      <c r="W354" s="95"/>
      <c r="X354" s="92"/>
      <c r="Y354" s="93"/>
      <c r="Z354" s="94">
        <f>'[1](05)'!$K354</f>
        <v>0</v>
      </c>
      <c r="AA354" s="95"/>
      <c r="AB354" s="92"/>
      <c r="AC354" s="93"/>
      <c r="AD354" s="94">
        <f>'[1](06)'!$K354</f>
        <v>0</v>
      </c>
      <c r="AE354" s="95"/>
      <c r="AF354" s="92"/>
      <c r="AG354" s="93"/>
      <c r="AH354" s="94">
        <f>'[1](07)'!$K354</f>
        <v>0</v>
      </c>
      <c r="AI354" s="95"/>
      <c r="AJ354" s="92"/>
      <c r="AK354" s="93"/>
      <c r="AL354" s="94">
        <f>'[1](08)'!$K354</f>
        <v>0</v>
      </c>
      <c r="AM354" s="95"/>
      <c r="AN354" s="92"/>
      <c r="AO354" s="93"/>
      <c r="AP354" s="94">
        <f>'[1](09)'!$K354</f>
        <v>0</v>
      </c>
      <c r="AQ354" s="95"/>
      <c r="AR354" s="92"/>
      <c r="AS354" s="93"/>
      <c r="AT354" s="94">
        <f>'[1](10)'!$K354</f>
        <v>0</v>
      </c>
      <c r="AU354" s="95"/>
      <c r="AV354" s="92"/>
      <c r="AW354" s="93"/>
      <c r="AX354" s="94">
        <f>'[1](11)'!$K354</f>
        <v>0</v>
      </c>
      <c r="AY354" s="95"/>
      <c r="AZ354" s="92"/>
      <c r="BA354" s="93"/>
      <c r="BB354" s="94">
        <f>'[1](12)'!$K354</f>
        <v>0</v>
      </c>
      <c r="BC354" s="95"/>
      <c r="BD354" s="92"/>
      <c r="BE354" s="96"/>
      <c r="BF354" s="97"/>
      <c r="BG354" s="96"/>
      <c r="BH354" s="97"/>
      <c r="BI354" s="98"/>
      <c r="BJ354" s="99">
        <f t="shared" si="210"/>
        <v>0</v>
      </c>
      <c r="BK354" s="92"/>
      <c r="BL354" s="9">
        <f t="shared" si="211"/>
        <v>657</v>
      </c>
    </row>
    <row r="355" spans="1:64" s="126" customFormat="1" ht="21" customHeight="1">
      <c r="A355" s="115">
        <f>[1]DATA!A355</f>
        <v>0</v>
      </c>
      <c r="B355" s="116" t="str">
        <f>[1]DATA!B355</f>
        <v>Total Hot Drinks</v>
      </c>
      <c r="C355" s="117">
        <f>[1]DATA!C355</f>
        <v>0</v>
      </c>
      <c r="D355" s="118"/>
      <c r="E355" s="119"/>
      <c r="F355" s="120"/>
      <c r="G355" s="121"/>
      <c r="H355" s="118"/>
      <c r="I355" s="119"/>
      <c r="J355" s="120">
        <f>'[1](01)'!$K355</f>
        <v>32854.39</v>
      </c>
      <c r="K355" s="121"/>
      <c r="L355" s="118"/>
      <c r="M355" s="119"/>
      <c r="N355" s="120">
        <f>'[1](02)'!$K355</f>
        <v>33869.219999999994</v>
      </c>
      <c r="O355" s="121"/>
      <c r="P355" s="118"/>
      <c r="Q355" s="119"/>
      <c r="R355" s="120">
        <f>'[1](03)'!$K355</f>
        <v>0</v>
      </c>
      <c r="S355" s="121"/>
      <c r="T355" s="118"/>
      <c r="U355" s="119"/>
      <c r="V355" s="120">
        <f>'[1](04)'!$K355</f>
        <v>0</v>
      </c>
      <c r="W355" s="121"/>
      <c r="X355" s="118"/>
      <c r="Y355" s="119"/>
      <c r="Z355" s="120">
        <f>'[1](05)'!$K355</f>
        <v>0</v>
      </c>
      <c r="AA355" s="121"/>
      <c r="AB355" s="118"/>
      <c r="AC355" s="119"/>
      <c r="AD355" s="120">
        <f>'[1](06)'!$K355</f>
        <v>0</v>
      </c>
      <c r="AE355" s="121"/>
      <c r="AF355" s="118"/>
      <c r="AG355" s="119"/>
      <c r="AH355" s="120">
        <f>'[1](07)'!$K355</f>
        <v>0</v>
      </c>
      <c r="AI355" s="121"/>
      <c r="AJ355" s="118"/>
      <c r="AK355" s="119"/>
      <c r="AL355" s="120">
        <f>'[1](08)'!$K355</f>
        <v>0</v>
      </c>
      <c r="AM355" s="121"/>
      <c r="AN355" s="118"/>
      <c r="AO355" s="119"/>
      <c r="AP355" s="120">
        <f>'[1](09)'!$K355</f>
        <v>0</v>
      </c>
      <c r="AQ355" s="121"/>
      <c r="AR355" s="118"/>
      <c r="AS355" s="119"/>
      <c r="AT355" s="120">
        <f>'[1](10)'!$K355</f>
        <v>0</v>
      </c>
      <c r="AU355" s="121"/>
      <c r="AV355" s="118"/>
      <c r="AW355" s="119"/>
      <c r="AX355" s="120">
        <f>'[1](11)'!$K355</f>
        <v>0</v>
      </c>
      <c r="AY355" s="121"/>
      <c r="AZ355" s="118"/>
      <c r="BA355" s="119"/>
      <c r="BB355" s="120">
        <f>'[1](12)'!$K355</f>
        <v>0</v>
      </c>
      <c r="BC355" s="121"/>
      <c r="BD355" s="118"/>
      <c r="BE355" s="122"/>
      <c r="BF355" s="123"/>
      <c r="BG355" s="122"/>
      <c r="BH355" s="123"/>
      <c r="BI355" s="124"/>
      <c r="BJ355" s="125">
        <f t="shared" si="210"/>
        <v>0</v>
      </c>
      <c r="BK355" s="118"/>
      <c r="BL355" s="9">
        <f t="shared" si="211"/>
        <v>656</v>
      </c>
    </row>
    <row r="356" spans="1:64" s="64" customFormat="1" ht="21" customHeight="1" outlineLevel="1">
      <c r="A356" s="127">
        <f>[1]DATA!A356</f>
        <v>0</v>
      </c>
      <c r="B356" s="128" t="str">
        <f>[1]DATA!B356</f>
        <v>Juices</v>
      </c>
      <c r="C356" s="129">
        <f>[1]DATA!C356</f>
        <v>0</v>
      </c>
      <c r="D356" s="130"/>
      <c r="E356" s="131"/>
      <c r="F356" s="132"/>
      <c r="G356" s="133"/>
      <c r="H356" s="130"/>
      <c r="I356" s="131"/>
      <c r="J356" s="132"/>
      <c r="K356" s="133"/>
      <c r="L356" s="130"/>
      <c r="M356" s="131"/>
      <c r="N356" s="132"/>
      <c r="O356" s="133"/>
      <c r="P356" s="130"/>
      <c r="Q356" s="131"/>
      <c r="R356" s="132"/>
      <c r="S356" s="133"/>
      <c r="T356" s="130"/>
      <c r="U356" s="131"/>
      <c r="V356" s="132"/>
      <c r="W356" s="133"/>
      <c r="X356" s="130"/>
      <c r="Y356" s="131"/>
      <c r="Z356" s="132"/>
      <c r="AA356" s="133"/>
      <c r="AB356" s="130"/>
      <c r="AC356" s="131"/>
      <c r="AD356" s="132"/>
      <c r="AE356" s="133"/>
      <c r="AF356" s="130"/>
      <c r="AG356" s="131"/>
      <c r="AH356" s="132"/>
      <c r="AI356" s="133"/>
      <c r="AJ356" s="130"/>
      <c r="AK356" s="131"/>
      <c r="AL356" s="132"/>
      <c r="AM356" s="133"/>
      <c r="AN356" s="130"/>
      <c r="AO356" s="131"/>
      <c r="AP356" s="132"/>
      <c r="AQ356" s="133"/>
      <c r="AR356" s="130"/>
      <c r="AS356" s="131"/>
      <c r="AT356" s="132"/>
      <c r="AU356" s="133"/>
      <c r="AV356" s="130"/>
      <c r="AW356" s="131"/>
      <c r="AX356" s="132"/>
      <c r="AY356" s="133"/>
      <c r="AZ356" s="130"/>
      <c r="BA356" s="131"/>
      <c r="BB356" s="132"/>
      <c r="BC356" s="133"/>
      <c r="BD356" s="130"/>
      <c r="BE356" s="134"/>
      <c r="BF356" s="135"/>
      <c r="BG356" s="134"/>
      <c r="BH356" s="135"/>
      <c r="BI356" s="136"/>
      <c r="BJ356" s="137">
        <f t="shared" si="210"/>
        <v>0</v>
      </c>
      <c r="BK356" s="130"/>
      <c r="BL356" s="9">
        <f t="shared" si="211"/>
        <v>655</v>
      </c>
    </row>
    <row r="357" spans="1:64" ht="18" customHeight="1" outlineLevel="2">
      <c r="A357" s="101">
        <f>[1]DATA!A357</f>
        <v>0</v>
      </c>
      <c r="B357" s="102" t="str">
        <f>[1]DATA!B357</f>
        <v>Juices Packet</v>
      </c>
      <c r="C357" s="102">
        <f>[1]DATA!C357</f>
        <v>0</v>
      </c>
      <c r="E357" s="103"/>
      <c r="F357" s="104"/>
      <c r="G357" s="105"/>
      <c r="I357" s="103"/>
      <c r="J357" s="104"/>
      <c r="K357" s="105"/>
      <c r="M357" s="103"/>
      <c r="N357" s="104"/>
      <c r="O357" s="105"/>
      <c r="Q357" s="103"/>
      <c r="R357" s="104"/>
      <c r="S357" s="105"/>
      <c r="U357" s="103"/>
      <c r="V357" s="104"/>
      <c r="W357" s="105"/>
      <c r="Y357" s="103"/>
      <c r="Z357" s="104"/>
      <c r="AA357" s="105"/>
      <c r="AC357" s="103"/>
      <c r="AD357" s="104"/>
      <c r="AE357" s="105"/>
      <c r="AG357" s="103"/>
      <c r="AH357" s="104"/>
      <c r="AI357" s="105"/>
      <c r="AK357" s="103"/>
      <c r="AL357" s="104"/>
      <c r="AM357" s="105"/>
      <c r="AO357" s="103"/>
      <c r="AP357" s="104"/>
      <c r="AQ357" s="105"/>
      <c r="AS357" s="103"/>
      <c r="AT357" s="104"/>
      <c r="AU357" s="105"/>
      <c r="AW357" s="103"/>
      <c r="AX357" s="104"/>
      <c r="AY357" s="105"/>
      <c r="BA357" s="103"/>
      <c r="BB357" s="104"/>
      <c r="BC357" s="105"/>
      <c r="BE357" s="106"/>
      <c r="BF357" s="107"/>
      <c r="BG357" s="106"/>
      <c r="BH357" s="107"/>
      <c r="BI357" s="108"/>
      <c r="BJ357" s="109">
        <f t="shared" si="210"/>
        <v>0</v>
      </c>
      <c r="BL357" s="9">
        <f t="shared" si="211"/>
        <v>654</v>
      </c>
    </row>
    <row r="358" spans="1:64" ht="18" customHeight="1" outlineLevel="2">
      <c r="A358" s="74">
        <f>[1]DATA!A358</f>
        <v>241001</v>
      </c>
      <c r="B358" s="75" t="str">
        <f>[1]DATA!B358</f>
        <v>Juice Apple Large</v>
      </c>
      <c r="C358" s="75" t="str">
        <f>[1]DATA!C358</f>
        <v>Packet 1 Liter</v>
      </c>
      <c r="E358" s="76"/>
      <c r="F358" s="77"/>
      <c r="G358" s="78"/>
      <c r="I358" s="76">
        <f>'[1](01)'!$J358</f>
        <v>0</v>
      </c>
      <c r="J358" s="77">
        <f>'[1](01)'!$K358</f>
        <v>0</v>
      </c>
      <c r="K358" s="78">
        <f t="shared" si="207"/>
        <v>0</v>
      </c>
      <c r="M358" s="76">
        <f>'[1](02)'!$J358</f>
        <v>0</v>
      </c>
      <c r="N358" s="77">
        <f>'[1](02)'!$K358</f>
        <v>0</v>
      </c>
      <c r="O358" s="78">
        <f t="shared" ref="O358:O372" si="213">IF(M358&gt;=I358,IFERROR(SUM(M358-I358)/M358,0),IF(M358&lt;=I358,IFERROR(-SUM(I358-M358)/M358,0)))</f>
        <v>0</v>
      </c>
      <c r="Q358" s="76">
        <f>'[1](03)'!$J358</f>
        <v>0</v>
      </c>
      <c r="R358" s="77">
        <f>'[1](03)'!$K358</f>
        <v>0</v>
      </c>
      <c r="S358" s="78">
        <f t="shared" ref="S358:S372" si="214">IF(Q358&gt;=M358,IFERROR(SUM(Q358-M358)/Q358,0),IF(Q358&lt;=M358,IFERROR(-SUM(M358-Q358)/Q358,0)))</f>
        <v>0</v>
      </c>
      <c r="U358" s="76">
        <f>'[1](04)'!$J358</f>
        <v>0</v>
      </c>
      <c r="V358" s="77">
        <f>'[1](04)'!$K358</f>
        <v>0</v>
      </c>
      <c r="W358" s="78">
        <f t="shared" ref="W358:W372" si="215">IF(U358&gt;=Q358,IFERROR(SUM(U358-Q358)/U358,0),IF(U358&lt;=Q358,IFERROR(-SUM(Q358-U358)/U358,0)))</f>
        <v>0</v>
      </c>
      <c r="Y358" s="76">
        <f>'[1](05)'!$J358</f>
        <v>0</v>
      </c>
      <c r="Z358" s="77">
        <f>'[1](05)'!$K358</f>
        <v>0</v>
      </c>
      <c r="AA358" s="78">
        <f t="shared" ref="AA358:AA372" si="216">IF(Y358&gt;=U358,IFERROR(SUM(Y358-U358)/Y358,0),IF(Y358&lt;=U358,IFERROR(-SUM(U358-Y358)/Y358,0)))</f>
        <v>0</v>
      </c>
      <c r="AC358" s="76">
        <f>'[1](06)'!$J358</f>
        <v>0</v>
      </c>
      <c r="AD358" s="77">
        <f>'[1](06)'!$K358</f>
        <v>0</v>
      </c>
      <c r="AE358" s="78">
        <f t="shared" ref="AE358:AE372" si="217">IF(AC358&gt;=Y358,IFERROR(SUM(AC358-Y358)/AC358,0),IF(AC358&lt;=Y358,IFERROR(-SUM(Y358-AC358)/AC358,0)))</f>
        <v>0</v>
      </c>
      <c r="AG358" s="76">
        <f>'[1](07)'!$J358</f>
        <v>0</v>
      </c>
      <c r="AH358" s="77">
        <f>'[1](07)'!$K358</f>
        <v>0</v>
      </c>
      <c r="AI358" s="78">
        <f t="shared" ref="AI358:AI372" si="218">IF(AG358&gt;=AC358,IFERROR(SUM(AG358-AC358)/AG358,0),IF(AG358&lt;=AC358,IFERROR(-SUM(AC358-AG358)/AG358,0)))</f>
        <v>0</v>
      </c>
      <c r="AK358" s="76">
        <f>'[1](08)'!$J358</f>
        <v>0</v>
      </c>
      <c r="AL358" s="77">
        <f>'[1](08)'!$K358</f>
        <v>0</v>
      </c>
      <c r="AM358" s="78">
        <f t="shared" ref="AM358:AM372" si="219">IF(AK358&gt;=AG358,IFERROR(SUM(AK358-AG358)/AK358,0),IF(AK358&lt;=AG358,IFERROR(-SUM(AG358-AK358)/AK358,0)))</f>
        <v>0</v>
      </c>
      <c r="AO358" s="76">
        <f>'[1](09)'!$J358</f>
        <v>0</v>
      </c>
      <c r="AP358" s="77">
        <f>'[1](09)'!$K358</f>
        <v>0</v>
      </c>
      <c r="AQ358" s="78">
        <f t="shared" ref="AQ358:AQ372" si="220">IF(AO358&gt;=AK358,IFERROR(SUM(AO358-AK358)/AO358,0),IF(AO358&lt;=AK358,IFERROR(-SUM(AK358-AO358)/AO358,0)))</f>
        <v>0</v>
      </c>
      <c r="AS358" s="76">
        <f>'[1](10)'!$J358</f>
        <v>0</v>
      </c>
      <c r="AT358" s="77">
        <f>'[1](10)'!$K358</f>
        <v>0</v>
      </c>
      <c r="AU358" s="78">
        <f t="shared" ref="AU358:AU372" si="221">IF(AS358&gt;=AO358,IFERROR(SUM(AS358-AO358)/AS358,0),IF(AS358&lt;=AO358,IFERROR(-SUM(AO358-AS358)/AS358,0)))</f>
        <v>0</v>
      </c>
      <c r="AW358" s="76">
        <f>'[1](11)'!$J358</f>
        <v>0</v>
      </c>
      <c r="AX358" s="77">
        <f>'[1](11)'!$K358</f>
        <v>0</v>
      </c>
      <c r="AY358" s="78">
        <f t="shared" ref="AY358:AY372" si="222">IF(AW358&gt;=AS358,IFERROR(SUM(AW358-AS358)/AW358,0),IF(AW358&lt;=AS358,IFERROR(-SUM(AS358-AW358)/AW358,0)))</f>
        <v>0</v>
      </c>
      <c r="BA358" s="76">
        <f>'[1](12)'!$J358</f>
        <v>0</v>
      </c>
      <c r="BB358" s="77">
        <f>'[1](12)'!$K358</f>
        <v>0</v>
      </c>
      <c r="BC358" s="78">
        <f t="shared" ref="BC358:BC372" si="223">IF(BA358&gt;=AW358,IFERROR(SUM(BA358-AW358)/BA358,0),IF(BA358&lt;=AW358,IFERROR(-SUM(AW358-BA358)/BA358,0)))</f>
        <v>0</v>
      </c>
      <c r="BE358" s="79">
        <f t="shared" si="208"/>
        <v>0</v>
      </c>
      <c r="BF358" s="80">
        <f>IFERROR(HLOOKUP(BE358,A358:$BD$5001,$BL358,0),0)</f>
        <v>43131</v>
      </c>
      <c r="BG358" s="79">
        <f t="shared" si="209"/>
        <v>0</v>
      </c>
      <c r="BH358" s="80">
        <f>IFERROR(HLOOKUP(BG358,A358:$BD$5001,$BL358,0),0)</f>
        <v>43131</v>
      </c>
      <c r="BI358" s="10">
        <f t="shared" si="212"/>
        <v>0</v>
      </c>
      <c r="BJ358" s="11">
        <f t="shared" si="210"/>
        <v>0</v>
      </c>
      <c r="BL358" s="9">
        <f t="shared" si="211"/>
        <v>653</v>
      </c>
    </row>
    <row r="359" spans="1:64" ht="18" customHeight="1" outlineLevel="2">
      <c r="A359" s="81">
        <f>[1]DATA!A359</f>
        <v>241003</v>
      </c>
      <c r="B359" s="82" t="str">
        <f>[1]DATA!B359</f>
        <v>Juice Guava Large</v>
      </c>
      <c r="C359" s="82" t="str">
        <f>[1]DATA!C359</f>
        <v>Packet 1 Liter</v>
      </c>
      <c r="E359" s="83"/>
      <c r="F359" s="84"/>
      <c r="G359" s="85"/>
      <c r="I359" s="83">
        <f>'[1](01)'!$J359</f>
        <v>0</v>
      </c>
      <c r="J359" s="84">
        <f>'[1](01)'!$K359</f>
        <v>0</v>
      </c>
      <c r="K359" s="85">
        <f t="shared" si="207"/>
        <v>0</v>
      </c>
      <c r="M359" s="83">
        <f>'[1](02)'!$J359</f>
        <v>0</v>
      </c>
      <c r="N359" s="84">
        <f>'[1](02)'!$K359</f>
        <v>0</v>
      </c>
      <c r="O359" s="85">
        <f t="shared" si="213"/>
        <v>0</v>
      </c>
      <c r="Q359" s="83">
        <f>'[1](03)'!$J359</f>
        <v>0</v>
      </c>
      <c r="R359" s="84">
        <f>'[1](03)'!$K359</f>
        <v>0</v>
      </c>
      <c r="S359" s="85">
        <f t="shared" si="214"/>
        <v>0</v>
      </c>
      <c r="U359" s="83">
        <f>'[1](04)'!$J359</f>
        <v>0</v>
      </c>
      <c r="V359" s="84">
        <f>'[1](04)'!$K359</f>
        <v>0</v>
      </c>
      <c r="W359" s="85">
        <f t="shared" si="215"/>
        <v>0</v>
      </c>
      <c r="Y359" s="83">
        <f>'[1](05)'!$J359</f>
        <v>0</v>
      </c>
      <c r="Z359" s="84">
        <f>'[1](05)'!$K359</f>
        <v>0</v>
      </c>
      <c r="AA359" s="85">
        <f t="shared" si="216"/>
        <v>0</v>
      </c>
      <c r="AC359" s="83">
        <f>'[1](06)'!$J359</f>
        <v>0</v>
      </c>
      <c r="AD359" s="84">
        <f>'[1](06)'!$K359</f>
        <v>0</v>
      </c>
      <c r="AE359" s="85">
        <f t="shared" si="217"/>
        <v>0</v>
      </c>
      <c r="AG359" s="83">
        <f>'[1](07)'!$J359</f>
        <v>0</v>
      </c>
      <c r="AH359" s="84">
        <f>'[1](07)'!$K359</f>
        <v>0</v>
      </c>
      <c r="AI359" s="85">
        <f t="shared" si="218"/>
        <v>0</v>
      </c>
      <c r="AK359" s="83">
        <f>'[1](08)'!$J359</f>
        <v>0</v>
      </c>
      <c r="AL359" s="84">
        <f>'[1](08)'!$K359</f>
        <v>0</v>
      </c>
      <c r="AM359" s="85">
        <f t="shared" si="219"/>
        <v>0</v>
      </c>
      <c r="AO359" s="83">
        <f>'[1](09)'!$J359</f>
        <v>0</v>
      </c>
      <c r="AP359" s="84">
        <f>'[1](09)'!$K359</f>
        <v>0</v>
      </c>
      <c r="AQ359" s="85">
        <f t="shared" si="220"/>
        <v>0</v>
      </c>
      <c r="AS359" s="83">
        <f>'[1](10)'!$J359</f>
        <v>0</v>
      </c>
      <c r="AT359" s="84">
        <f>'[1](10)'!$K359</f>
        <v>0</v>
      </c>
      <c r="AU359" s="85">
        <f t="shared" si="221"/>
        <v>0</v>
      </c>
      <c r="AW359" s="83">
        <f>'[1](11)'!$J359</f>
        <v>0</v>
      </c>
      <c r="AX359" s="84">
        <f>'[1](11)'!$K359</f>
        <v>0</v>
      </c>
      <c r="AY359" s="85">
        <f t="shared" si="222"/>
        <v>0</v>
      </c>
      <c r="BA359" s="83">
        <f>'[1](12)'!$J359</f>
        <v>0</v>
      </c>
      <c r="BB359" s="84">
        <f>'[1](12)'!$K359</f>
        <v>0</v>
      </c>
      <c r="BC359" s="85">
        <f t="shared" si="223"/>
        <v>0</v>
      </c>
      <c r="BE359" s="86">
        <f t="shared" si="208"/>
        <v>0</v>
      </c>
      <c r="BF359" s="87">
        <f>IFERROR(HLOOKUP(BE359,A359:$BD$5001,$BL359,0),0)</f>
        <v>43131</v>
      </c>
      <c r="BG359" s="86">
        <f t="shared" si="209"/>
        <v>0</v>
      </c>
      <c r="BH359" s="87">
        <f>IFERROR(HLOOKUP(BG359,A359:$BD$5001,$BL359,0),0)</f>
        <v>43131</v>
      </c>
      <c r="BI359" s="88">
        <f t="shared" si="212"/>
        <v>0</v>
      </c>
      <c r="BJ359" s="89">
        <f t="shared" si="210"/>
        <v>0</v>
      </c>
      <c r="BL359" s="9">
        <f t="shared" si="211"/>
        <v>652</v>
      </c>
    </row>
    <row r="360" spans="1:64" ht="18" customHeight="1" outlineLevel="2">
      <c r="A360" s="74">
        <f>[1]DATA!A360</f>
        <v>241004</v>
      </c>
      <c r="B360" s="75" t="str">
        <f>[1]DATA!B360</f>
        <v>Juice Guava Small</v>
      </c>
      <c r="C360" s="75" t="str">
        <f>[1]DATA!C360</f>
        <v>Packet</v>
      </c>
      <c r="E360" s="76"/>
      <c r="F360" s="77"/>
      <c r="G360" s="78"/>
      <c r="I360" s="76">
        <f>'[1](01)'!$J360</f>
        <v>213</v>
      </c>
      <c r="J360" s="77">
        <f>'[1](01)'!$K360</f>
        <v>498.23</v>
      </c>
      <c r="K360" s="78">
        <f t="shared" si="207"/>
        <v>1</v>
      </c>
      <c r="M360" s="76">
        <f>'[1](02)'!$J360</f>
        <v>135</v>
      </c>
      <c r="N360" s="77">
        <f>'[1](02)'!$K360</f>
        <v>280.70999999999998</v>
      </c>
      <c r="O360" s="78">
        <f t="shared" si="213"/>
        <v>-0.57777777777777772</v>
      </c>
      <c r="Q360" s="76">
        <f>'[1](03)'!$J360</f>
        <v>0</v>
      </c>
      <c r="R360" s="77">
        <f>'[1](03)'!$K360</f>
        <v>0</v>
      </c>
      <c r="S360" s="78">
        <f t="shared" si="214"/>
        <v>0</v>
      </c>
      <c r="U360" s="76">
        <f>'[1](04)'!$J360</f>
        <v>0</v>
      </c>
      <c r="V360" s="77">
        <f>'[1](04)'!$K360</f>
        <v>0</v>
      </c>
      <c r="W360" s="78">
        <f t="shared" si="215"/>
        <v>0</v>
      </c>
      <c r="Y360" s="76">
        <f>'[1](05)'!$J360</f>
        <v>0</v>
      </c>
      <c r="Z360" s="77">
        <f>'[1](05)'!$K360</f>
        <v>0</v>
      </c>
      <c r="AA360" s="78">
        <f t="shared" si="216"/>
        <v>0</v>
      </c>
      <c r="AC360" s="76">
        <f>'[1](06)'!$J360</f>
        <v>0</v>
      </c>
      <c r="AD360" s="77">
        <f>'[1](06)'!$K360</f>
        <v>0</v>
      </c>
      <c r="AE360" s="78">
        <f t="shared" si="217"/>
        <v>0</v>
      </c>
      <c r="AG360" s="76">
        <f>'[1](07)'!$J360</f>
        <v>0</v>
      </c>
      <c r="AH360" s="77">
        <f>'[1](07)'!$K360</f>
        <v>0</v>
      </c>
      <c r="AI360" s="78">
        <f t="shared" si="218"/>
        <v>0</v>
      </c>
      <c r="AK360" s="76">
        <f>'[1](08)'!$J360</f>
        <v>0</v>
      </c>
      <c r="AL360" s="77">
        <f>'[1](08)'!$K360</f>
        <v>0</v>
      </c>
      <c r="AM360" s="78">
        <f t="shared" si="219"/>
        <v>0</v>
      </c>
      <c r="AO360" s="76">
        <f>'[1](09)'!$J360</f>
        <v>0</v>
      </c>
      <c r="AP360" s="77">
        <f>'[1](09)'!$K360</f>
        <v>0</v>
      </c>
      <c r="AQ360" s="78">
        <f t="shared" si="220"/>
        <v>0</v>
      </c>
      <c r="AS360" s="76">
        <f>'[1](10)'!$J360</f>
        <v>0</v>
      </c>
      <c r="AT360" s="77">
        <f>'[1](10)'!$K360</f>
        <v>0</v>
      </c>
      <c r="AU360" s="78">
        <f t="shared" si="221"/>
        <v>0</v>
      </c>
      <c r="AW360" s="76">
        <f>'[1](11)'!$J360</f>
        <v>0</v>
      </c>
      <c r="AX360" s="77">
        <f>'[1](11)'!$K360</f>
        <v>0</v>
      </c>
      <c r="AY360" s="78">
        <f t="shared" si="222"/>
        <v>0</v>
      </c>
      <c r="BA360" s="76">
        <f>'[1](12)'!$J360</f>
        <v>0</v>
      </c>
      <c r="BB360" s="77">
        <f>'[1](12)'!$K360</f>
        <v>0</v>
      </c>
      <c r="BC360" s="78">
        <f t="shared" si="223"/>
        <v>0</v>
      </c>
      <c r="BE360" s="79">
        <f t="shared" si="208"/>
        <v>213</v>
      </c>
      <c r="BF360" s="80">
        <f>IFERROR(HLOOKUP(BE360,A360:$BD$5001,$BL360,0),0)</f>
        <v>43131</v>
      </c>
      <c r="BG360" s="79">
        <f t="shared" si="209"/>
        <v>0</v>
      </c>
      <c r="BH360" s="80">
        <f>IFERROR(HLOOKUP(BG360,A360:$BD$5001,$BL360,0),0)</f>
        <v>43190</v>
      </c>
      <c r="BI360" s="10">
        <f t="shared" si="212"/>
        <v>213</v>
      </c>
      <c r="BJ360" s="11">
        <f t="shared" si="210"/>
        <v>-1</v>
      </c>
      <c r="BL360" s="9">
        <f t="shared" si="211"/>
        <v>651</v>
      </c>
    </row>
    <row r="361" spans="1:64" ht="18" customHeight="1" outlineLevel="2">
      <c r="A361" s="81">
        <f>[1]DATA!A361</f>
        <v>241005</v>
      </c>
      <c r="B361" s="82" t="str">
        <f>[1]DATA!B361</f>
        <v>Juice Mango Large</v>
      </c>
      <c r="C361" s="82" t="str">
        <f>[1]DATA!C361</f>
        <v>Packet 1 Liter</v>
      </c>
      <c r="E361" s="83"/>
      <c r="F361" s="84"/>
      <c r="G361" s="85"/>
      <c r="I361" s="83">
        <f>'[1](01)'!$J361</f>
        <v>0</v>
      </c>
      <c r="J361" s="84">
        <f>'[1](01)'!$K361</f>
        <v>0</v>
      </c>
      <c r="K361" s="85">
        <f t="shared" si="207"/>
        <v>0</v>
      </c>
      <c r="M361" s="83">
        <f>'[1](02)'!$J361</f>
        <v>0</v>
      </c>
      <c r="N361" s="84">
        <f>'[1](02)'!$K361</f>
        <v>0</v>
      </c>
      <c r="O361" s="85">
        <f t="shared" si="213"/>
        <v>0</v>
      </c>
      <c r="Q361" s="83">
        <f>'[1](03)'!$J361</f>
        <v>0</v>
      </c>
      <c r="R361" s="84">
        <f>'[1](03)'!$K361</f>
        <v>0</v>
      </c>
      <c r="S361" s="85">
        <f t="shared" si="214"/>
        <v>0</v>
      </c>
      <c r="U361" s="83">
        <f>'[1](04)'!$J361</f>
        <v>0</v>
      </c>
      <c r="V361" s="84">
        <f>'[1](04)'!$K361</f>
        <v>0</v>
      </c>
      <c r="W361" s="85">
        <f t="shared" si="215"/>
        <v>0</v>
      </c>
      <c r="Y361" s="83">
        <f>'[1](05)'!$J361</f>
        <v>0</v>
      </c>
      <c r="Z361" s="84">
        <f>'[1](05)'!$K361</f>
        <v>0</v>
      </c>
      <c r="AA361" s="85">
        <f t="shared" si="216"/>
        <v>0</v>
      </c>
      <c r="AC361" s="83">
        <f>'[1](06)'!$J361</f>
        <v>0</v>
      </c>
      <c r="AD361" s="84">
        <f>'[1](06)'!$K361</f>
        <v>0</v>
      </c>
      <c r="AE361" s="85">
        <f t="shared" si="217"/>
        <v>0</v>
      </c>
      <c r="AG361" s="83">
        <f>'[1](07)'!$J361</f>
        <v>0</v>
      </c>
      <c r="AH361" s="84">
        <f>'[1](07)'!$K361</f>
        <v>0</v>
      </c>
      <c r="AI361" s="85">
        <f t="shared" si="218"/>
        <v>0</v>
      </c>
      <c r="AK361" s="83">
        <f>'[1](08)'!$J361</f>
        <v>0</v>
      </c>
      <c r="AL361" s="84">
        <f>'[1](08)'!$K361</f>
        <v>0</v>
      </c>
      <c r="AM361" s="85">
        <f t="shared" si="219"/>
        <v>0</v>
      </c>
      <c r="AO361" s="83">
        <f>'[1](09)'!$J361</f>
        <v>0</v>
      </c>
      <c r="AP361" s="84">
        <f>'[1](09)'!$K361</f>
        <v>0</v>
      </c>
      <c r="AQ361" s="85">
        <f t="shared" si="220"/>
        <v>0</v>
      </c>
      <c r="AS361" s="83">
        <f>'[1](10)'!$J361</f>
        <v>0</v>
      </c>
      <c r="AT361" s="84">
        <f>'[1](10)'!$K361</f>
        <v>0</v>
      </c>
      <c r="AU361" s="85">
        <f t="shared" si="221"/>
        <v>0</v>
      </c>
      <c r="AW361" s="83">
        <f>'[1](11)'!$J361</f>
        <v>0</v>
      </c>
      <c r="AX361" s="84">
        <f>'[1](11)'!$K361</f>
        <v>0</v>
      </c>
      <c r="AY361" s="85">
        <f t="shared" si="222"/>
        <v>0</v>
      </c>
      <c r="BA361" s="83">
        <f>'[1](12)'!$J361</f>
        <v>0</v>
      </c>
      <c r="BB361" s="84">
        <f>'[1](12)'!$K361</f>
        <v>0</v>
      </c>
      <c r="BC361" s="85">
        <f t="shared" si="223"/>
        <v>0</v>
      </c>
      <c r="BE361" s="86">
        <f t="shared" si="208"/>
        <v>0</v>
      </c>
      <c r="BF361" s="87">
        <f>IFERROR(HLOOKUP(BE361,A361:$BD$5001,$BL361,0),0)</f>
        <v>43131</v>
      </c>
      <c r="BG361" s="86">
        <f t="shared" si="209"/>
        <v>0</v>
      </c>
      <c r="BH361" s="87">
        <f>IFERROR(HLOOKUP(BG361,A361:$BD$5001,$BL361,0),0)</f>
        <v>43131</v>
      </c>
      <c r="BI361" s="88">
        <f t="shared" si="212"/>
        <v>0</v>
      </c>
      <c r="BJ361" s="89">
        <f t="shared" si="210"/>
        <v>0</v>
      </c>
      <c r="BL361" s="9">
        <f t="shared" si="211"/>
        <v>650</v>
      </c>
    </row>
    <row r="362" spans="1:64" ht="18" customHeight="1" outlineLevel="2">
      <c r="A362" s="74">
        <f>[1]DATA!A362</f>
        <v>241006</v>
      </c>
      <c r="B362" s="75" t="str">
        <f>[1]DATA!B362</f>
        <v>Juice Mango Small</v>
      </c>
      <c r="C362" s="75" t="str">
        <f>[1]DATA!C362</f>
        <v>Packet</v>
      </c>
      <c r="E362" s="76"/>
      <c r="F362" s="77"/>
      <c r="G362" s="78"/>
      <c r="I362" s="76">
        <f>'[1](01)'!$J362</f>
        <v>243</v>
      </c>
      <c r="J362" s="77">
        <f>'[1](01)'!$K362</f>
        <v>531.91</v>
      </c>
      <c r="K362" s="78">
        <f t="shared" si="207"/>
        <v>1</v>
      </c>
      <c r="M362" s="76">
        <f>'[1](02)'!$J362</f>
        <v>211</v>
      </c>
      <c r="N362" s="77">
        <f>'[1](02)'!$K362</f>
        <v>431.39</v>
      </c>
      <c r="O362" s="78">
        <f t="shared" si="213"/>
        <v>-0.15165876777251186</v>
      </c>
      <c r="Q362" s="76">
        <f>'[1](03)'!$J362</f>
        <v>0</v>
      </c>
      <c r="R362" s="77">
        <f>'[1](03)'!$K362</f>
        <v>0</v>
      </c>
      <c r="S362" s="78">
        <f t="shared" si="214"/>
        <v>0</v>
      </c>
      <c r="U362" s="76">
        <f>'[1](04)'!$J362</f>
        <v>0</v>
      </c>
      <c r="V362" s="77">
        <f>'[1](04)'!$K362</f>
        <v>0</v>
      </c>
      <c r="W362" s="78">
        <f t="shared" si="215"/>
        <v>0</v>
      </c>
      <c r="Y362" s="76">
        <f>'[1](05)'!$J362</f>
        <v>0</v>
      </c>
      <c r="Z362" s="77">
        <f>'[1](05)'!$K362</f>
        <v>0</v>
      </c>
      <c r="AA362" s="78">
        <f t="shared" si="216"/>
        <v>0</v>
      </c>
      <c r="AC362" s="76">
        <f>'[1](06)'!$J362</f>
        <v>0</v>
      </c>
      <c r="AD362" s="77">
        <f>'[1](06)'!$K362</f>
        <v>0</v>
      </c>
      <c r="AE362" s="78">
        <f t="shared" si="217"/>
        <v>0</v>
      </c>
      <c r="AG362" s="76">
        <f>'[1](07)'!$J362</f>
        <v>0</v>
      </c>
      <c r="AH362" s="77">
        <f>'[1](07)'!$K362</f>
        <v>0</v>
      </c>
      <c r="AI362" s="78">
        <f t="shared" si="218"/>
        <v>0</v>
      </c>
      <c r="AK362" s="76">
        <f>'[1](08)'!$J362</f>
        <v>0</v>
      </c>
      <c r="AL362" s="77">
        <f>'[1](08)'!$K362</f>
        <v>0</v>
      </c>
      <c r="AM362" s="78">
        <f t="shared" si="219"/>
        <v>0</v>
      </c>
      <c r="AO362" s="76">
        <f>'[1](09)'!$J362</f>
        <v>0</v>
      </c>
      <c r="AP362" s="77">
        <f>'[1](09)'!$K362</f>
        <v>0</v>
      </c>
      <c r="AQ362" s="78">
        <f t="shared" si="220"/>
        <v>0</v>
      </c>
      <c r="AS362" s="76">
        <f>'[1](10)'!$J362</f>
        <v>0</v>
      </c>
      <c r="AT362" s="77">
        <f>'[1](10)'!$K362</f>
        <v>0</v>
      </c>
      <c r="AU362" s="78">
        <f t="shared" si="221"/>
        <v>0</v>
      </c>
      <c r="AW362" s="76">
        <f>'[1](11)'!$J362</f>
        <v>0</v>
      </c>
      <c r="AX362" s="77">
        <f>'[1](11)'!$K362</f>
        <v>0</v>
      </c>
      <c r="AY362" s="78">
        <f t="shared" si="222"/>
        <v>0</v>
      </c>
      <c r="BA362" s="76">
        <f>'[1](12)'!$J362</f>
        <v>0</v>
      </c>
      <c r="BB362" s="77">
        <f>'[1](12)'!$K362</f>
        <v>0</v>
      </c>
      <c r="BC362" s="78">
        <f t="shared" si="223"/>
        <v>0</v>
      </c>
      <c r="BE362" s="79">
        <f t="shared" si="208"/>
        <v>243</v>
      </c>
      <c r="BF362" s="80">
        <f>IFERROR(HLOOKUP(BE362,A362:$BD$5001,$BL362,0),0)</f>
        <v>43131</v>
      </c>
      <c r="BG362" s="79">
        <f t="shared" si="209"/>
        <v>0</v>
      </c>
      <c r="BH362" s="80">
        <f>IFERROR(HLOOKUP(BG362,A362:$BD$5001,$BL362,0),0)</f>
        <v>43190</v>
      </c>
      <c r="BI362" s="10">
        <f t="shared" si="212"/>
        <v>243</v>
      </c>
      <c r="BJ362" s="11">
        <f t="shared" si="210"/>
        <v>-1</v>
      </c>
      <c r="BL362" s="9">
        <f t="shared" si="211"/>
        <v>649</v>
      </c>
    </row>
    <row r="363" spans="1:64" ht="18" customHeight="1" outlineLevel="2">
      <c r="A363" s="81">
        <f>[1]DATA!A363</f>
        <v>241007</v>
      </c>
      <c r="B363" s="82" t="str">
        <f>[1]DATA!B363</f>
        <v>Juice Orange Large</v>
      </c>
      <c r="C363" s="82" t="str">
        <f>[1]DATA!C363</f>
        <v>Packet 1 Liter</v>
      </c>
      <c r="E363" s="83"/>
      <c r="F363" s="84"/>
      <c r="G363" s="85"/>
      <c r="I363" s="83">
        <f>'[1](01)'!$J363</f>
        <v>0</v>
      </c>
      <c r="J363" s="84">
        <f>'[1](01)'!$K363</f>
        <v>0</v>
      </c>
      <c r="K363" s="85">
        <f t="shared" si="207"/>
        <v>0</v>
      </c>
      <c r="M363" s="83">
        <f>'[1](02)'!$J363</f>
        <v>0</v>
      </c>
      <c r="N363" s="84">
        <f>'[1](02)'!$K363</f>
        <v>0</v>
      </c>
      <c r="O363" s="85">
        <f t="shared" si="213"/>
        <v>0</v>
      </c>
      <c r="Q363" s="83">
        <f>'[1](03)'!$J363</f>
        <v>0</v>
      </c>
      <c r="R363" s="84">
        <f>'[1](03)'!$K363</f>
        <v>0</v>
      </c>
      <c r="S363" s="85">
        <f t="shared" si="214"/>
        <v>0</v>
      </c>
      <c r="U363" s="83">
        <f>'[1](04)'!$J363</f>
        <v>0</v>
      </c>
      <c r="V363" s="84">
        <f>'[1](04)'!$K363</f>
        <v>0</v>
      </c>
      <c r="W363" s="85">
        <f t="shared" si="215"/>
        <v>0</v>
      </c>
      <c r="Y363" s="83">
        <f>'[1](05)'!$J363</f>
        <v>0</v>
      </c>
      <c r="Z363" s="84">
        <f>'[1](05)'!$K363</f>
        <v>0</v>
      </c>
      <c r="AA363" s="85">
        <f t="shared" si="216"/>
        <v>0</v>
      </c>
      <c r="AC363" s="83">
        <f>'[1](06)'!$J363</f>
        <v>0</v>
      </c>
      <c r="AD363" s="84">
        <f>'[1](06)'!$K363</f>
        <v>0</v>
      </c>
      <c r="AE363" s="85">
        <f t="shared" si="217"/>
        <v>0</v>
      </c>
      <c r="AG363" s="83">
        <f>'[1](07)'!$J363</f>
        <v>0</v>
      </c>
      <c r="AH363" s="84">
        <f>'[1](07)'!$K363</f>
        <v>0</v>
      </c>
      <c r="AI363" s="85">
        <f t="shared" si="218"/>
        <v>0</v>
      </c>
      <c r="AK363" s="83">
        <f>'[1](08)'!$J363</f>
        <v>0</v>
      </c>
      <c r="AL363" s="84">
        <f>'[1](08)'!$K363</f>
        <v>0</v>
      </c>
      <c r="AM363" s="85">
        <f t="shared" si="219"/>
        <v>0</v>
      </c>
      <c r="AO363" s="83">
        <f>'[1](09)'!$J363</f>
        <v>0</v>
      </c>
      <c r="AP363" s="84">
        <f>'[1](09)'!$K363</f>
        <v>0</v>
      </c>
      <c r="AQ363" s="85">
        <f t="shared" si="220"/>
        <v>0</v>
      </c>
      <c r="AS363" s="83">
        <f>'[1](10)'!$J363</f>
        <v>0</v>
      </c>
      <c r="AT363" s="84">
        <f>'[1](10)'!$K363</f>
        <v>0</v>
      </c>
      <c r="AU363" s="85">
        <f t="shared" si="221"/>
        <v>0</v>
      </c>
      <c r="AW363" s="83">
        <f>'[1](11)'!$J363</f>
        <v>0</v>
      </c>
      <c r="AX363" s="84">
        <f>'[1](11)'!$K363</f>
        <v>0</v>
      </c>
      <c r="AY363" s="85">
        <f t="shared" si="222"/>
        <v>0</v>
      </c>
      <c r="BA363" s="83">
        <f>'[1](12)'!$J363</f>
        <v>0</v>
      </c>
      <c r="BB363" s="84">
        <f>'[1](12)'!$K363</f>
        <v>0</v>
      </c>
      <c r="BC363" s="85">
        <f t="shared" si="223"/>
        <v>0</v>
      </c>
      <c r="BE363" s="86">
        <f t="shared" si="208"/>
        <v>0</v>
      </c>
      <c r="BF363" s="87">
        <f>IFERROR(HLOOKUP(BE363,A363:$BD$5001,$BL363,0),0)</f>
        <v>43131</v>
      </c>
      <c r="BG363" s="86">
        <f t="shared" si="209"/>
        <v>0</v>
      </c>
      <c r="BH363" s="87">
        <f>IFERROR(HLOOKUP(BG363,A363:$BD$5001,$BL363,0),0)</f>
        <v>43131</v>
      </c>
      <c r="BI363" s="88">
        <f t="shared" si="212"/>
        <v>0</v>
      </c>
      <c r="BJ363" s="89">
        <f t="shared" si="210"/>
        <v>0</v>
      </c>
      <c r="BL363" s="9">
        <f t="shared" si="211"/>
        <v>648</v>
      </c>
    </row>
    <row r="364" spans="1:64" ht="18" customHeight="1" outlineLevel="2">
      <c r="A364" s="74">
        <f>[1]DATA!A364</f>
        <v>241008</v>
      </c>
      <c r="B364" s="75" t="str">
        <f>[1]DATA!B364</f>
        <v>Juice Orange Small</v>
      </c>
      <c r="C364" s="75" t="str">
        <f>[1]DATA!C364</f>
        <v>Packet</v>
      </c>
      <c r="E364" s="76"/>
      <c r="F364" s="77"/>
      <c r="G364" s="78"/>
      <c r="I364" s="76">
        <f>'[1](01)'!$J364</f>
        <v>189</v>
      </c>
      <c r="J364" s="77">
        <f>'[1](01)'!$K364</f>
        <v>364.64</v>
      </c>
      <c r="K364" s="78">
        <f t="shared" si="207"/>
        <v>1</v>
      </c>
      <c r="M364" s="76">
        <f>'[1](02)'!$J364</f>
        <v>108</v>
      </c>
      <c r="N364" s="77">
        <f>'[1](02)'!$K364</f>
        <v>213.77</v>
      </c>
      <c r="O364" s="78">
        <f t="shared" si="213"/>
        <v>-0.75</v>
      </c>
      <c r="Q364" s="76">
        <f>'[1](03)'!$J364</f>
        <v>0</v>
      </c>
      <c r="R364" s="77">
        <f>'[1](03)'!$K364</f>
        <v>0</v>
      </c>
      <c r="S364" s="78">
        <f t="shared" si="214"/>
        <v>0</v>
      </c>
      <c r="U364" s="76">
        <f>'[1](04)'!$J364</f>
        <v>0</v>
      </c>
      <c r="V364" s="77">
        <f>'[1](04)'!$K364</f>
        <v>0</v>
      </c>
      <c r="W364" s="78">
        <f t="shared" si="215"/>
        <v>0</v>
      </c>
      <c r="Y364" s="76">
        <f>'[1](05)'!$J364</f>
        <v>0</v>
      </c>
      <c r="Z364" s="77">
        <f>'[1](05)'!$K364</f>
        <v>0</v>
      </c>
      <c r="AA364" s="78">
        <f t="shared" si="216"/>
        <v>0</v>
      </c>
      <c r="AC364" s="76">
        <f>'[1](06)'!$J364</f>
        <v>0</v>
      </c>
      <c r="AD364" s="77">
        <f>'[1](06)'!$K364</f>
        <v>0</v>
      </c>
      <c r="AE364" s="78">
        <f t="shared" si="217"/>
        <v>0</v>
      </c>
      <c r="AG364" s="76">
        <f>'[1](07)'!$J364</f>
        <v>0</v>
      </c>
      <c r="AH364" s="77">
        <f>'[1](07)'!$K364</f>
        <v>0</v>
      </c>
      <c r="AI364" s="78">
        <f t="shared" si="218"/>
        <v>0</v>
      </c>
      <c r="AK364" s="76">
        <f>'[1](08)'!$J364</f>
        <v>0</v>
      </c>
      <c r="AL364" s="77">
        <f>'[1](08)'!$K364</f>
        <v>0</v>
      </c>
      <c r="AM364" s="78">
        <f t="shared" si="219"/>
        <v>0</v>
      </c>
      <c r="AO364" s="76">
        <f>'[1](09)'!$J364</f>
        <v>0</v>
      </c>
      <c r="AP364" s="77">
        <f>'[1](09)'!$K364</f>
        <v>0</v>
      </c>
      <c r="AQ364" s="78">
        <f t="shared" si="220"/>
        <v>0</v>
      </c>
      <c r="AS364" s="76">
        <f>'[1](10)'!$J364</f>
        <v>0</v>
      </c>
      <c r="AT364" s="77">
        <f>'[1](10)'!$K364</f>
        <v>0</v>
      </c>
      <c r="AU364" s="78">
        <f t="shared" si="221"/>
        <v>0</v>
      </c>
      <c r="AW364" s="76">
        <f>'[1](11)'!$J364</f>
        <v>0</v>
      </c>
      <c r="AX364" s="77">
        <f>'[1](11)'!$K364</f>
        <v>0</v>
      </c>
      <c r="AY364" s="78">
        <f t="shared" si="222"/>
        <v>0</v>
      </c>
      <c r="BA364" s="76">
        <f>'[1](12)'!$J364</f>
        <v>0</v>
      </c>
      <c r="BB364" s="77">
        <f>'[1](12)'!$K364</f>
        <v>0</v>
      </c>
      <c r="BC364" s="78">
        <f t="shared" si="223"/>
        <v>0</v>
      </c>
      <c r="BE364" s="79">
        <f t="shared" si="208"/>
        <v>189</v>
      </c>
      <c r="BF364" s="80">
        <f>IFERROR(HLOOKUP(BE364,A364:$BD$5001,$BL364,0),0)</f>
        <v>43131</v>
      </c>
      <c r="BG364" s="79">
        <f t="shared" si="209"/>
        <v>0</v>
      </c>
      <c r="BH364" s="80">
        <f>IFERROR(HLOOKUP(BG364,A364:$BD$5001,$BL364,0),0)</f>
        <v>43190</v>
      </c>
      <c r="BI364" s="10">
        <f t="shared" si="212"/>
        <v>189</v>
      </c>
      <c r="BJ364" s="11">
        <f t="shared" si="210"/>
        <v>-1</v>
      </c>
      <c r="BL364" s="9">
        <f t="shared" si="211"/>
        <v>647</v>
      </c>
    </row>
    <row r="365" spans="1:64" ht="18" customHeight="1" outlineLevel="2">
      <c r="A365" s="81">
        <f>[1]DATA!A365</f>
        <v>241009</v>
      </c>
      <c r="B365" s="82" t="str">
        <f>[1]DATA!B365</f>
        <v>Juice Pineapple Large</v>
      </c>
      <c r="C365" s="82" t="str">
        <f>[1]DATA!C365</f>
        <v>Packet 1 Liter</v>
      </c>
      <c r="E365" s="83"/>
      <c r="F365" s="84"/>
      <c r="G365" s="85"/>
      <c r="I365" s="83">
        <f>'[1](01)'!$J365</f>
        <v>0</v>
      </c>
      <c r="J365" s="84">
        <f>'[1](01)'!$K365</f>
        <v>0</v>
      </c>
      <c r="K365" s="85">
        <f t="shared" si="207"/>
        <v>0</v>
      </c>
      <c r="M365" s="83">
        <f>'[1](02)'!$J365</f>
        <v>0</v>
      </c>
      <c r="N365" s="84">
        <f>'[1](02)'!$K365</f>
        <v>0</v>
      </c>
      <c r="O365" s="85">
        <f t="shared" si="213"/>
        <v>0</v>
      </c>
      <c r="Q365" s="83">
        <f>'[1](03)'!$J365</f>
        <v>0</v>
      </c>
      <c r="R365" s="84">
        <f>'[1](03)'!$K365</f>
        <v>0</v>
      </c>
      <c r="S365" s="85">
        <f t="shared" si="214"/>
        <v>0</v>
      </c>
      <c r="U365" s="83">
        <f>'[1](04)'!$J365</f>
        <v>0</v>
      </c>
      <c r="V365" s="84">
        <f>'[1](04)'!$K365</f>
        <v>0</v>
      </c>
      <c r="W365" s="85">
        <f t="shared" si="215"/>
        <v>0</v>
      </c>
      <c r="Y365" s="83">
        <f>'[1](05)'!$J365</f>
        <v>0</v>
      </c>
      <c r="Z365" s="84">
        <f>'[1](05)'!$K365</f>
        <v>0</v>
      </c>
      <c r="AA365" s="85">
        <f t="shared" si="216"/>
        <v>0</v>
      </c>
      <c r="AC365" s="83">
        <f>'[1](06)'!$J365</f>
        <v>0</v>
      </c>
      <c r="AD365" s="84">
        <f>'[1](06)'!$K365</f>
        <v>0</v>
      </c>
      <c r="AE365" s="85">
        <f t="shared" si="217"/>
        <v>0</v>
      </c>
      <c r="AG365" s="83">
        <f>'[1](07)'!$J365</f>
        <v>0</v>
      </c>
      <c r="AH365" s="84">
        <f>'[1](07)'!$K365</f>
        <v>0</v>
      </c>
      <c r="AI365" s="85">
        <f t="shared" si="218"/>
        <v>0</v>
      </c>
      <c r="AK365" s="83">
        <f>'[1](08)'!$J365</f>
        <v>0</v>
      </c>
      <c r="AL365" s="84">
        <f>'[1](08)'!$K365</f>
        <v>0</v>
      </c>
      <c r="AM365" s="85">
        <f t="shared" si="219"/>
        <v>0</v>
      </c>
      <c r="AO365" s="83">
        <f>'[1](09)'!$J365</f>
        <v>0</v>
      </c>
      <c r="AP365" s="84">
        <f>'[1](09)'!$K365</f>
        <v>0</v>
      </c>
      <c r="AQ365" s="85">
        <f t="shared" si="220"/>
        <v>0</v>
      </c>
      <c r="AS365" s="83">
        <f>'[1](10)'!$J365</f>
        <v>0</v>
      </c>
      <c r="AT365" s="84">
        <f>'[1](10)'!$K365</f>
        <v>0</v>
      </c>
      <c r="AU365" s="85">
        <f t="shared" si="221"/>
        <v>0</v>
      </c>
      <c r="AW365" s="83">
        <f>'[1](11)'!$J365</f>
        <v>0</v>
      </c>
      <c r="AX365" s="84">
        <f>'[1](11)'!$K365</f>
        <v>0</v>
      </c>
      <c r="AY365" s="85">
        <f t="shared" si="222"/>
        <v>0</v>
      </c>
      <c r="BA365" s="83">
        <f>'[1](12)'!$J365</f>
        <v>0</v>
      </c>
      <c r="BB365" s="84">
        <f>'[1](12)'!$K365</f>
        <v>0</v>
      </c>
      <c r="BC365" s="85">
        <f t="shared" si="223"/>
        <v>0</v>
      </c>
      <c r="BE365" s="86">
        <f t="shared" si="208"/>
        <v>0</v>
      </c>
      <c r="BF365" s="87">
        <f>IFERROR(HLOOKUP(BE365,A365:$BD$5001,$BL365,0),0)</f>
        <v>43131</v>
      </c>
      <c r="BG365" s="86">
        <f t="shared" si="209"/>
        <v>0</v>
      </c>
      <c r="BH365" s="87">
        <f>IFERROR(HLOOKUP(BG365,A365:$BD$5001,$BL365,0),0)</f>
        <v>43131</v>
      </c>
      <c r="BI365" s="88">
        <f t="shared" si="212"/>
        <v>0</v>
      </c>
      <c r="BJ365" s="89">
        <f t="shared" si="210"/>
        <v>0</v>
      </c>
      <c r="BL365" s="9">
        <f t="shared" si="211"/>
        <v>646</v>
      </c>
    </row>
    <row r="366" spans="1:64" ht="18" customHeight="1" outlineLevel="2">
      <c r="A366" s="74">
        <f>[1]DATA!A366</f>
        <v>241010</v>
      </c>
      <c r="B366" s="75" t="str">
        <f>[1]DATA!B366</f>
        <v>Juice Pineapple Small</v>
      </c>
      <c r="C366" s="75" t="str">
        <f>[1]DATA!C366</f>
        <v>Packet</v>
      </c>
      <c r="E366" s="76"/>
      <c r="F366" s="77"/>
      <c r="G366" s="78"/>
      <c r="I366" s="76">
        <f>'[1](01)'!$J366</f>
        <v>0</v>
      </c>
      <c r="J366" s="77">
        <f>'[1](01)'!$K366</f>
        <v>0</v>
      </c>
      <c r="K366" s="78">
        <f t="shared" si="207"/>
        <v>0</v>
      </c>
      <c r="M366" s="76">
        <f>'[1](02)'!$J366</f>
        <v>0</v>
      </c>
      <c r="N366" s="77">
        <f>'[1](02)'!$K366</f>
        <v>0</v>
      </c>
      <c r="O366" s="78">
        <f t="shared" si="213"/>
        <v>0</v>
      </c>
      <c r="Q366" s="76">
        <f>'[1](03)'!$J366</f>
        <v>0</v>
      </c>
      <c r="R366" s="77">
        <f>'[1](03)'!$K366</f>
        <v>0</v>
      </c>
      <c r="S366" s="78">
        <f t="shared" si="214"/>
        <v>0</v>
      </c>
      <c r="U366" s="76">
        <f>'[1](04)'!$J366</f>
        <v>0</v>
      </c>
      <c r="V366" s="77">
        <f>'[1](04)'!$K366</f>
        <v>0</v>
      </c>
      <c r="W366" s="78">
        <f t="shared" si="215"/>
        <v>0</v>
      </c>
      <c r="Y366" s="76">
        <f>'[1](05)'!$J366</f>
        <v>0</v>
      </c>
      <c r="Z366" s="77">
        <f>'[1](05)'!$K366</f>
        <v>0</v>
      </c>
      <c r="AA366" s="78">
        <f t="shared" si="216"/>
        <v>0</v>
      </c>
      <c r="AC366" s="76">
        <f>'[1](06)'!$J366</f>
        <v>0</v>
      </c>
      <c r="AD366" s="77">
        <f>'[1](06)'!$K366</f>
        <v>0</v>
      </c>
      <c r="AE366" s="78">
        <f t="shared" si="217"/>
        <v>0</v>
      </c>
      <c r="AG366" s="76">
        <f>'[1](07)'!$J366</f>
        <v>0</v>
      </c>
      <c r="AH366" s="77">
        <f>'[1](07)'!$K366</f>
        <v>0</v>
      </c>
      <c r="AI366" s="78">
        <f t="shared" si="218"/>
        <v>0</v>
      </c>
      <c r="AK366" s="76">
        <f>'[1](08)'!$J366</f>
        <v>0</v>
      </c>
      <c r="AL366" s="77">
        <f>'[1](08)'!$K366</f>
        <v>0</v>
      </c>
      <c r="AM366" s="78">
        <f t="shared" si="219"/>
        <v>0</v>
      </c>
      <c r="AO366" s="76">
        <f>'[1](09)'!$J366</f>
        <v>0</v>
      </c>
      <c r="AP366" s="77">
        <f>'[1](09)'!$K366</f>
        <v>0</v>
      </c>
      <c r="AQ366" s="78">
        <f t="shared" si="220"/>
        <v>0</v>
      </c>
      <c r="AS366" s="76">
        <f>'[1](10)'!$J366</f>
        <v>0</v>
      </c>
      <c r="AT366" s="77">
        <f>'[1](10)'!$K366</f>
        <v>0</v>
      </c>
      <c r="AU366" s="78">
        <f t="shared" si="221"/>
        <v>0</v>
      </c>
      <c r="AW366" s="76">
        <f>'[1](11)'!$J366</f>
        <v>0</v>
      </c>
      <c r="AX366" s="77">
        <f>'[1](11)'!$K366</f>
        <v>0</v>
      </c>
      <c r="AY366" s="78">
        <f t="shared" si="222"/>
        <v>0</v>
      </c>
      <c r="BA366" s="76">
        <f>'[1](12)'!$J366</f>
        <v>0</v>
      </c>
      <c r="BB366" s="77">
        <f>'[1](12)'!$K366</f>
        <v>0</v>
      </c>
      <c r="BC366" s="78">
        <f t="shared" si="223"/>
        <v>0</v>
      </c>
      <c r="BE366" s="79">
        <f t="shared" si="208"/>
        <v>0</v>
      </c>
      <c r="BF366" s="80">
        <f>IFERROR(HLOOKUP(BE366,A366:$BD$5001,$BL366,0),0)</f>
        <v>43131</v>
      </c>
      <c r="BG366" s="79">
        <f t="shared" si="209"/>
        <v>0</v>
      </c>
      <c r="BH366" s="80">
        <f>IFERROR(HLOOKUP(BG366,A366:$BD$5001,$BL366,0),0)</f>
        <v>43131</v>
      </c>
      <c r="BI366" s="10">
        <f t="shared" si="212"/>
        <v>0</v>
      </c>
      <c r="BJ366" s="11">
        <f t="shared" si="210"/>
        <v>0</v>
      </c>
      <c r="BL366" s="9">
        <f t="shared" si="211"/>
        <v>645</v>
      </c>
    </row>
    <row r="367" spans="1:64" ht="18" customHeight="1" outlineLevel="2">
      <c r="A367" s="81">
        <f>[1]DATA!A367</f>
        <v>241011</v>
      </c>
      <c r="B367" s="82" t="str">
        <f>[1]DATA!B367</f>
        <v>Juice Tomato 170 Gr</v>
      </c>
      <c r="C367" s="82" t="str">
        <f>[1]DATA!C367</f>
        <v>Packet</v>
      </c>
      <c r="E367" s="83"/>
      <c r="F367" s="84"/>
      <c r="G367" s="85"/>
      <c r="I367" s="83">
        <f>'[1](01)'!$J367</f>
        <v>0</v>
      </c>
      <c r="J367" s="84">
        <f>'[1](01)'!$K367</f>
        <v>0</v>
      </c>
      <c r="K367" s="85">
        <f t="shared" si="207"/>
        <v>0</v>
      </c>
      <c r="M367" s="83">
        <f>'[1](02)'!$J367</f>
        <v>0</v>
      </c>
      <c r="N367" s="84">
        <f>'[1](02)'!$K367</f>
        <v>0</v>
      </c>
      <c r="O367" s="85">
        <f t="shared" si="213"/>
        <v>0</v>
      </c>
      <c r="Q367" s="83">
        <f>'[1](03)'!$J367</f>
        <v>0</v>
      </c>
      <c r="R367" s="84">
        <f>'[1](03)'!$K367</f>
        <v>0</v>
      </c>
      <c r="S367" s="85">
        <f t="shared" si="214"/>
        <v>0</v>
      </c>
      <c r="U367" s="83">
        <f>'[1](04)'!$J367</f>
        <v>0</v>
      </c>
      <c r="V367" s="84">
        <f>'[1](04)'!$K367</f>
        <v>0</v>
      </c>
      <c r="W367" s="85">
        <f t="shared" si="215"/>
        <v>0</v>
      </c>
      <c r="Y367" s="83">
        <f>'[1](05)'!$J367</f>
        <v>0</v>
      </c>
      <c r="Z367" s="84">
        <f>'[1](05)'!$K367</f>
        <v>0</v>
      </c>
      <c r="AA367" s="85">
        <f t="shared" si="216"/>
        <v>0</v>
      </c>
      <c r="AC367" s="83">
        <f>'[1](06)'!$J367</f>
        <v>0</v>
      </c>
      <c r="AD367" s="84">
        <f>'[1](06)'!$K367</f>
        <v>0</v>
      </c>
      <c r="AE367" s="85">
        <f t="shared" si="217"/>
        <v>0</v>
      </c>
      <c r="AG367" s="83">
        <f>'[1](07)'!$J367</f>
        <v>0</v>
      </c>
      <c r="AH367" s="84">
        <f>'[1](07)'!$K367</f>
        <v>0</v>
      </c>
      <c r="AI367" s="85">
        <f t="shared" si="218"/>
        <v>0</v>
      </c>
      <c r="AK367" s="83">
        <f>'[1](08)'!$J367</f>
        <v>0</v>
      </c>
      <c r="AL367" s="84">
        <f>'[1](08)'!$K367</f>
        <v>0</v>
      </c>
      <c r="AM367" s="85">
        <f t="shared" si="219"/>
        <v>0</v>
      </c>
      <c r="AO367" s="83">
        <f>'[1](09)'!$J367</f>
        <v>0</v>
      </c>
      <c r="AP367" s="84">
        <f>'[1](09)'!$K367</f>
        <v>0</v>
      </c>
      <c r="AQ367" s="85">
        <f t="shared" si="220"/>
        <v>0</v>
      </c>
      <c r="AS367" s="83">
        <f>'[1](10)'!$J367</f>
        <v>0</v>
      </c>
      <c r="AT367" s="84">
        <f>'[1](10)'!$K367</f>
        <v>0</v>
      </c>
      <c r="AU367" s="85">
        <f t="shared" si="221"/>
        <v>0</v>
      </c>
      <c r="AW367" s="83">
        <f>'[1](11)'!$J367</f>
        <v>0</v>
      </c>
      <c r="AX367" s="84">
        <f>'[1](11)'!$K367</f>
        <v>0</v>
      </c>
      <c r="AY367" s="85">
        <f t="shared" si="222"/>
        <v>0</v>
      </c>
      <c r="BA367" s="83">
        <f>'[1](12)'!$J367</f>
        <v>0</v>
      </c>
      <c r="BB367" s="84">
        <f>'[1](12)'!$K367</f>
        <v>0</v>
      </c>
      <c r="BC367" s="85">
        <f t="shared" si="223"/>
        <v>0</v>
      </c>
      <c r="BE367" s="86">
        <f t="shared" si="208"/>
        <v>0</v>
      </c>
      <c r="BF367" s="87">
        <f>IFERROR(HLOOKUP(BE367,A367:$BD$5001,$BL367,0),0)</f>
        <v>43131</v>
      </c>
      <c r="BG367" s="86">
        <f t="shared" si="209"/>
        <v>0</v>
      </c>
      <c r="BH367" s="87">
        <f>IFERROR(HLOOKUP(BG367,A367:$BD$5001,$BL367,0),0)</f>
        <v>43131</v>
      </c>
      <c r="BI367" s="88">
        <f t="shared" si="212"/>
        <v>0</v>
      </c>
      <c r="BJ367" s="89">
        <f t="shared" si="210"/>
        <v>0</v>
      </c>
      <c r="BL367" s="9">
        <f t="shared" si="211"/>
        <v>644</v>
      </c>
    </row>
    <row r="368" spans="1:64" ht="18" customHeight="1" outlineLevel="2">
      <c r="A368" s="74">
        <f>[1]DATA!A368</f>
        <v>241012</v>
      </c>
      <c r="B368" s="75" t="str">
        <f>[1]DATA!B368</f>
        <v>Juice Diet Small</v>
      </c>
      <c r="C368" s="75" t="str">
        <f>[1]DATA!C368</f>
        <v>Packet</v>
      </c>
      <c r="E368" s="76"/>
      <c r="F368" s="77"/>
      <c r="G368" s="78"/>
      <c r="I368" s="76">
        <f>'[1](01)'!$J368</f>
        <v>0</v>
      </c>
      <c r="J368" s="77">
        <f>'[1](01)'!$K368</f>
        <v>0</v>
      </c>
      <c r="K368" s="78">
        <f t="shared" si="207"/>
        <v>0</v>
      </c>
      <c r="M368" s="76">
        <f>'[1](02)'!$J368</f>
        <v>0</v>
      </c>
      <c r="N368" s="77">
        <f>'[1](02)'!$K368</f>
        <v>0</v>
      </c>
      <c r="O368" s="78">
        <f t="shared" si="213"/>
        <v>0</v>
      </c>
      <c r="Q368" s="76">
        <f>'[1](03)'!$J368</f>
        <v>0</v>
      </c>
      <c r="R368" s="77">
        <f>'[1](03)'!$K368</f>
        <v>0</v>
      </c>
      <c r="S368" s="78">
        <f t="shared" si="214"/>
        <v>0</v>
      </c>
      <c r="U368" s="76">
        <f>'[1](04)'!$J368</f>
        <v>0</v>
      </c>
      <c r="V368" s="77">
        <f>'[1](04)'!$K368</f>
        <v>0</v>
      </c>
      <c r="W368" s="78">
        <f t="shared" si="215"/>
        <v>0</v>
      </c>
      <c r="Y368" s="76">
        <f>'[1](05)'!$J368</f>
        <v>0</v>
      </c>
      <c r="Z368" s="77">
        <f>'[1](05)'!$K368</f>
        <v>0</v>
      </c>
      <c r="AA368" s="78">
        <f t="shared" si="216"/>
        <v>0</v>
      </c>
      <c r="AC368" s="76">
        <f>'[1](06)'!$J368</f>
        <v>0</v>
      </c>
      <c r="AD368" s="77">
        <f>'[1](06)'!$K368</f>
        <v>0</v>
      </c>
      <c r="AE368" s="78">
        <f t="shared" si="217"/>
        <v>0</v>
      </c>
      <c r="AG368" s="76">
        <f>'[1](07)'!$J368</f>
        <v>0</v>
      </c>
      <c r="AH368" s="77">
        <f>'[1](07)'!$K368</f>
        <v>0</v>
      </c>
      <c r="AI368" s="78">
        <f t="shared" si="218"/>
        <v>0</v>
      </c>
      <c r="AK368" s="76">
        <f>'[1](08)'!$J368</f>
        <v>0</v>
      </c>
      <c r="AL368" s="77">
        <f>'[1](08)'!$K368</f>
        <v>0</v>
      </c>
      <c r="AM368" s="78">
        <f t="shared" si="219"/>
        <v>0</v>
      </c>
      <c r="AO368" s="76">
        <f>'[1](09)'!$J368</f>
        <v>0</v>
      </c>
      <c r="AP368" s="77">
        <f>'[1](09)'!$K368</f>
        <v>0</v>
      </c>
      <c r="AQ368" s="78">
        <f t="shared" si="220"/>
        <v>0</v>
      </c>
      <c r="AS368" s="76">
        <f>'[1](10)'!$J368</f>
        <v>0</v>
      </c>
      <c r="AT368" s="77">
        <f>'[1](10)'!$K368</f>
        <v>0</v>
      </c>
      <c r="AU368" s="78">
        <f t="shared" si="221"/>
        <v>0</v>
      </c>
      <c r="AW368" s="76">
        <f>'[1](11)'!$J368</f>
        <v>0</v>
      </c>
      <c r="AX368" s="77">
        <f>'[1](11)'!$K368</f>
        <v>0</v>
      </c>
      <c r="AY368" s="78">
        <f t="shared" si="222"/>
        <v>0</v>
      </c>
      <c r="BA368" s="76">
        <f>'[1](12)'!$J368</f>
        <v>0</v>
      </c>
      <c r="BB368" s="77">
        <f>'[1](12)'!$K368</f>
        <v>0</v>
      </c>
      <c r="BC368" s="78">
        <f t="shared" si="223"/>
        <v>0</v>
      </c>
      <c r="BE368" s="79">
        <f t="shared" si="208"/>
        <v>0</v>
      </c>
      <c r="BF368" s="80">
        <f>IFERROR(HLOOKUP(BE368,A368:$BD$5001,$BL368,0),0)</f>
        <v>43131</v>
      </c>
      <c r="BG368" s="79">
        <f t="shared" si="209"/>
        <v>0</v>
      </c>
      <c r="BH368" s="80">
        <f>IFERROR(HLOOKUP(BG368,A368:$BD$5001,$BL368,0),0)</f>
        <v>43131</v>
      </c>
      <c r="BI368" s="10">
        <f t="shared" si="212"/>
        <v>0</v>
      </c>
      <c r="BJ368" s="11">
        <f t="shared" si="210"/>
        <v>0</v>
      </c>
      <c r="BL368" s="9">
        <f t="shared" si="211"/>
        <v>643</v>
      </c>
    </row>
    <row r="369" spans="1:64" ht="18" customHeight="1" outlineLevel="2">
      <c r="A369" s="81">
        <f>[1]DATA!A369</f>
        <v>241013</v>
      </c>
      <c r="B369" s="82" t="str">
        <f>[1]DATA!B369</f>
        <v>Juice Tomato Liter</v>
      </c>
      <c r="C369" s="82" t="str">
        <f>[1]DATA!C369</f>
        <v>Packet 1 Liter</v>
      </c>
      <c r="E369" s="83"/>
      <c r="F369" s="84"/>
      <c r="G369" s="85"/>
      <c r="I369" s="83">
        <f>'[1](01)'!$J369</f>
        <v>0</v>
      </c>
      <c r="J369" s="84">
        <f>'[1](01)'!$K369</f>
        <v>0</v>
      </c>
      <c r="K369" s="85">
        <f t="shared" si="207"/>
        <v>0</v>
      </c>
      <c r="M369" s="83">
        <f>'[1](02)'!$J369</f>
        <v>0</v>
      </c>
      <c r="N369" s="84">
        <f>'[1](02)'!$K369</f>
        <v>0</v>
      </c>
      <c r="O369" s="85">
        <f t="shared" si="213"/>
        <v>0</v>
      </c>
      <c r="Q369" s="83">
        <f>'[1](03)'!$J369</f>
        <v>0</v>
      </c>
      <c r="R369" s="84">
        <f>'[1](03)'!$K369</f>
        <v>0</v>
      </c>
      <c r="S369" s="85">
        <f t="shared" si="214"/>
        <v>0</v>
      </c>
      <c r="U369" s="83">
        <f>'[1](04)'!$J369</f>
        <v>0</v>
      </c>
      <c r="V369" s="84">
        <f>'[1](04)'!$K369</f>
        <v>0</v>
      </c>
      <c r="W369" s="85">
        <f t="shared" si="215"/>
        <v>0</v>
      </c>
      <c r="Y369" s="83">
        <f>'[1](05)'!$J369</f>
        <v>0</v>
      </c>
      <c r="Z369" s="84">
        <f>'[1](05)'!$K369</f>
        <v>0</v>
      </c>
      <c r="AA369" s="85">
        <f t="shared" si="216"/>
        <v>0</v>
      </c>
      <c r="AC369" s="83">
        <f>'[1](06)'!$J369</f>
        <v>0</v>
      </c>
      <c r="AD369" s="84">
        <f>'[1](06)'!$K369</f>
        <v>0</v>
      </c>
      <c r="AE369" s="85">
        <f t="shared" si="217"/>
        <v>0</v>
      </c>
      <c r="AG369" s="83">
        <f>'[1](07)'!$J369</f>
        <v>0</v>
      </c>
      <c r="AH369" s="84">
        <f>'[1](07)'!$K369</f>
        <v>0</v>
      </c>
      <c r="AI369" s="85">
        <f t="shared" si="218"/>
        <v>0</v>
      </c>
      <c r="AK369" s="83">
        <f>'[1](08)'!$J369</f>
        <v>0</v>
      </c>
      <c r="AL369" s="84">
        <f>'[1](08)'!$K369</f>
        <v>0</v>
      </c>
      <c r="AM369" s="85">
        <f t="shared" si="219"/>
        <v>0</v>
      </c>
      <c r="AO369" s="83">
        <f>'[1](09)'!$J369</f>
        <v>0</v>
      </c>
      <c r="AP369" s="84">
        <f>'[1](09)'!$K369</f>
        <v>0</v>
      </c>
      <c r="AQ369" s="85">
        <f t="shared" si="220"/>
        <v>0</v>
      </c>
      <c r="AS369" s="83">
        <f>'[1](10)'!$J369</f>
        <v>0</v>
      </c>
      <c r="AT369" s="84">
        <f>'[1](10)'!$K369</f>
        <v>0</v>
      </c>
      <c r="AU369" s="85">
        <f t="shared" si="221"/>
        <v>0</v>
      </c>
      <c r="AW369" s="83">
        <f>'[1](11)'!$J369</f>
        <v>0</v>
      </c>
      <c r="AX369" s="84">
        <f>'[1](11)'!$K369</f>
        <v>0</v>
      </c>
      <c r="AY369" s="85">
        <f t="shared" si="222"/>
        <v>0</v>
      </c>
      <c r="BA369" s="83">
        <f>'[1](12)'!$J369</f>
        <v>0</v>
      </c>
      <c r="BB369" s="84">
        <f>'[1](12)'!$K369</f>
        <v>0</v>
      </c>
      <c r="BC369" s="85">
        <f t="shared" si="223"/>
        <v>0</v>
      </c>
      <c r="BE369" s="86">
        <f t="shared" si="208"/>
        <v>0</v>
      </c>
      <c r="BF369" s="87">
        <f>IFERROR(HLOOKUP(BE369,A369:$BD$5001,$BL369,0),0)</f>
        <v>43131</v>
      </c>
      <c r="BG369" s="86">
        <f t="shared" si="209"/>
        <v>0</v>
      </c>
      <c r="BH369" s="87">
        <f>IFERROR(HLOOKUP(BG369,A369:$BD$5001,$BL369,0),0)</f>
        <v>43131</v>
      </c>
      <c r="BI369" s="88">
        <f t="shared" si="212"/>
        <v>0</v>
      </c>
      <c r="BJ369" s="89">
        <f t="shared" si="210"/>
        <v>0</v>
      </c>
      <c r="BL369" s="9">
        <f t="shared" si="211"/>
        <v>642</v>
      </c>
    </row>
    <row r="370" spans="1:64" ht="18" customHeight="1" outlineLevel="2">
      <c r="A370" s="74">
        <f>[1]DATA!A370</f>
        <v>241014</v>
      </c>
      <c r="B370" s="75" t="str">
        <f>[1]DATA!B370</f>
        <v>Juice Tomato 250 Gr</v>
      </c>
      <c r="C370" s="75" t="str">
        <f>[1]DATA!C370</f>
        <v>Bottle 250 Gr</v>
      </c>
      <c r="E370" s="76"/>
      <c r="F370" s="77"/>
      <c r="G370" s="78"/>
      <c r="I370" s="76">
        <f>'[1](01)'!$J370</f>
        <v>0</v>
      </c>
      <c r="J370" s="77">
        <f>'[1](01)'!$K370</f>
        <v>0</v>
      </c>
      <c r="K370" s="78">
        <f t="shared" si="207"/>
        <v>0</v>
      </c>
      <c r="M370" s="76">
        <f>'[1](02)'!$J370</f>
        <v>0</v>
      </c>
      <c r="N370" s="77">
        <f>'[1](02)'!$K370</f>
        <v>0</v>
      </c>
      <c r="O370" s="78">
        <f t="shared" si="213"/>
        <v>0</v>
      </c>
      <c r="Q370" s="76">
        <f>'[1](03)'!$J370</f>
        <v>0</v>
      </c>
      <c r="R370" s="77">
        <f>'[1](03)'!$K370</f>
        <v>0</v>
      </c>
      <c r="S370" s="78">
        <f t="shared" si="214"/>
        <v>0</v>
      </c>
      <c r="U370" s="76">
        <f>'[1](04)'!$J370</f>
        <v>0</v>
      </c>
      <c r="V370" s="77">
        <f>'[1](04)'!$K370</f>
        <v>0</v>
      </c>
      <c r="W370" s="78">
        <f t="shared" si="215"/>
        <v>0</v>
      </c>
      <c r="Y370" s="76">
        <f>'[1](05)'!$J370</f>
        <v>0</v>
      </c>
      <c r="Z370" s="77">
        <f>'[1](05)'!$K370</f>
        <v>0</v>
      </c>
      <c r="AA370" s="78">
        <f t="shared" si="216"/>
        <v>0</v>
      </c>
      <c r="AC370" s="76">
        <f>'[1](06)'!$J370</f>
        <v>0</v>
      </c>
      <c r="AD370" s="77">
        <f>'[1](06)'!$K370</f>
        <v>0</v>
      </c>
      <c r="AE370" s="78">
        <f t="shared" si="217"/>
        <v>0</v>
      </c>
      <c r="AG370" s="76">
        <f>'[1](07)'!$J370</f>
        <v>0</v>
      </c>
      <c r="AH370" s="77">
        <f>'[1](07)'!$K370</f>
        <v>0</v>
      </c>
      <c r="AI370" s="78">
        <f t="shared" si="218"/>
        <v>0</v>
      </c>
      <c r="AK370" s="76">
        <f>'[1](08)'!$J370</f>
        <v>0</v>
      </c>
      <c r="AL370" s="77">
        <f>'[1](08)'!$K370</f>
        <v>0</v>
      </c>
      <c r="AM370" s="78">
        <f t="shared" si="219"/>
        <v>0</v>
      </c>
      <c r="AO370" s="76">
        <f>'[1](09)'!$J370</f>
        <v>0</v>
      </c>
      <c r="AP370" s="77">
        <f>'[1](09)'!$K370</f>
        <v>0</v>
      </c>
      <c r="AQ370" s="78">
        <f t="shared" si="220"/>
        <v>0</v>
      </c>
      <c r="AS370" s="76">
        <f>'[1](10)'!$J370</f>
        <v>0</v>
      </c>
      <c r="AT370" s="77">
        <f>'[1](10)'!$K370</f>
        <v>0</v>
      </c>
      <c r="AU370" s="78">
        <f t="shared" si="221"/>
        <v>0</v>
      </c>
      <c r="AW370" s="76">
        <f>'[1](11)'!$J370</f>
        <v>0</v>
      </c>
      <c r="AX370" s="77">
        <f>'[1](11)'!$K370</f>
        <v>0</v>
      </c>
      <c r="AY370" s="78">
        <f t="shared" si="222"/>
        <v>0</v>
      </c>
      <c r="BA370" s="76">
        <f>'[1](12)'!$J370</f>
        <v>0</v>
      </c>
      <c r="BB370" s="77">
        <f>'[1](12)'!$K370</f>
        <v>0</v>
      </c>
      <c r="BC370" s="78">
        <f t="shared" si="223"/>
        <v>0</v>
      </c>
      <c r="BE370" s="79">
        <f t="shared" si="208"/>
        <v>0</v>
      </c>
      <c r="BF370" s="80">
        <f>IFERROR(HLOOKUP(BE370,A370:$BD$5001,$BL370,0),0)</f>
        <v>43131</v>
      </c>
      <c r="BG370" s="79">
        <f t="shared" si="209"/>
        <v>0</v>
      </c>
      <c r="BH370" s="80">
        <f>IFERROR(HLOOKUP(BG370,A370:$BD$5001,$BL370,0),0)</f>
        <v>43131</v>
      </c>
      <c r="BI370" s="10">
        <f t="shared" si="212"/>
        <v>0</v>
      </c>
      <c r="BJ370" s="11">
        <f t="shared" si="210"/>
        <v>0</v>
      </c>
      <c r="BL370" s="9">
        <f t="shared" si="211"/>
        <v>641</v>
      </c>
    </row>
    <row r="371" spans="1:64" ht="18" customHeight="1" outlineLevel="2">
      <c r="A371" s="81">
        <f>[1]DATA!A371</f>
        <v>241015</v>
      </c>
      <c r="B371" s="82" t="str">
        <f>[1]DATA!B371</f>
        <v>Juice Cocktail Small</v>
      </c>
      <c r="C371" s="82" t="str">
        <f>[1]DATA!C371</f>
        <v>Packet</v>
      </c>
      <c r="E371" s="83"/>
      <c r="F371" s="84"/>
      <c r="G371" s="85"/>
      <c r="I371" s="83">
        <f>'[1](01)'!$J371</f>
        <v>0</v>
      </c>
      <c r="J371" s="84">
        <f>'[1](01)'!$K371</f>
        <v>0</v>
      </c>
      <c r="K371" s="85">
        <f t="shared" si="207"/>
        <v>0</v>
      </c>
      <c r="M371" s="83">
        <f>'[1](02)'!$J371</f>
        <v>108</v>
      </c>
      <c r="N371" s="84">
        <f>'[1](02)'!$K371</f>
        <v>224.56</v>
      </c>
      <c r="O371" s="85">
        <f t="shared" si="213"/>
        <v>1</v>
      </c>
      <c r="Q371" s="83">
        <f>'[1](03)'!$J371</f>
        <v>0</v>
      </c>
      <c r="R371" s="84">
        <f>'[1](03)'!$K371</f>
        <v>0</v>
      </c>
      <c r="S371" s="85">
        <f t="shared" si="214"/>
        <v>0</v>
      </c>
      <c r="U371" s="83">
        <f>'[1](04)'!$J371</f>
        <v>0</v>
      </c>
      <c r="V371" s="84">
        <f>'[1](04)'!$K371</f>
        <v>0</v>
      </c>
      <c r="W371" s="85">
        <f t="shared" si="215"/>
        <v>0</v>
      </c>
      <c r="Y371" s="83">
        <f>'[1](05)'!$J371</f>
        <v>0</v>
      </c>
      <c r="Z371" s="84">
        <f>'[1](05)'!$K371</f>
        <v>0</v>
      </c>
      <c r="AA371" s="85">
        <f t="shared" si="216"/>
        <v>0</v>
      </c>
      <c r="AC371" s="83">
        <f>'[1](06)'!$J371</f>
        <v>0</v>
      </c>
      <c r="AD371" s="84">
        <f>'[1](06)'!$K371</f>
        <v>0</v>
      </c>
      <c r="AE371" s="85">
        <f t="shared" si="217"/>
        <v>0</v>
      </c>
      <c r="AG371" s="83">
        <f>'[1](07)'!$J371</f>
        <v>0</v>
      </c>
      <c r="AH371" s="84">
        <f>'[1](07)'!$K371</f>
        <v>0</v>
      </c>
      <c r="AI371" s="85">
        <f t="shared" si="218"/>
        <v>0</v>
      </c>
      <c r="AK371" s="83">
        <f>'[1](08)'!$J371</f>
        <v>0</v>
      </c>
      <c r="AL371" s="84">
        <f>'[1](08)'!$K371</f>
        <v>0</v>
      </c>
      <c r="AM371" s="85">
        <f t="shared" si="219"/>
        <v>0</v>
      </c>
      <c r="AO371" s="83">
        <f>'[1](09)'!$J371</f>
        <v>0</v>
      </c>
      <c r="AP371" s="84">
        <f>'[1](09)'!$K371</f>
        <v>0</v>
      </c>
      <c r="AQ371" s="85">
        <f t="shared" si="220"/>
        <v>0</v>
      </c>
      <c r="AS371" s="83">
        <f>'[1](10)'!$J371</f>
        <v>0</v>
      </c>
      <c r="AT371" s="84">
        <f>'[1](10)'!$K371</f>
        <v>0</v>
      </c>
      <c r="AU371" s="85">
        <f t="shared" si="221"/>
        <v>0</v>
      </c>
      <c r="AW371" s="83">
        <f>'[1](11)'!$J371</f>
        <v>0</v>
      </c>
      <c r="AX371" s="84">
        <f>'[1](11)'!$K371</f>
        <v>0</v>
      </c>
      <c r="AY371" s="85">
        <f t="shared" si="222"/>
        <v>0</v>
      </c>
      <c r="BA371" s="83">
        <f>'[1](12)'!$J371</f>
        <v>0</v>
      </c>
      <c r="BB371" s="84">
        <f>'[1](12)'!$K371</f>
        <v>0</v>
      </c>
      <c r="BC371" s="85">
        <f t="shared" si="223"/>
        <v>0</v>
      </c>
      <c r="BE371" s="86">
        <f t="shared" si="208"/>
        <v>108</v>
      </c>
      <c r="BF371" s="87">
        <f>IFERROR(HLOOKUP(BE371,A371:$BD$5001,$BL371,0),0)</f>
        <v>43159</v>
      </c>
      <c r="BG371" s="86">
        <f t="shared" si="209"/>
        <v>0</v>
      </c>
      <c r="BH371" s="87">
        <f>IFERROR(HLOOKUP(BG371,A371:$BD$5001,$BL371,0),0)</f>
        <v>43131</v>
      </c>
      <c r="BI371" s="88">
        <f t="shared" si="212"/>
        <v>108</v>
      </c>
      <c r="BJ371" s="89">
        <f t="shared" si="210"/>
        <v>-1</v>
      </c>
      <c r="BL371" s="9">
        <f t="shared" si="211"/>
        <v>640</v>
      </c>
    </row>
    <row r="372" spans="1:64" ht="18" customHeight="1" outlineLevel="2">
      <c r="A372" s="74">
        <f>[1]DATA!A372</f>
        <v>241016</v>
      </c>
      <c r="B372" s="75" t="str">
        <f>[1]DATA!B372</f>
        <v>Juice Apple Small</v>
      </c>
      <c r="C372" s="75" t="str">
        <f>[1]DATA!C372</f>
        <v>Packet</v>
      </c>
      <c r="E372" s="76"/>
      <c r="F372" s="77"/>
      <c r="G372" s="78"/>
      <c r="I372" s="76">
        <f>'[1](01)'!$J372</f>
        <v>135</v>
      </c>
      <c r="J372" s="77">
        <f>'[1](01)'!$K372</f>
        <v>346.19</v>
      </c>
      <c r="K372" s="78">
        <f t="shared" si="207"/>
        <v>1</v>
      </c>
      <c r="M372" s="76">
        <f>'[1](02)'!$J372</f>
        <v>297</v>
      </c>
      <c r="N372" s="77">
        <f>'[1](02)'!$K372</f>
        <v>592.78</v>
      </c>
      <c r="O372" s="78">
        <f t="shared" si="213"/>
        <v>0.54545454545454541</v>
      </c>
      <c r="Q372" s="76">
        <f>'[1](03)'!$J372</f>
        <v>0</v>
      </c>
      <c r="R372" s="77">
        <f>'[1](03)'!$K372</f>
        <v>0</v>
      </c>
      <c r="S372" s="78">
        <f t="shared" si="214"/>
        <v>0</v>
      </c>
      <c r="U372" s="76">
        <f>'[1](04)'!$J372</f>
        <v>0</v>
      </c>
      <c r="V372" s="77">
        <f>'[1](04)'!$K372</f>
        <v>0</v>
      </c>
      <c r="W372" s="78">
        <f t="shared" si="215"/>
        <v>0</v>
      </c>
      <c r="Y372" s="76">
        <f>'[1](05)'!$J372</f>
        <v>0</v>
      </c>
      <c r="Z372" s="77">
        <f>'[1](05)'!$K372</f>
        <v>0</v>
      </c>
      <c r="AA372" s="78">
        <f t="shared" si="216"/>
        <v>0</v>
      </c>
      <c r="AC372" s="76">
        <f>'[1](06)'!$J372</f>
        <v>0</v>
      </c>
      <c r="AD372" s="77">
        <f>'[1](06)'!$K372</f>
        <v>0</v>
      </c>
      <c r="AE372" s="78">
        <f t="shared" si="217"/>
        <v>0</v>
      </c>
      <c r="AG372" s="76">
        <f>'[1](07)'!$J372</f>
        <v>0</v>
      </c>
      <c r="AH372" s="77">
        <f>'[1](07)'!$K372</f>
        <v>0</v>
      </c>
      <c r="AI372" s="78">
        <f t="shared" si="218"/>
        <v>0</v>
      </c>
      <c r="AK372" s="76">
        <f>'[1](08)'!$J372</f>
        <v>0</v>
      </c>
      <c r="AL372" s="77">
        <f>'[1](08)'!$K372</f>
        <v>0</v>
      </c>
      <c r="AM372" s="78">
        <f t="shared" si="219"/>
        <v>0</v>
      </c>
      <c r="AO372" s="76">
        <f>'[1](09)'!$J372</f>
        <v>0</v>
      </c>
      <c r="AP372" s="77">
        <f>'[1](09)'!$K372</f>
        <v>0</v>
      </c>
      <c r="AQ372" s="78">
        <f t="shared" si="220"/>
        <v>0</v>
      </c>
      <c r="AS372" s="76">
        <f>'[1](10)'!$J372</f>
        <v>0</v>
      </c>
      <c r="AT372" s="77">
        <f>'[1](10)'!$K372</f>
        <v>0</v>
      </c>
      <c r="AU372" s="78">
        <f t="shared" si="221"/>
        <v>0</v>
      </c>
      <c r="AW372" s="76">
        <f>'[1](11)'!$J372</f>
        <v>0</v>
      </c>
      <c r="AX372" s="77">
        <f>'[1](11)'!$K372</f>
        <v>0</v>
      </c>
      <c r="AY372" s="78">
        <f t="shared" si="222"/>
        <v>0</v>
      </c>
      <c r="BA372" s="76">
        <f>'[1](12)'!$J372</f>
        <v>0</v>
      </c>
      <c r="BB372" s="77">
        <f>'[1](12)'!$K372</f>
        <v>0</v>
      </c>
      <c r="BC372" s="78">
        <f t="shared" si="223"/>
        <v>0</v>
      </c>
      <c r="BE372" s="79">
        <f t="shared" si="208"/>
        <v>297</v>
      </c>
      <c r="BF372" s="80">
        <f>IFERROR(HLOOKUP(BE372,A372:$BD$5001,$BL372,0),0)</f>
        <v>43159</v>
      </c>
      <c r="BG372" s="79">
        <f t="shared" si="209"/>
        <v>0</v>
      </c>
      <c r="BH372" s="80">
        <f>IFERROR(HLOOKUP(BG372,A372:$BD$5001,$BL372,0),0)</f>
        <v>43190</v>
      </c>
      <c r="BI372" s="10">
        <f t="shared" si="212"/>
        <v>297</v>
      </c>
      <c r="BJ372" s="11">
        <f t="shared" si="210"/>
        <v>-1</v>
      </c>
      <c r="BL372" s="9">
        <f t="shared" si="211"/>
        <v>639</v>
      </c>
    </row>
    <row r="373" spans="1:64" s="100" customFormat="1" ht="18" customHeight="1" outlineLevel="1">
      <c r="A373" s="90">
        <f>[1]DATA!A373</f>
        <v>0</v>
      </c>
      <c r="B373" s="91" t="str">
        <f>[1]DATA!B373</f>
        <v>Total Juices Packet</v>
      </c>
      <c r="C373" s="91">
        <f>[1]DATA!C373</f>
        <v>0</v>
      </c>
      <c r="D373" s="92"/>
      <c r="E373" s="93"/>
      <c r="F373" s="94"/>
      <c r="G373" s="95"/>
      <c r="H373" s="92"/>
      <c r="I373" s="93"/>
      <c r="J373" s="94">
        <f>'[1](01)'!$K373</f>
        <v>1740.9699999999998</v>
      </c>
      <c r="K373" s="95"/>
      <c r="L373" s="92"/>
      <c r="M373" s="93"/>
      <c r="N373" s="94">
        <f>'[1](02)'!$K373</f>
        <v>1743.2099999999998</v>
      </c>
      <c r="O373" s="95"/>
      <c r="P373" s="92"/>
      <c r="Q373" s="93"/>
      <c r="R373" s="94">
        <f>'[1](03)'!$K373</f>
        <v>0</v>
      </c>
      <c r="S373" s="95"/>
      <c r="T373" s="92"/>
      <c r="U373" s="93"/>
      <c r="V373" s="94">
        <f>'[1](04)'!$K373</f>
        <v>0</v>
      </c>
      <c r="W373" s="95"/>
      <c r="X373" s="92"/>
      <c r="Y373" s="93"/>
      <c r="Z373" s="94">
        <f>'[1](05)'!$K373</f>
        <v>0</v>
      </c>
      <c r="AA373" s="95"/>
      <c r="AB373" s="92"/>
      <c r="AC373" s="93"/>
      <c r="AD373" s="94">
        <f>'[1](06)'!$K373</f>
        <v>0</v>
      </c>
      <c r="AE373" s="95"/>
      <c r="AF373" s="92"/>
      <c r="AG373" s="93"/>
      <c r="AH373" s="94">
        <f>'[1](07)'!$K373</f>
        <v>0</v>
      </c>
      <c r="AI373" s="95"/>
      <c r="AJ373" s="92"/>
      <c r="AK373" s="93"/>
      <c r="AL373" s="94">
        <f>'[1](08)'!$K373</f>
        <v>0</v>
      </c>
      <c r="AM373" s="95"/>
      <c r="AN373" s="92"/>
      <c r="AO373" s="93"/>
      <c r="AP373" s="94">
        <f>'[1](09)'!$K373</f>
        <v>0</v>
      </c>
      <c r="AQ373" s="95"/>
      <c r="AR373" s="92"/>
      <c r="AS373" s="93"/>
      <c r="AT373" s="94">
        <f>'[1](10)'!$K373</f>
        <v>0</v>
      </c>
      <c r="AU373" s="95"/>
      <c r="AV373" s="92"/>
      <c r="AW373" s="93"/>
      <c r="AX373" s="94">
        <f>'[1](11)'!$K373</f>
        <v>0</v>
      </c>
      <c r="AY373" s="95"/>
      <c r="AZ373" s="92"/>
      <c r="BA373" s="93"/>
      <c r="BB373" s="94">
        <f>'[1](12)'!$K373</f>
        <v>0</v>
      </c>
      <c r="BC373" s="95"/>
      <c r="BD373" s="92"/>
      <c r="BE373" s="96"/>
      <c r="BF373" s="97"/>
      <c r="BG373" s="96"/>
      <c r="BH373" s="97"/>
      <c r="BI373" s="98"/>
      <c r="BJ373" s="99">
        <f t="shared" si="210"/>
        <v>0</v>
      </c>
      <c r="BK373" s="92"/>
      <c r="BL373" s="9">
        <f t="shared" si="211"/>
        <v>638</v>
      </c>
    </row>
    <row r="374" spans="1:64" s="126" customFormat="1" ht="21" customHeight="1">
      <c r="A374" s="115">
        <f>[1]DATA!A374</f>
        <v>0</v>
      </c>
      <c r="B374" s="116" t="str">
        <f>[1]DATA!B374</f>
        <v>Total Juices</v>
      </c>
      <c r="C374" s="117">
        <f>[1]DATA!C374</f>
        <v>0</v>
      </c>
      <c r="D374" s="118"/>
      <c r="E374" s="119"/>
      <c r="F374" s="120"/>
      <c r="G374" s="121"/>
      <c r="H374" s="118"/>
      <c r="I374" s="119"/>
      <c r="J374" s="120">
        <f>'[1](01)'!$K374</f>
        <v>1740.9699999999998</v>
      </c>
      <c r="K374" s="121"/>
      <c r="L374" s="118"/>
      <c r="M374" s="119"/>
      <c r="N374" s="120">
        <f>'[1](02)'!$K374</f>
        <v>1743.2099999999998</v>
      </c>
      <c r="O374" s="121"/>
      <c r="P374" s="118"/>
      <c r="Q374" s="119"/>
      <c r="R374" s="120">
        <f>'[1](03)'!$K374</f>
        <v>0</v>
      </c>
      <c r="S374" s="121"/>
      <c r="T374" s="118"/>
      <c r="U374" s="119"/>
      <c r="V374" s="120">
        <f>'[1](04)'!$K374</f>
        <v>0</v>
      </c>
      <c r="W374" s="121"/>
      <c r="X374" s="118"/>
      <c r="Y374" s="119"/>
      <c r="Z374" s="120">
        <f>'[1](05)'!$K374</f>
        <v>0</v>
      </c>
      <c r="AA374" s="121"/>
      <c r="AB374" s="118"/>
      <c r="AC374" s="119"/>
      <c r="AD374" s="120">
        <f>'[1](06)'!$K374</f>
        <v>0</v>
      </c>
      <c r="AE374" s="121"/>
      <c r="AF374" s="118"/>
      <c r="AG374" s="119"/>
      <c r="AH374" s="120">
        <f>'[1](07)'!$K374</f>
        <v>0</v>
      </c>
      <c r="AI374" s="121"/>
      <c r="AJ374" s="118"/>
      <c r="AK374" s="119"/>
      <c r="AL374" s="120">
        <f>'[1](08)'!$K374</f>
        <v>0</v>
      </c>
      <c r="AM374" s="121"/>
      <c r="AN374" s="118"/>
      <c r="AO374" s="119"/>
      <c r="AP374" s="120">
        <f>'[1](09)'!$K374</f>
        <v>0</v>
      </c>
      <c r="AQ374" s="121"/>
      <c r="AR374" s="118"/>
      <c r="AS374" s="119"/>
      <c r="AT374" s="120">
        <f>'[1](10)'!$K374</f>
        <v>0</v>
      </c>
      <c r="AU374" s="121"/>
      <c r="AV374" s="118"/>
      <c r="AW374" s="119"/>
      <c r="AX374" s="120">
        <f>'[1](11)'!$K374</f>
        <v>0</v>
      </c>
      <c r="AY374" s="121"/>
      <c r="AZ374" s="118"/>
      <c r="BA374" s="119"/>
      <c r="BB374" s="120">
        <f>'[1](12)'!$K374</f>
        <v>0</v>
      </c>
      <c r="BC374" s="121"/>
      <c r="BD374" s="118"/>
      <c r="BE374" s="122"/>
      <c r="BF374" s="123"/>
      <c r="BG374" s="122"/>
      <c r="BH374" s="123"/>
      <c r="BI374" s="124"/>
      <c r="BJ374" s="125">
        <f t="shared" si="210"/>
        <v>0</v>
      </c>
      <c r="BK374" s="118"/>
      <c r="BL374" s="9">
        <f t="shared" si="211"/>
        <v>637</v>
      </c>
    </row>
    <row r="375" spans="1:64" s="64" customFormat="1" ht="21" customHeight="1" outlineLevel="1">
      <c r="A375" s="127">
        <f>[1]DATA!A375</f>
        <v>0</v>
      </c>
      <c r="B375" s="128" t="str">
        <f>[1]DATA!B375</f>
        <v>Juices &amp; Ice Cream</v>
      </c>
      <c r="C375" s="129">
        <f>[1]DATA!C375</f>
        <v>0</v>
      </c>
      <c r="D375" s="130"/>
      <c r="E375" s="131"/>
      <c r="F375" s="132"/>
      <c r="G375" s="133"/>
      <c r="H375" s="130"/>
      <c r="I375" s="131"/>
      <c r="J375" s="132"/>
      <c r="K375" s="133"/>
      <c r="L375" s="130"/>
      <c r="M375" s="131"/>
      <c r="N375" s="132"/>
      <c r="O375" s="133"/>
      <c r="P375" s="130"/>
      <c r="Q375" s="131"/>
      <c r="R375" s="132"/>
      <c r="S375" s="133"/>
      <c r="T375" s="130"/>
      <c r="U375" s="131"/>
      <c r="V375" s="132"/>
      <c r="W375" s="133"/>
      <c r="X375" s="130"/>
      <c r="Y375" s="131"/>
      <c r="Z375" s="132"/>
      <c r="AA375" s="133"/>
      <c r="AB375" s="130"/>
      <c r="AC375" s="131"/>
      <c r="AD375" s="132"/>
      <c r="AE375" s="133"/>
      <c r="AF375" s="130"/>
      <c r="AG375" s="131"/>
      <c r="AH375" s="132"/>
      <c r="AI375" s="133"/>
      <c r="AJ375" s="130"/>
      <c r="AK375" s="131"/>
      <c r="AL375" s="132"/>
      <c r="AM375" s="133"/>
      <c r="AN375" s="130"/>
      <c r="AO375" s="131"/>
      <c r="AP375" s="132"/>
      <c r="AQ375" s="133"/>
      <c r="AR375" s="130"/>
      <c r="AS375" s="131"/>
      <c r="AT375" s="132"/>
      <c r="AU375" s="133"/>
      <c r="AV375" s="130"/>
      <c r="AW375" s="131"/>
      <c r="AX375" s="132"/>
      <c r="AY375" s="133"/>
      <c r="AZ375" s="130"/>
      <c r="BA375" s="131"/>
      <c r="BB375" s="132"/>
      <c r="BC375" s="133"/>
      <c r="BD375" s="130"/>
      <c r="BE375" s="134"/>
      <c r="BF375" s="135"/>
      <c r="BG375" s="134"/>
      <c r="BH375" s="135"/>
      <c r="BI375" s="136"/>
      <c r="BJ375" s="137">
        <f t="shared" si="210"/>
        <v>0</v>
      </c>
      <c r="BK375" s="130"/>
      <c r="BL375" s="9">
        <f t="shared" si="211"/>
        <v>636</v>
      </c>
    </row>
    <row r="376" spans="1:64" ht="18" customHeight="1" outlineLevel="2">
      <c r="A376" s="101">
        <f>[1]DATA!A376</f>
        <v>0</v>
      </c>
      <c r="B376" s="102" t="str">
        <f>[1]DATA!B376</f>
        <v>Ice Cream</v>
      </c>
      <c r="C376" s="102">
        <f>[1]DATA!C376</f>
        <v>0</v>
      </c>
      <c r="E376" s="103"/>
      <c r="F376" s="104"/>
      <c r="G376" s="105"/>
      <c r="I376" s="103"/>
      <c r="J376" s="104"/>
      <c r="K376" s="105"/>
      <c r="M376" s="103"/>
      <c r="N376" s="104"/>
      <c r="O376" s="105"/>
      <c r="Q376" s="103"/>
      <c r="R376" s="104"/>
      <c r="S376" s="105"/>
      <c r="U376" s="103"/>
      <c r="V376" s="104"/>
      <c r="W376" s="105"/>
      <c r="Y376" s="103"/>
      <c r="Z376" s="104"/>
      <c r="AA376" s="105"/>
      <c r="AC376" s="103"/>
      <c r="AD376" s="104"/>
      <c r="AE376" s="105"/>
      <c r="AG376" s="103"/>
      <c r="AH376" s="104"/>
      <c r="AI376" s="105"/>
      <c r="AK376" s="103"/>
      <c r="AL376" s="104"/>
      <c r="AM376" s="105"/>
      <c r="AO376" s="103"/>
      <c r="AP376" s="104"/>
      <c r="AQ376" s="105"/>
      <c r="AS376" s="103"/>
      <c r="AT376" s="104"/>
      <c r="AU376" s="105"/>
      <c r="AW376" s="103"/>
      <c r="AX376" s="104"/>
      <c r="AY376" s="105"/>
      <c r="BA376" s="103"/>
      <c r="BB376" s="104"/>
      <c r="BC376" s="105"/>
      <c r="BE376" s="106"/>
      <c r="BF376" s="107"/>
      <c r="BG376" s="106"/>
      <c r="BH376" s="107"/>
      <c r="BI376" s="108"/>
      <c r="BJ376" s="109">
        <f t="shared" si="210"/>
        <v>0</v>
      </c>
      <c r="BL376" s="9">
        <f t="shared" si="211"/>
        <v>635</v>
      </c>
    </row>
    <row r="377" spans="1:64" ht="18" customHeight="1" outlineLevel="2">
      <c r="A377" s="74">
        <f>[1]DATA!A377</f>
        <v>180001</v>
      </c>
      <c r="B377" s="75" t="str">
        <f>[1]DATA!B377</f>
        <v>Ice Cream Extreme Vanilla</v>
      </c>
      <c r="C377" s="75" t="str">
        <f>[1]DATA!C377</f>
        <v>Each</v>
      </c>
      <c r="E377" s="76"/>
      <c r="F377" s="77"/>
      <c r="G377" s="78"/>
      <c r="I377" s="76">
        <f>'[1](01)'!$J377</f>
        <v>0</v>
      </c>
      <c r="J377" s="77">
        <f>'[1](01)'!$K377</f>
        <v>0</v>
      </c>
      <c r="K377" s="78">
        <f t="shared" si="207"/>
        <v>0</v>
      </c>
      <c r="M377" s="76">
        <f>'[1](02)'!$J377</f>
        <v>0</v>
      </c>
      <c r="N377" s="77">
        <f>'[1](02)'!$K377</f>
        <v>0</v>
      </c>
      <c r="O377" s="78">
        <f t="shared" ref="O377:O383" si="224">IF(M377&gt;=I377,IFERROR(SUM(M377-I377)/M377,0),IF(M377&lt;=I377,IFERROR(-SUM(I377-M377)/M377,0)))</f>
        <v>0</v>
      </c>
      <c r="Q377" s="76">
        <f>'[1](03)'!$J377</f>
        <v>0</v>
      </c>
      <c r="R377" s="77">
        <f>'[1](03)'!$K377</f>
        <v>0</v>
      </c>
      <c r="S377" s="78">
        <f t="shared" ref="S377:S383" si="225">IF(Q377&gt;=M377,IFERROR(SUM(Q377-M377)/Q377,0),IF(Q377&lt;=M377,IFERROR(-SUM(M377-Q377)/Q377,0)))</f>
        <v>0</v>
      </c>
      <c r="U377" s="76">
        <f>'[1](04)'!$J377</f>
        <v>0</v>
      </c>
      <c r="V377" s="77">
        <f>'[1](04)'!$K377</f>
        <v>0</v>
      </c>
      <c r="W377" s="78">
        <f t="shared" ref="W377:W383" si="226">IF(U377&gt;=Q377,IFERROR(SUM(U377-Q377)/U377,0),IF(U377&lt;=Q377,IFERROR(-SUM(Q377-U377)/U377,0)))</f>
        <v>0</v>
      </c>
      <c r="Y377" s="76">
        <f>'[1](05)'!$J377</f>
        <v>0</v>
      </c>
      <c r="Z377" s="77">
        <f>'[1](05)'!$K377</f>
        <v>0</v>
      </c>
      <c r="AA377" s="78">
        <f t="shared" ref="AA377:AA383" si="227">IF(Y377&gt;=U377,IFERROR(SUM(Y377-U377)/Y377,0),IF(Y377&lt;=U377,IFERROR(-SUM(U377-Y377)/Y377,0)))</f>
        <v>0</v>
      </c>
      <c r="AC377" s="76">
        <f>'[1](06)'!$J377</f>
        <v>0</v>
      </c>
      <c r="AD377" s="77">
        <f>'[1](06)'!$K377</f>
        <v>0</v>
      </c>
      <c r="AE377" s="78">
        <f t="shared" ref="AE377:AE383" si="228">IF(AC377&gt;=Y377,IFERROR(SUM(AC377-Y377)/AC377,0),IF(AC377&lt;=Y377,IFERROR(-SUM(Y377-AC377)/AC377,0)))</f>
        <v>0</v>
      </c>
      <c r="AG377" s="76">
        <f>'[1](07)'!$J377</f>
        <v>0</v>
      </c>
      <c r="AH377" s="77">
        <f>'[1](07)'!$K377</f>
        <v>0</v>
      </c>
      <c r="AI377" s="78">
        <f t="shared" ref="AI377:AI383" si="229">IF(AG377&gt;=AC377,IFERROR(SUM(AG377-AC377)/AG377,0),IF(AG377&lt;=AC377,IFERROR(-SUM(AC377-AG377)/AG377,0)))</f>
        <v>0</v>
      </c>
      <c r="AK377" s="76">
        <f>'[1](08)'!$J377</f>
        <v>0</v>
      </c>
      <c r="AL377" s="77">
        <f>'[1](08)'!$K377</f>
        <v>0</v>
      </c>
      <c r="AM377" s="78">
        <f t="shared" ref="AM377:AM383" si="230">IF(AK377&gt;=AG377,IFERROR(SUM(AK377-AG377)/AK377,0),IF(AK377&lt;=AG377,IFERROR(-SUM(AG377-AK377)/AK377,0)))</f>
        <v>0</v>
      </c>
      <c r="AO377" s="76">
        <f>'[1](09)'!$J377</f>
        <v>0</v>
      </c>
      <c r="AP377" s="77">
        <f>'[1](09)'!$K377</f>
        <v>0</v>
      </c>
      <c r="AQ377" s="78">
        <f t="shared" ref="AQ377:AQ383" si="231">IF(AO377&gt;=AK377,IFERROR(SUM(AO377-AK377)/AO377,0),IF(AO377&lt;=AK377,IFERROR(-SUM(AK377-AO377)/AO377,0)))</f>
        <v>0</v>
      </c>
      <c r="AS377" s="76">
        <f>'[1](10)'!$J377</f>
        <v>0</v>
      </c>
      <c r="AT377" s="77">
        <f>'[1](10)'!$K377</f>
        <v>0</v>
      </c>
      <c r="AU377" s="78">
        <f t="shared" ref="AU377:AU383" si="232">IF(AS377&gt;=AO377,IFERROR(SUM(AS377-AO377)/AS377,0),IF(AS377&lt;=AO377,IFERROR(-SUM(AO377-AS377)/AS377,0)))</f>
        <v>0</v>
      </c>
      <c r="AW377" s="76">
        <f>'[1](11)'!$J377</f>
        <v>0</v>
      </c>
      <c r="AX377" s="77">
        <f>'[1](11)'!$K377</f>
        <v>0</v>
      </c>
      <c r="AY377" s="78">
        <f t="shared" ref="AY377:AY383" si="233">IF(AW377&gt;=AS377,IFERROR(SUM(AW377-AS377)/AW377,0),IF(AW377&lt;=AS377,IFERROR(-SUM(AS377-AW377)/AW377,0)))</f>
        <v>0</v>
      </c>
      <c r="BA377" s="76">
        <f>'[1](12)'!$J377</f>
        <v>0</v>
      </c>
      <c r="BB377" s="77">
        <f>'[1](12)'!$K377</f>
        <v>0</v>
      </c>
      <c r="BC377" s="78">
        <f t="shared" ref="BC377:BC383" si="234">IF(BA377&gt;=AW377,IFERROR(SUM(BA377-AW377)/BA377,0),IF(BA377&lt;=AW377,IFERROR(-SUM(AW377-BA377)/BA377,0)))</f>
        <v>0</v>
      </c>
      <c r="BE377" s="79">
        <f t="shared" si="208"/>
        <v>0</v>
      </c>
      <c r="BF377" s="80">
        <f>IFERROR(HLOOKUP(BE377,A377:$BD$5001,$BL377,0),0)</f>
        <v>43131</v>
      </c>
      <c r="BG377" s="79">
        <f t="shared" si="209"/>
        <v>0</v>
      </c>
      <c r="BH377" s="80">
        <f>IFERROR(HLOOKUP(BG377,A377:$BD$5001,$BL377,0),0)</f>
        <v>43131</v>
      </c>
      <c r="BI377" s="10">
        <f t="shared" si="212"/>
        <v>0</v>
      </c>
      <c r="BJ377" s="11">
        <f t="shared" si="210"/>
        <v>0</v>
      </c>
      <c r="BL377" s="9">
        <f t="shared" si="211"/>
        <v>634</v>
      </c>
    </row>
    <row r="378" spans="1:64" ht="18" customHeight="1" outlineLevel="2">
      <c r="A378" s="81">
        <f>[1]DATA!A378</f>
        <v>180002</v>
      </c>
      <c r="B378" s="82" t="str">
        <f>[1]DATA!B378</f>
        <v>Ice Cream Gallon Mix 3300 ml</v>
      </c>
      <c r="C378" s="82" t="str">
        <f>[1]DATA!C378</f>
        <v>Gallon 3.3 Liter</v>
      </c>
      <c r="E378" s="83"/>
      <c r="F378" s="84"/>
      <c r="G378" s="85"/>
      <c r="I378" s="83">
        <f>'[1](01)'!$J378</f>
        <v>0</v>
      </c>
      <c r="J378" s="84">
        <f>'[1](01)'!$K378</f>
        <v>0</v>
      </c>
      <c r="K378" s="85">
        <f t="shared" si="207"/>
        <v>0</v>
      </c>
      <c r="M378" s="83">
        <f>'[1](02)'!$J378</f>
        <v>0</v>
      </c>
      <c r="N378" s="84">
        <f>'[1](02)'!$K378</f>
        <v>0</v>
      </c>
      <c r="O378" s="85">
        <f t="shared" si="224"/>
        <v>0</v>
      </c>
      <c r="Q378" s="83">
        <f>'[1](03)'!$J378</f>
        <v>0</v>
      </c>
      <c r="R378" s="84">
        <f>'[1](03)'!$K378</f>
        <v>0</v>
      </c>
      <c r="S378" s="85">
        <f t="shared" si="225"/>
        <v>0</v>
      </c>
      <c r="U378" s="83">
        <f>'[1](04)'!$J378</f>
        <v>0</v>
      </c>
      <c r="V378" s="84">
        <f>'[1](04)'!$K378</f>
        <v>0</v>
      </c>
      <c r="W378" s="85">
        <f t="shared" si="226"/>
        <v>0</v>
      </c>
      <c r="Y378" s="83">
        <f>'[1](05)'!$J378</f>
        <v>0</v>
      </c>
      <c r="Z378" s="84">
        <f>'[1](05)'!$K378</f>
        <v>0</v>
      </c>
      <c r="AA378" s="85">
        <f t="shared" si="227"/>
        <v>0</v>
      </c>
      <c r="AC378" s="83">
        <f>'[1](06)'!$J378</f>
        <v>0</v>
      </c>
      <c r="AD378" s="84">
        <f>'[1](06)'!$K378</f>
        <v>0</v>
      </c>
      <c r="AE378" s="85">
        <f t="shared" si="228"/>
        <v>0</v>
      </c>
      <c r="AG378" s="83">
        <f>'[1](07)'!$J378</f>
        <v>0</v>
      </c>
      <c r="AH378" s="84">
        <f>'[1](07)'!$K378</f>
        <v>0</v>
      </c>
      <c r="AI378" s="85">
        <f t="shared" si="229"/>
        <v>0</v>
      </c>
      <c r="AK378" s="83">
        <f>'[1](08)'!$J378</f>
        <v>0</v>
      </c>
      <c r="AL378" s="84">
        <f>'[1](08)'!$K378</f>
        <v>0</v>
      </c>
      <c r="AM378" s="85">
        <f t="shared" si="230"/>
        <v>0</v>
      </c>
      <c r="AO378" s="83">
        <f>'[1](09)'!$J378</f>
        <v>0</v>
      </c>
      <c r="AP378" s="84">
        <f>'[1](09)'!$K378</f>
        <v>0</v>
      </c>
      <c r="AQ378" s="85">
        <f t="shared" si="231"/>
        <v>0</v>
      </c>
      <c r="AS378" s="83">
        <f>'[1](10)'!$J378</f>
        <v>0</v>
      </c>
      <c r="AT378" s="84">
        <f>'[1](10)'!$K378</f>
        <v>0</v>
      </c>
      <c r="AU378" s="85">
        <f t="shared" si="232"/>
        <v>0</v>
      </c>
      <c r="AW378" s="83">
        <f>'[1](11)'!$J378</f>
        <v>0</v>
      </c>
      <c r="AX378" s="84">
        <f>'[1](11)'!$K378</f>
        <v>0</v>
      </c>
      <c r="AY378" s="85">
        <f t="shared" si="233"/>
        <v>0</v>
      </c>
      <c r="BA378" s="83">
        <f>'[1](12)'!$J378</f>
        <v>0</v>
      </c>
      <c r="BB378" s="84">
        <f>'[1](12)'!$K378</f>
        <v>0</v>
      </c>
      <c r="BC378" s="85">
        <f t="shared" si="234"/>
        <v>0</v>
      </c>
      <c r="BE378" s="86">
        <f t="shared" si="208"/>
        <v>0</v>
      </c>
      <c r="BF378" s="87">
        <f>IFERROR(HLOOKUP(BE378,A378:$BD$5001,$BL378,0),0)</f>
        <v>43131</v>
      </c>
      <c r="BG378" s="86">
        <f t="shared" si="209"/>
        <v>0</v>
      </c>
      <c r="BH378" s="87">
        <f>IFERROR(HLOOKUP(BG378,A378:$BD$5001,$BL378,0),0)</f>
        <v>43131</v>
      </c>
      <c r="BI378" s="88">
        <f t="shared" si="212"/>
        <v>0</v>
      </c>
      <c r="BJ378" s="89">
        <f t="shared" si="210"/>
        <v>0</v>
      </c>
      <c r="BL378" s="9">
        <f t="shared" si="211"/>
        <v>633</v>
      </c>
    </row>
    <row r="379" spans="1:64" ht="18" customHeight="1" outlineLevel="2">
      <c r="A379" s="74">
        <f>[1]DATA!A379</f>
        <v>180003</v>
      </c>
      <c r="B379" s="75" t="str">
        <f>[1]DATA!B379</f>
        <v>Ice Cream Miga Almond</v>
      </c>
      <c r="C379" s="75" t="str">
        <f>[1]DATA!C379</f>
        <v>Each</v>
      </c>
      <c r="E379" s="76"/>
      <c r="F379" s="77"/>
      <c r="G379" s="78"/>
      <c r="I379" s="76">
        <f>'[1](01)'!$J379</f>
        <v>0</v>
      </c>
      <c r="J379" s="77">
        <f>'[1](01)'!$K379</f>
        <v>0</v>
      </c>
      <c r="K379" s="78">
        <f t="shared" si="207"/>
        <v>0</v>
      </c>
      <c r="M379" s="76">
        <f>'[1](02)'!$J379</f>
        <v>0</v>
      </c>
      <c r="N379" s="77">
        <f>'[1](02)'!$K379</f>
        <v>0</v>
      </c>
      <c r="O379" s="78">
        <f t="shared" si="224"/>
        <v>0</v>
      </c>
      <c r="Q379" s="76">
        <f>'[1](03)'!$J379</f>
        <v>0</v>
      </c>
      <c r="R379" s="77">
        <f>'[1](03)'!$K379</f>
        <v>0</v>
      </c>
      <c r="S379" s="78">
        <f t="shared" si="225"/>
        <v>0</v>
      </c>
      <c r="U379" s="76">
        <f>'[1](04)'!$J379</f>
        <v>0</v>
      </c>
      <c r="V379" s="77">
        <f>'[1](04)'!$K379</f>
        <v>0</v>
      </c>
      <c r="W379" s="78">
        <f t="shared" si="226"/>
        <v>0</v>
      </c>
      <c r="Y379" s="76">
        <f>'[1](05)'!$J379</f>
        <v>0</v>
      </c>
      <c r="Z379" s="77">
        <f>'[1](05)'!$K379</f>
        <v>0</v>
      </c>
      <c r="AA379" s="78">
        <f t="shared" si="227"/>
        <v>0</v>
      </c>
      <c r="AC379" s="76">
        <f>'[1](06)'!$J379</f>
        <v>0</v>
      </c>
      <c r="AD379" s="77">
        <f>'[1](06)'!$K379</f>
        <v>0</v>
      </c>
      <c r="AE379" s="78">
        <f t="shared" si="228"/>
        <v>0</v>
      </c>
      <c r="AG379" s="76">
        <f>'[1](07)'!$J379</f>
        <v>0</v>
      </c>
      <c r="AH379" s="77">
        <f>'[1](07)'!$K379</f>
        <v>0</v>
      </c>
      <c r="AI379" s="78">
        <f t="shared" si="229"/>
        <v>0</v>
      </c>
      <c r="AK379" s="76">
        <f>'[1](08)'!$J379</f>
        <v>0</v>
      </c>
      <c r="AL379" s="77">
        <f>'[1](08)'!$K379</f>
        <v>0</v>
      </c>
      <c r="AM379" s="78">
        <f t="shared" si="230"/>
        <v>0</v>
      </c>
      <c r="AO379" s="76">
        <f>'[1](09)'!$J379</f>
        <v>0</v>
      </c>
      <c r="AP379" s="77">
        <f>'[1](09)'!$K379</f>
        <v>0</v>
      </c>
      <c r="AQ379" s="78">
        <f t="shared" si="231"/>
        <v>0</v>
      </c>
      <c r="AS379" s="76">
        <f>'[1](10)'!$J379</f>
        <v>0</v>
      </c>
      <c r="AT379" s="77">
        <f>'[1](10)'!$K379</f>
        <v>0</v>
      </c>
      <c r="AU379" s="78">
        <f t="shared" si="232"/>
        <v>0</v>
      </c>
      <c r="AW379" s="76">
        <f>'[1](11)'!$J379</f>
        <v>0</v>
      </c>
      <c r="AX379" s="77">
        <f>'[1](11)'!$K379</f>
        <v>0</v>
      </c>
      <c r="AY379" s="78">
        <f t="shared" si="233"/>
        <v>0</v>
      </c>
      <c r="BA379" s="76">
        <f>'[1](12)'!$J379</f>
        <v>0</v>
      </c>
      <c r="BB379" s="77">
        <f>'[1](12)'!$K379</f>
        <v>0</v>
      </c>
      <c r="BC379" s="78">
        <f t="shared" si="234"/>
        <v>0</v>
      </c>
      <c r="BE379" s="79">
        <f t="shared" si="208"/>
        <v>0</v>
      </c>
      <c r="BF379" s="80">
        <f>IFERROR(HLOOKUP(BE379,A379:$BD$5001,$BL379,0),0)</f>
        <v>43131</v>
      </c>
      <c r="BG379" s="79">
        <f t="shared" si="209"/>
        <v>0</v>
      </c>
      <c r="BH379" s="80">
        <f>IFERROR(HLOOKUP(BG379,A379:$BD$5001,$BL379,0),0)</f>
        <v>43131</v>
      </c>
      <c r="BI379" s="10">
        <f t="shared" si="212"/>
        <v>0</v>
      </c>
      <c r="BJ379" s="11">
        <f t="shared" si="210"/>
        <v>0</v>
      </c>
      <c r="BL379" s="9">
        <f t="shared" si="211"/>
        <v>632</v>
      </c>
    </row>
    <row r="380" spans="1:64" ht="18" customHeight="1" outlineLevel="2">
      <c r="A380" s="81">
        <f>[1]DATA!A380</f>
        <v>180004</v>
      </c>
      <c r="B380" s="82" t="str">
        <f>[1]DATA!B380</f>
        <v>Ice Cream Squizz Mango</v>
      </c>
      <c r="C380" s="82" t="str">
        <f>[1]DATA!C380</f>
        <v>Each</v>
      </c>
      <c r="E380" s="83"/>
      <c r="F380" s="84"/>
      <c r="G380" s="85"/>
      <c r="I380" s="83">
        <f>'[1](01)'!$J380</f>
        <v>0</v>
      </c>
      <c r="J380" s="84">
        <f>'[1](01)'!$K380</f>
        <v>0</v>
      </c>
      <c r="K380" s="85">
        <f t="shared" si="207"/>
        <v>0</v>
      </c>
      <c r="M380" s="83">
        <f>'[1](02)'!$J380</f>
        <v>0</v>
      </c>
      <c r="N380" s="84">
        <f>'[1](02)'!$K380</f>
        <v>0</v>
      </c>
      <c r="O380" s="85">
        <f t="shared" si="224"/>
        <v>0</v>
      </c>
      <c r="Q380" s="83">
        <f>'[1](03)'!$J380</f>
        <v>0</v>
      </c>
      <c r="R380" s="84">
        <f>'[1](03)'!$K380</f>
        <v>0</v>
      </c>
      <c r="S380" s="85">
        <f t="shared" si="225"/>
        <v>0</v>
      </c>
      <c r="U380" s="83">
        <f>'[1](04)'!$J380</f>
        <v>0</v>
      </c>
      <c r="V380" s="84">
        <f>'[1](04)'!$K380</f>
        <v>0</v>
      </c>
      <c r="W380" s="85">
        <f t="shared" si="226"/>
        <v>0</v>
      </c>
      <c r="Y380" s="83">
        <f>'[1](05)'!$J380</f>
        <v>0</v>
      </c>
      <c r="Z380" s="84">
        <f>'[1](05)'!$K380</f>
        <v>0</v>
      </c>
      <c r="AA380" s="85">
        <f t="shared" si="227"/>
        <v>0</v>
      </c>
      <c r="AC380" s="83">
        <f>'[1](06)'!$J380</f>
        <v>0</v>
      </c>
      <c r="AD380" s="84">
        <f>'[1](06)'!$K380</f>
        <v>0</v>
      </c>
      <c r="AE380" s="85">
        <f t="shared" si="228"/>
        <v>0</v>
      </c>
      <c r="AG380" s="83">
        <f>'[1](07)'!$J380</f>
        <v>0</v>
      </c>
      <c r="AH380" s="84">
        <f>'[1](07)'!$K380</f>
        <v>0</v>
      </c>
      <c r="AI380" s="85">
        <f t="shared" si="229"/>
        <v>0</v>
      </c>
      <c r="AK380" s="83">
        <f>'[1](08)'!$J380</f>
        <v>0</v>
      </c>
      <c r="AL380" s="84">
        <f>'[1](08)'!$K380</f>
        <v>0</v>
      </c>
      <c r="AM380" s="85">
        <f t="shared" si="230"/>
        <v>0</v>
      </c>
      <c r="AO380" s="83">
        <f>'[1](09)'!$J380</f>
        <v>0</v>
      </c>
      <c r="AP380" s="84">
        <f>'[1](09)'!$K380</f>
        <v>0</v>
      </c>
      <c r="AQ380" s="85">
        <f t="shared" si="231"/>
        <v>0</v>
      </c>
      <c r="AS380" s="83">
        <f>'[1](10)'!$J380</f>
        <v>0</v>
      </c>
      <c r="AT380" s="84">
        <f>'[1](10)'!$K380</f>
        <v>0</v>
      </c>
      <c r="AU380" s="85">
        <f t="shared" si="232"/>
        <v>0</v>
      </c>
      <c r="AW380" s="83">
        <f>'[1](11)'!$J380</f>
        <v>0</v>
      </c>
      <c r="AX380" s="84">
        <f>'[1](11)'!$K380</f>
        <v>0</v>
      </c>
      <c r="AY380" s="85">
        <f t="shared" si="233"/>
        <v>0</v>
      </c>
      <c r="BA380" s="83">
        <f>'[1](12)'!$J380</f>
        <v>0</v>
      </c>
      <c r="BB380" s="84">
        <f>'[1](12)'!$K380</f>
        <v>0</v>
      </c>
      <c r="BC380" s="85">
        <f t="shared" si="234"/>
        <v>0</v>
      </c>
      <c r="BE380" s="86">
        <f t="shared" si="208"/>
        <v>0</v>
      </c>
      <c r="BF380" s="87">
        <f>IFERROR(HLOOKUP(BE380,A380:$BD$5001,$BL380,0),0)</f>
        <v>43131</v>
      </c>
      <c r="BG380" s="86">
        <f t="shared" si="209"/>
        <v>0</v>
      </c>
      <c r="BH380" s="87">
        <f>IFERROR(HLOOKUP(BG380,A380:$BD$5001,$BL380,0),0)</f>
        <v>43131</v>
      </c>
      <c r="BI380" s="88">
        <f t="shared" si="212"/>
        <v>0</v>
      </c>
      <c r="BJ380" s="89">
        <f t="shared" si="210"/>
        <v>0</v>
      </c>
      <c r="BL380" s="9">
        <f t="shared" si="211"/>
        <v>631</v>
      </c>
    </row>
    <row r="381" spans="1:64" ht="18" customHeight="1" outlineLevel="2">
      <c r="A381" s="74">
        <f>[1]DATA!A381</f>
        <v>180005</v>
      </c>
      <c r="B381" s="75" t="str">
        <f>[1]DATA!B381</f>
        <v>Ice Cream Paradise</v>
      </c>
      <c r="C381" s="75" t="str">
        <f>[1]DATA!C381</f>
        <v>Each</v>
      </c>
      <c r="E381" s="76"/>
      <c r="F381" s="77"/>
      <c r="G381" s="78"/>
      <c r="I381" s="76">
        <f>'[1](01)'!$J381</f>
        <v>0</v>
      </c>
      <c r="J381" s="77">
        <f>'[1](01)'!$K381</f>
        <v>0</v>
      </c>
      <c r="K381" s="78">
        <f t="shared" si="207"/>
        <v>0</v>
      </c>
      <c r="M381" s="76">
        <f>'[1](02)'!$J381</f>
        <v>0</v>
      </c>
      <c r="N381" s="77">
        <f>'[1](02)'!$K381</f>
        <v>0</v>
      </c>
      <c r="O381" s="78">
        <f t="shared" si="224"/>
        <v>0</v>
      </c>
      <c r="Q381" s="76">
        <f>'[1](03)'!$J381</f>
        <v>0</v>
      </c>
      <c r="R381" s="77">
        <f>'[1](03)'!$K381</f>
        <v>0</v>
      </c>
      <c r="S381" s="78">
        <f t="shared" si="225"/>
        <v>0</v>
      </c>
      <c r="U381" s="76">
        <f>'[1](04)'!$J381</f>
        <v>0</v>
      </c>
      <c r="V381" s="77">
        <f>'[1](04)'!$K381</f>
        <v>0</v>
      </c>
      <c r="W381" s="78">
        <f t="shared" si="226"/>
        <v>0</v>
      </c>
      <c r="Y381" s="76">
        <f>'[1](05)'!$J381</f>
        <v>0</v>
      </c>
      <c r="Z381" s="77">
        <f>'[1](05)'!$K381</f>
        <v>0</v>
      </c>
      <c r="AA381" s="78">
        <f t="shared" si="227"/>
        <v>0</v>
      </c>
      <c r="AC381" s="76">
        <f>'[1](06)'!$J381</f>
        <v>0</v>
      </c>
      <c r="AD381" s="77">
        <f>'[1](06)'!$K381</f>
        <v>0</v>
      </c>
      <c r="AE381" s="78">
        <f t="shared" si="228"/>
        <v>0</v>
      </c>
      <c r="AG381" s="76">
        <f>'[1](07)'!$J381</f>
        <v>0</v>
      </c>
      <c r="AH381" s="77">
        <f>'[1](07)'!$K381</f>
        <v>0</v>
      </c>
      <c r="AI381" s="78">
        <f t="shared" si="229"/>
        <v>0</v>
      </c>
      <c r="AK381" s="76">
        <f>'[1](08)'!$J381</f>
        <v>0</v>
      </c>
      <c r="AL381" s="77">
        <f>'[1](08)'!$K381</f>
        <v>0</v>
      </c>
      <c r="AM381" s="78">
        <f t="shared" si="230"/>
        <v>0</v>
      </c>
      <c r="AO381" s="76">
        <f>'[1](09)'!$J381</f>
        <v>0</v>
      </c>
      <c r="AP381" s="77">
        <f>'[1](09)'!$K381</f>
        <v>0</v>
      </c>
      <c r="AQ381" s="78">
        <f t="shared" si="231"/>
        <v>0</v>
      </c>
      <c r="AS381" s="76">
        <f>'[1](10)'!$J381</f>
        <v>0</v>
      </c>
      <c r="AT381" s="77">
        <f>'[1](10)'!$K381</f>
        <v>0</v>
      </c>
      <c r="AU381" s="78">
        <f t="shared" si="232"/>
        <v>0</v>
      </c>
      <c r="AW381" s="76">
        <f>'[1](11)'!$J381</f>
        <v>0</v>
      </c>
      <c r="AX381" s="77">
        <f>'[1](11)'!$K381</f>
        <v>0</v>
      </c>
      <c r="AY381" s="78">
        <f t="shared" si="233"/>
        <v>0</v>
      </c>
      <c r="BA381" s="76">
        <f>'[1](12)'!$J381</f>
        <v>0</v>
      </c>
      <c r="BB381" s="77">
        <f>'[1](12)'!$K381</f>
        <v>0</v>
      </c>
      <c r="BC381" s="78">
        <f t="shared" si="234"/>
        <v>0</v>
      </c>
      <c r="BE381" s="79">
        <f t="shared" si="208"/>
        <v>0</v>
      </c>
      <c r="BF381" s="80">
        <f>IFERROR(HLOOKUP(BE381,A381:$BD$5001,$BL381,0),0)</f>
        <v>43131</v>
      </c>
      <c r="BG381" s="79">
        <f t="shared" si="209"/>
        <v>0</v>
      </c>
      <c r="BH381" s="80">
        <f>IFERROR(HLOOKUP(BG381,A381:$BD$5001,$BL381,0),0)</f>
        <v>43131</v>
      </c>
      <c r="BI381" s="10">
        <f t="shared" si="212"/>
        <v>0</v>
      </c>
      <c r="BJ381" s="11">
        <f t="shared" si="210"/>
        <v>0</v>
      </c>
      <c r="BL381" s="9">
        <f t="shared" si="211"/>
        <v>630</v>
      </c>
    </row>
    <row r="382" spans="1:64" ht="18" customHeight="1" outlineLevel="2">
      <c r="A382" s="81">
        <f>[1]DATA!A382</f>
        <v>180006</v>
      </c>
      <c r="B382" s="82" t="str">
        <f>[1]DATA!B382</f>
        <v>Ice Cream Chocolate Powder</v>
      </c>
      <c r="C382" s="82" t="str">
        <f>[1]DATA!C382</f>
        <v>Packet 1 Kg</v>
      </c>
      <c r="E382" s="83"/>
      <c r="F382" s="84"/>
      <c r="G382" s="85"/>
      <c r="I382" s="83">
        <f>'[1](01)'!$J382</f>
        <v>44</v>
      </c>
      <c r="J382" s="84">
        <f>'[1](01)'!$K382</f>
        <v>1650.01</v>
      </c>
      <c r="K382" s="85">
        <f t="shared" si="207"/>
        <v>1</v>
      </c>
      <c r="M382" s="83">
        <f>'[1](02)'!$J382</f>
        <v>41</v>
      </c>
      <c r="N382" s="84">
        <f>'[1](02)'!$K382</f>
        <v>1547.51</v>
      </c>
      <c r="O382" s="85">
        <f t="shared" si="224"/>
        <v>-7.3170731707317069E-2</v>
      </c>
      <c r="Q382" s="83">
        <f>'[1](03)'!$J382</f>
        <v>0</v>
      </c>
      <c r="R382" s="84">
        <f>'[1](03)'!$K382</f>
        <v>0</v>
      </c>
      <c r="S382" s="85">
        <f t="shared" si="225"/>
        <v>0</v>
      </c>
      <c r="U382" s="83">
        <f>'[1](04)'!$J382</f>
        <v>0</v>
      </c>
      <c r="V382" s="84">
        <f>'[1](04)'!$K382</f>
        <v>0</v>
      </c>
      <c r="W382" s="85">
        <f t="shared" si="226"/>
        <v>0</v>
      </c>
      <c r="Y382" s="83">
        <f>'[1](05)'!$J382</f>
        <v>0</v>
      </c>
      <c r="Z382" s="84">
        <f>'[1](05)'!$K382</f>
        <v>0</v>
      </c>
      <c r="AA382" s="85">
        <f t="shared" si="227"/>
        <v>0</v>
      </c>
      <c r="AC382" s="83">
        <f>'[1](06)'!$J382</f>
        <v>0</v>
      </c>
      <c r="AD382" s="84">
        <f>'[1](06)'!$K382</f>
        <v>0</v>
      </c>
      <c r="AE382" s="85">
        <f t="shared" si="228"/>
        <v>0</v>
      </c>
      <c r="AG382" s="83">
        <f>'[1](07)'!$J382</f>
        <v>0</v>
      </c>
      <c r="AH382" s="84">
        <f>'[1](07)'!$K382</f>
        <v>0</v>
      </c>
      <c r="AI382" s="85">
        <f t="shared" si="229"/>
        <v>0</v>
      </c>
      <c r="AK382" s="83">
        <f>'[1](08)'!$J382</f>
        <v>0</v>
      </c>
      <c r="AL382" s="84">
        <f>'[1](08)'!$K382</f>
        <v>0</v>
      </c>
      <c r="AM382" s="85">
        <f t="shared" si="230"/>
        <v>0</v>
      </c>
      <c r="AO382" s="83">
        <f>'[1](09)'!$J382</f>
        <v>0</v>
      </c>
      <c r="AP382" s="84">
        <f>'[1](09)'!$K382</f>
        <v>0</v>
      </c>
      <c r="AQ382" s="85">
        <f t="shared" si="231"/>
        <v>0</v>
      </c>
      <c r="AS382" s="83">
        <f>'[1](10)'!$J382</f>
        <v>0</v>
      </c>
      <c r="AT382" s="84">
        <f>'[1](10)'!$K382</f>
        <v>0</v>
      </c>
      <c r="AU382" s="85">
        <f t="shared" si="232"/>
        <v>0</v>
      </c>
      <c r="AW382" s="83">
        <f>'[1](11)'!$J382</f>
        <v>0</v>
      </c>
      <c r="AX382" s="84">
        <f>'[1](11)'!$K382</f>
        <v>0</v>
      </c>
      <c r="AY382" s="85">
        <f t="shared" si="233"/>
        <v>0</v>
      </c>
      <c r="BA382" s="83">
        <f>'[1](12)'!$J382</f>
        <v>0</v>
      </c>
      <c r="BB382" s="84">
        <f>'[1](12)'!$K382</f>
        <v>0</v>
      </c>
      <c r="BC382" s="85">
        <f t="shared" si="234"/>
        <v>0</v>
      </c>
      <c r="BE382" s="86">
        <f t="shared" si="208"/>
        <v>44</v>
      </c>
      <c r="BF382" s="87">
        <f>IFERROR(HLOOKUP(BE382,A382:$BD$5001,$BL382,0),0)</f>
        <v>43131</v>
      </c>
      <c r="BG382" s="86">
        <f t="shared" si="209"/>
        <v>0</v>
      </c>
      <c r="BH382" s="87">
        <f>IFERROR(HLOOKUP(BG382,A382:$BD$5001,$BL382,0),0)</f>
        <v>43190</v>
      </c>
      <c r="BI382" s="88">
        <f t="shared" si="212"/>
        <v>44</v>
      </c>
      <c r="BJ382" s="89">
        <f t="shared" si="210"/>
        <v>-1</v>
      </c>
      <c r="BL382" s="9">
        <f t="shared" si="211"/>
        <v>629</v>
      </c>
    </row>
    <row r="383" spans="1:64" ht="18" customHeight="1" outlineLevel="2">
      <c r="A383" s="74">
        <f>[1]DATA!A383</f>
        <v>180007</v>
      </c>
      <c r="B383" s="75" t="str">
        <f>[1]DATA!B383</f>
        <v>Ice Cream Mix Powder</v>
      </c>
      <c r="C383" s="75" t="str">
        <f>[1]DATA!C383</f>
        <v>Packet 1 Kg</v>
      </c>
      <c r="E383" s="76"/>
      <c r="F383" s="77"/>
      <c r="G383" s="78"/>
      <c r="I383" s="76">
        <f>'[1](01)'!$J383</f>
        <v>44</v>
      </c>
      <c r="J383" s="77">
        <f>'[1](01)'!$K383</f>
        <v>1576.41</v>
      </c>
      <c r="K383" s="78">
        <f t="shared" si="207"/>
        <v>1</v>
      </c>
      <c r="M383" s="76">
        <f>'[1](02)'!$J383</f>
        <v>42</v>
      </c>
      <c r="N383" s="77">
        <f>'[1](02)'!$K383</f>
        <v>1504.8</v>
      </c>
      <c r="O383" s="78">
        <f t="shared" si="224"/>
        <v>-4.7619047619047616E-2</v>
      </c>
      <c r="Q383" s="76">
        <f>'[1](03)'!$J383</f>
        <v>0</v>
      </c>
      <c r="R383" s="77">
        <f>'[1](03)'!$K383</f>
        <v>0</v>
      </c>
      <c r="S383" s="78">
        <f t="shared" si="225"/>
        <v>0</v>
      </c>
      <c r="U383" s="76">
        <f>'[1](04)'!$J383</f>
        <v>0</v>
      </c>
      <c r="V383" s="77">
        <f>'[1](04)'!$K383</f>
        <v>0</v>
      </c>
      <c r="W383" s="78">
        <f t="shared" si="226"/>
        <v>0</v>
      </c>
      <c r="Y383" s="76">
        <f>'[1](05)'!$J383</f>
        <v>0</v>
      </c>
      <c r="Z383" s="77">
        <f>'[1](05)'!$K383</f>
        <v>0</v>
      </c>
      <c r="AA383" s="78">
        <f t="shared" si="227"/>
        <v>0</v>
      </c>
      <c r="AC383" s="76">
        <f>'[1](06)'!$J383</f>
        <v>0</v>
      </c>
      <c r="AD383" s="77">
        <f>'[1](06)'!$K383</f>
        <v>0</v>
      </c>
      <c r="AE383" s="78">
        <f t="shared" si="228"/>
        <v>0</v>
      </c>
      <c r="AG383" s="76">
        <f>'[1](07)'!$J383</f>
        <v>0</v>
      </c>
      <c r="AH383" s="77">
        <f>'[1](07)'!$K383</f>
        <v>0</v>
      </c>
      <c r="AI383" s="78">
        <f t="shared" si="229"/>
        <v>0</v>
      </c>
      <c r="AK383" s="76">
        <f>'[1](08)'!$J383</f>
        <v>0</v>
      </c>
      <c r="AL383" s="77">
        <f>'[1](08)'!$K383</f>
        <v>0</v>
      </c>
      <c r="AM383" s="78">
        <f t="shared" si="230"/>
        <v>0</v>
      </c>
      <c r="AO383" s="76">
        <f>'[1](09)'!$J383</f>
        <v>0</v>
      </c>
      <c r="AP383" s="77">
        <f>'[1](09)'!$K383</f>
        <v>0</v>
      </c>
      <c r="AQ383" s="78">
        <f t="shared" si="231"/>
        <v>0</v>
      </c>
      <c r="AS383" s="76">
        <f>'[1](10)'!$J383</f>
        <v>0</v>
      </c>
      <c r="AT383" s="77">
        <f>'[1](10)'!$K383</f>
        <v>0</v>
      </c>
      <c r="AU383" s="78">
        <f t="shared" si="232"/>
        <v>0</v>
      </c>
      <c r="AW383" s="76">
        <f>'[1](11)'!$J383</f>
        <v>0</v>
      </c>
      <c r="AX383" s="77">
        <f>'[1](11)'!$K383</f>
        <v>0</v>
      </c>
      <c r="AY383" s="78">
        <f t="shared" si="233"/>
        <v>0</v>
      </c>
      <c r="BA383" s="76">
        <f>'[1](12)'!$J383</f>
        <v>0</v>
      </c>
      <c r="BB383" s="77">
        <f>'[1](12)'!$K383</f>
        <v>0</v>
      </c>
      <c r="BC383" s="78">
        <f t="shared" si="234"/>
        <v>0</v>
      </c>
      <c r="BE383" s="79">
        <f t="shared" si="208"/>
        <v>44</v>
      </c>
      <c r="BF383" s="80">
        <f>IFERROR(HLOOKUP(BE383,A383:$BD$5001,$BL383,0),0)</f>
        <v>43131</v>
      </c>
      <c r="BG383" s="79">
        <f t="shared" si="209"/>
        <v>0</v>
      </c>
      <c r="BH383" s="80">
        <f>IFERROR(HLOOKUP(BG383,A383:$BD$5001,$BL383,0),0)</f>
        <v>43190</v>
      </c>
      <c r="BI383" s="10">
        <f t="shared" si="212"/>
        <v>44</v>
      </c>
      <c r="BJ383" s="11">
        <f t="shared" si="210"/>
        <v>-1</v>
      </c>
      <c r="BL383" s="9">
        <f t="shared" si="211"/>
        <v>628</v>
      </c>
    </row>
    <row r="384" spans="1:64" s="100" customFormat="1" ht="18" customHeight="1" outlineLevel="1">
      <c r="A384" s="90">
        <f>[1]DATA!A384</f>
        <v>0</v>
      </c>
      <c r="B384" s="91" t="str">
        <f>[1]DATA!B384</f>
        <v>Total Ice Cream</v>
      </c>
      <c r="C384" s="91">
        <f>[1]DATA!C384</f>
        <v>0</v>
      </c>
      <c r="D384" s="92"/>
      <c r="E384" s="93"/>
      <c r="F384" s="94"/>
      <c r="G384" s="95"/>
      <c r="H384" s="92"/>
      <c r="I384" s="93"/>
      <c r="J384" s="94">
        <f>'[1](01)'!$K384</f>
        <v>3226.42</v>
      </c>
      <c r="K384" s="95"/>
      <c r="L384" s="92"/>
      <c r="M384" s="93"/>
      <c r="N384" s="94">
        <f>'[1](02)'!$K384</f>
        <v>3052.31</v>
      </c>
      <c r="O384" s="95"/>
      <c r="P384" s="92"/>
      <c r="Q384" s="93"/>
      <c r="R384" s="94">
        <f>'[1](03)'!$K384</f>
        <v>0</v>
      </c>
      <c r="S384" s="95"/>
      <c r="T384" s="92"/>
      <c r="U384" s="93"/>
      <c r="V384" s="94">
        <f>'[1](04)'!$K384</f>
        <v>0</v>
      </c>
      <c r="W384" s="95"/>
      <c r="X384" s="92"/>
      <c r="Y384" s="93"/>
      <c r="Z384" s="94">
        <f>'[1](05)'!$K384</f>
        <v>0</v>
      </c>
      <c r="AA384" s="95"/>
      <c r="AB384" s="92"/>
      <c r="AC384" s="93"/>
      <c r="AD384" s="94">
        <f>'[1](06)'!$K384</f>
        <v>0</v>
      </c>
      <c r="AE384" s="95"/>
      <c r="AF384" s="92"/>
      <c r="AG384" s="93"/>
      <c r="AH384" s="94">
        <f>'[1](07)'!$K384</f>
        <v>0</v>
      </c>
      <c r="AI384" s="95"/>
      <c r="AJ384" s="92"/>
      <c r="AK384" s="93"/>
      <c r="AL384" s="94">
        <f>'[1](08)'!$K384</f>
        <v>0</v>
      </c>
      <c r="AM384" s="95"/>
      <c r="AN384" s="92"/>
      <c r="AO384" s="93"/>
      <c r="AP384" s="94">
        <f>'[1](09)'!$K384</f>
        <v>0</v>
      </c>
      <c r="AQ384" s="95"/>
      <c r="AR384" s="92"/>
      <c r="AS384" s="93"/>
      <c r="AT384" s="94">
        <f>'[1](10)'!$K384</f>
        <v>0</v>
      </c>
      <c r="AU384" s="95"/>
      <c r="AV384" s="92"/>
      <c r="AW384" s="93"/>
      <c r="AX384" s="94">
        <f>'[1](11)'!$K384</f>
        <v>0</v>
      </c>
      <c r="AY384" s="95"/>
      <c r="AZ384" s="92"/>
      <c r="BA384" s="93"/>
      <c r="BB384" s="94">
        <f>'[1](12)'!$K384</f>
        <v>0</v>
      </c>
      <c r="BC384" s="95"/>
      <c r="BD384" s="92"/>
      <c r="BE384" s="96"/>
      <c r="BF384" s="97"/>
      <c r="BG384" s="96"/>
      <c r="BH384" s="97"/>
      <c r="BI384" s="98"/>
      <c r="BJ384" s="99">
        <f t="shared" si="210"/>
        <v>0</v>
      </c>
      <c r="BK384" s="92"/>
      <c r="BL384" s="9">
        <f t="shared" si="211"/>
        <v>627</v>
      </c>
    </row>
    <row r="385" spans="1:64" ht="18" customHeight="1" outlineLevel="2">
      <c r="A385" s="101">
        <f>[1]DATA!A385</f>
        <v>0</v>
      </c>
      <c r="B385" s="102" t="str">
        <f>[1]DATA!B385</f>
        <v>Juice Fresh</v>
      </c>
      <c r="C385" s="102">
        <f>[1]DATA!C385</f>
        <v>0</v>
      </c>
      <c r="E385" s="103"/>
      <c r="F385" s="104"/>
      <c r="G385" s="105"/>
      <c r="I385" s="103"/>
      <c r="J385" s="104"/>
      <c r="K385" s="105"/>
      <c r="M385" s="103"/>
      <c r="N385" s="104"/>
      <c r="O385" s="105"/>
      <c r="Q385" s="103"/>
      <c r="R385" s="104"/>
      <c r="S385" s="105"/>
      <c r="U385" s="103"/>
      <c r="V385" s="104"/>
      <c r="W385" s="105"/>
      <c r="Y385" s="103"/>
      <c r="Z385" s="104"/>
      <c r="AA385" s="105"/>
      <c r="AC385" s="103"/>
      <c r="AD385" s="104"/>
      <c r="AE385" s="105"/>
      <c r="AG385" s="103"/>
      <c r="AH385" s="104"/>
      <c r="AI385" s="105"/>
      <c r="AK385" s="103"/>
      <c r="AL385" s="104"/>
      <c r="AM385" s="105"/>
      <c r="AO385" s="103"/>
      <c r="AP385" s="104"/>
      <c r="AQ385" s="105"/>
      <c r="AS385" s="103"/>
      <c r="AT385" s="104"/>
      <c r="AU385" s="105"/>
      <c r="AW385" s="103"/>
      <c r="AX385" s="104"/>
      <c r="AY385" s="105"/>
      <c r="BA385" s="103"/>
      <c r="BB385" s="104"/>
      <c r="BC385" s="105"/>
      <c r="BE385" s="106"/>
      <c r="BF385" s="107"/>
      <c r="BG385" s="106"/>
      <c r="BH385" s="107"/>
      <c r="BI385" s="108"/>
      <c r="BJ385" s="109">
        <f t="shared" si="210"/>
        <v>0</v>
      </c>
      <c r="BL385" s="9">
        <f t="shared" si="211"/>
        <v>626</v>
      </c>
    </row>
    <row r="386" spans="1:64" ht="18" customHeight="1" outlineLevel="2">
      <c r="A386" s="74">
        <f>[1]DATA!A386</f>
        <v>181001</v>
      </c>
      <c r="B386" s="75" t="str">
        <f>[1]DATA!B386</f>
        <v>Juice Mango Fresh 2 Liter</v>
      </c>
      <c r="C386" s="75" t="str">
        <f>[1]DATA!C386</f>
        <v>Gallon 2 Liter</v>
      </c>
      <c r="E386" s="76"/>
      <c r="F386" s="77"/>
      <c r="G386" s="78"/>
      <c r="I386" s="76">
        <f>'[1](01)'!$J386</f>
        <v>0</v>
      </c>
      <c r="J386" s="77">
        <f>'[1](01)'!$K386</f>
        <v>0</v>
      </c>
      <c r="K386" s="78">
        <f t="shared" si="207"/>
        <v>0</v>
      </c>
      <c r="M386" s="76">
        <f>'[1](02)'!$J386</f>
        <v>0</v>
      </c>
      <c r="N386" s="77">
        <f>'[1](02)'!$K386</f>
        <v>0</v>
      </c>
      <c r="O386" s="78">
        <f t="shared" ref="O386:O394" si="235">IF(M386&gt;=I386,IFERROR(SUM(M386-I386)/M386,0),IF(M386&lt;=I386,IFERROR(-SUM(I386-M386)/M386,0)))</f>
        <v>0</v>
      </c>
      <c r="Q386" s="76">
        <f>'[1](03)'!$J386</f>
        <v>0</v>
      </c>
      <c r="R386" s="77">
        <f>'[1](03)'!$K386</f>
        <v>0</v>
      </c>
      <c r="S386" s="78">
        <f t="shared" ref="S386:S394" si="236">IF(Q386&gt;=M386,IFERROR(SUM(Q386-M386)/Q386,0),IF(Q386&lt;=M386,IFERROR(-SUM(M386-Q386)/Q386,0)))</f>
        <v>0</v>
      </c>
      <c r="U386" s="76">
        <f>'[1](04)'!$J386</f>
        <v>0</v>
      </c>
      <c r="V386" s="77">
        <f>'[1](04)'!$K386</f>
        <v>0</v>
      </c>
      <c r="W386" s="78">
        <f t="shared" ref="W386:W394" si="237">IF(U386&gt;=Q386,IFERROR(SUM(U386-Q386)/U386,0),IF(U386&lt;=Q386,IFERROR(-SUM(Q386-U386)/U386,0)))</f>
        <v>0</v>
      </c>
      <c r="Y386" s="76">
        <f>'[1](05)'!$J386</f>
        <v>0</v>
      </c>
      <c r="Z386" s="77">
        <f>'[1](05)'!$K386</f>
        <v>0</v>
      </c>
      <c r="AA386" s="78">
        <f t="shared" ref="AA386:AA394" si="238">IF(Y386&gt;=U386,IFERROR(SUM(Y386-U386)/Y386,0),IF(Y386&lt;=U386,IFERROR(-SUM(U386-Y386)/Y386,0)))</f>
        <v>0</v>
      </c>
      <c r="AC386" s="76">
        <f>'[1](06)'!$J386</f>
        <v>0</v>
      </c>
      <c r="AD386" s="77">
        <f>'[1](06)'!$K386</f>
        <v>0</v>
      </c>
      <c r="AE386" s="78">
        <f t="shared" ref="AE386:AE394" si="239">IF(AC386&gt;=Y386,IFERROR(SUM(AC386-Y386)/AC386,0),IF(AC386&lt;=Y386,IFERROR(-SUM(Y386-AC386)/AC386,0)))</f>
        <v>0</v>
      </c>
      <c r="AG386" s="76">
        <f>'[1](07)'!$J386</f>
        <v>0</v>
      </c>
      <c r="AH386" s="77">
        <f>'[1](07)'!$K386</f>
        <v>0</v>
      </c>
      <c r="AI386" s="78">
        <f t="shared" ref="AI386:AI394" si="240">IF(AG386&gt;=AC386,IFERROR(SUM(AG386-AC386)/AG386,0),IF(AG386&lt;=AC386,IFERROR(-SUM(AC386-AG386)/AG386,0)))</f>
        <v>0</v>
      </c>
      <c r="AK386" s="76">
        <f>'[1](08)'!$J386</f>
        <v>0</v>
      </c>
      <c r="AL386" s="77">
        <f>'[1](08)'!$K386</f>
        <v>0</v>
      </c>
      <c r="AM386" s="78">
        <f t="shared" ref="AM386:AM394" si="241">IF(AK386&gt;=AG386,IFERROR(SUM(AK386-AG386)/AK386,0),IF(AK386&lt;=AG386,IFERROR(-SUM(AG386-AK386)/AK386,0)))</f>
        <v>0</v>
      </c>
      <c r="AO386" s="76">
        <f>'[1](09)'!$J386</f>
        <v>0</v>
      </c>
      <c r="AP386" s="77">
        <f>'[1](09)'!$K386</f>
        <v>0</v>
      </c>
      <c r="AQ386" s="78">
        <f t="shared" ref="AQ386:AQ394" si="242">IF(AO386&gt;=AK386,IFERROR(SUM(AO386-AK386)/AO386,0),IF(AO386&lt;=AK386,IFERROR(-SUM(AK386-AO386)/AO386,0)))</f>
        <v>0</v>
      </c>
      <c r="AS386" s="76">
        <f>'[1](10)'!$J386</f>
        <v>0</v>
      </c>
      <c r="AT386" s="77">
        <f>'[1](10)'!$K386</f>
        <v>0</v>
      </c>
      <c r="AU386" s="78">
        <f t="shared" ref="AU386:AU394" si="243">IF(AS386&gt;=AO386,IFERROR(SUM(AS386-AO386)/AS386,0),IF(AS386&lt;=AO386,IFERROR(-SUM(AO386-AS386)/AS386,0)))</f>
        <v>0</v>
      </c>
      <c r="AW386" s="76">
        <f>'[1](11)'!$J386</f>
        <v>0</v>
      </c>
      <c r="AX386" s="77">
        <f>'[1](11)'!$K386</f>
        <v>0</v>
      </c>
      <c r="AY386" s="78">
        <f t="shared" ref="AY386:AY394" si="244">IF(AW386&gt;=AS386,IFERROR(SUM(AW386-AS386)/AW386,0),IF(AW386&lt;=AS386,IFERROR(-SUM(AS386-AW386)/AW386,0)))</f>
        <v>0</v>
      </c>
      <c r="BA386" s="76">
        <f>'[1](12)'!$J386</f>
        <v>0</v>
      </c>
      <c r="BB386" s="77">
        <f>'[1](12)'!$K386</f>
        <v>0</v>
      </c>
      <c r="BC386" s="78">
        <f t="shared" ref="BC386:BC394" si="245">IF(BA386&gt;=AW386,IFERROR(SUM(BA386-AW386)/BA386,0),IF(BA386&lt;=AW386,IFERROR(-SUM(AW386-BA386)/BA386,0)))</f>
        <v>0</v>
      </c>
      <c r="BE386" s="79">
        <f t="shared" si="208"/>
        <v>0</v>
      </c>
      <c r="BF386" s="80">
        <f>IFERROR(HLOOKUP(BE386,A386:$BD$5001,$BL386,0),0)</f>
        <v>43131</v>
      </c>
      <c r="BG386" s="79">
        <f t="shared" si="209"/>
        <v>0</v>
      </c>
      <c r="BH386" s="80">
        <f>IFERROR(HLOOKUP(BG386,A386:$BD$5001,$BL386,0),0)</f>
        <v>43131</v>
      </c>
      <c r="BI386" s="10">
        <f t="shared" si="212"/>
        <v>0</v>
      </c>
      <c r="BJ386" s="11">
        <f t="shared" si="210"/>
        <v>0</v>
      </c>
      <c r="BL386" s="9">
        <f t="shared" si="211"/>
        <v>625</v>
      </c>
    </row>
    <row r="387" spans="1:64" ht="18" customHeight="1" outlineLevel="2">
      <c r="A387" s="81">
        <f>[1]DATA!A387</f>
        <v>181002</v>
      </c>
      <c r="B387" s="82" t="str">
        <f>[1]DATA!B387</f>
        <v>Juice Orange Fresh 2 Liter</v>
      </c>
      <c r="C387" s="82" t="str">
        <f>[1]DATA!C387</f>
        <v>Gallon 2 Liter</v>
      </c>
      <c r="E387" s="83"/>
      <c r="F387" s="84"/>
      <c r="G387" s="85"/>
      <c r="I387" s="83">
        <f>'[1](01)'!$J387</f>
        <v>0</v>
      </c>
      <c r="J387" s="84">
        <f>'[1](01)'!$K387</f>
        <v>0</v>
      </c>
      <c r="K387" s="85">
        <f t="shared" si="207"/>
        <v>0</v>
      </c>
      <c r="M387" s="83">
        <f>'[1](02)'!$J387</f>
        <v>0</v>
      </c>
      <c r="N387" s="84">
        <f>'[1](02)'!$K387</f>
        <v>0</v>
      </c>
      <c r="O387" s="85">
        <f t="shared" si="235"/>
        <v>0</v>
      </c>
      <c r="Q387" s="83">
        <f>'[1](03)'!$J387</f>
        <v>0</v>
      </c>
      <c r="R387" s="84">
        <f>'[1](03)'!$K387</f>
        <v>0</v>
      </c>
      <c r="S387" s="85">
        <f t="shared" si="236"/>
        <v>0</v>
      </c>
      <c r="U387" s="83">
        <f>'[1](04)'!$J387</f>
        <v>0</v>
      </c>
      <c r="V387" s="84">
        <f>'[1](04)'!$K387</f>
        <v>0</v>
      </c>
      <c r="W387" s="85">
        <f t="shared" si="237"/>
        <v>0</v>
      </c>
      <c r="Y387" s="83">
        <f>'[1](05)'!$J387</f>
        <v>0</v>
      </c>
      <c r="Z387" s="84">
        <f>'[1](05)'!$K387</f>
        <v>0</v>
      </c>
      <c r="AA387" s="85">
        <f t="shared" si="238"/>
        <v>0</v>
      </c>
      <c r="AC387" s="83">
        <f>'[1](06)'!$J387</f>
        <v>0</v>
      </c>
      <c r="AD387" s="84">
        <f>'[1](06)'!$K387</f>
        <v>0</v>
      </c>
      <c r="AE387" s="85">
        <f t="shared" si="239"/>
        <v>0</v>
      </c>
      <c r="AG387" s="83">
        <f>'[1](07)'!$J387</f>
        <v>0</v>
      </c>
      <c r="AH387" s="84">
        <f>'[1](07)'!$K387</f>
        <v>0</v>
      </c>
      <c r="AI387" s="85">
        <f t="shared" si="240"/>
        <v>0</v>
      </c>
      <c r="AK387" s="83">
        <f>'[1](08)'!$J387</f>
        <v>0</v>
      </c>
      <c r="AL387" s="84">
        <f>'[1](08)'!$K387</f>
        <v>0</v>
      </c>
      <c r="AM387" s="85">
        <f t="shared" si="241"/>
        <v>0</v>
      </c>
      <c r="AO387" s="83">
        <f>'[1](09)'!$J387</f>
        <v>0</v>
      </c>
      <c r="AP387" s="84">
        <f>'[1](09)'!$K387</f>
        <v>0</v>
      </c>
      <c r="AQ387" s="85">
        <f t="shared" si="242"/>
        <v>0</v>
      </c>
      <c r="AS387" s="83">
        <f>'[1](10)'!$J387</f>
        <v>0</v>
      </c>
      <c r="AT387" s="84">
        <f>'[1](10)'!$K387</f>
        <v>0</v>
      </c>
      <c r="AU387" s="85">
        <f t="shared" si="243"/>
        <v>0</v>
      </c>
      <c r="AW387" s="83">
        <f>'[1](11)'!$J387</f>
        <v>0</v>
      </c>
      <c r="AX387" s="84">
        <f>'[1](11)'!$K387</f>
        <v>0</v>
      </c>
      <c r="AY387" s="85">
        <f t="shared" si="244"/>
        <v>0</v>
      </c>
      <c r="BA387" s="83">
        <f>'[1](12)'!$J387</f>
        <v>0</v>
      </c>
      <c r="BB387" s="84">
        <f>'[1](12)'!$K387</f>
        <v>0</v>
      </c>
      <c r="BC387" s="85">
        <f t="shared" si="245"/>
        <v>0</v>
      </c>
      <c r="BE387" s="86">
        <f t="shared" si="208"/>
        <v>0</v>
      </c>
      <c r="BF387" s="87">
        <f>IFERROR(HLOOKUP(BE387,A387:$BD$5001,$BL387,0),0)</f>
        <v>43131</v>
      </c>
      <c r="BG387" s="86">
        <f t="shared" si="209"/>
        <v>0</v>
      </c>
      <c r="BH387" s="87">
        <f>IFERROR(HLOOKUP(BG387,A387:$BD$5001,$BL387,0),0)</f>
        <v>43131</v>
      </c>
      <c r="BI387" s="88">
        <f t="shared" si="212"/>
        <v>0</v>
      </c>
      <c r="BJ387" s="89">
        <f t="shared" si="210"/>
        <v>0</v>
      </c>
      <c r="BL387" s="9">
        <f t="shared" si="211"/>
        <v>624</v>
      </c>
    </row>
    <row r="388" spans="1:64" ht="18" customHeight="1" outlineLevel="2">
      <c r="A388" s="74">
        <f>[1]DATA!A388</f>
        <v>181003</v>
      </c>
      <c r="B388" s="75" t="str">
        <f>[1]DATA!B388</f>
        <v>Juice Strawberry Fresh 2 Liter</v>
      </c>
      <c r="C388" s="75" t="str">
        <f>[1]DATA!C388</f>
        <v>Gallon 2 Liter</v>
      </c>
      <c r="E388" s="76"/>
      <c r="F388" s="77"/>
      <c r="G388" s="78"/>
      <c r="I388" s="76">
        <f>'[1](01)'!$J388</f>
        <v>0</v>
      </c>
      <c r="J388" s="77">
        <f>'[1](01)'!$K388</f>
        <v>0</v>
      </c>
      <c r="K388" s="78">
        <f t="shared" si="207"/>
        <v>0</v>
      </c>
      <c r="M388" s="76">
        <f>'[1](02)'!$J388</f>
        <v>0</v>
      </c>
      <c r="N388" s="77">
        <f>'[1](02)'!$K388</f>
        <v>0</v>
      </c>
      <c r="O388" s="78">
        <f t="shared" si="235"/>
        <v>0</v>
      </c>
      <c r="Q388" s="76">
        <f>'[1](03)'!$J388</f>
        <v>0</v>
      </c>
      <c r="R388" s="77">
        <f>'[1](03)'!$K388</f>
        <v>0</v>
      </c>
      <c r="S388" s="78">
        <f t="shared" si="236"/>
        <v>0</v>
      </c>
      <c r="U388" s="76">
        <f>'[1](04)'!$J388</f>
        <v>0</v>
      </c>
      <c r="V388" s="77">
        <f>'[1](04)'!$K388</f>
        <v>0</v>
      </c>
      <c r="W388" s="78">
        <f t="shared" si="237"/>
        <v>0</v>
      </c>
      <c r="Y388" s="76">
        <f>'[1](05)'!$J388</f>
        <v>0</v>
      </c>
      <c r="Z388" s="77">
        <f>'[1](05)'!$K388</f>
        <v>0</v>
      </c>
      <c r="AA388" s="78">
        <f t="shared" si="238"/>
        <v>0</v>
      </c>
      <c r="AC388" s="76">
        <f>'[1](06)'!$J388</f>
        <v>0</v>
      </c>
      <c r="AD388" s="77">
        <f>'[1](06)'!$K388</f>
        <v>0</v>
      </c>
      <c r="AE388" s="78">
        <f t="shared" si="239"/>
        <v>0</v>
      </c>
      <c r="AG388" s="76">
        <f>'[1](07)'!$J388</f>
        <v>0</v>
      </c>
      <c r="AH388" s="77">
        <f>'[1](07)'!$K388</f>
        <v>0</v>
      </c>
      <c r="AI388" s="78">
        <f t="shared" si="240"/>
        <v>0</v>
      </c>
      <c r="AK388" s="76">
        <f>'[1](08)'!$J388</f>
        <v>0</v>
      </c>
      <c r="AL388" s="77">
        <f>'[1](08)'!$K388</f>
        <v>0</v>
      </c>
      <c r="AM388" s="78">
        <f t="shared" si="241"/>
        <v>0</v>
      </c>
      <c r="AO388" s="76">
        <f>'[1](09)'!$J388</f>
        <v>0</v>
      </c>
      <c r="AP388" s="77">
        <f>'[1](09)'!$K388</f>
        <v>0</v>
      </c>
      <c r="AQ388" s="78">
        <f t="shared" si="242"/>
        <v>0</v>
      </c>
      <c r="AS388" s="76">
        <f>'[1](10)'!$J388</f>
        <v>0</v>
      </c>
      <c r="AT388" s="77">
        <f>'[1](10)'!$K388</f>
        <v>0</v>
      </c>
      <c r="AU388" s="78">
        <f t="shared" si="243"/>
        <v>0</v>
      </c>
      <c r="AW388" s="76">
        <f>'[1](11)'!$J388</f>
        <v>0</v>
      </c>
      <c r="AX388" s="77">
        <f>'[1](11)'!$K388</f>
        <v>0</v>
      </c>
      <c r="AY388" s="78">
        <f t="shared" si="244"/>
        <v>0</v>
      </c>
      <c r="BA388" s="76">
        <f>'[1](12)'!$J388</f>
        <v>0</v>
      </c>
      <c r="BB388" s="77">
        <f>'[1](12)'!$K388</f>
        <v>0</v>
      </c>
      <c r="BC388" s="78">
        <f t="shared" si="245"/>
        <v>0</v>
      </c>
      <c r="BE388" s="79">
        <f t="shared" si="208"/>
        <v>0</v>
      </c>
      <c r="BF388" s="80">
        <f>IFERROR(HLOOKUP(BE388,A388:$BD$5001,$BL388,0),0)</f>
        <v>43131</v>
      </c>
      <c r="BG388" s="79">
        <f t="shared" si="209"/>
        <v>0</v>
      </c>
      <c r="BH388" s="80">
        <f>IFERROR(HLOOKUP(BG388,A388:$BD$5001,$BL388,0),0)</f>
        <v>43131</v>
      </c>
      <c r="BI388" s="10">
        <f t="shared" si="212"/>
        <v>0</v>
      </c>
      <c r="BJ388" s="11">
        <f t="shared" si="210"/>
        <v>0</v>
      </c>
      <c r="BL388" s="9">
        <f t="shared" si="211"/>
        <v>623</v>
      </c>
    </row>
    <row r="389" spans="1:64" ht="18" customHeight="1" outlineLevel="2">
      <c r="A389" s="81">
        <f>[1]DATA!A389</f>
        <v>181004</v>
      </c>
      <c r="B389" s="82" t="str">
        <f>[1]DATA!B389</f>
        <v>Juice Mango Fresh 1 Liter</v>
      </c>
      <c r="C389" s="82" t="str">
        <f>[1]DATA!C389</f>
        <v>Bottle 1 Liter</v>
      </c>
      <c r="E389" s="83"/>
      <c r="F389" s="84"/>
      <c r="G389" s="85"/>
      <c r="I389" s="83">
        <f>'[1](01)'!$J389</f>
        <v>0</v>
      </c>
      <c r="J389" s="84">
        <f>'[1](01)'!$K389</f>
        <v>0</v>
      </c>
      <c r="K389" s="85">
        <f t="shared" si="207"/>
        <v>0</v>
      </c>
      <c r="M389" s="83">
        <f>'[1](02)'!$J389</f>
        <v>0</v>
      </c>
      <c r="N389" s="84">
        <f>'[1](02)'!$K389</f>
        <v>0</v>
      </c>
      <c r="O389" s="85">
        <f t="shared" si="235"/>
        <v>0</v>
      </c>
      <c r="Q389" s="83">
        <f>'[1](03)'!$J389</f>
        <v>0</v>
      </c>
      <c r="R389" s="84">
        <f>'[1](03)'!$K389</f>
        <v>0</v>
      </c>
      <c r="S389" s="85">
        <f t="shared" si="236"/>
        <v>0</v>
      </c>
      <c r="U389" s="83">
        <f>'[1](04)'!$J389</f>
        <v>0</v>
      </c>
      <c r="V389" s="84">
        <f>'[1](04)'!$K389</f>
        <v>0</v>
      </c>
      <c r="W389" s="85">
        <f t="shared" si="237"/>
        <v>0</v>
      </c>
      <c r="Y389" s="83">
        <f>'[1](05)'!$J389</f>
        <v>0</v>
      </c>
      <c r="Z389" s="84">
        <f>'[1](05)'!$K389</f>
        <v>0</v>
      </c>
      <c r="AA389" s="85">
        <f t="shared" si="238"/>
        <v>0</v>
      </c>
      <c r="AC389" s="83">
        <f>'[1](06)'!$J389</f>
        <v>0</v>
      </c>
      <c r="AD389" s="84">
        <f>'[1](06)'!$K389</f>
        <v>0</v>
      </c>
      <c r="AE389" s="85">
        <f t="shared" si="239"/>
        <v>0</v>
      </c>
      <c r="AG389" s="83">
        <f>'[1](07)'!$J389</f>
        <v>0</v>
      </c>
      <c r="AH389" s="84">
        <f>'[1](07)'!$K389</f>
        <v>0</v>
      </c>
      <c r="AI389" s="85">
        <f t="shared" si="240"/>
        <v>0</v>
      </c>
      <c r="AK389" s="83">
        <f>'[1](08)'!$J389</f>
        <v>0</v>
      </c>
      <c r="AL389" s="84">
        <f>'[1](08)'!$K389</f>
        <v>0</v>
      </c>
      <c r="AM389" s="85">
        <f t="shared" si="241"/>
        <v>0</v>
      </c>
      <c r="AO389" s="83">
        <f>'[1](09)'!$J389</f>
        <v>0</v>
      </c>
      <c r="AP389" s="84">
        <f>'[1](09)'!$K389</f>
        <v>0</v>
      </c>
      <c r="AQ389" s="85">
        <f t="shared" si="242"/>
        <v>0</v>
      </c>
      <c r="AS389" s="83">
        <f>'[1](10)'!$J389</f>
        <v>0</v>
      </c>
      <c r="AT389" s="84">
        <f>'[1](10)'!$K389</f>
        <v>0</v>
      </c>
      <c r="AU389" s="85">
        <f t="shared" si="243"/>
        <v>0</v>
      </c>
      <c r="AW389" s="83">
        <f>'[1](11)'!$J389</f>
        <v>0</v>
      </c>
      <c r="AX389" s="84">
        <f>'[1](11)'!$K389</f>
        <v>0</v>
      </c>
      <c r="AY389" s="85">
        <f t="shared" si="244"/>
        <v>0</v>
      </c>
      <c r="BA389" s="83">
        <f>'[1](12)'!$J389</f>
        <v>0</v>
      </c>
      <c r="BB389" s="84">
        <f>'[1](12)'!$K389</f>
        <v>0</v>
      </c>
      <c r="BC389" s="85">
        <f t="shared" si="245"/>
        <v>0</v>
      </c>
      <c r="BE389" s="86">
        <f t="shared" si="208"/>
        <v>0</v>
      </c>
      <c r="BF389" s="87">
        <f>IFERROR(HLOOKUP(BE389,A389:$BD$5001,$BL389,0),0)</f>
        <v>43131</v>
      </c>
      <c r="BG389" s="86">
        <f t="shared" si="209"/>
        <v>0</v>
      </c>
      <c r="BH389" s="87">
        <f>IFERROR(HLOOKUP(BG389,A389:$BD$5001,$BL389,0),0)</f>
        <v>43131</v>
      </c>
      <c r="BI389" s="88">
        <f t="shared" si="212"/>
        <v>0</v>
      </c>
      <c r="BJ389" s="89">
        <f t="shared" si="210"/>
        <v>0</v>
      </c>
      <c r="BL389" s="9">
        <f t="shared" si="211"/>
        <v>622</v>
      </c>
    </row>
    <row r="390" spans="1:64" ht="18" customHeight="1" outlineLevel="2">
      <c r="A390" s="74">
        <f>[1]DATA!A390</f>
        <v>181005</v>
      </c>
      <c r="B390" s="75" t="str">
        <f>[1]DATA!B390</f>
        <v>Juice Strawberry Fresh 1 Liter</v>
      </c>
      <c r="C390" s="75" t="str">
        <f>[1]DATA!C390</f>
        <v>Bottle 1 Liter</v>
      </c>
      <c r="E390" s="76"/>
      <c r="F390" s="77"/>
      <c r="G390" s="78"/>
      <c r="I390" s="76">
        <f>'[1](01)'!$J390</f>
        <v>0</v>
      </c>
      <c r="J390" s="77">
        <f>'[1](01)'!$K390</f>
        <v>0</v>
      </c>
      <c r="K390" s="78">
        <f t="shared" si="207"/>
        <v>0</v>
      </c>
      <c r="M390" s="76">
        <f>'[1](02)'!$J390</f>
        <v>0</v>
      </c>
      <c r="N390" s="77">
        <f>'[1](02)'!$K390</f>
        <v>0</v>
      </c>
      <c r="O390" s="78">
        <f t="shared" si="235"/>
        <v>0</v>
      </c>
      <c r="Q390" s="76">
        <f>'[1](03)'!$J390</f>
        <v>0</v>
      </c>
      <c r="R390" s="77">
        <f>'[1](03)'!$K390</f>
        <v>0</v>
      </c>
      <c r="S390" s="78">
        <f t="shared" si="236"/>
        <v>0</v>
      </c>
      <c r="U390" s="76">
        <f>'[1](04)'!$J390</f>
        <v>0</v>
      </c>
      <c r="V390" s="77">
        <f>'[1](04)'!$K390</f>
        <v>0</v>
      </c>
      <c r="W390" s="78">
        <f t="shared" si="237"/>
        <v>0</v>
      </c>
      <c r="Y390" s="76">
        <f>'[1](05)'!$J390</f>
        <v>0</v>
      </c>
      <c r="Z390" s="77">
        <f>'[1](05)'!$K390</f>
        <v>0</v>
      </c>
      <c r="AA390" s="78">
        <f t="shared" si="238"/>
        <v>0</v>
      </c>
      <c r="AC390" s="76">
        <f>'[1](06)'!$J390</f>
        <v>0</v>
      </c>
      <c r="AD390" s="77">
        <f>'[1](06)'!$K390</f>
        <v>0</v>
      </c>
      <c r="AE390" s="78">
        <f t="shared" si="239"/>
        <v>0</v>
      </c>
      <c r="AG390" s="76">
        <f>'[1](07)'!$J390</f>
        <v>0</v>
      </c>
      <c r="AH390" s="77">
        <f>'[1](07)'!$K390</f>
        <v>0</v>
      </c>
      <c r="AI390" s="78">
        <f t="shared" si="240"/>
        <v>0</v>
      </c>
      <c r="AK390" s="76">
        <f>'[1](08)'!$J390</f>
        <v>0</v>
      </c>
      <c r="AL390" s="77">
        <f>'[1](08)'!$K390</f>
        <v>0</v>
      </c>
      <c r="AM390" s="78">
        <f t="shared" si="241"/>
        <v>0</v>
      </c>
      <c r="AO390" s="76">
        <f>'[1](09)'!$J390</f>
        <v>0</v>
      </c>
      <c r="AP390" s="77">
        <f>'[1](09)'!$K390</f>
        <v>0</v>
      </c>
      <c r="AQ390" s="78">
        <f t="shared" si="242"/>
        <v>0</v>
      </c>
      <c r="AS390" s="76">
        <f>'[1](10)'!$J390</f>
        <v>0</v>
      </c>
      <c r="AT390" s="77">
        <f>'[1](10)'!$K390</f>
        <v>0</v>
      </c>
      <c r="AU390" s="78">
        <f t="shared" si="243"/>
        <v>0</v>
      </c>
      <c r="AW390" s="76">
        <f>'[1](11)'!$J390</f>
        <v>0</v>
      </c>
      <c r="AX390" s="77">
        <f>'[1](11)'!$K390</f>
        <v>0</v>
      </c>
      <c r="AY390" s="78">
        <f t="shared" si="244"/>
        <v>0</v>
      </c>
      <c r="BA390" s="76">
        <f>'[1](12)'!$J390</f>
        <v>0</v>
      </c>
      <c r="BB390" s="77">
        <f>'[1](12)'!$K390</f>
        <v>0</v>
      </c>
      <c r="BC390" s="78">
        <f t="shared" si="245"/>
        <v>0</v>
      </c>
      <c r="BE390" s="79">
        <f t="shared" si="208"/>
        <v>0</v>
      </c>
      <c r="BF390" s="80">
        <f>IFERROR(HLOOKUP(BE390,A390:$BD$5001,$BL390,0),0)</f>
        <v>43131</v>
      </c>
      <c r="BG390" s="79">
        <f t="shared" si="209"/>
        <v>0</v>
      </c>
      <c r="BH390" s="80">
        <f>IFERROR(HLOOKUP(BG390,A390:$BD$5001,$BL390,0),0)</f>
        <v>43131</v>
      </c>
      <c r="BI390" s="10">
        <f t="shared" si="212"/>
        <v>0</v>
      </c>
      <c r="BJ390" s="11">
        <f t="shared" si="210"/>
        <v>0</v>
      </c>
      <c r="BL390" s="9">
        <f t="shared" si="211"/>
        <v>621</v>
      </c>
    </row>
    <row r="391" spans="1:64" ht="18" customHeight="1" outlineLevel="2">
      <c r="A391" s="81">
        <f>[1]DATA!A391</f>
        <v>181007</v>
      </c>
      <c r="B391" s="82" t="str">
        <f>[1]DATA!B391</f>
        <v>Juice Orange Fresh 1 Liter</v>
      </c>
      <c r="C391" s="82" t="str">
        <f>[1]DATA!C391</f>
        <v>Bottle 1 Liter</v>
      </c>
      <c r="E391" s="83"/>
      <c r="F391" s="84"/>
      <c r="G391" s="85"/>
      <c r="I391" s="83">
        <f>'[1](01)'!$J391</f>
        <v>0</v>
      </c>
      <c r="J391" s="84">
        <f>'[1](01)'!$K391</f>
        <v>0</v>
      </c>
      <c r="K391" s="85">
        <f t="shared" si="207"/>
        <v>0</v>
      </c>
      <c r="M391" s="83">
        <f>'[1](02)'!$J391</f>
        <v>0</v>
      </c>
      <c r="N391" s="84">
        <f>'[1](02)'!$K391</f>
        <v>0</v>
      </c>
      <c r="O391" s="85">
        <f t="shared" si="235"/>
        <v>0</v>
      </c>
      <c r="Q391" s="83">
        <f>'[1](03)'!$J391</f>
        <v>0</v>
      </c>
      <c r="R391" s="84">
        <f>'[1](03)'!$K391</f>
        <v>0</v>
      </c>
      <c r="S391" s="85">
        <f t="shared" si="236"/>
        <v>0</v>
      </c>
      <c r="U391" s="83">
        <f>'[1](04)'!$J391</f>
        <v>0</v>
      </c>
      <c r="V391" s="84">
        <f>'[1](04)'!$K391</f>
        <v>0</v>
      </c>
      <c r="W391" s="85">
        <f t="shared" si="237"/>
        <v>0</v>
      </c>
      <c r="Y391" s="83">
        <f>'[1](05)'!$J391</f>
        <v>0</v>
      </c>
      <c r="Z391" s="84">
        <f>'[1](05)'!$K391</f>
        <v>0</v>
      </c>
      <c r="AA391" s="85">
        <f t="shared" si="238"/>
        <v>0</v>
      </c>
      <c r="AC391" s="83">
        <f>'[1](06)'!$J391</f>
        <v>0</v>
      </c>
      <c r="AD391" s="84">
        <f>'[1](06)'!$K391</f>
        <v>0</v>
      </c>
      <c r="AE391" s="85">
        <f t="shared" si="239"/>
        <v>0</v>
      </c>
      <c r="AG391" s="83">
        <f>'[1](07)'!$J391</f>
        <v>0</v>
      </c>
      <c r="AH391" s="84">
        <f>'[1](07)'!$K391</f>
        <v>0</v>
      </c>
      <c r="AI391" s="85">
        <f t="shared" si="240"/>
        <v>0</v>
      </c>
      <c r="AK391" s="83">
        <f>'[1](08)'!$J391</f>
        <v>0</v>
      </c>
      <c r="AL391" s="84">
        <f>'[1](08)'!$K391</f>
        <v>0</v>
      </c>
      <c r="AM391" s="85">
        <f t="shared" si="241"/>
        <v>0</v>
      </c>
      <c r="AO391" s="83">
        <f>'[1](09)'!$J391</f>
        <v>0</v>
      </c>
      <c r="AP391" s="84">
        <f>'[1](09)'!$K391</f>
        <v>0</v>
      </c>
      <c r="AQ391" s="85">
        <f t="shared" si="242"/>
        <v>0</v>
      </c>
      <c r="AS391" s="83">
        <f>'[1](10)'!$J391</f>
        <v>0</v>
      </c>
      <c r="AT391" s="84">
        <f>'[1](10)'!$K391</f>
        <v>0</v>
      </c>
      <c r="AU391" s="85">
        <f t="shared" si="243"/>
        <v>0</v>
      </c>
      <c r="AW391" s="83">
        <f>'[1](11)'!$J391</f>
        <v>0</v>
      </c>
      <c r="AX391" s="84">
        <f>'[1](11)'!$K391</f>
        <v>0</v>
      </c>
      <c r="AY391" s="85">
        <f t="shared" si="244"/>
        <v>0</v>
      </c>
      <c r="BA391" s="83">
        <f>'[1](12)'!$J391</f>
        <v>0</v>
      </c>
      <c r="BB391" s="84">
        <f>'[1](12)'!$K391</f>
        <v>0</v>
      </c>
      <c r="BC391" s="85">
        <f t="shared" si="245"/>
        <v>0</v>
      </c>
      <c r="BE391" s="86">
        <f t="shared" si="208"/>
        <v>0</v>
      </c>
      <c r="BF391" s="87">
        <f>IFERROR(HLOOKUP(BE391,A391:$BD$5001,$BL391,0),0)</f>
        <v>43131</v>
      </c>
      <c r="BG391" s="86">
        <f t="shared" si="209"/>
        <v>0</v>
      </c>
      <c r="BH391" s="87">
        <f>IFERROR(HLOOKUP(BG391,A391:$BD$5001,$BL391,0),0)</f>
        <v>43131</v>
      </c>
      <c r="BI391" s="88">
        <f t="shared" si="212"/>
        <v>0</v>
      </c>
      <c r="BJ391" s="89">
        <f t="shared" si="210"/>
        <v>0</v>
      </c>
      <c r="BL391" s="9">
        <f t="shared" si="211"/>
        <v>620</v>
      </c>
    </row>
    <row r="392" spans="1:64" ht="18" customHeight="1" outlineLevel="2">
      <c r="A392" s="74">
        <f>[1]DATA!A392</f>
        <v>181008</v>
      </c>
      <c r="B392" s="75" t="str">
        <f>[1]DATA!B392</f>
        <v>Juice Watermelon Fresh 1 Liter</v>
      </c>
      <c r="C392" s="75" t="str">
        <f>[1]DATA!C392</f>
        <v>Liter</v>
      </c>
      <c r="E392" s="76"/>
      <c r="F392" s="77"/>
      <c r="G392" s="78"/>
      <c r="I392" s="76">
        <f>'[1](01)'!$J392</f>
        <v>0</v>
      </c>
      <c r="J392" s="77">
        <f>'[1](01)'!$K392</f>
        <v>0</v>
      </c>
      <c r="K392" s="78">
        <f t="shared" si="207"/>
        <v>0</v>
      </c>
      <c r="M392" s="76">
        <f>'[1](02)'!$J392</f>
        <v>0</v>
      </c>
      <c r="N392" s="77">
        <f>'[1](02)'!$K392</f>
        <v>0</v>
      </c>
      <c r="O392" s="78">
        <f t="shared" si="235"/>
        <v>0</v>
      </c>
      <c r="Q392" s="76">
        <f>'[1](03)'!$J392</f>
        <v>0</v>
      </c>
      <c r="R392" s="77">
        <f>'[1](03)'!$K392</f>
        <v>0</v>
      </c>
      <c r="S392" s="78">
        <f t="shared" si="236"/>
        <v>0</v>
      </c>
      <c r="U392" s="76">
        <f>'[1](04)'!$J392</f>
        <v>0</v>
      </c>
      <c r="V392" s="77">
        <f>'[1](04)'!$K392</f>
        <v>0</v>
      </c>
      <c r="W392" s="78">
        <f t="shared" si="237"/>
        <v>0</v>
      </c>
      <c r="Y392" s="76">
        <f>'[1](05)'!$J392</f>
        <v>0</v>
      </c>
      <c r="Z392" s="77">
        <f>'[1](05)'!$K392</f>
        <v>0</v>
      </c>
      <c r="AA392" s="78">
        <f t="shared" si="238"/>
        <v>0</v>
      </c>
      <c r="AC392" s="76">
        <f>'[1](06)'!$J392</f>
        <v>0</v>
      </c>
      <c r="AD392" s="77">
        <f>'[1](06)'!$K392</f>
        <v>0</v>
      </c>
      <c r="AE392" s="78">
        <f t="shared" si="239"/>
        <v>0</v>
      </c>
      <c r="AG392" s="76">
        <f>'[1](07)'!$J392</f>
        <v>0</v>
      </c>
      <c r="AH392" s="77">
        <f>'[1](07)'!$K392</f>
        <v>0</v>
      </c>
      <c r="AI392" s="78">
        <f t="shared" si="240"/>
        <v>0</v>
      </c>
      <c r="AK392" s="76">
        <f>'[1](08)'!$J392</f>
        <v>0</v>
      </c>
      <c r="AL392" s="77">
        <f>'[1](08)'!$K392</f>
        <v>0</v>
      </c>
      <c r="AM392" s="78">
        <f t="shared" si="241"/>
        <v>0</v>
      </c>
      <c r="AO392" s="76">
        <f>'[1](09)'!$J392</f>
        <v>0</v>
      </c>
      <c r="AP392" s="77">
        <f>'[1](09)'!$K392</f>
        <v>0</v>
      </c>
      <c r="AQ392" s="78">
        <f t="shared" si="242"/>
        <v>0</v>
      </c>
      <c r="AS392" s="76">
        <f>'[1](10)'!$J392</f>
        <v>0</v>
      </c>
      <c r="AT392" s="77">
        <f>'[1](10)'!$K392</f>
        <v>0</v>
      </c>
      <c r="AU392" s="78">
        <f t="shared" si="243"/>
        <v>0</v>
      </c>
      <c r="AW392" s="76">
        <f>'[1](11)'!$J392</f>
        <v>0</v>
      </c>
      <c r="AX392" s="77">
        <f>'[1](11)'!$K392</f>
        <v>0</v>
      </c>
      <c r="AY392" s="78">
        <f t="shared" si="244"/>
        <v>0</v>
      </c>
      <c r="BA392" s="76">
        <f>'[1](12)'!$J392</f>
        <v>0</v>
      </c>
      <c r="BB392" s="77">
        <f>'[1](12)'!$K392</f>
        <v>0</v>
      </c>
      <c r="BC392" s="78">
        <f t="shared" si="245"/>
        <v>0</v>
      </c>
      <c r="BE392" s="79">
        <f t="shared" si="208"/>
        <v>0</v>
      </c>
      <c r="BF392" s="80">
        <f>IFERROR(HLOOKUP(BE392,A392:$BD$5001,$BL392,0),0)</f>
        <v>43131</v>
      </c>
      <c r="BG392" s="79">
        <f t="shared" si="209"/>
        <v>0</v>
      </c>
      <c r="BH392" s="80">
        <f>IFERROR(HLOOKUP(BG392,A392:$BD$5001,$BL392,0),0)</f>
        <v>43131</v>
      </c>
      <c r="BI392" s="10">
        <f t="shared" si="212"/>
        <v>0</v>
      </c>
      <c r="BJ392" s="11">
        <f t="shared" si="210"/>
        <v>0</v>
      </c>
      <c r="BL392" s="9">
        <f t="shared" si="211"/>
        <v>619</v>
      </c>
    </row>
    <row r="393" spans="1:64" ht="18" customHeight="1" outlineLevel="2">
      <c r="A393" s="81">
        <f>[1]DATA!A393</f>
        <v>181009</v>
      </c>
      <c r="B393" s="82" t="str">
        <f>[1]DATA!B393</f>
        <v>Juice Grapefruit Fresh 1 Liter</v>
      </c>
      <c r="C393" s="82" t="str">
        <f>[1]DATA!C393</f>
        <v>Bottle 1 Liter</v>
      </c>
      <c r="E393" s="83"/>
      <c r="F393" s="84"/>
      <c r="G393" s="85"/>
      <c r="I393" s="83">
        <f>'[1](01)'!$J393</f>
        <v>0</v>
      </c>
      <c r="J393" s="84">
        <f>'[1](01)'!$K393</f>
        <v>0</v>
      </c>
      <c r="K393" s="85">
        <f t="shared" si="207"/>
        <v>0</v>
      </c>
      <c r="M393" s="83">
        <f>'[1](02)'!$J393</f>
        <v>0</v>
      </c>
      <c r="N393" s="84">
        <f>'[1](02)'!$K393</f>
        <v>0</v>
      </c>
      <c r="O393" s="85">
        <f t="shared" si="235"/>
        <v>0</v>
      </c>
      <c r="Q393" s="83">
        <f>'[1](03)'!$J393</f>
        <v>0</v>
      </c>
      <c r="R393" s="84">
        <f>'[1](03)'!$K393</f>
        <v>0</v>
      </c>
      <c r="S393" s="85">
        <f t="shared" si="236"/>
        <v>0</v>
      </c>
      <c r="U393" s="83">
        <f>'[1](04)'!$J393</f>
        <v>0</v>
      </c>
      <c r="V393" s="84">
        <f>'[1](04)'!$K393</f>
        <v>0</v>
      </c>
      <c r="W393" s="85">
        <f t="shared" si="237"/>
        <v>0</v>
      </c>
      <c r="Y393" s="83">
        <f>'[1](05)'!$J393</f>
        <v>0</v>
      </c>
      <c r="Z393" s="84">
        <f>'[1](05)'!$K393</f>
        <v>0</v>
      </c>
      <c r="AA393" s="85">
        <f t="shared" si="238"/>
        <v>0</v>
      </c>
      <c r="AC393" s="83">
        <f>'[1](06)'!$J393</f>
        <v>0</v>
      </c>
      <c r="AD393" s="84">
        <f>'[1](06)'!$K393</f>
        <v>0</v>
      </c>
      <c r="AE393" s="85">
        <f t="shared" si="239"/>
        <v>0</v>
      </c>
      <c r="AG393" s="83">
        <f>'[1](07)'!$J393</f>
        <v>0</v>
      </c>
      <c r="AH393" s="84">
        <f>'[1](07)'!$K393</f>
        <v>0</v>
      </c>
      <c r="AI393" s="85">
        <f t="shared" si="240"/>
        <v>0</v>
      </c>
      <c r="AK393" s="83">
        <f>'[1](08)'!$J393</f>
        <v>0</v>
      </c>
      <c r="AL393" s="84">
        <f>'[1](08)'!$K393</f>
        <v>0</v>
      </c>
      <c r="AM393" s="85">
        <f t="shared" si="241"/>
        <v>0</v>
      </c>
      <c r="AO393" s="83">
        <f>'[1](09)'!$J393</f>
        <v>0</v>
      </c>
      <c r="AP393" s="84">
        <f>'[1](09)'!$K393</f>
        <v>0</v>
      </c>
      <c r="AQ393" s="85">
        <f t="shared" si="242"/>
        <v>0</v>
      </c>
      <c r="AS393" s="83">
        <f>'[1](10)'!$J393</f>
        <v>0</v>
      </c>
      <c r="AT393" s="84">
        <f>'[1](10)'!$K393</f>
        <v>0</v>
      </c>
      <c r="AU393" s="85">
        <f t="shared" si="243"/>
        <v>0</v>
      </c>
      <c r="AW393" s="83">
        <f>'[1](11)'!$J393</f>
        <v>0</v>
      </c>
      <c r="AX393" s="84">
        <f>'[1](11)'!$K393</f>
        <v>0</v>
      </c>
      <c r="AY393" s="85">
        <f t="shared" si="244"/>
        <v>0</v>
      </c>
      <c r="BA393" s="83">
        <f>'[1](12)'!$J393</f>
        <v>0</v>
      </c>
      <c r="BB393" s="84">
        <f>'[1](12)'!$K393</f>
        <v>0</v>
      </c>
      <c r="BC393" s="85">
        <f t="shared" si="245"/>
        <v>0</v>
      </c>
      <c r="BE393" s="86">
        <f t="shared" si="208"/>
        <v>0</v>
      </c>
      <c r="BF393" s="87">
        <f>IFERROR(HLOOKUP(BE393,A393:$BD$5001,$BL393,0),0)</f>
        <v>43131</v>
      </c>
      <c r="BG393" s="86">
        <f t="shared" si="209"/>
        <v>0</v>
      </c>
      <c r="BH393" s="87">
        <f>IFERROR(HLOOKUP(BG393,A393:$BD$5001,$BL393,0),0)</f>
        <v>43131</v>
      </c>
      <c r="BI393" s="88">
        <f t="shared" si="212"/>
        <v>0</v>
      </c>
      <c r="BJ393" s="89">
        <f t="shared" si="210"/>
        <v>0</v>
      </c>
      <c r="BL393" s="9">
        <f t="shared" si="211"/>
        <v>618</v>
      </c>
    </row>
    <row r="394" spans="1:64" ht="18" customHeight="1" outlineLevel="2">
      <c r="A394" s="74">
        <f>[1]DATA!A394</f>
        <v>181010</v>
      </c>
      <c r="B394" s="75" t="str">
        <f>[1]DATA!B394</f>
        <v>Juice Grenadine Fresh 1 Liter</v>
      </c>
      <c r="C394" s="75" t="str">
        <f>[1]DATA!C394</f>
        <v>Bottle 1 Liter</v>
      </c>
      <c r="E394" s="76"/>
      <c r="F394" s="77"/>
      <c r="G394" s="78"/>
      <c r="I394" s="76">
        <f>'[1](01)'!$J394</f>
        <v>0</v>
      </c>
      <c r="J394" s="77">
        <f>'[1](01)'!$K394</f>
        <v>0</v>
      </c>
      <c r="K394" s="78">
        <f t="shared" si="207"/>
        <v>0</v>
      </c>
      <c r="M394" s="76">
        <f>'[1](02)'!$J394</f>
        <v>0</v>
      </c>
      <c r="N394" s="77">
        <f>'[1](02)'!$K394</f>
        <v>0</v>
      </c>
      <c r="O394" s="78">
        <f t="shared" si="235"/>
        <v>0</v>
      </c>
      <c r="Q394" s="76">
        <f>'[1](03)'!$J394</f>
        <v>0</v>
      </c>
      <c r="R394" s="77">
        <f>'[1](03)'!$K394</f>
        <v>0</v>
      </c>
      <c r="S394" s="78">
        <f t="shared" si="236"/>
        <v>0</v>
      </c>
      <c r="U394" s="76">
        <f>'[1](04)'!$J394</f>
        <v>0</v>
      </c>
      <c r="V394" s="77">
        <f>'[1](04)'!$K394</f>
        <v>0</v>
      </c>
      <c r="W394" s="78">
        <f t="shared" si="237"/>
        <v>0</v>
      </c>
      <c r="Y394" s="76">
        <f>'[1](05)'!$J394</f>
        <v>0</v>
      </c>
      <c r="Z394" s="77">
        <f>'[1](05)'!$K394</f>
        <v>0</v>
      </c>
      <c r="AA394" s="78">
        <f t="shared" si="238"/>
        <v>0</v>
      </c>
      <c r="AC394" s="76">
        <f>'[1](06)'!$J394</f>
        <v>0</v>
      </c>
      <c r="AD394" s="77">
        <f>'[1](06)'!$K394</f>
        <v>0</v>
      </c>
      <c r="AE394" s="78">
        <f t="shared" si="239"/>
        <v>0</v>
      </c>
      <c r="AG394" s="76">
        <f>'[1](07)'!$J394</f>
        <v>0</v>
      </c>
      <c r="AH394" s="77">
        <f>'[1](07)'!$K394</f>
        <v>0</v>
      </c>
      <c r="AI394" s="78">
        <f t="shared" si="240"/>
        <v>0</v>
      </c>
      <c r="AK394" s="76">
        <f>'[1](08)'!$J394</f>
        <v>0</v>
      </c>
      <c r="AL394" s="77">
        <f>'[1](08)'!$K394</f>
        <v>0</v>
      </c>
      <c r="AM394" s="78">
        <f t="shared" si="241"/>
        <v>0</v>
      </c>
      <c r="AO394" s="76">
        <f>'[1](09)'!$J394</f>
        <v>0</v>
      </c>
      <c r="AP394" s="77">
        <f>'[1](09)'!$K394</f>
        <v>0</v>
      </c>
      <c r="AQ394" s="78">
        <f t="shared" si="242"/>
        <v>0</v>
      </c>
      <c r="AS394" s="76">
        <f>'[1](10)'!$J394</f>
        <v>0</v>
      </c>
      <c r="AT394" s="77">
        <f>'[1](10)'!$K394</f>
        <v>0</v>
      </c>
      <c r="AU394" s="78">
        <f t="shared" si="243"/>
        <v>0</v>
      </c>
      <c r="AW394" s="76">
        <f>'[1](11)'!$J394</f>
        <v>0</v>
      </c>
      <c r="AX394" s="77">
        <f>'[1](11)'!$K394</f>
        <v>0</v>
      </c>
      <c r="AY394" s="78">
        <f t="shared" si="244"/>
        <v>0</v>
      </c>
      <c r="BA394" s="76">
        <f>'[1](12)'!$J394</f>
        <v>0</v>
      </c>
      <c r="BB394" s="77">
        <f>'[1](12)'!$K394</f>
        <v>0</v>
      </c>
      <c r="BC394" s="78">
        <f t="shared" si="245"/>
        <v>0</v>
      </c>
      <c r="BE394" s="79">
        <f t="shared" si="208"/>
        <v>0</v>
      </c>
      <c r="BF394" s="80">
        <f>IFERROR(HLOOKUP(BE394,A394:$BD$5001,$BL394,0),0)</f>
        <v>43131</v>
      </c>
      <c r="BG394" s="79">
        <f t="shared" si="209"/>
        <v>0</v>
      </c>
      <c r="BH394" s="80">
        <f>IFERROR(HLOOKUP(BG394,A394:$BD$5001,$BL394,0),0)</f>
        <v>43131</v>
      </c>
      <c r="BI394" s="10">
        <f t="shared" si="212"/>
        <v>0</v>
      </c>
      <c r="BJ394" s="11">
        <f t="shared" si="210"/>
        <v>0</v>
      </c>
      <c r="BL394" s="9">
        <f t="shared" si="211"/>
        <v>617</v>
      </c>
    </row>
    <row r="395" spans="1:64" s="100" customFormat="1" ht="18" customHeight="1" outlineLevel="1">
      <c r="A395" s="90">
        <f>[1]DATA!A395</f>
        <v>0</v>
      </c>
      <c r="B395" s="91" t="str">
        <f>[1]DATA!B395</f>
        <v>Total Juice Fresh</v>
      </c>
      <c r="C395" s="91">
        <f>[1]DATA!C395</f>
        <v>0</v>
      </c>
      <c r="D395" s="92"/>
      <c r="E395" s="93"/>
      <c r="F395" s="94"/>
      <c r="G395" s="95"/>
      <c r="H395" s="92"/>
      <c r="I395" s="93"/>
      <c r="J395" s="94">
        <f>'[1](01)'!$K395</f>
        <v>0</v>
      </c>
      <c r="K395" s="95"/>
      <c r="L395" s="92"/>
      <c r="M395" s="93"/>
      <c r="N395" s="94">
        <f>'[1](02)'!$K395</f>
        <v>0</v>
      </c>
      <c r="O395" s="95"/>
      <c r="P395" s="92"/>
      <c r="Q395" s="93"/>
      <c r="R395" s="94">
        <f>'[1](03)'!$K395</f>
        <v>0</v>
      </c>
      <c r="S395" s="95"/>
      <c r="T395" s="92"/>
      <c r="U395" s="93"/>
      <c r="V395" s="94">
        <f>'[1](04)'!$K395</f>
        <v>0</v>
      </c>
      <c r="W395" s="95"/>
      <c r="X395" s="92"/>
      <c r="Y395" s="93"/>
      <c r="Z395" s="94">
        <f>'[1](05)'!$K395</f>
        <v>0</v>
      </c>
      <c r="AA395" s="95"/>
      <c r="AB395" s="92"/>
      <c r="AC395" s="93"/>
      <c r="AD395" s="94">
        <f>'[1](06)'!$K395</f>
        <v>0</v>
      </c>
      <c r="AE395" s="95"/>
      <c r="AF395" s="92"/>
      <c r="AG395" s="93"/>
      <c r="AH395" s="94">
        <f>'[1](07)'!$K395</f>
        <v>0</v>
      </c>
      <c r="AI395" s="95"/>
      <c r="AJ395" s="92"/>
      <c r="AK395" s="93"/>
      <c r="AL395" s="94">
        <f>'[1](08)'!$K395</f>
        <v>0</v>
      </c>
      <c r="AM395" s="95"/>
      <c r="AN395" s="92"/>
      <c r="AO395" s="93"/>
      <c r="AP395" s="94">
        <f>'[1](09)'!$K395</f>
        <v>0</v>
      </c>
      <c r="AQ395" s="95"/>
      <c r="AR395" s="92"/>
      <c r="AS395" s="93"/>
      <c r="AT395" s="94">
        <f>'[1](10)'!$K395</f>
        <v>0</v>
      </c>
      <c r="AU395" s="95"/>
      <c r="AV395" s="92"/>
      <c r="AW395" s="93"/>
      <c r="AX395" s="94">
        <f>'[1](11)'!$K395</f>
        <v>0</v>
      </c>
      <c r="AY395" s="95"/>
      <c r="AZ395" s="92"/>
      <c r="BA395" s="93"/>
      <c r="BB395" s="94">
        <f>'[1](12)'!$K395</f>
        <v>0</v>
      </c>
      <c r="BC395" s="95"/>
      <c r="BD395" s="92"/>
      <c r="BE395" s="96"/>
      <c r="BF395" s="97"/>
      <c r="BG395" s="96"/>
      <c r="BH395" s="97"/>
      <c r="BI395" s="98"/>
      <c r="BJ395" s="99">
        <f t="shared" ref="BJ395:BJ458" si="246">IFERROR((BG395-BE395)/BE395,0)</f>
        <v>0</v>
      </c>
      <c r="BK395" s="92"/>
      <c r="BL395" s="9">
        <f t="shared" si="211"/>
        <v>616</v>
      </c>
    </row>
    <row r="396" spans="1:64" ht="18" customHeight="1" outlineLevel="2">
      <c r="A396" s="101">
        <f>[1]DATA!A396</f>
        <v>0</v>
      </c>
      <c r="B396" s="102" t="str">
        <f>[1]DATA!B396</f>
        <v>Juice Powder</v>
      </c>
      <c r="C396" s="102">
        <f>[1]DATA!C396</f>
        <v>0</v>
      </c>
      <c r="E396" s="103"/>
      <c r="F396" s="104"/>
      <c r="G396" s="105"/>
      <c r="I396" s="103"/>
      <c r="J396" s="104"/>
      <c r="K396" s="105"/>
      <c r="M396" s="103"/>
      <c r="N396" s="104"/>
      <c r="O396" s="105"/>
      <c r="Q396" s="103"/>
      <c r="R396" s="104"/>
      <c r="S396" s="105"/>
      <c r="U396" s="103"/>
      <c r="V396" s="104"/>
      <c r="W396" s="105"/>
      <c r="Y396" s="103"/>
      <c r="Z396" s="104"/>
      <c r="AA396" s="105"/>
      <c r="AC396" s="103"/>
      <c r="AD396" s="104"/>
      <c r="AE396" s="105"/>
      <c r="AG396" s="103"/>
      <c r="AH396" s="104"/>
      <c r="AI396" s="105"/>
      <c r="AK396" s="103"/>
      <c r="AL396" s="104"/>
      <c r="AM396" s="105"/>
      <c r="AO396" s="103"/>
      <c r="AP396" s="104"/>
      <c r="AQ396" s="105"/>
      <c r="AS396" s="103"/>
      <c r="AT396" s="104"/>
      <c r="AU396" s="105"/>
      <c r="AW396" s="103"/>
      <c r="AX396" s="104"/>
      <c r="AY396" s="105"/>
      <c r="BA396" s="103"/>
      <c r="BB396" s="104"/>
      <c r="BC396" s="105"/>
      <c r="BE396" s="106"/>
      <c r="BF396" s="107"/>
      <c r="BG396" s="106"/>
      <c r="BH396" s="107"/>
      <c r="BI396" s="108"/>
      <c r="BJ396" s="109">
        <f t="shared" si="246"/>
        <v>0</v>
      </c>
      <c r="BL396" s="9">
        <f t="shared" ref="BL396:BL459" si="247">BL395-1</f>
        <v>615</v>
      </c>
    </row>
    <row r="397" spans="1:64" ht="18" customHeight="1" outlineLevel="2">
      <c r="A397" s="74">
        <f>[1]DATA!A397</f>
        <v>182001</v>
      </c>
      <c r="B397" s="75" t="str">
        <f>[1]DATA!B397</f>
        <v>Juice Apple Powder 2.7 kg</v>
      </c>
      <c r="C397" s="75" t="str">
        <f>[1]DATA!C397</f>
        <v>Tin 2.7 kg</v>
      </c>
      <c r="E397" s="76"/>
      <c r="F397" s="77"/>
      <c r="G397" s="78"/>
      <c r="I397" s="76">
        <f>'[1](01)'!$J397</f>
        <v>98</v>
      </c>
      <c r="J397" s="77">
        <f>'[1](01)'!$K397</f>
        <v>5512.45</v>
      </c>
      <c r="K397" s="78">
        <f t="shared" ref="K397:K458" si="248">IF(I397&gt;=E397,IFERROR(SUM(I397-E397)/I397,0),IF(I397&lt;=E397,IFERROR(-SUM(E397-I397)/I397,0)))</f>
        <v>1</v>
      </c>
      <c r="M397" s="76">
        <f>'[1](02)'!$J397</f>
        <v>104</v>
      </c>
      <c r="N397" s="77">
        <f>'[1](02)'!$K397</f>
        <v>5849.95</v>
      </c>
      <c r="O397" s="78">
        <f t="shared" ref="O397:O412" si="249">IF(M397&gt;=I397,IFERROR(SUM(M397-I397)/M397,0),IF(M397&lt;=I397,IFERROR(-SUM(I397-M397)/M397,0)))</f>
        <v>5.7692307692307696E-2</v>
      </c>
      <c r="Q397" s="76">
        <f>'[1](03)'!$J397</f>
        <v>0</v>
      </c>
      <c r="R397" s="77">
        <f>'[1](03)'!$K397</f>
        <v>0</v>
      </c>
      <c r="S397" s="78">
        <f t="shared" ref="S397:S412" si="250">IF(Q397&gt;=M397,IFERROR(SUM(Q397-M397)/Q397,0),IF(Q397&lt;=M397,IFERROR(-SUM(M397-Q397)/Q397,0)))</f>
        <v>0</v>
      </c>
      <c r="U397" s="76">
        <f>'[1](04)'!$J397</f>
        <v>0</v>
      </c>
      <c r="V397" s="77">
        <f>'[1](04)'!$K397</f>
        <v>0</v>
      </c>
      <c r="W397" s="78">
        <f t="shared" ref="W397:W412" si="251">IF(U397&gt;=Q397,IFERROR(SUM(U397-Q397)/U397,0),IF(U397&lt;=Q397,IFERROR(-SUM(Q397-U397)/U397,0)))</f>
        <v>0</v>
      </c>
      <c r="Y397" s="76">
        <f>'[1](05)'!$J397</f>
        <v>0</v>
      </c>
      <c r="Z397" s="77">
        <f>'[1](05)'!$K397</f>
        <v>0</v>
      </c>
      <c r="AA397" s="78">
        <f t="shared" ref="AA397:AA412" si="252">IF(Y397&gt;=U397,IFERROR(SUM(Y397-U397)/Y397,0),IF(Y397&lt;=U397,IFERROR(-SUM(U397-Y397)/Y397,0)))</f>
        <v>0</v>
      </c>
      <c r="AC397" s="76">
        <f>'[1](06)'!$J397</f>
        <v>0</v>
      </c>
      <c r="AD397" s="77">
        <f>'[1](06)'!$K397</f>
        <v>0</v>
      </c>
      <c r="AE397" s="78">
        <f t="shared" ref="AE397:AE412" si="253">IF(AC397&gt;=Y397,IFERROR(SUM(AC397-Y397)/AC397,0),IF(AC397&lt;=Y397,IFERROR(-SUM(Y397-AC397)/AC397,0)))</f>
        <v>0</v>
      </c>
      <c r="AG397" s="76">
        <f>'[1](07)'!$J397</f>
        <v>0</v>
      </c>
      <c r="AH397" s="77">
        <f>'[1](07)'!$K397</f>
        <v>0</v>
      </c>
      <c r="AI397" s="78">
        <f t="shared" ref="AI397:AI412" si="254">IF(AG397&gt;=AC397,IFERROR(SUM(AG397-AC397)/AG397,0),IF(AG397&lt;=AC397,IFERROR(-SUM(AC397-AG397)/AG397,0)))</f>
        <v>0</v>
      </c>
      <c r="AK397" s="76">
        <f>'[1](08)'!$J397</f>
        <v>0</v>
      </c>
      <c r="AL397" s="77">
        <f>'[1](08)'!$K397</f>
        <v>0</v>
      </c>
      <c r="AM397" s="78">
        <f t="shared" ref="AM397:AM412" si="255">IF(AK397&gt;=AG397,IFERROR(SUM(AK397-AG397)/AK397,0),IF(AK397&lt;=AG397,IFERROR(-SUM(AG397-AK397)/AK397,0)))</f>
        <v>0</v>
      </c>
      <c r="AO397" s="76">
        <f>'[1](09)'!$J397</f>
        <v>0</v>
      </c>
      <c r="AP397" s="77">
        <f>'[1](09)'!$K397</f>
        <v>0</v>
      </c>
      <c r="AQ397" s="78">
        <f t="shared" ref="AQ397:AQ412" si="256">IF(AO397&gt;=AK397,IFERROR(SUM(AO397-AK397)/AO397,0),IF(AO397&lt;=AK397,IFERROR(-SUM(AK397-AO397)/AO397,0)))</f>
        <v>0</v>
      </c>
      <c r="AS397" s="76">
        <f>'[1](10)'!$J397</f>
        <v>0</v>
      </c>
      <c r="AT397" s="77">
        <f>'[1](10)'!$K397</f>
        <v>0</v>
      </c>
      <c r="AU397" s="78">
        <f t="shared" ref="AU397:AU412" si="257">IF(AS397&gt;=AO397,IFERROR(SUM(AS397-AO397)/AS397,0),IF(AS397&lt;=AO397,IFERROR(-SUM(AO397-AS397)/AS397,0)))</f>
        <v>0</v>
      </c>
      <c r="AW397" s="76">
        <f>'[1](11)'!$J397</f>
        <v>0</v>
      </c>
      <c r="AX397" s="77">
        <f>'[1](11)'!$K397</f>
        <v>0</v>
      </c>
      <c r="AY397" s="78">
        <f t="shared" ref="AY397:AY412" si="258">IF(AW397&gt;=AS397,IFERROR(SUM(AW397-AS397)/AW397,0),IF(AW397&lt;=AS397,IFERROR(-SUM(AS397-AW397)/AW397,0)))</f>
        <v>0</v>
      </c>
      <c r="BA397" s="76">
        <f>'[1](12)'!$J397</f>
        <v>0</v>
      </c>
      <c r="BB397" s="77">
        <f>'[1](12)'!$K397</f>
        <v>0</v>
      </c>
      <c r="BC397" s="78">
        <f t="shared" ref="BC397:BC412" si="259">IF(BA397&gt;=AW397,IFERROR(SUM(BA397-AW397)/BA397,0),IF(BA397&lt;=AW397,IFERROR(-SUM(AW397-BA397)/BA397,0)))</f>
        <v>0</v>
      </c>
      <c r="BE397" s="79">
        <f t="shared" ref="BE397:BE458" si="260">MAX($E397,$I397,$M397,$Q397,$U397,$Y397,$AC397,$AG397,$AK397,$AO397,$AS397,$AW397,$BA397)</f>
        <v>104</v>
      </c>
      <c r="BF397" s="80">
        <f>IFERROR(HLOOKUP(BE397,A397:$BD$5001,$BL397,0),0)</f>
        <v>43159</v>
      </c>
      <c r="BG397" s="79">
        <f t="shared" ref="BG397:BG458" si="261">MIN($E397,$I397,$M397,$Q397,$U397,$Y397,$AC397,$AG397,$AK397,$AO397,$AS397,$AW397,$BA397)</f>
        <v>0</v>
      </c>
      <c r="BH397" s="80">
        <f>IFERROR(HLOOKUP(BG397,A397:$BD$5001,$BL397,0),0)</f>
        <v>43190</v>
      </c>
      <c r="BI397" s="10">
        <f t="shared" ref="BI397:BI458" si="262">BE397-BG397</f>
        <v>104</v>
      </c>
      <c r="BJ397" s="11">
        <f t="shared" si="246"/>
        <v>-1</v>
      </c>
      <c r="BL397" s="9">
        <f t="shared" si="247"/>
        <v>614</v>
      </c>
    </row>
    <row r="398" spans="1:64" ht="18" customHeight="1" outlineLevel="2">
      <c r="A398" s="81">
        <f>[1]DATA!A398</f>
        <v>182002</v>
      </c>
      <c r="B398" s="82" t="str">
        <f>[1]DATA!B398</f>
        <v>Juice Lemon Powder 2.70 kg</v>
      </c>
      <c r="C398" s="82" t="str">
        <f>[1]DATA!C398</f>
        <v>Tin 2.7 kg</v>
      </c>
      <c r="E398" s="83"/>
      <c r="F398" s="84"/>
      <c r="G398" s="85"/>
      <c r="I398" s="83">
        <f>'[1](01)'!$J398</f>
        <v>0</v>
      </c>
      <c r="J398" s="84">
        <f>'[1](01)'!$K398</f>
        <v>0</v>
      </c>
      <c r="K398" s="85">
        <f t="shared" si="248"/>
        <v>0</v>
      </c>
      <c r="M398" s="83">
        <f>'[1](02)'!$J398</f>
        <v>0</v>
      </c>
      <c r="N398" s="84">
        <f>'[1](02)'!$K398</f>
        <v>0</v>
      </c>
      <c r="O398" s="85">
        <f t="shared" si="249"/>
        <v>0</v>
      </c>
      <c r="Q398" s="83">
        <f>'[1](03)'!$J398</f>
        <v>0</v>
      </c>
      <c r="R398" s="84">
        <f>'[1](03)'!$K398</f>
        <v>0</v>
      </c>
      <c r="S398" s="85">
        <f t="shared" si="250"/>
        <v>0</v>
      </c>
      <c r="U398" s="83">
        <f>'[1](04)'!$J398</f>
        <v>0</v>
      </c>
      <c r="V398" s="84">
        <f>'[1](04)'!$K398</f>
        <v>0</v>
      </c>
      <c r="W398" s="85">
        <f t="shared" si="251"/>
        <v>0</v>
      </c>
      <c r="Y398" s="83">
        <f>'[1](05)'!$J398</f>
        <v>0</v>
      </c>
      <c r="Z398" s="84">
        <f>'[1](05)'!$K398</f>
        <v>0</v>
      </c>
      <c r="AA398" s="85">
        <f t="shared" si="252"/>
        <v>0</v>
      </c>
      <c r="AC398" s="83">
        <f>'[1](06)'!$J398</f>
        <v>0</v>
      </c>
      <c r="AD398" s="84">
        <f>'[1](06)'!$K398</f>
        <v>0</v>
      </c>
      <c r="AE398" s="85">
        <f t="shared" si="253"/>
        <v>0</v>
      </c>
      <c r="AG398" s="83">
        <f>'[1](07)'!$J398</f>
        <v>0</v>
      </c>
      <c r="AH398" s="84">
        <f>'[1](07)'!$K398</f>
        <v>0</v>
      </c>
      <c r="AI398" s="85">
        <f t="shared" si="254"/>
        <v>0</v>
      </c>
      <c r="AK398" s="83">
        <f>'[1](08)'!$J398</f>
        <v>0</v>
      </c>
      <c r="AL398" s="84">
        <f>'[1](08)'!$K398</f>
        <v>0</v>
      </c>
      <c r="AM398" s="85">
        <f t="shared" si="255"/>
        <v>0</v>
      </c>
      <c r="AO398" s="83">
        <f>'[1](09)'!$J398</f>
        <v>0</v>
      </c>
      <c r="AP398" s="84">
        <f>'[1](09)'!$K398</f>
        <v>0</v>
      </c>
      <c r="AQ398" s="85">
        <f t="shared" si="256"/>
        <v>0</v>
      </c>
      <c r="AS398" s="83">
        <f>'[1](10)'!$J398</f>
        <v>0</v>
      </c>
      <c r="AT398" s="84">
        <f>'[1](10)'!$K398</f>
        <v>0</v>
      </c>
      <c r="AU398" s="85">
        <f t="shared" si="257"/>
        <v>0</v>
      </c>
      <c r="AW398" s="83">
        <f>'[1](11)'!$J398</f>
        <v>0</v>
      </c>
      <c r="AX398" s="84">
        <f>'[1](11)'!$K398</f>
        <v>0</v>
      </c>
      <c r="AY398" s="85">
        <f t="shared" si="258"/>
        <v>0</v>
      </c>
      <c r="BA398" s="83">
        <f>'[1](12)'!$J398</f>
        <v>0</v>
      </c>
      <c r="BB398" s="84">
        <f>'[1](12)'!$K398</f>
        <v>0</v>
      </c>
      <c r="BC398" s="85">
        <f t="shared" si="259"/>
        <v>0</v>
      </c>
      <c r="BE398" s="86">
        <f t="shared" si="260"/>
        <v>0</v>
      </c>
      <c r="BF398" s="87">
        <f>IFERROR(HLOOKUP(BE398,A398:$BD$5001,$BL398,0),0)</f>
        <v>43131</v>
      </c>
      <c r="BG398" s="86">
        <f t="shared" si="261"/>
        <v>0</v>
      </c>
      <c r="BH398" s="87">
        <f>IFERROR(HLOOKUP(BG398,A398:$BD$5001,$BL398,0),0)</f>
        <v>43131</v>
      </c>
      <c r="BI398" s="88">
        <f t="shared" si="262"/>
        <v>0</v>
      </c>
      <c r="BJ398" s="89">
        <f t="shared" si="246"/>
        <v>0</v>
      </c>
      <c r="BL398" s="9">
        <f t="shared" si="247"/>
        <v>613</v>
      </c>
    </row>
    <row r="399" spans="1:64" ht="18" customHeight="1" outlineLevel="2">
      <c r="A399" s="74">
        <f>[1]DATA!A399</f>
        <v>182003</v>
      </c>
      <c r="B399" s="75" t="str">
        <f>[1]DATA!B399</f>
        <v>Juice Mandarin Powder 2.7 kg</v>
      </c>
      <c r="C399" s="75" t="str">
        <f>[1]DATA!C399</f>
        <v>Tin 2.7 kg</v>
      </c>
      <c r="E399" s="76"/>
      <c r="F399" s="77"/>
      <c r="G399" s="78"/>
      <c r="I399" s="76">
        <f>'[1](01)'!$J399</f>
        <v>0</v>
      </c>
      <c r="J399" s="77">
        <f>'[1](01)'!$K399</f>
        <v>0</v>
      </c>
      <c r="K399" s="78">
        <f t="shared" si="248"/>
        <v>0</v>
      </c>
      <c r="M399" s="76">
        <f>'[1](02)'!$J399</f>
        <v>0</v>
      </c>
      <c r="N399" s="77">
        <f>'[1](02)'!$K399</f>
        <v>0</v>
      </c>
      <c r="O399" s="78">
        <f t="shared" si="249"/>
        <v>0</v>
      </c>
      <c r="Q399" s="76">
        <f>'[1](03)'!$J399</f>
        <v>0</v>
      </c>
      <c r="R399" s="77">
        <f>'[1](03)'!$K399</f>
        <v>0</v>
      </c>
      <c r="S399" s="78">
        <f t="shared" si="250"/>
        <v>0</v>
      </c>
      <c r="U399" s="76">
        <f>'[1](04)'!$J399</f>
        <v>0</v>
      </c>
      <c r="V399" s="77">
        <f>'[1](04)'!$K399</f>
        <v>0</v>
      </c>
      <c r="W399" s="78">
        <f t="shared" si="251"/>
        <v>0</v>
      </c>
      <c r="Y399" s="76">
        <f>'[1](05)'!$J399</f>
        <v>0</v>
      </c>
      <c r="Z399" s="77">
        <f>'[1](05)'!$K399</f>
        <v>0</v>
      </c>
      <c r="AA399" s="78">
        <f t="shared" si="252"/>
        <v>0</v>
      </c>
      <c r="AC399" s="76">
        <f>'[1](06)'!$J399</f>
        <v>0</v>
      </c>
      <c r="AD399" s="77">
        <f>'[1](06)'!$K399</f>
        <v>0</v>
      </c>
      <c r="AE399" s="78">
        <f t="shared" si="253"/>
        <v>0</v>
      </c>
      <c r="AG399" s="76">
        <f>'[1](07)'!$J399</f>
        <v>0</v>
      </c>
      <c r="AH399" s="77">
        <f>'[1](07)'!$K399</f>
        <v>0</v>
      </c>
      <c r="AI399" s="78">
        <f t="shared" si="254"/>
        <v>0</v>
      </c>
      <c r="AK399" s="76">
        <f>'[1](08)'!$J399</f>
        <v>0</v>
      </c>
      <c r="AL399" s="77">
        <f>'[1](08)'!$K399</f>
        <v>0</v>
      </c>
      <c r="AM399" s="78">
        <f t="shared" si="255"/>
        <v>0</v>
      </c>
      <c r="AO399" s="76">
        <f>'[1](09)'!$J399</f>
        <v>0</v>
      </c>
      <c r="AP399" s="77">
        <f>'[1](09)'!$K399</f>
        <v>0</v>
      </c>
      <c r="AQ399" s="78">
        <f t="shared" si="256"/>
        <v>0</v>
      </c>
      <c r="AS399" s="76">
        <f>'[1](10)'!$J399</f>
        <v>0</v>
      </c>
      <c r="AT399" s="77">
        <f>'[1](10)'!$K399</f>
        <v>0</v>
      </c>
      <c r="AU399" s="78">
        <f t="shared" si="257"/>
        <v>0</v>
      </c>
      <c r="AW399" s="76">
        <f>'[1](11)'!$J399</f>
        <v>0</v>
      </c>
      <c r="AX399" s="77">
        <f>'[1](11)'!$K399</f>
        <v>0</v>
      </c>
      <c r="AY399" s="78">
        <f t="shared" si="258"/>
        <v>0</v>
      </c>
      <c r="BA399" s="76">
        <f>'[1](12)'!$J399</f>
        <v>0</v>
      </c>
      <c r="BB399" s="77">
        <f>'[1](12)'!$K399</f>
        <v>0</v>
      </c>
      <c r="BC399" s="78">
        <f t="shared" si="259"/>
        <v>0</v>
      </c>
      <c r="BE399" s="79">
        <f t="shared" si="260"/>
        <v>0</v>
      </c>
      <c r="BF399" s="80">
        <f>IFERROR(HLOOKUP(BE399,A399:$BD$5001,$BL399,0),0)</f>
        <v>43131</v>
      </c>
      <c r="BG399" s="79">
        <f t="shared" si="261"/>
        <v>0</v>
      </c>
      <c r="BH399" s="80">
        <f>IFERROR(HLOOKUP(BG399,A399:$BD$5001,$BL399,0),0)</f>
        <v>43131</v>
      </c>
      <c r="BI399" s="10">
        <f t="shared" si="262"/>
        <v>0</v>
      </c>
      <c r="BJ399" s="11">
        <f t="shared" si="246"/>
        <v>0</v>
      </c>
      <c r="BL399" s="9">
        <f t="shared" si="247"/>
        <v>612</v>
      </c>
    </row>
    <row r="400" spans="1:64" ht="18" customHeight="1" outlineLevel="2">
      <c r="A400" s="81">
        <f>[1]DATA!A400</f>
        <v>182004</v>
      </c>
      <c r="B400" s="82" t="str">
        <f>[1]DATA!B400</f>
        <v>Juice Mango Powder 2.7 kg</v>
      </c>
      <c r="C400" s="82" t="str">
        <f>[1]DATA!C400</f>
        <v>Tin 2.7 kg</v>
      </c>
      <c r="E400" s="83"/>
      <c r="F400" s="84"/>
      <c r="G400" s="85"/>
      <c r="I400" s="83">
        <f>'[1](01)'!$J400</f>
        <v>0</v>
      </c>
      <c r="J400" s="84">
        <f>'[1](01)'!$K400</f>
        <v>0</v>
      </c>
      <c r="K400" s="85">
        <f t="shared" si="248"/>
        <v>0</v>
      </c>
      <c r="M400" s="83">
        <f>'[1](02)'!$J400</f>
        <v>8</v>
      </c>
      <c r="N400" s="84">
        <f>'[1](02)'!$K400</f>
        <v>450</v>
      </c>
      <c r="O400" s="85">
        <f t="shared" si="249"/>
        <v>1</v>
      </c>
      <c r="Q400" s="83">
        <f>'[1](03)'!$J400</f>
        <v>0</v>
      </c>
      <c r="R400" s="84">
        <f>'[1](03)'!$K400</f>
        <v>0</v>
      </c>
      <c r="S400" s="85">
        <f t="shared" si="250"/>
        <v>0</v>
      </c>
      <c r="U400" s="83">
        <f>'[1](04)'!$J400</f>
        <v>0</v>
      </c>
      <c r="V400" s="84">
        <f>'[1](04)'!$K400</f>
        <v>0</v>
      </c>
      <c r="W400" s="85">
        <f t="shared" si="251"/>
        <v>0</v>
      </c>
      <c r="Y400" s="83">
        <f>'[1](05)'!$J400</f>
        <v>0</v>
      </c>
      <c r="Z400" s="84">
        <f>'[1](05)'!$K400</f>
        <v>0</v>
      </c>
      <c r="AA400" s="85">
        <f t="shared" si="252"/>
        <v>0</v>
      </c>
      <c r="AC400" s="83">
        <f>'[1](06)'!$J400</f>
        <v>0</v>
      </c>
      <c r="AD400" s="84">
        <f>'[1](06)'!$K400</f>
        <v>0</v>
      </c>
      <c r="AE400" s="85">
        <f t="shared" si="253"/>
        <v>0</v>
      </c>
      <c r="AG400" s="83">
        <f>'[1](07)'!$J400</f>
        <v>0</v>
      </c>
      <c r="AH400" s="84">
        <f>'[1](07)'!$K400</f>
        <v>0</v>
      </c>
      <c r="AI400" s="85">
        <f t="shared" si="254"/>
        <v>0</v>
      </c>
      <c r="AK400" s="83">
        <f>'[1](08)'!$J400</f>
        <v>0</v>
      </c>
      <c r="AL400" s="84">
        <f>'[1](08)'!$K400</f>
        <v>0</v>
      </c>
      <c r="AM400" s="85">
        <f t="shared" si="255"/>
        <v>0</v>
      </c>
      <c r="AO400" s="83">
        <f>'[1](09)'!$J400</f>
        <v>0</v>
      </c>
      <c r="AP400" s="84">
        <f>'[1](09)'!$K400</f>
        <v>0</v>
      </c>
      <c r="AQ400" s="85">
        <f t="shared" si="256"/>
        <v>0</v>
      </c>
      <c r="AS400" s="83">
        <f>'[1](10)'!$J400</f>
        <v>0</v>
      </c>
      <c r="AT400" s="84">
        <f>'[1](10)'!$K400</f>
        <v>0</v>
      </c>
      <c r="AU400" s="85">
        <f t="shared" si="257"/>
        <v>0</v>
      </c>
      <c r="AW400" s="83">
        <f>'[1](11)'!$J400</f>
        <v>0</v>
      </c>
      <c r="AX400" s="84">
        <f>'[1](11)'!$K400</f>
        <v>0</v>
      </c>
      <c r="AY400" s="85">
        <f t="shared" si="258"/>
        <v>0</v>
      </c>
      <c r="BA400" s="83">
        <f>'[1](12)'!$J400</f>
        <v>0</v>
      </c>
      <c r="BB400" s="84">
        <f>'[1](12)'!$K400</f>
        <v>0</v>
      </c>
      <c r="BC400" s="85">
        <f t="shared" si="259"/>
        <v>0</v>
      </c>
      <c r="BE400" s="86">
        <f t="shared" si="260"/>
        <v>8</v>
      </c>
      <c r="BF400" s="87">
        <f>IFERROR(HLOOKUP(BE400,A400:$BD$5001,$BL400,0),0)</f>
        <v>43159</v>
      </c>
      <c r="BG400" s="86">
        <f t="shared" si="261"/>
        <v>0</v>
      </c>
      <c r="BH400" s="87">
        <f>IFERROR(HLOOKUP(BG400,A400:$BD$5001,$BL400,0),0)</f>
        <v>43131</v>
      </c>
      <c r="BI400" s="88">
        <f t="shared" si="262"/>
        <v>8</v>
      </c>
      <c r="BJ400" s="89">
        <f t="shared" si="246"/>
        <v>-1</v>
      </c>
      <c r="BL400" s="9">
        <f t="shared" si="247"/>
        <v>611</v>
      </c>
    </row>
    <row r="401" spans="1:64" ht="18" customHeight="1" outlineLevel="2">
      <c r="A401" s="74">
        <f>[1]DATA!A401</f>
        <v>182005</v>
      </c>
      <c r="B401" s="75" t="str">
        <f>[1]DATA!B401</f>
        <v>Juice Orange Powder 2.7 kg</v>
      </c>
      <c r="C401" s="75" t="str">
        <f>[1]DATA!C401</f>
        <v>Tin 2.7 kg</v>
      </c>
      <c r="E401" s="76"/>
      <c r="F401" s="77"/>
      <c r="G401" s="78"/>
      <c r="I401" s="76">
        <f>'[1](01)'!$J401</f>
        <v>0</v>
      </c>
      <c r="J401" s="77">
        <f>'[1](01)'!$K401</f>
        <v>0</v>
      </c>
      <c r="K401" s="78">
        <f t="shared" si="248"/>
        <v>0</v>
      </c>
      <c r="M401" s="76">
        <f>'[1](02)'!$J401</f>
        <v>30</v>
      </c>
      <c r="N401" s="77">
        <f>'[1](02)'!$K401</f>
        <v>1687.49</v>
      </c>
      <c r="O401" s="78">
        <f t="shared" si="249"/>
        <v>1</v>
      </c>
      <c r="Q401" s="76">
        <f>'[1](03)'!$J401</f>
        <v>0</v>
      </c>
      <c r="R401" s="77">
        <f>'[1](03)'!$K401</f>
        <v>0</v>
      </c>
      <c r="S401" s="78">
        <f t="shared" si="250"/>
        <v>0</v>
      </c>
      <c r="U401" s="76">
        <f>'[1](04)'!$J401</f>
        <v>0</v>
      </c>
      <c r="V401" s="77">
        <f>'[1](04)'!$K401</f>
        <v>0</v>
      </c>
      <c r="W401" s="78">
        <f t="shared" si="251"/>
        <v>0</v>
      </c>
      <c r="Y401" s="76">
        <f>'[1](05)'!$J401</f>
        <v>0</v>
      </c>
      <c r="Z401" s="77">
        <f>'[1](05)'!$K401</f>
        <v>0</v>
      </c>
      <c r="AA401" s="78">
        <f t="shared" si="252"/>
        <v>0</v>
      </c>
      <c r="AC401" s="76">
        <f>'[1](06)'!$J401</f>
        <v>0</v>
      </c>
      <c r="AD401" s="77">
        <f>'[1](06)'!$K401</f>
        <v>0</v>
      </c>
      <c r="AE401" s="78">
        <f t="shared" si="253"/>
        <v>0</v>
      </c>
      <c r="AG401" s="76">
        <f>'[1](07)'!$J401</f>
        <v>0</v>
      </c>
      <c r="AH401" s="77">
        <f>'[1](07)'!$K401</f>
        <v>0</v>
      </c>
      <c r="AI401" s="78">
        <f t="shared" si="254"/>
        <v>0</v>
      </c>
      <c r="AK401" s="76">
        <f>'[1](08)'!$J401</f>
        <v>0</v>
      </c>
      <c r="AL401" s="77">
        <f>'[1](08)'!$K401</f>
        <v>0</v>
      </c>
      <c r="AM401" s="78">
        <f t="shared" si="255"/>
        <v>0</v>
      </c>
      <c r="AO401" s="76">
        <f>'[1](09)'!$J401</f>
        <v>0</v>
      </c>
      <c r="AP401" s="77">
        <f>'[1](09)'!$K401</f>
        <v>0</v>
      </c>
      <c r="AQ401" s="78">
        <f t="shared" si="256"/>
        <v>0</v>
      </c>
      <c r="AS401" s="76">
        <f>'[1](10)'!$J401</f>
        <v>0</v>
      </c>
      <c r="AT401" s="77">
        <f>'[1](10)'!$K401</f>
        <v>0</v>
      </c>
      <c r="AU401" s="78">
        <f t="shared" si="257"/>
        <v>0</v>
      </c>
      <c r="AW401" s="76">
        <f>'[1](11)'!$J401</f>
        <v>0</v>
      </c>
      <c r="AX401" s="77">
        <f>'[1](11)'!$K401</f>
        <v>0</v>
      </c>
      <c r="AY401" s="78">
        <f t="shared" si="258"/>
        <v>0</v>
      </c>
      <c r="BA401" s="76">
        <f>'[1](12)'!$J401</f>
        <v>0</v>
      </c>
      <c r="BB401" s="77">
        <f>'[1](12)'!$K401</f>
        <v>0</v>
      </c>
      <c r="BC401" s="78">
        <f t="shared" si="259"/>
        <v>0</v>
      </c>
      <c r="BE401" s="79">
        <f t="shared" si="260"/>
        <v>30</v>
      </c>
      <c r="BF401" s="80">
        <f>IFERROR(HLOOKUP(BE401,A401:$BD$5001,$BL401,0),0)</f>
        <v>43159</v>
      </c>
      <c r="BG401" s="79">
        <f t="shared" si="261"/>
        <v>0</v>
      </c>
      <c r="BH401" s="80">
        <f>IFERROR(HLOOKUP(BG401,A401:$BD$5001,$BL401,0),0)</f>
        <v>43131</v>
      </c>
      <c r="BI401" s="10">
        <f t="shared" si="262"/>
        <v>30</v>
      </c>
      <c r="BJ401" s="11">
        <f t="shared" si="246"/>
        <v>-1</v>
      </c>
      <c r="BL401" s="9">
        <f t="shared" si="247"/>
        <v>610</v>
      </c>
    </row>
    <row r="402" spans="1:64" ht="18" customHeight="1" outlineLevel="2">
      <c r="A402" s="81">
        <f>[1]DATA!A402</f>
        <v>182006</v>
      </c>
      <c r="B402" s="82" t="str">
        <f>[1]DATA!B402</f>
        <v>Juice Pineapple Powder 2.7 kg</v>
      </c>
      <c r="C402" s="82" t="str">
        <f>[1]DATA!C402</f>
        <v>Tin 2.7 kg</v>
      </c>
      <c r="E402" s="83"/>
      <c r="F402" s="84"/>
      <c r="G402" s="85"/>
      <c r="I402" s="83">
        <f>'[1](01)'!$J402</f>
        <v>0</v>
      </c>
      <c r="J402" s="84">
        <f>'[1](01)'!$K402</f>
        <v>0</v>
      </c>
      <c r="K402" s="85">
        <f t="shared" si="248"/>
        <v>0</v>
      </c>
      <c r="M402" s="83">
        <f>'[1](02)'!$J402</f>
        <v>0</v>
      </c>
      <c r="N402" s="84">
        <f>'[1](02)'!$K402</f>
        <v>0</v>
      </c>
      <c r="O402" s="85">
        <f t="shared" si="249"/>
        <v>0</v>
      </c>
      <c r="Q402" s="83">
        <f>'[1](03)'!$J402</f>
        <v>0</v>
      </c>
      <c r="R402" s="84">
        <f>'[1](03)'!$K402</f>
        <v>0</v>
      </c>
      <c r="S402" s="85">
        <f t="shared" si="250"/>
        <v>0</v>
      </c>
      <c r="U402" s="83">
        <f>'[1](04)'!$J402</f>
        <v>0</v>
      </c>
      <c r="V402" s="84">
        <f>'[1](04)'!$K402</f>
        <v>0</v>
      </c>
      <c r="W402" s="85">
        <f t="shared" si="251"/>
        <v>0</v>
      </c>
      <c r="Y402" s="83">
        <f>'[1](05)'!$J402</f>
        <v>0</v>
      </c>
      <c r="Z402" s="84">
        <f>'[1](05)'!$K402</f>
        <v>0</v>
      </c>
      <c r="AA402" s="85">
        <f t="shared" si="252"/>
        <v>0</v>
      </c>
      <c r="AC402" s="83">
        <f>'[1](06)'!$J402</f>
        <v>0</v>
      </c>
      <c r="AD402" s="84">
        <f>'[1](06)'!$K402</f>
        <v>0</v>
      </c>
      <c r="AE402" s="85">
        <f t="shared" si="253"/>
        <v>0</v>
      </c>
      <c r="AG402" s="83">
        <f>'[1](07)'!$J402</f>
        <v>0</v>
      </c>
      <c r="AH402" s="84">
        <f>'[1](07)'!$K402</f>
        <v>0</v>
      </c>
      <c r="AI402" s="85">
        <f t="shared" si="254"/>
        <v>0</v>
      </c>
      <c r="AK402" s="83">
        <f>'[1](08)'!$J402</f>
        <v>0</v>
      </c>
      <c r="AL402" s="84">
        <f>'[1](08)'!$K402</f>
        <v>0</v>
      </c>
      <c r="AM402" s="85">
        <f t="shared" si="255"/>
        <v>0</v>
      </c>
      <c r="AO402" s="83">
        <f>'[1](09)'!$J402</f>
        <v>0</v>
      </c>
      <c r="AP402" s="84">
        <f>'[1](09)'!$K402</f>
        <v>0</v>
      </c>
      <c r="AQ402" s="85">
        <f t="shared" si="256"/>
        <v>0</v>
      </c>
      <c r="AS402" s="83">
        <f>'[1](10)'!$J402</f>
        <v>0</v>
      </c>
      <c r="AT402" s="84">
        <f>'[1](10)'!$K402</f>
        <v>0</v>
      </c>
      <c r="AU402" s="85">
        <f t="shared" si="257"/>
        <v>0</v>
      </c>
      <c r="AW402" s="83">
        <f>'[1](11)'!$J402</f>
        <v>0</v>
      </c>
      <c r="AX402" s="84">
        <f>'[1](11)'!$K402</f>
        <v>0</v>
      </c>
      <c r="AY402" s="85">
        <f t="shared" si="258"/>
        <v>0</v>
      </c>
      <c r="BA402" s="83">
        <f>'[1](12)'!$J402</f>
        <v>0</v>
      </c>
      <c r="BB402" s="84">
        <f>'[1](12)'!$K402</f>
        <v>0</v>
      </c>
      <c r="BC402" s="85">
        <f t="shared" si="259"/>
        <v>0</v>
      </c>
      <c r="BE402" s="86">
        <f t="shared" si="260"/>
        <v>0</v>
      </c>
      <c r="BF402" s="87">
        <f>IFERROR(HLOOKUP(BE402,A402:$BD$5001,$BL402,0),0)</f>
        <v>43131</v>
      </c>
      <c r="BG402" s="86">
        <f t="shared" si="261"/>
        <v>0</v>
      </c>
      <c r="BH402" s="87">
        <f>IFERROR(HLOOKUP(BG402,A402:$BD$5001,$BL402,0),0)</f>
        <v>43131</v>
      </c>
      <c r="BI402" s="88">
        <f t="shared" si="262"/>
        <v>0</v>
      </c>
      <c r="BJ402" s="89">
        <f t="shared" si="246"/>
        <v>0</v>
      </c>
      <c r="BL402" s="9">
        <f t="shared" si="247"/>
        <v>609</v>
      </c>
    </row>
    <row r="403" spans="1:64" ht="18" customHeight="1" outlineLevel="2">
      <c r="A403" s="74">
        <f>[1]DATA!A403</f>
        <v>182007</v>
      </c>
      <c r="B403" s="75" t="str">
        <f>[1]DATA!B403</f>
        <v>Juice Lemon Powder 750 Gr</v>
      </c>
      <c r="C403" s="75" t="str">
        <f>[1]DATA!C403</f>
        <v>Pkt 750 Gr</v>
      </c>
      <c r="E403" s="76"/>
      <c r="F403" s="77"/>
      <c r="G403" s="78"/>
      <c r="I403" s="76">
        <f>'[1](01)'!$J403</f>
        <v>124</v>
      </c>
      <c r="J403" s="77">
        <f>'[1](01)'!$K403</f>
        <v>1859.98</v>
      </c>
      <c r="K403" s="78">
        <f t="shared" si="248"/>
        <v>1</v>
      </c>
      <c r="M403" s="76">
        <f>'[1](02)'!$J403</f>
        <v>162</v>
      </c>
      <c r="N403" s="77">
        <f>'[1](02)'!$K403</f>
        <v>2429.98</v>
      </c>
      <c r="O403" s="78">
        <f t="shared" si="249"/>
        <v>0.23456790123456789</v>
      </c>
      <c r="Q403" s="76">
        <f>'[1](03)'!$J403</f>
        <v>0</v>
      </c>
      <c r="R403" s="77">
        <f>'[1](03)'!$K403</f>
        <v>0</v>
      </c>
      <c r="S403" s="78">
        <f t="shared" si="250"/>
        <v>0</v>
      </c>
      <c r="U403" s="76">
        <f>'[1](04)'!$J403</f>
        <v>0</v>
      </c>
      <c r="V403" s="77">
        <f>'[1](04)'!$K403</f>
        <v>0</v>
      </c>
      <c r="W403" s="78">
        <f t="shared" si="251"/>
        <v>0</v>
      </c>
      <c r="Y403" s="76">
        <f>'[1](05)'!$J403</f>
        <v>0</v>
      </c>
      <c r="Z403" s="77">
        <f>'[1](05)'!$K403</f>
        <v>0</v>
      </c>
      <c r="AA403" s="78">
        <f t="shared" si="252"/>
        <v>0</v>
      </c>
      <c r="AC403" s="76">
        <f>'[1](06)'!$J403</f>
        <v>0</v>
      </c>
      <c r="AD403" s="77">
        <f>'[1](06)'!$K403</f>
        <v>0</v>
      </c>
      <c r="AE403" s="78">
        <f t="shared" si="253"/>
        <v>0</v>
      </c>
      <c r="AG403" s="76">
        <f>'[1](07)'!$J403</f>
        <v>0</v>
      </c>
      <c r="AH403" s="77">
        <f>'[1](07)'!$K403</f>
        <v>0</v>
      </c>
      <c r="AI403" s="78">
        <f t="shared" si="254"/>
        <v>0</v>
      </c>
      <c r="AK403" s="76">
        <f>'[1](08)'!$J403</f>
        <v>0</v>
      </c>
      <c r="AL403" s="77">
        <f>'[1](08)'!$K403</f>
        <v>0</v>
      </c>
      <c r="AM403" s="78">
        <f t="shared" si="255"/>
        <v>0</v>
      </c>
      <c r="AO403" s="76">
        <f>'[1](09)'!$J403</f>
        <v>0</v>
      </c>
      <c r="AP403" s="77">
        <f>'[1](09)'!$K403</f>
        <v>0</v>
      </c>
      <c r="AQ403" s="78">
        <f t="shared" si="256"/>
        <v>0</v>
      </c>
      <c r="AS403" s="76">
        <f>'[1](10)'!$J403</f>
        <v>0</v>
      </c>
      <c r="AT403" s="77">
        <f>'[1](10)'!$K403</f>
        <v>0</v>
      </c>
      <c r="AU403" s="78">
        <f t="shared" si="257"/>
        <v>0</v>
      </c>
      <c r="AW403" s="76">
        <f>'[1](11)'!$J403</f>
        <v>0</v>
      </c>
      <c r="AX403" s="77">
        <f>'[1](11)'!$K403</f>
        <v>0</v>
      </c>
      <c r="AY403" s="78">
        <f t="shared" si="258"/>
        <v>0</v>
      </c>
      <c r="BA403" s="76">
        <f>'[1](12)'!$J403</f>
        <v>0</v>
      </c>
      <c r="BB403" s="77">
        <f>'[1](12)'!$K403</f>
        <v>0</v>
      </c>
      <c r="BC403" s="78">
        <f t="shared" si="259"/>
        <v>0</v>
      </c>
      <c r="BE403" s="79">
        <f t="shared" si="260"/>
        <v>162</v>
      </c>
      <c r="BF403" s="80">
        <f>IFERROR(HLOOKUP(BE403,A403:$BD$5001,$BL403,0),0)</f>
        <v>43159</v>
      </c>
      <c r="BG403" s="79">
        <f t="shared" si="261"/>
        <v>0</v>
      </c>
      <c r="BH403" s="80">
        <f>IFERROR(HLOOKUP(BG403,A403:$BD$5001,$BL403,0),0)</f>
        <v>43190</v>
      </c>
      <c r="BI403" s="10">
        <f t="shared" si="262"/>
        <v>162</v>
      </c>
      <c r="BJ403" s="11">
        <f t="shared" si="246"/>
        <v>-1</v>
      </c>
      <c r="BL403" s="9">
        <f t="shared" si="247"/>
        <v>608</v>
      </c>
    </row>
    <row r="404" spans="1:64" ht="18" customHeight="1" outlineLevel="2">
      <c r="A404" s="81">
        <f>[1]DATA!A404</f>
        <v>182008</v>
      </c>
      <c r="B404" s="82" t="str">
        <f>[1]DATA!B404</f>
        <v>Juice Apple Powder 750 Gr</v>
      </c>
      <c r="C404" s="82" t="str">
        <f>[1]DATA!C404</f>
        <v>Pkt 750 Gr</v>
      </c>
      <c r="E404" s="83"/>
      <c r="F404" s="84"/>
      <c r="G404" s="85"/>
      <c r="I404" s="83">
        <f>'[1](01)'!$J404</f>
        <v>0</v>
      </c>
      <c r="J404" s="84">
        <f>'[1](01)'!$K404</f>
        <v>0</v>
      </c>
      <c r="K404" s="85">
        <f t="shared" si="248"/>
        <v>0</v>
      </c>
      <c r="M404" s="83">
        <f>'[1](02)'!$J404</f>
        <v>0</v>
      </c>
      <c r="N404" s="84">
        <f>'[1](02)'!$K404</f>
        <v>0</v>
      </c>
      <c r="O404" s="85">
        <f t="shared" si="249"/>
        <v>0</v>
      </c>
      <c r="Q404" s="83">
        <f>'[1](03)'!$J404</f>
        <v>0</v>
      </c>
      <c r="R404" s="84">
        <f>'[1](03)'!$K404</f>
        <v>0</v>
      </c>
      <c r="S404" s="85">
        <f t="shared" si="250"/>
        <v>0</v>
      </c>
      <c r="U404" s="83">
        <f>'[1](04)'!$J404</f>
        <v>0</v>
      </c>
      <c r="V404" s="84">
        <f>'[1](04)'!$K404</f>
        <v>0</v>
      </c>
      <c r="W404" s="85">
        <f t="shared" si="251"/>
        <v>0</v>
      </c>
      <c r="Y404" s="83">
        <f>'[1](05)'!$J404</f>
        <v>0</v>
      </c>
      <c r="Z404" s="84">
        <f>'[1](05)'!$K404</f>
        <v>0</v>
      </c>
      <c r="AA404" s="85">
        <f t="shared" si="252"/>
        <v>0</v>
      </c>
      <c r="AC404" s="83">
        <f>'[1](06)'!$J404</f>
        <v>0</v>
      </c>
      <c r="AD404" s="84">
        <f>'[1](06)'!$K404</f>
        <v>0</v>
      </c>
      <c r="AE404" s="85">
        <f t="shared" si="253"/>
        <v>0</v>
      </c>
      <c r="AG404" s="83">
        <f>'[1](07)'!$J404</f>
        <v>0</v>
      </c>
      <c r="AH404" s="84">
        <f>'[1](07)'!$K404</f>
        <v>0</v>
      </c>
      <c r="AI404" s="85">
        <f t="shared" si="254"/>
        <v>0</v>
      </c>
      <c r="AK404" s="83">
        <f>'[1](08)'!$J404</f>
        <v>0</v>
      </c>
      <c r="AL404" s="84">
        <f>'[1](08)'!$K404</f>
        <v>0</v>
      </c>
      <c r="AM404" s="85">
        <f t="shared" si="255"/>
        <v>0</v>
      </c>
      <c r="AO404" s="83">
        <f>'[1](09)'!$J404</f>
        <v>0</v>
      </c>
      <c r="AP404" s="84">
        <f>'[1](09)'!$K404</f>
        <v>0</v>
      </c>
      <c r="AQ404" s="85">
        <f t="shared" si="256"/>
        <v>0</v>
      </c>
      <c r="AS404" s="83">
        <f>'[1](10)'!$J404</f>
        <v>0</v>
      </c>
      <c r="AT404" s="84">
        <f>'[1](10)'!$K404</f>
        <v>0</v>
      </c>
      <c r="AU404" s="85">
        <f t="shared" si="257"/>
        <v>0</v>
      </c>
      <c r="AW404" s="83">
        <f>'[1](11)'!$J404</f>
        <v>0</v>
      </c>
      <c r="AX404" s="84">
        <f>'[1](11)'!$K404</f>
        <v>0</v>
      </c>
      <c r="AY404" s="85">
        <f t="shared" si="258"/>
        <v>0</v>
      </c>
      <c r="BA404" s="83">
        <f>'[1](12)'!$J404</f>
        <v>0</v>
      </c>
      <c r="BB404" s="84">
        <f>'[1](12)'!$K404</f>
        <v>0</v>
      </c>
      <c r="BC404" s="85">
        <f t="shared" si="259"/>
        <v>0</v>
      </c>
      <c r="BE404" s="86">
        <f t="shared" si="260"/>
        <v>0</v>
      </c>
      <c r="BF404" s="87">
        <f>IFERROR(HLOOKUP(BE404,A404:$BD$5001,$BL404,0),0)</f>
        <v>43131</v>
      </c>
      <c r="BG404" s="86">
        <f t="shared" si="261"/>
        <v>0</v>
      </c>
      <c r="BH404" s="87">
        <f>IFERROR(HLOOKUP(BG404,A404:$BD$5001,$BL404,0),0)</f>
        <v>43131</v>
      </c>
      <c r="BI404" s="88">
        <f t="shared" si="262"/>
        <v>0</v>
      </c>
      <c r="BJ404" s="89">
        <f t="shared" si="246"/>
        <v>0</v>
      </c>
      <c r="BL404" s="9">
        <f t="shared" si="247"/>
        <v>607</v>
      </c>
    </row>
    <row r="405" spans="1:64" ht="18" customHeight="1" outlineLevel="2">
      <c r="A405" s="74">
        <f>[1]DATA!A405</f>
        <v>182009</v>
      </c>
      <c r="B405" s="75" t="str">
        <f>[1]DATA!B405</f>
        <v>Juice Pineapple Powder 750 Gr</v>
      </c>
      <c r="C405" s="75" t="str">
        <f>[1]DATA!C405</f>
        <v>Pkt 750 Gr</v>
      </c>
      <c r="E405" s="76"/>
      <c r="F405" s="77"/>
      <c r="G405" s="78"/>
      <c r="I405" s="76">
        <f>'[1](01)'!$J405</f>
        <v>217</v>
      </c>
      <c r="J405" s="77">
        <f>'[1](01)'!$K405</f>
        <v>3254.97</v>
      </c>
      <c r="K405" s="78">
        <f t="shared" si="248"/>
        <v>1</v>
      </c>
      <c r="M405" s="76">
        <f>'[1](02)'!$J405</f>
        <v>253</v>
      </c>
      <c r="N405" s="77">
        <f>'[1](02)'!$K405</f>
        <v>3794.97</v>
      </c>
      <c r="O405" s="78">
        <f t="shared" si="249"/>
        <v>0.14229249011857709</v>
      </c>
      <c r="Q405" s="76">
        <f>'[1](03)'!$J405</f>
        <v>0</v>
      </c>
      <c r="R405" s="77">
        <f>'[1](03)'!$K405</f>
        <v>0</v>
      </c>
      <c r="S405" s="78">
        <f t="shared" si="250"/>
        <v>0</v>
      </c>
      <c r="U405" s="76">
        <f>'[1](04)'!$J405</f>
        <v>0</v>
      </c>
      <c r="V405" s="77">
        <f>'[1](04)'!$K405</f>
        <v>0</v>
      </c>
      <c r="W405" s="78">
        <f t="shared" si="251"/>
        <v>0</v>
      </c>
      <c r="Y405" s="76">
        <f>'[1](05)'!$J405</f>
        <v>0</v>
      </c>
      <c r="Z405" s="77">
        <f>'[1](05)'!$K405</f>
        <v>0</v>
      </c>
      <c r="AA405" s="78">
        <f t="shared" si="252"/>
        <v>0</v>
      </c>
      <c r="AC405" s="76">
        <f>'[1](06)'!$J405</f>
        <v>0</v>
      </c>
      <c r="AD405" s="77">
        <f>'[1](06)'!$K405</f>
        <v>0</v>
      </c>
      <c r="AE405" s="78">
        <f t="shared" si="253"/>
        <v>0</v>
      </c>
      <c r="AG405" s="76">
        <f>'[1](07)'!$J405</f>
        <v>0</v>
      </c>
      <c r="AH405" s="77">
        <f>'[1](07)'!$K405</f>
        <v>0</v>
      </c>
      <c r="AI405" s="78">
        <f t="shared" si="254"/>
        <v>0</v>
      </c>
      <c r="AK405" s="76">
        <f>'[1](08)'!$J405</f>
        <v>0</v>
      </c>
      <c r="AL405" s="77">
        <f>'[1](08)'!$K405</f>
        <v>0</v>
      </c>
      <c r="AM405" s="78">
        <f t="shared" si="255"/>
        <v>0</v>
      </c>
      <c r="AO405" s="76">
        <f>'[1](09)'!$J405</f>
        <v>0</v>
      </c>
      <c r="AP405" s="77">
        <f>'[1](09)'!$K405</f>
        <v>0</v>
      </c>
      <c r="AQ405" s="78">
        <f t="shared" si="256"/>
        <v>0</v>
      </c>
      <c r="AS405" s="76">
        <f>'[1](10)'!$J405</f>
        <v>0</v>
      </c>
      <c r="AT405" s="77">
        <f>'[1](10)'!$K405</f>
        <v>0</v>
      </c>
      <c r="AU405" s="78">
        <f t="shared" si="257"/>
        <v>0</v>
      </c>
      <c r="AW405" s="76">
        <f>'[1](11)'!$J405</f>
        <v>0</v>
      </c>
      <c r="AX405" s="77">
        <f>'[1](11)'!$K405</f>
        <v>0</v>
      </c>
      <c r="AY405" s="78">
        <f t="shared" si="258"/>
        <v>0</v>
      </c>
      <c r="BA405" s="76">
        <f>'[1](12)'!$J405</f>
        <v>0</v>
      </c>
      <c r="BB405" s="77">
        <f>'[1](12)'!$K405</f>
        <v>0</v>
      </c>
      <c r="BC405" s="78">
        <f t="shared" si="259"/>
        <v>0</v>
      </c>
      <c r="BE405" s="79">
        <f t="shared" si="260"/>
        <v>253</v>
      </c>
      <c r="BF405" s="80">
        <f>IFERROR(HLOOKUP(BE405,A405:$BD$5001,$BL405,0),0)</f>
        <v>43159</v>
      </c>
      <c r="BG405" s="79">
        <f t="shared" si="261"/>
        <v>0</v>
      </c>
      <c r="BH405" s="80">
        <f>IFERROR(HLOOKUP(BG405,A405:$BD$5001,$BL405,0),0)</f>
        <v>43190</v>
      </c>
      <c r="BI405" s="10">
        <f t="shared" si="262"/>
        <v>253</v>
      </c>
      <c r="BJ405" s="11">
        <f t="shared" si="246"/>
        <v>-1</v>
      </c>
      <c r="BL405" s="9">
        <f t="shared" si="247"/>
        <v>606</v>
      </c>
    </row>
    <row r="406" spans="1:64" ht="18" customHeight="1" outlineLevel="2">
      <c r="A406" s="81">
        <f>[1]DATA!A406</f>
        <v>182010</v>
      </c>
      <c r="B406" s="82" t="str">
        <f>[1]DATA!B406</f>
        <v>Juice Mango Powder 750 Gr</v>
      </c>
      <c r="C406" s="82" t="str">
        <f>[1]DATA!C406</f>
        <v>Pkt 750 Gr</v>
      </c>
      <c r="E406" s="83"/>
      <c r="F406" s="84"/>
      <c r="G406" s="85"/>
      <c r="I406" s="83">
        <f>'[1](01)'!$J406</f>
        <v>203</v>
      </c>
      <c r="J406" s="84">
        <f>'[1](01)'!$K406</f>
        <v>3044.98</v>
      </c>
      <c r="K406" s="85">
        <f t="shared" si="248"/>
        <v>1</v>
      </c>
      <c r="M406" s="83">
        <f>'[1](02)'!$J406</f>
        <v>202</v>
      </c>
      <c r="N406" s="84">
        <f>'[1](02)'!$K406</f>
        <v>3029.98</v>
      </c>
      <c r="O406" s="85">
        <f t="shared" si="249"/>
        <v>-4.9504950495049506E-3</v>
      </c>
      <c r="Q406" s="83">
        <f>'[1](03)'!$J406</f>
        <v>0</v>
      </c>
      <c r="R406" s="84">
        <f>'[1](03)'!$K406</f>
        <v>0</v>
      </c>
      <c r="S406" s="85">
        <f t="shared" si="250"/>
        <v>0</v>
      </c>
      <c r="U406" s="83">
        <f>'[1](04)'!$J406</f>
        <v>0</v>
      </c>
      <c r="V406" s="84">
        <f>'[1](04)'!$K406</f>
        <v>0</v>
      </c>
      <c r="W406" s="85">
        <f t="shared" si="251"/>
        <v>0</v>
      </c>
      <c r="Y406" s="83">
        <f>'[1](05)'!$J406</f>
        <v>0</v>
      </c>
      <c r="Z406" s="84">
        <f>'[1](05)'!$K406</f>
        <v>0</v>
      </c>
      <c r="AA406" s="85">
        <f t="shared" si="252"/>
        <v>0</v>
      </c>
      <c r="AC406" s="83">
        <f>'[1](06)'!$J406</f>
        <v>0</v>
      </c>
      <c r="AD406" s="84">
        <f>'[1](06)'!$K406</f>
        <v>0</v>
      </c>
      <c r="AE406" s="85">
        <f t="shared" si="253"/>
        <v>0</v>
      </c>
      <c r="AG406" s="83">
        <f>'[1](07)'!$J406</f>
        <v>0</v>
      </c>
      <c r="AH406" s="84">
        <f>'[1](07)'!$K406</f>
        <v>0</v>
      </c>
      <c r="AI406" s="85">
        <f t="shared" si="254"/>
        <v>0</v>
      </c>
      <c r="AK406" s="83">
        <f>'[1](08)'!$J406</f>
        <v>0</v>
      </c>
      <c r="AL406" s="84">
        <f>'[1](08)'!$K406</f>
        <v>0</v>
      </c>
      <c r="AM406" s="85">
        <f t="shared" si="255"/>
        <v>0</v>
      </c>
      <c r="AO406" s="83">
        <f>'[1](09)'!$J406</f>
        <v>0</v>
      </c>
      <c r="AP406" s="84">
        <f>'[1](09)'!$K406</f>
        <v>0</v>
      </c>
      <c r="AQ406" s="85">
        <f t="shared" si="256"/>
        <v>0</v>
      </c>
      <c r="AS406" s="83">
        <f>'[1](10)'!$J406</f>
        <v>0</v>
      </c>
      <c r="AT406" s="84">
        <f>'[1](10)'!$K406</f>
        <v>0</v>
      </c>
      <c r="AU406" s="85">
        <f t="shared" si="257"/>
        <v>0</v>
      </c>
      <c r="AW406" s="83">
        <f>'[1](11)'!$J406</f>
        <v>0</v>
      </c>
      <c r="AX406" s="84">
        <f>'[1](11)'!$K406</f>
        <v>0</v>
      </c>
      <c r="AY406" s="85">
        <f t="shared" si="258"/>
        <v>0</v>
      </c>
      <c r="BA406" s="83">
        <f>'[1](12)'!$J406</f>
        <v>0</v>
      </c>
      <c r="BB406" s="84">
        <f>'[1](12)'!$K406</f>
        <v>0</v>
      </c>
      <c r="BC406" s="85">
        <f t="shared" si="259"/>
        <v>0</v>
      </c>
      <c r="BE406" s="86">
        <f t="shared" si="260"/>
        <v>203</v>
      </c>
      <c r="BF406" s="87">
        <f>IFERROR(HLOOKUP(BE406,A406:$BD$5001,$BL406,0),0)</f>
        <v>43131</v>
      </c>
      <c r="BG406" s="86">
        <f t="shared" si="261"/>
        <v>0</v>
      </c>
      <c r="BH406" s="87">
        <f>IFERROR(HLOOKUP(BG406,A406:$BD$5001,$BL406,0),0)</f>
        <v>43190</v>
      </c>
      <c r="BI406" s="88">
        <f t="shared" si="262"/>
        <v>203</v>
      </c>
      <c r="BJ406" s="89">
        <f t="shared" si="246"/>
        <v>-1</v>
      </c>
      <c r="BL406" s="9">
        <f t="shared" si="247"/>
        <v>605</v>
      </c>
    </row>
    <row r="407" spans="1:64" ht="18" customHeight="1" outlineLevel="2">
      <c r="A407" s="74">
        <f>[1]DATA!A407</f>
        <v>182011</v>
      </c>
      <c r="B407" s="75" t="str">
        <f>[1]DATA!B407</f>
        <v>Juice Orange Powder 750 Gr</v>
      </c>
      <c r="C407" s="75" t="str">
        <f>[1]DATA!C407</f>
        <v>Pkt 750 Gr</v>
      </c>
      <c r="E407" s="76"/>
      <c r="F407" s="77"/>
      <c r="G407" s="78"/>
      <c r="I407" s="76">
        <f>'[1](01)'!$J407</f>
        <v>367</v>
      </c>
      <c r="J407" s="77">
        <f>'[1](01)'!$K407</f>
        <v>5504.95</v>
      </c>
      <c r="K407" s="78">
        <f t="shared" si="248"/>
        <v>1</v>
      </c>
      <c r="M407" s="76">
        <f>'[1](02)'!$J407</f>
        <v>383</v>
      </c>
      <c r="N407" s="77">
        <f>'[1](02)'!$K407</f>
        <v>5744.95</v>
      </c>
      <c r="O407" s="78">
        <f t="shared" si="249"/>
        <v>4.1775456919060053E-2</v>
      </c>
      <c r="Q407" s="76">
        <f>'[1](03)'!$J407</f>
        <v>0</v>
      </c>
      <c r="R407" s="77">
        <f>'[1](03)'!$K407</f>
        <v>0</v>
      </c>
      <c r="S407" s="78">
        <f t="shared" si="250"/>
        <v>0</v>
      </c>
      <c r="U407" s="76">
        <f>'[1](04)'!$J407</f>
        <v>0</v>
      </c>
      <c r="V407" s="77">
        <f>'[1](04)'!$K407</f>
        <v>0</v>
      </c>
      <c r="W407" s="78">
        <f t="shared" si="251"/>
        <v>0</v>
      </c>
      <c r="Y407" s="76">
        <f>'[1](05)'!$J407</f>
        <v>0</v>
      </c>
      <c r="Z407" s="77">
        <f>'[1](05)'!$K407</f>
        <v>0</v>
      </c>
      <c r="AA407" s="78">
        <f t="shared" si="252"/>
        <v>0</v>
      </c>
      <c r="AC407" s="76">
        <f>'[1](06)'!$J407</f>
        <v>0</v>
      </c>
      <c r="AD407" s="77">
        <f>'[1](06)'!$K407</f>
        <v>0</v>
      </c>
      <c r="AE407" s="78">
        <f t="shared" si="253"/>
        <v>0</v>
      </c>
      <c r="AG407" s="76">
        <f>'[1](07)'!$J407</f>
        <v>0</v>
      </c>
      <c r="AH407" s="77">
        <f>'[1](07)'!$K407</f>
        <v>0</v>
      </c>
      <c r="AI407" s="78">
        <f t="shared" si="254"/>
        <v>0</v>
      </c>
      <c r="AK407" s="76">
        <f>'[1](08)'!$J407</f>
        <v>0</v>
      </c>
      <c r="AL407" s="77">
        <f>'[1](08)'!$K407</f>
        <v>0</v>
      </c>
      <c r="AM407" s="78">
        <f t="shared" si="255"/>
        <v>0</v>
      </c>
      <c r="AO407" s="76">
        <f>'[1](09)'!$J407</f>
        <v>0</v>
      </c>
      <c r="AP407" s="77">
        <f>'[1](09)'!$K407</f>
        <v>0</v>
      </c>
      <c r="AQ407" s="78">
        <f t="shared" si="256"/>
        <v>0</v>
      </c>
      <c r="AS407" s="76">
        <f>'[1](10)'!$J407</f>
        <v>0</v>
      </c>
      <c r="AT407" s="77">
        <f>'[1](10)'!$K407</f>
        <v>0</v>
      </c>
      <c r="AU407" s="78">
        <f t="shared" si="257"/>
        <v>0</v>
      </c>
      <c r="AW407" s="76">
        <f>'[1](11)'!$J407</f>
        <v>0</v>
      </c>
      <c r="AX407" s="77">
        <f>'[1](11)'!$K407</f>
        <v>0</v>
      </c>
      <c r="AY407" s="78">
        <f t="shared" si="258"/>
        <v>0</v>
      </c>
      <c r="BA407" s="76">
        <f>'[1](12)'!$J407</f>
        <v>0</v>
      </c>
      <c r="BB407" s="77">
        <f>'[1](12)'!$K407</f>
        <v>0</v>
      </c>
      <c r="BC407" s="78">
        <f t="shared" si="259"/>
        <v>0</v>
      </c>
      <c r="BE407" s="79">
        <f t="shared" si="260"/>
        <v>383</v>
      </c>
      <c r="BF407" s="80">
        <f>IFERROR(HLOOKUP(BE407,A407:$BD$5001,$BL407,0),0)</f>
        <v>43159</v>
      </c>
      <c r="BG407" s="79">
        <f t="shared" si="261"/>
        <v>0</v>
      </c>
      <c r="BH407" s="80">
        <f>IFERROR(HLOOKUP(BG407,A407:$BD$5001,$BL407,0),0)</f>
        <v>43190</v>
      </c>
      <c r="BI407" s="10">
        <f t="shared" si="262"/>
        <v>383</v>
      </c>
      <c r="BJ407" s="11">
        <f t="shared" si="246"/>
        <v>-1</v>
      </c>
      <c r="BL407" s="9">
        <f t="shared" si="247"/>
        <v>604</v>
      </c>
    </row>
    <row r="408" spans="1:64" ht="18" customHeight="1" outlineLevel="2">
      <c r="A408" s="81">
        <f>[1]DATA!A408</f>
        <v>182012</v>
      </c>
      <c r="B408" s="82" t="str">
        <f>[1]DATA!B408</f>
        <v>Juice Mandarin Powder 750 Gr</v>
      </c>
      <c r="C408" s="82" t="str">
        <f>[1]DATA!C408</f>
        <v>Pkt 750 Gr</v>
      </c>
      <c r="E408" s="83"/>
      <c r="F408" s="84"/>
      <c r="G408" s="85"/>
      <c r="I408" s="83">
        <f>'[1](01)'!$J408</f>
        <v>0</v>
      </c>
      <c r="J408" s="84">
        <f>'[1](01)'!$K408</f>
        <v>0</v>
      </c>
      <c r="K408" s="85">
        <f t="shared" si="248"/>
        <v>0</v>
      </c>
      <c r="M408" s="83">
        <f>'[1](02)'!$J408</f>
        <v>0</v>
      </c>
      <c r="N408" s="84">
        <f>'[1](02)'!$K408</f>
        <v>0</v>
      </c>
      <c r="O408" s="85">
        <f t="shared" si="249"/>
        <v>0</v>
      </c>
      <c r="Q408" s="83">
        <f>'[1](03)'!$J408</f>
        <v>0</v>
      </c>
      <c r="R408" s="84">
        <f>'[1](03)'!$K408</f>
        <v>0</v>
      </c>
      <c r="S408" s="85">
        <f t="shared" si="250"/>
        <v>0</v>
      </c>
      <c r="U408" s="83">
        <f>'[1](04)'!$J408</f>
        <v>0</v>
      </c>
      <c r="V408" s="84">
        <f>'[1](04)'!$K408</f>
        <v>0</v>
      </c>
      <c r="W408" s="85">
        <f t="shared" si="251"/>
        <v>0</v>
      </c>
      <c r="Y408" s="83">
        <f>'[1](05)'!$J408</f>
        <v>0</v>
      </c>
      <c r="Z408" s="84">
        <f>'[1](05)'!$K408</f>
        <v>0</v>
      </c>
      <c r="AA408" s="85">
        <f t="shared" si="252"/>
        <v>0</v>
      </c>
      <c r="AC408" s="83">
        <f>'[1](06)'!$J408</f>
        <v>0</v>
      </c>
      <c r="AD408" s="84">
        <f>'[1](06)'!$K408</f>
        <v>0</v>
      </c>
      <c r="AE408" s="85">
        <f t="shared" si="253"/>
        <v>0</v>
      </c>
      <c r="AG408" s="83">
        <f>'[1](07)'!$J408</f>
        <v>0</v>
      </c>
      <c r="AH408" s="84">
        <f>'[1](07)'!$K408</f>
        <v>0</v>
      </c>
      <c r="AI408" s="85">
        <f t="shared" si="254"/>
        <v>0</v>
      </c>
      <c r="AK408" s="83">
        <f>'[1](08)'!$J408</f>
        <v>0</v>
      </c>
      <c r="AL408" s="84">
        <f>'[1](08)'!$K408</f>
        <v>0</v>
      </c>
      <c r="AM408" s="85">
        <f t="shared" si="255"/>
        <v>0</v>
      </c>
      <c r="AO408" s="83">
        <f>'[1](09)'!$J408</f>
        <v>0</v>
      </c>
      <c r="AP408" s="84">
        <f>'[1](09)'!$K408</f>
        <v>0</v>
      </c>
      <c r="AQ408" s="85">
        <f t="shared" si="256"/>
        <v>0</v>
      </c>
      <c r="AS408" s="83">
        <f>'[1](10)'!$J408</f>
        <v>0</v>
      </c>
      <c r="AT408" s="84">
        <f>'[1](10)'!$K408</f>
        <v>0</v>
      </c>
      <c r="AU408" s="85">
        <f t="shared" si="257"/>
        <v>0</v>
      </c>
      <c r="AW408" s="83">
        <f>'[1](11)'!$J408</f>
        <v>0</v>
      </c>
      <c r="AX408" s="84">
        <f>'[1](11)'!$K408</f>
        <v>0</v>
      </c>
      <c r="AY408" s="85">
        <f t="shared" si="258"/>
        <v>0</v>
      </c>
      <c r="BA408" s="83">
        <f>'[1](12)'!$J408</f>
        <v>0</v>
      </c>
      <c r="BB408" s="84">
        <f>'[1](12)'!$K408</f>
        <v>0</v>
      </c>
      <c r="BC408" s="85">
        <f t="shared" si="259"/>
        <v>0</v>
      </c>
      <c r="BE408" s="86">
        <f t="shared" si="260"/>
        <v>0</v>
      </c>
      <c r="BF408" s="87">
        <f>IFERROR(HLOOKUP(BE408,A408:$BD$5001,$BL408,0),0)</f>
        <v>43131</v>
      </c>
      <c r="BG408" s="86">
        <f t="shared" si="261"/>
        <v>0</v>
      </c>
      <c r="BH408" s="87">
        <f>IFERROR(HLOOKUP(BG408,A408:$BD$5001,$BL408,0),0)</f>
        <v>43131</v>
      </c>
      <c r="BI408" s="88">
        <f t="shared" si="262"/>
        <v>0</v>
      </c>
      <c r="BJ408" s="89">
        <f t="shared" si="246"/>
        <v>0</v>
      </c>
      <c r="BL408" s="9">
        <f t="shared" si="247"/>
        <v>603</v>
      </c>
    </row>
    <row r="409" spans="1:64" ht="18" customHeight="1" outlineLevel="2">
      <c r="A409" s="74">
        <f>[1]DATA!A409</f>
        <v>182013</v>
      </c>
      <c r="B409" s="75" t="str">
        <f>[1]DATA!B409</f>
        <v>Juice Peach Powder 670 Gr</v>
      </c>
      <c r="C409" s="75" t="str">
        <f>[1]DATA!C409</f>
        <v>Pkt 670 Gr</v>
      </c>
      <c r="E409" s="76"/>
      <c r="F409" s="77"/>
      <c r="G409" s="78"/>
      <c r="I409" s="76">
        <f>'[1](01)'!$J409</f>
        <v>0</v>
      </c>
      <c r="J409" s="77">
        <f>'[1](01)'!$K409</f>
        <v>0</v>
      </c>
      <c r="K409" s="78">
        <f t="shared" si="248"/>
        <v>0</v>
      </c>
      <c r="M409" s="76">
        <f>'[1](02)'!$J409</f>
        <v>0</v>
      </c>
      <c r="N409" s="77">
        <f>'[1](02)'!$K409</f>
        <v>0</v>
      </c>
      <c r="O409" s="78">
        <f t="shared" si="249"/>
        <v>0</v>
      </c>
      <c r="Q409" s="76">
        <f>'[1](03)'!$J409</f>
        <v>0</v>
      </c>
      <c r="R409" s="77">
        <f>'[1](03)'!$K409</f>
        <v>0</v>
      </c>
      <c r="S409" s="78">
        <f t="shared" si="250"/>
        <v>0</v>
      </c>
      <c r="U409" s="76">
        <f>'[1](04)'!$J409</f>
        <v>0</v>
      </c>
      <c r="V409" s="77">
        <f>'[1](04)'!$K409</f>
        <v>0</v>
      </c>
      <c r="W409" s="78">
        <f t="shared" si="251"/>
        <v>0</v>
      </c>
      <c r="Y409" s="76">
        <f>'[1](05)'!$J409</f>
        <v>0</v>
      </c>
      <c r="Z409" s="77">
        <f>'[1](05)'!$K409</f>
        <v>0</v>
      </c>
      <c r="AA409" s="78">
        <f t="shared" si="252"/>
        <v>0</v>
      </c>
      <c r="AC409" s="76">
        <f>'[1](06)'!$J409</f>
        <v>0</v>
      </c>
      <c r="AD409" s="77">
        <f>'[1](06)'!$K409</f>
        <v>0</v>
      </c>
      <c r="AE409" s="78">
        <f t="shared" si="253"/>
        <v>0</v>
      </c>
      <c r="AG409" s="76">
        <f>'[1](07)'!$J409</f>
        <v>0</v>
      </c>
      <c r="AH409" s="77">
        <f>'[1](07)'!$K409</f>
        <v>0</v>
      </c>
      <c r="AI409" s="78">
        <f t="shared" si="254"/>
        <v>0</v>
      </c>
      <c r="AK409" s="76">
        <f>'[1](08)'!$J409</f>
        <v>0</v>
      </c>
      <c r="AL409" s="77">
        <f>'[1](08)'!$K409</f>
        <v>0</v>
      </c>
      <c r="AM409" s="78">
        <f t="shared" si="255"/>
        <v>0</v>
      </c>
      <c r="AO409" s="76">
        <f>'[1](09)'!$J409</f>
        <v>0</v>
      </c>
      <c r="AP409" s="77">
        <f>'[1](09)'!$K409</f>
        <v>0</v>
      </c>
      <c r="AQ409" s="78">
        <f t="shared" si="256"/>
        <v>0</v>
      </c>
      <c r="AS409" s="76">
        <f>'[1](10)'!$J409</f>
        <v>0</v>
      </c>
      <c r="AT409" s="77">
        <f>'[1](10)'!$K409</f>
        <v>0</v>
      </c>
      <c r="AU409" s="78">
        <f t="shared" si="257"/>
        <v>0</v>
      </c>
      <c r="AW409" s="76">
        <f>'[1](11)'!$J409</f>
        <v>0</v>
      </c>
      <c r="AX409" s="77">
        <f>'[1](11)'!$K409</f>
        <v>0</v>
      </c>
      <c r="AY409" s="78">
        <f t="shared" si="258"/>
        <v>0</v>
      </c>
      <c r="BA409" s="76">
        <f>'[1](12)'!$J409</f>
        <v>0</v>
      </c>
      <c r="BB409" s="77">
        <f>'[1](12)'!$K409</f>
        <v>0</v>
      </c>
      <c r="BC409" s="78">
        <f t="shared" si="259"/>
        <v>0</v>
      </c>
      <c r="BE409" s="79">
        <f t="shared" si="260"/>
        <v>0</v>
      </c>
      <c r="BF409" s="80">
        <f>IFERROR(HLOOKUP(BE409,A409:$BD$5001,$BL409,0),0)</f>
        <v>43131</v>
      </c>
      <c r="BG409" s="79">
        <f t="shared" si="261"/>
        <v>0</v>
      </c>
      <c r="BH409" s="80">
        <f>IFERROR(HLOOKUP(BG409,A409:$BD$5001,$BL409,0),0)</f>
        <v>43131</v>
      </c>
      <c r="BI409" s="10">
        <f t="shared" si="262"/>
        <v>0</v>
      </c>
      <c r="BJ409" s="11">
        <f t="shared" si="246"/>
        <v>0</v>
      </c>
      <c r="BL409" s="9">
        <f t="shared" si="247"/>
        <v>602</v>
      </c>
    </row>
    <row r="410" spans="1:64" ht="18" customHeight="1" outlineLevel="2">
      <c r="A410" s="81">
        <f>[1]DATA!A410</f>
        <v>182014</v>
      </c>
      <c r="B410" s="82" t="str">
        <f>[1]DATA!B410</f>
        <v>Juice Watermelon Powder 2.5 kg</v>
      </c>
      <c r="C410" s="82" t="str">
        <f>[1]DATA!C410</f>
        <v>Pkt 2.5 kg</v>
      </c>
      <c r="E410" s="83"/>
      <c r="F410" s="84"/>
      <c r="G410" s="85"/>
      <c r="I410" s="83">
        <f>'[1](01)'!$J410</f>
        <v>0</v>
      </c>
      <c r="J410" s="84">
        <f>'[1](01)'!$K410</f>
        <v>0</v>
      </c>
      <c r="K410" s="85">
        <f t="shared" si="248"/>
        <v>0</v>
      </c>
      <c r="M410" s="83">
        <f>'[1](02)'!$J410</f>
        <v>0</v>
      </c>
      <c r="N410" s="84">
        <f>'[1](02)'!$K410</f>
        <v>0</v>
      </c>
      <c r="O410" s="85">
        <f t="shared" si="249"/>
        <v>0</v>
      </c>
      <c r="Q410" s="83">
        <f>'[1](03)'!$J410</f>
        <v>0</v>
      </c>
      <c r="R410" s="84">
        <f>'[1](03)'!$K410</f>
        <v>0</v>
      </c>
      <c r="S410" s="85">
        <f t="shared" si="250"/>
        <v>0</v>
      </c>
      <c r="U410" s="83">
        <f>'[1](04)'!$J410</f>
        <v>0</v>
      </c>
      <c r="V410" s="84">
        <f>'[1](04)'!$K410</f>
        <v>0</v>
      </c>
      <c r="W410" s="85">
        <f t="shared" si="251"/>
        <v>0</v>
      </c>
      <c r="Y410" s="83">
        <f>'[1](05)'!$J410</f>
        <v>0</v>
      </c>
      <c r="Z410" s="84">
        <f>'[1](05)'!$K410</f>
        <v>0</v>
      </c>
      <c r="AA410" s="85">
        <f t="shared" si="252"/>
        <v>0</v>
      </c>
      <c r="AC410" s="83">
        <f>'[1](06)'!$J410</f>
        <v>0</v>
      </c>
      <c r="AD410" s="84">
        <f>'[1](06)'!$K410</f>
        <v>0</v>
      </c>
      <c r="AE410" s="85">
        <f t="shared" si="253"/>
        <v>0</v>
      </c>
      <c r="AG410" s="83">
        <f>'[1](07)'!$J410</f>
        <v>0</v>
      </c>
      <c r="AH410" s="84">
        <f>'[1](07)'!$K410</f>
        <v>0</v>
      </c>
      <c r="AI410" s="85">
        <f t="shared" si="254"/>
        <v>0</v>
      </c>
      <c r="AK410" s="83">
        <f>'[1](08)'!$J410</f>
        <v>0</v>
      </c>
      <c r="AL410" s="84">
        <f>'[1](08)'!$K410</f>
        <v>0</v>
      </c>
      <c r="AM410" s="85">
        <f t="shared" si="255"/>
        <v>0</v>
      </c>
      <c r="AO410" s="83">
        <f>'[1](09)'!$J410</f>
        <v>0</v>
      </c>
      <c r="AP410" s="84">
        <f>'[1](09)'!$K410</f>
        <v>0</v>
      </c>
      <c r="AQ410" s="85">
        <f t="shared" si="256"/>
        <v>0</v>
      </c>
      <c r="AS410" s="83">
        <f>'[1](10)'!$J410</f>
        <v>0</v>
      </c>
      <c r="AT410" s="84">
        <f>'[1](10)'!$K410</f>
        <v>0</v>
      </c>
      <c r="AU410" s="85">
        <f t="shared" si="257"/>
        <v>0</v>
      </c>
      <c r="AW410" s="83">
        <f>'[1](11)'!$J410</f>
        <v>0</v>
      </c>
      <c r="AX410" s="84">
        <f>'[1](11)'!$K410</f>
        <v>0</v>
      </c>
      <c r="AY410" s="85">
        <f t="shared" si="258"/>
        <v>0</v>
      </c>
      <c r="BA410" s="83">
        <f>'[1](12)'!$J410</f>
        <v>0</v>
      </c>
      <c r="BB410" s="84">
        <f>'[1](12)'!$K410</f>
        <v>0</v>
      </c>
      <c r="BC410" s="85">
        <f t="shared" si="259"/>
        <v>0</v>
      </c>
      <c r="BE410" s="86">
        <f t="shared" si="260"/>
        <v>0</v>
      </c>
      <c r="BF410" s="87">
        <f>IFERROR(HLOOKUP(BE410,A410:$BD$5001,$BL410,0),0)</f>
        <v>43131</v>
      </c>
      <c r="BG410" s="86">
        <f t="shared" si="261"/>
        <v>0</v>
      </c>
      <c r="BH410" s="87">
        <f>IFERROR(HLOOKUP(BG410,A410:$BD$5001,$BL410,0),0)</f>
        <v>43131</v>
      </c>
      <c r="BI410" s="88">
        <f t="shared" si="262"/>
        <v>0</v>
      </c>
      <c r="BJ410" s="89">
        <f t="shared" si="246"/>
        <v>0</v>
      </c>
      <c r="BL410" s="9">
        <f t="shared" si="247"/>
        <v>601</v>
      </c>
    </row>
    <row r="411" spans="1:64" ht="18" customHeight="1" outlineLevel="2">
      <c r="A411" s="74">
        <f>[1]DATA!A411</f>
        <v>182015</v>
      </c>
      <c r="B411" s="75" t="str">
        <f>[1]DATA!B411</f>
        <v>Juice Berry's Powder 750 Gr</v>
      </c>
      <c r="C411" s="75" t="str">
        <f>[1]DATA!C411</f>
        <v>Pkt 750 Gr</v>
      </c>
      <c r="E411" s="76"/>
      <c r="F411" s="77"/>
      <c r="G411" s="78"/>
      <c r="I411" s="76">
        <f>'[1](01)'!$J411</f>
        <v>0</v>
      </c>
      <c r="J411" s="77">
        <f>'[1](01)'!$K411</f>
        <v>0</v>
      </c>
      <c r="K411" s="78">
        <f t="shared" si="248"/>
        <v>0</v>
      </c>
      <c r="M411" s="76">
        <f>'[1](02)'!$J411</f>
        <v>30</v>
      </c>
      <c r="N411" s="77">
        <f>'[1](02)'!$K411</f>
        <v>526.66</v>
      </c>
      <c r="O411" s="78">
        <f t="shared" si="249"/>
        <v>1</v>
      </c>
      <c r="Q411" s="76">
        <f>'[1](03)'!$J411</f>
        <v>0</v>
      </c>
      <c r="R411" s="77">
        <f>'[1](03)'!$K411</f>
        <v>0</v>
      </c>
      <c r="S411" s="78">
        <f t="shared" si="250"/>
        <v>0</v>
      </c>
      <c r="U411" s="76">
        <f>'[1](04)'!$J411</f>
        <v>0</v>
      </c>
      <c r="V411" s="77">
        <f>'[1](04)'!$K411</f>
        <v>0</v>
      </c>
      <c r="W411" s="78">
        <f t="shared" si="251"/>
        <v>0</v>
      </c>
      <c r="Y411" s="76">
        <f>'[1](05)'!$J411</f>
        <v>0</v>
      </c>
      <c r="Z411" s="77">
        <f>'[1](05)'!$K411</f>
        <v>0</v>
      </c>
      <c r="AA411" s="78">
        <f t="shared" si="252"/>
        <v>0</v>
      </c>
      <c r="AC411" s="76">
        <f>'[1](06)'!$J411</f>
        <v>0</v>
      </c>
      <c r="AD411" s="77">
        <f>'[1](06)'!$K411</f>
        <v>0</v>
      </c>
      <c r="AE411" s="78">
        <f t="shared" si="253"/>
        <v>0</v>
      </c>
      <c r="AG411" s="76">
        <f>'[1](07)'!$J411</f>
        <v>0</v>
      </c>
      <c r="AH411" s="77">
        <f>'[1](07)'!$K411</f>
        <v>0</v>
      </c>
      <c r="AI411" s="78">
        <f t="shared" si="254"/>
        <v>0</v>
      </c>
      <c r="AK411" s="76">
        <f>'[1](08)'!$J411</f>
        <v>0</v>
      </c>
      <c r="AL411" s="77">
        <f>'[1](08)'!$K411</f>
        <v>0</v>
      </c>
      <c r="AM411" s="78">
        <f t="shared" si="255"/>
        <v>0</v>
      </c>
      <c r="AO411" s="76">
        <f>'[1](09)'!$J411</f>
        <v>0</v>
      </c>
      <c r="AP411" s="77">
        <f>'[1](09)'!$K411</f>
        <v>0</v>
      </c>
      <c r="AQ411" s="78">
        <f t="shared" si="256"/>
        <v>0</v>
      </c>
      <c r="AS411" s="76">
        <f>'[1](10)'!$J411</f>
        <v>0</v>
      </c>
      <c r="AT411" s="77">
        <f>'[1](10)'!$K411</f>
        <v>0</v>
      </c>
      <c r="AU411" s="78">
        <f t="shared" si="257"/>
        <v>0</v>
      </c>
      <c r="AW411" s="76">
        <f>'[1](11)'!$J411</f>
        <v>0</v>
      </c>
      <c r="AX411" s="77">
        <f>'[1](11)'!$K411</f>
        <v>0</v>
      </c>
      <c r="AY411" s="78">
        <f t="shared" si="258"/>
        <v>0</v>
      </c>
      <c r="BA411" s="76">
        <f>'[1](12)'!$J411</f>
        <v>0</v>
      </c>
      <c r="BB411" s="77">
        <f>'[1](12)'!$K411</f>
        <v>0</v>
      </c>
      <c r="BC411" s="78">
        <f t="shared" si="259"/>
        <v>0</v>
      </c>
      <c r="BE411" s="79">
        <f t="shared" si="260"/>
        <v>30</v>
      </c>
      <c r="BF411" s="80">
        <f>IFERROR(HLOOKUP(BE411,A411:$BD$5001,$BL411,0),0)</f>
        <v>43159</v>
      </c>
      <c r="BG411" s="79">
        <f t="shared" si="261"/>
        <v>0</v>
      </c>
      <c r="BH411" s="80">
        <f>IFERROR(HLOOKUP(BG411,A411:$BD$5001,$BL411,0),0)</f>
        <v>43131</v>
      </c>
      <c r="BI411" s="10">
        <f t="shared" si="262"/>
        <v>30</v>
      </c>
      <c r="BJ411" s="11">
        <f t="shared" si="246"/>
        <v>-1</v>
      </c>
      <c r="BL411" s="9">
        <f t="shared" si="247"/>
        <v>600</v>
      </c>
    </row>
    <row r="412" spans="1:64" ht="18" customHeight="1" outlineLevel="2">
      <c r="A412" s="81">
        <f>[1]DATA!A412</f>
        <v>182016</v>
      </c>
      <c r="B412" s="82" t="str">
        <f>[1]DATA!B412</f>
        <v>Juice Guava Powder 750 Gr</v>
      </c>
      <c r="C412" s="82" t="str">
        <f>[1]DATA!C412</f>
        <v>Pkt 670 Gr</v>
      </c>
      <c r="E412" s="83"/>
      <c r="F412" s="84"/>
      <c r="G412" s="85"/>
      <c r="I412" s="83">
        <f>'[1](01)'!$J412</f>
        <v>104</v>
      </c>
      <c r="J412" s="84">
        <f>'[1](01)'!$K412</f>
        <v>1560.29</v>
      </c>
      <c r="K412" s="85">
        <f t="shared" si="248"/>
        <v>1</v>
      </c>
      <c r="M412" s="83">
        <f>'[1](02)'!$J412</f>
        <v>116</v>
      </c>
      <c r="N412" s="84">
        <f>'[1](02)'!$K412</f>
        <v>1740.26</v>
      </c>
      <c r="O412" s="85">
        <f t="shared" si="249"/>
        <v>0.10344827586206896</v>
      </c>
      <c r="Q412" s="83">
        <f>'[1](03)'!$J412</f>
        <v>0</v>
      </c>
      <c r="R412" s="84">
        <f>'[1](03)'!$K412</f>
        <v>0</v>
      </c>
      <c r="S412" s="85">
        <f t="shared" si="250"/>
        <v>0</v>
      </c>
      <c r="U412" s="83">
        <f>'[1](04)'!$J412</f>
        <v>0</v>
      </c>
      <c r="V412" s="84">
        <f>'[1](04)'!$K412</f>
        <v>0</v>
      </c>
      <c r="W412" s="85">
        <f t="shared" si="251"/>
        <v>0</v>
      </c>
      <c r="Y412" s="83">
        <f>'[1](05)'!$J412</f>
        <v>0</v>
      </c>
      <c r="Z412" s="84">
        <f>'[1](05)'!$K412</f>
        <v>0</v>
      </c>
      <c r="AA412" s="85">
        <f t="shared" si="252"/>
        <v>0</v>
      </c>
      <c r="AC412" s="83">
        <f>'[1](06)'!$J412</f>
        <v>0</v>
      </c>
      <c r="AD412" s="84">
        <f>'[1](06)'!$K412</f>
        <v>0</v>
      </c>
      <c r="AE412" s="85">
        <f t="shared" si="253"/>
        <v>0</v>
      </c>
      <c r="AG412" s="83">
        <f>'[1](07)'!$J412</f>
        <v>0</v>
      </c>
      <c r="AH412" s="84">
        <f>'[1](07)'!$K412</f>
        <v>0</v>
      </c>
      <c r="AI412" s="85">
        <f t="shared" si="254"/>
        <v>0</v>
      </c>
      <c r="AK412" s="83">
        <f>'[1](08)'!$J412</f>
        <v>0</v>
      </c>
      <c r="AL412" s="84">
        <f>'[1](08)'!$K412</f>
        <v>0</v>
      </c>
      <c r="AM412" s="85">
        <f t="shared" si="255"/>
        <v>0</v>
      </c>
      <c r="AO412" s="83">
        <f>'[1](09)'!$J412</f>
        <v>0</v>
      </c>
      <c r="AP412" s="84">
        <f>'[1](09)'!$K412</f>
        <v>0</v>
      </c>
      <c r="AQ412" s="85">
        <f t="shared" si="256"/>
        <v>0</v>
      </c>
      <c r="AS412" s="83">
        <f>'[1](10)'!$J412</f>
        <v>0</v>
      </c>
      <c r="AT412" s="84">
        <f>'[1](10)'!$K412</f>
        <v>0</v>
      </c>
      <c r="AU412" s="85">
        <f t="shared" si="257"/>
        <v>0</v>
      </c>
      <c r="AW412" s="83">
        <f>'[1](11)'!$J412</f>
        <v>0</v>
      </c>
      <c r="AX412" s="84">
        <f>'[1](11)'!$K412</f>
        <v>0</v>
      </c>
      <c r="AY412" s="85">
        <f t="shared" si="258"/>
        <v>0</v>
      </c>
      <c r="BA412" s="83">
        <f>'[1](12)'!$J412</f>
        <v>0</v>
      </c>
      <c r="BB412" s="84">
        <f>'[1](12)'!$K412</f>
        <v>0</v>
      </c>
      <c r="BC412" s="85">
        <f t="shared" si="259"/>
        <v>0</v>
      </c>
      <c r="BE412" s="86">
        <f t="shared" si="260"/>
        <v>116</v>
      </c>
      <c r="BF412" s="87">
        <f>IFERROR(HLOOKUP(BE412,A412:$BD$5001,$BL412,0),0)</f>
        <v>43159</v>
      </c>
      <c r="BG412" s="86">
        <f t="shared" si="261"/>
        <v>0</v>
      </c>
      <c r="BH412" s="87">
        <f>IFERROR(HLOOKUP(BG412,A412:$BD$5001,$BL412,0),0)</f>
        <v>43190</v>
      </c>
      <c r="BI412" s="88">
        <f t="shared" si="262"/>
        <v>116</v>
      </c>
      <c r="BJ412" s="89">
        <f t="shared" si="246"/>
        <v>-1</v>
      </c>
      <c r="BL412" s="9">
        <f t="shared" si="247"/>
        <v>599</v>
      </c>
    </row>
    <row r="413" spans="1:64" s="100" customFormat="1" ht="18" customHeight="1" outlineLevel="1">
      <c r="A413" s="90">
        <f>[1]DATA!A413</f>
        <v>0</v>
      </c>
      <c r="B413" s="91" t="str">
        <f>[1]DATA!B413</f>
        <v>Total Juice Powder</v>
      </c>
      <c r="C413" s="91">
        <f>[1]DATA!C413</f>
        <v>0</v>
      </c>
      <c r="D413" s="92"/>
      <c r="E413" s="93"/>
      <c r="F413" s="94"/>
      <c r="G413" s="95"/>
      <c r="H413" s="92"/>
      <c r="I413" s="93"/>
      <c r="J413" s="94">
        <f>'[1](01)'!$K413</f>
        <v>20737.62</v>
      </c>
      <c r="K413" s="95"/>
      <c r="L413" s="92"/>
      <c r="M413" s="93"/>
      <c r="N413" s="94">
        <f>'[1](02)'!$K413</f>
        <v>25254.239999999998</v>
      </c>
      <c r="O413" s="95"/>
      <c r="P413" s="92"/>
      <c r="Q413" s="93"/>
      <c r="R413" s="94">
        <f>'[1](03)'!$K413</f>
        <v>0</v>
      </c>
      <c r="S413" s="95"/>
      <c r="T413" s="92"/>
      <c r="U413" s="93"/>
      <c r="V413" s="94">
        <f>'[1](04)'!$K413</f>
        <v>0</v>
      </c>
      <c r="W413" s="95"/>
      <c r="X413" s="92"/>
      <c r="Y413" s="93"/>
      <c r="Z413" s="94">
        <f>'[1](05)'!$K413</f>
        <v>0</v>
      </c>
      <c r="AA413" s="95"/>
      <c r="AB413" s="92"/>
      <c r="AC413" s="93"/>
      <c r="AD413" s="94">
        <f>'[1](06)'!$K413</f>
        <v>0</v>
      </c>
      <c r="AE413" s="95"/>
      <c r="AF413" s="92"/>
      <c r="AG413" s="93"/>
      <c r="AH413" s="94">
        <f>'[1](07)'!$K413</f>
        <v>0</v>
      </c>
      <c r="AI413" s="95"/>
      <c r="AJ413" s="92"/>
      <c r="AK413" s="93"/>
      <c r="AL413" s="94">
        <f>'[1](08)'!$K413</f>
        <v>0</v>
      </c>
      <c r="AM413" s="95"/>
      <c r="AN413" s="92"/>
      <c r="AO413" s="93"/>
      <c r="AP413" s="94">
        <f>'[1](09)'!$K413</f>
        <v>0</v>
      </c>
      <c r="AQ413" s="95"/>
      <c r="AR413" s="92"/>
      <c r="AS413" s="93"/>
      <c r="AT413" s="94">
        <f>'[1](10)'!$K413</f>
        <v>0</v>
      </c>
      <c r="AU413" s="95"/>
      <c r="AV413" s="92"/>
      <c r="AW413" s="93"/>
      <c r="AX413" s="94">
        <f>'[1](11)'!$K413</f>
        <v>0</v>
      </c>
      <c r="AY413" s="95"/>
      <c r="AZ413" s="92"/>
      <c r="BA413" s="93"/>
      <c r="BB413" s="94">
        <f>'[1](12)'!$K413</f>
        <v>0</v>
      </c>
      <c r="BC413" s="95"/>
      <c r="BD413" s="92"/>
      <c r="BE413" s="96"/>
      <c r="BF413" s="97"/>
      <c r="BG413" s="96"/>
      <c r="BH413" s="97"/>
      <c r="BI413" s="98"/>
      <c r="BJ413" s="99">
        <f t="shared" si="246"/>
        <v>0</v>
      </c>
      <c r="BK413" s="92"/>
      <c r="BL413" s="9">
        <f t="shared" si="247"/>
        <v>598</v>
      </c>
    </row>
    <row r="414" spans="1:64" s="126" customFormat="1" ht="21" customHeight="1">
      <c r="A414" s="115">
        <f>[1]DATA!A414</f>
        <v>0</v>
      </c>
      <c r="B414" s="116" t="str">
        <f>[1]DATA!B414</f>
        <v>Total Juices &amp; Ice Cream</v>
      </c>
      <c r="C414" s="117">
        <f>[1]DATA!C414</f>
        <v>0</v>
      </c>
      <c r="D414" s="118"/>
      <c r="E414" s="119"/>
      <c r="F414" s="120"/>
      <c r="G414" s="121"/>
      <c r="H414" s="118"/>
      <c r="I414" s="119"/>
      <c r="J414" s="120">
        <f>'[1](01)'!$K414</f>
        <v>23964.04</v>
      </c>
      <c r="K414" s="121"/>
      <c r="L414" s="118"/>
      <c r="M414" s="119"/>
      <c r="N414" s="120">
        <f>'[1](02)'!$K414</f>
        <v>28306.55</v>
      </c>
      <c r="O414" s="121"/>
      <c r="P414" s="118"/>
      <c r="Q414" s="119"/>
      <c r="R414" s="120">
        <f>'[1](03)'!$K414</f>
        <v>0</v>
      </c>
      <c r="S414" s="121"/>
      <c r="T414" s="118"/>
      <c r="U414" s="119"/>
      <c r="V414" s="120">
        <f>'[1](04)'!$K414</f>
        <v>0</v>
      </c>
      <c r="W414" s="121"/>
      <c r="X414" s="118"/>
      <c r="Y414" s="119"/>
      <c r="Z414" s="120">
        <f>'[1](05)'!$K414</f>
        <v>0</v>
      </c>
      <c r="AA414" s="121"/>
      <c r="AB414" s="118"/>
      <c r="AC414" s="119"/>
      <c r="AD414" s="120">
        <f>'[1](06)'!$K414</f>
        <v>0</v>
      </c>
      <c r="AE414" s="121"/>
      <c r="AF414" s="118"/>
      <c r="AG414" s="119"/>
      <c r="AH414" s="120">
        <f>'[1](07)'!$K414</f>
        <v>0</v>
      </c>
      <c r="AI414" s="121"/>
      <c r="AJ414" s="118"/>
      <c r="AK414" s="119"/>
      <c r="AL414" s="120">
        <f>'[1](08)'!$K414</f>
        <v>0</v>
      </c>
      <c r="AM414" s="121"/>
      <c r="AN414" s="118"/>
      <c r="AO414" s="119"/>
      <c r="AP414" s="120">
        <f>'[1](09)'!$K414</f>
        <v>0</v>
      </c>
      <c r="AQ414" s="121"/>
      <c r="AR414" s="118"/>
      <c r="AS414" s="119"/>
      <c r="AT414" s="120">
        <f>'[1](10)'!$K414</f>
        <v>0</v>
      </c>
      <c r="AU414" s="121"/>
      <c r="AV414" s="118"/>
      <c r="AW414" s="119"/>
      <c r="AX414" s="120">
        <f>'[1](11)'!$K414</f>
        <v>0</v>
      </c>
      <c r="AY414" s="121"/>
      <c r="AZ414" s="118"/>
      <c r="BA414" s="119"/>
      <c r="BB414" s="120">
        <f>'[1](12)'!$K414</f>
        <v>0</v>
      </c>
      <c r="BC414" s="121"/>
      <c r="BD414" s="118"/>
      <c r="BE414" s="122"/>
      <c r="BF414" s="123"/>
      <c r="BG414" s="122"/>
      <c r="BH414" s="123"/>
      <c r="BI414" s="124"/>
      <c r="BJ414" s="125">
        <f t="shared" si="246"/>
        <v>0</v>
      </c>
      <c r="BK414" s="118"/>
      <c r="BL414" s="9">
        <f t="shared" si="247"/>
        <v>597</v>
      </c>
    </row>
    <row r="415" spans="1:64" s="64" customFormat="1" ht="21" customHeight="1" outlineLevel="1">
      <c r="A415" s="127">
        <f>[1]DATA!A415</f>
        <v>0</v>
      </c>
      <c r="B415" s="128" t="str">
        <f>[1]DATA!B415</f>
        <v>Meat</v>
      </c>
      <c r="C415" s="129">
        <f>[1]DATA!C415</f>
        <v>0</v>
      </c>
      <c r="D415" s="130"/>
      <c r="E415" s="131"/>
      <c r="F415" s="132"/>
      <c r="G415" s="133"/>
      <c r="H415" s="130"/>
      <c r="I415" s="131"/>
      <c r="J415" s="132"/>
      <c r="K415" s="133"/>
      <c r="L415" s="130"/>
      <c r="M415" s="131"/>
      <c r="N415" s="132"/>
      <c r="O415" s="133"/>
      <c r="P415" s="130"/>
      <c r="Q415" s="131"/>
      <c r="R415" s="132"/>
      <c r="S415" s="133"/>
      <c r="T415" s="130"/>
      <c r="U415" s="131"/>
      <c r="V415" s="132"/>
      <c r="W415" s="133"/>
      <c r="X415" s="130"/>
      <c r="Y415" s="131"/>
      <c r="Z415" s="132"/>
      <c r="AA415" s="133"/>
      <c r="AB415" s="130"/>
      <c r="AC415" s="131"/>
      <c r="AD415" s="132"/>
      <c r="AE415" s="133"/>
      <c r="AF415" s="130"/>
      <c r="AG415" s="131"/>
      <c r="AH415" s="132"/>
      <c r="AI415" s="133"/>
      <c r="AJ415" s="130"/>
      <c r="AK415" s="131"/>
      <c r="AL415" s="132"/>
      <c r="AM415" s="133"/>
      <c r="AN415" s="130"/>
      <c r="AO415" s="131"/>
      <c r="AP415" s="132"/>
      <c r="AQ415" s="133"/>
      <c r="AR415" s="130"/>
      <c r="AS415" s="131"/>
      <c r="AT415" s="132"/>
      <c r="AU415" s="133"/>
      <c r="AV415" s="130"/>
      <c r="AW415" s="131"/>
      <c r="AX415" s="132"/>
      <c r="AY415" s="133"/>
      <c r="AZ415" s="130"/>
      <c r="BA415" s="131"/>
      <c r="BB415" s="132"/>
      <c r="BC415" s="133"/>
      <c r="BD415" s="130"/>
      <c r="BE415" s="134"/>
      <c r="BF415" s="135"/>
      <c r="BG415" s="134"/>
      <c r="BH415" s="135"/>
      <c r="BI415" s="136"/>
      <c r="BJ415" s="137">
        <f t="shared" si="246"/>
        <v>0</v>
      </c>
      <c r="BK415" s="130"/>
      <c r="BL415" s="9">
        <f t="shared" si="247"/>
        <v>596</v>
      </c>
    </row>
    <row r="416" spans="1:64" ht="18" customHeight="1" outlineLevel="2">
      <c r="A416" s="101">
        <f>[1]DATA!A416</f>
        <v>0</v>
      </c>
      <c r="B416" s="102" t="str">
        <f>[1]DATA!B416</f>
        <v>Beef</v>
      </c>
      <c r="C416" s="102">
        <f>[1]DATA!C416</f>
        <v>0</v>
      </c>
      <c r="E416" s="103"/>
      <c r="F416" s="104"/>
      <c r="G416" s="105"/>
      <c r="I416" s="103"/>
      <c r="J416" s="104"/>
      <c r="K416" s="105"/>
      <c r="M416" s="103"/>
      <c r="N416" s="104"/>
      <c r="O416" s="105"/>
      <c r="Q416" s="103"/>
      <c r="R416" s="104"/>
      <c r="S416" s="105"/>
      <c r="U416" s="103"/>
      <c r="V416" s="104"/>
      <c r="W416" s="105"/>
      <c r="Y416" s="103"/>
      <c r="Z416" s="104"/>
      <c r="AA416" s="105"/>
      <c r="AC416" s="103"/>
      <c r="AD416" s="104"/>
      <c r="AE416" s="105"/>
      <c r="AG416" s="103"/>
      <c r="AH416" s="104"/>
      <c r="AI416" s="105"/>
      <c r="AK416" s="103"/>
      <c r="AL416" s="104"/>
      <c r="AM416" s="105"/>
      <c r="AO416" s="103"/>
      <c r="AP416" s="104"/>
      <c r="AQ416" s="105"/>
      <c r="AS416" s="103"/>
      <c r="AT416" s="104"/>
      <c r="AU416" s="105"/>
      <c r="AW416" s="103"/>
      <c r="AX416" s="104"/>
      <c r="AY416" s="105"/>
      <c r="BA416" s="103"/>
      <c r="BB416" s="104"/>
      <c r="BC416" s="105"/>
      <c r="BE416" s="106"/>
      <c r="BF416" s="107"/>
      <c r="BG416" s="106"/>
      <c r="BH416" s="107"/>
      <c r="BI416" s="108"/>
      <c r="BJ416" s="109">
        <f t="shared" si="246"/>
        <v>0</v>
      </c>
      <c r="BL416" s="9">
        <f t="shared" si="247"/>
        <v>595</v>
      </c>
    </row>
    <row r="417" spans="1:64" ht="18" customHeight="1" outlineLevel="2">
      <c r="A417" s="74">
        <f>[1]DATA!A417</f>
        <v>110003</v>
      </c>
      <c r="B417" s="75" t="str">
        <f>[1]DATA!B417</f>
        <v>Beef Fillet Fresh</v>
      </c>
      <c r="C417" s="75" t="str">
        <f>[1]DATA!C417</f>
        <v>Kilogram</v>
      </c>
      <c r="E417" s="76"/>
      <c r="F417" s="77"/>
      <c r="G417" s="78"/>
      <c r="I417" s="76">
        <f>'[1](01)'!$J417</f>
        <v>0</v>
      </c>
      <c r="J417" s="77">
        <f>'[1](01)'!$K417</f>
        <v>0</v>
      </c>
      <c r="K417" s="78">
        <f t="shared" si="248"/>
        <v>0</v>
      </c>
      <c r="M417" s="76">
        <f>'[1](02)'!$J417</f>
        <v>0</v>
      </c>
      <c r="N417" s="77">
        <f>'[1](02)'!$K417</f>
        <v>0</v>
      </c>
      <c r="O417" s="78">
        <f t="shared" ref="O417:O430" si="263">IF(M417&gt;=I417,IFERROR(SUM(M417-I417)/M417,0),IF(M417&lt;=I417,IFERROR(-SUM(I417-M417)/M417,0)))</f>
        <v>0</v>
      </c>
      <c r="Q417" s="76">
        <f>'[1](03)'!$J417</f>
        <v>0</v>
      </c>
      <c r="R417" s="77">
        <f>'[1](03)'!$K417</f>
        <v>0</v>
      </c>
      <c r="S417" s="78">
        <f t="shared" ref="S417:S430" si="264">IF(Q417&gt;=M417,IFERROR(SUM(Q417-M417)/Q417,0),IF(Q417&lt;=M417,IFERROR(-SUM(M417-Q417)/Q417,0)))</f>
        <v>0</v>
      </c>
      <c r="U417" s="76">
        <f>'[1](04)'!$J417</f>
        <v>0</v>
      </c>
      <c r="V417" s="77">
        <f>'[1](04)'!$K417</f>
        <v>0</v>
      </c>
      <c r="W417" s="78">
        <f t="shared" ref="W417:W430" si="265">IF(U417&gt;=Q417,IFERROR(SUM(U417-Q417)/U417,0),IF(U417&lt;=Q417,IFERROR(-SUM(Q417-U417)/U417,0)))</f>
        <v>0</v>
      </c>
      <c r="Y417" s="76">
        <f>'[1](05)'!$J417</f>
        <v>0</v>
      </c>
      <c r="Z417" s="77">
        <f>'[1](05)'!$K417</f>
        <v>0</v>
      </c>
      <c r="AA417" s="78">
        <f t="shared" ref="AA417:AA430" si="266">IF(Y417&gt;=U417,IFERROR(SUM(Y417-U417)/Y417,0),IF(Y417&lt;=U417,IFERROR(-SUM(U417-Y417)/Y417,0)))</f>
        <v>0</v>
      </c>
      <c r="AC417" s="76">
        <f>'[1](06)'!$J417</f>
        <v>0</v>
      </c>
      <c r="AD417" s="77">
        <f>'[1](06)'!$K417</f>
        <v>0</v>
      </c>
      <c r="AE417" s="78">
        <f t="shared" ref="AE417:AE430" si="267">IF(AC417&gt;=Y417,IFERROR(SUM(AC417-Y417)/AC417,0),IF(AC417&lt;=Y417,IFERROR(-SUM(Y417-AC417)/AC417,0)))</f>
        <v>0</v>
      </c>
      <c r="AG417" s="76">
        <f>'[1](07)'!$J417</f>
        <v>0</v>
      </c>
      <c r="AH417" s="77">
        <f>'[1](07)'!$K417</f>
        <v>0</v>
      </c>
      <c r="AI417" s="78">
        <f t="shared" ref="AI417:AI430" si="268">IF(AG417&gt;=AC417,IFERROR(SUM(AG417-AC417)/AG417,0),IF(AG417&lt;=AC417,IFERROR(-SUM(AC417-AG417)/AG417,0)))</f>
        <v>0</v>
      </c>
      <c r="AK417" s="76">
        <f>'[1](08)'!$J417</f>
        <v>0</v>
      </c>
      <c r="AL417" s="77">
        <f>'[1](08)'!$K417</f>
        <v>0</v>
      </c>
      <c r="AM417" s="78">
        <f t="shared" ref="AM417:AM430" si="269">IF(AK417&gt;=AG417,IFERROR(SUM(AK417-AG417)/AK417,0),IF(AK417&lt;=AG417,IFERROR(-SUM(AG417-AK417)/AK417,0)))</f>
        <v>0</v>
      </c>
      <c r="AO417" s="76">
        <f>'[1](09)'!$J417</f>
        <v>0</v>
      </c>
      <c r="AP417" s="77">
        <f>'[1](09)'!$K417</f>
        <v>0</v>
      </c>
      <c r="AQ417" s="78">
        <f t="shared" ref="AQ417:AQ430" si="270">IF(AO417&gt;=AK417,IFERROR(SUM(AO417-AK417)/AO417,0),IF(AO417&lt;=AK417,IFERROR(-SUM(AK417-AO417)/AO417,0)))</f>
        <v>0</v>
      </c>
      <c r="AS417" s="76">
        <f>'[1](10)'!$J417</f>
        <v>0</v>
      </c>
      <c r="AT417" s="77">
        <f>'[1](10)'!$K417</f>
        <v>0</v>
      </c>
      <c r="AU417" s="78">
        <f t="shared" ref="AU417:AU430" si="271">IF(AS417&gt;=AO417,IFERROR(SUM(AS417-AO417)/AS417,0),IF(AS417&lt;=AO417,IFERROR(-SUM(AO417-AS417)/AS417,0)))</f>
        <v>0</v>
      </c>
      <c r="AW417" s="76">
        <f>'[1](11)'!$J417</f>
        <v>0</v>
      </c>
      <c r="AX417" s="77">
        <f>'[1](11)'!$K417</f>
        <v>0</v>
      </c>
      <c r="AY417" s="78">
        <f t="shared" ref="AY417:AY430" si="272">IF(AW417&gt;=AS417,IFERROR(SUM(AW417-AS417)/AW417,0),IF(AW417&lt;=AS417,IFERROR(-SUM(AS417-AW417)/AW417,0)))</f>
        <v>0</v>
      </c>
      <c r="BA417" s="76">
        <f>'[1](12)'!$J417</f>
        <v>0</v>
      </c>
      <c r="BB417" s="77">
        <f>'[1](12)'!$K417</f>
        <v>0</v>
      </c>
      <c r="BC417" s="78">
        <f t="shared" ref="BC417:BC430" si="273">IF(BA417&gt;=AW417,IFERROR(SUM(BA417-AW417)/BA417,0),IF(BA417&lt;=AW417,IFERROR(-SUM(AW417-BA417)/BA417,0)))</f>
        <v>0</v>
      </c>
      <c r="BE417" s="79">
        <f t="shared" si="260"/>
        <v>0</v>
      </c>
      <c r="BF417" s="80">
        <f>IFERROR(HLOOKUP(BE417,A417:$BD$5001,$BL417,0),0)</f>
        <v>43131</v>
      </c>
      <c r="BG417" s="79">
        <f t="shared" si="261"/>
        <v>0</v>
      </c>
      <c r="BH417" s="80">
        <f>IFERROR(HLOOKUP(BG417,A417:$BD$5001,$BL417,0),0)</f>
        <v>43131</v>
      </c>
      <c r="BI417" s="10">
        <f t="shared" si="262"/>
        <v>0</v>
      </c>
      <c r="BJ417" s="11">
        <f t="shared" si="246"/>
        <v>0</v>
      </c>
      <c r="BL417" s="9">
        <f t="shared" si="247"/>
        <v>594</v>
      </c>
    </row>
    <row r="418" spans="1:64" ht="18" customHeight="1" outlineLevel="2">
      <c r="A418" s="81">
        <f>[1]DATA!A418</f>
        <v>110004</v>
      </c>
      <c r="B418" s="82" t="str">
        <f>[1]DATA!B418</f>
        <v>Beef Fillet Frozen</v>
      </c>
      <c r="C418" s="82" t="str">
        <f>[1]DATA!C418</f>
        <v>Kilogram</v>
      </c>
      <c r="E418" s="83"/>
      <c r="F418" s="84"/>
      <c r="G418" s="85"/>
      <c r="I418" s="83">
        <f>'[1](01)'!$J418</f>
        <v>180</v>
      </c>
      <c r="J418" s="84">
        <f>'[1](01)'!$K418</f>
        <v>18468</v>
      </c>
      <c r="K418" s="85">
        <f t="shared" si="248"/>
        <v>1</v>
      </c>
      <c r="M418" s="83">
        <f>'[1](02)'!$J418</f>
        <v>20.5</v>
      </c>
      <c r="N418" s="84">
        <f>'[1](02)'!$K418</f>
        <v>1917.54</v>
      </c>
      <c r="O418" s="85">
        <f t="shared" si="263"/>
        <v>-7.7804878048780486</v>
      </c>
      <c r="Q418" s="83">
        <f>'[1](03)'!$J418</f>
        <v>0</v>
      </c>
      <c r="R418" s="84">
        <f>'[1](03)'!$K418</f>
        <v>0</v>
      </c>
      <c r="S418" s="85">
        <f t="shared" si="264"/>
        <v>0</v>
      </c>
      <c r="U418" s="83">
        <f>'[1](04)'!$J418</f>
        <v>0</v>
      </c>
      <c r="V418" s="84">
        <f>'[1](04)'!$K418</f>
        <v>0</v>
      </c>
      <c r="W418" s="85">
        <f t="shared" si="265"/>
        <v>0</v>
      </c>
      <c r="Y418" s="83">
        <f>'[1](05)'!$J418</f>
        <v>0</v>
      </c>
      <c r="Z418" s="84">
        <f>'[1](05)'!$K418</f>
        <v>0</v>
      </c>
      <c r="AA418" s="85">
        <f t="shared" si="266"/>
        <v>0</v>
      </c>
      <c r="AC418" s="83">
        <f>'[1](06)'!$J418</f>
        <v>0</v>
      </c>
      <c r="AD418" s="84">
        <f>'[1](06)'!$K418</f>
        <v>0</v>
      </c>
      <c r="AE418" s="85">
        <f t="shared" si="267"/>
        <v>0</v>
      </c>
      <c r="AG418" s="83">
        <f>'[1](07)'!$J418</f>
        <v>0</v>
      </c>
      <c r="AH418" s="84">
        <f>'[1](07)'!$K418</f>
        <v>0</v>
      </c>
      <c r="AI418" s="85">
        <f t="shared" si="268"/>
        <v>0</v>
      </c>
      <c r="AK418" s="83">
        <f>'[1](08)'!$J418</f>
        <v>0</v>
      </c>
      <c r="AL418" s="84">
        <f>'[1](08)'!$K418</f>
        <v>0</v>
      </c>
      <c r="AM418" s="85">
        <f t="shared" si="269"/>
        <v>0</v>
      </c>
      <c r="AO418" s="83">
        <f>'[1](09)'!$J418</f>
        <v>0</v>
      </c>
      <c r="AP418" s="84">
        <f>'[1](09)'!$K418</f>
        <v>0</v>
      </c>
      <c r="AQ418" s="85">
        <f t="shared" si="270"/>
        <v>0</v>
      </c>
      <c r="AS418" s="83">
        <f>'[1](10)'!$J418</f>
        <v>0</v>
      </c>
      <c r="AT418" s="84">
        <f>'[1](10)'!$K418</f>
        <v>0</v>
      </c>
      <c r="AU418" s="85">
        <f t="shared" si="271"/>
        <v>0</v>
      </c>
      <c r="AW418" s="83">
        <f>'[1](11)'!$J418</f>
        <v>0</v>
      </c>
      <c r="AX418" s="84">
        <f>'[1](11)'!$K418</f>
        <v>0</v>
      </c>
      <c r="AY418" s="85">
        <f t="shared" si="272"/>
        <v>0</v>
      </c>
      <c r="BA418" s="83">
        <f>'[1](12)'!$J418</f>
        <v>0</v>
      </c>
      <c r="BB418" s="84">
        <f>'[1](12)'!$K418</f>
        <v>0</v>
      </c>
      <c r="BC418" s="85">
        <f t="shared" si="273"/>
        <v>0</v>
      </c>
      <c r="BE418" s="86">
        <f t="shared" si="260"/>
        <v>180</v>
      </c>
      <c r="BF418" s="87">
        <f>IFERROR(HLOOKUP(BE418,A418:$BD$5001,$BL418,0),0)</f>
        <v>43131</v>
      </c>
      <c r="BG418" s="86">
        <f t="shared" si="261"/>
        <v>0</v>
      </c>
      <c r="BH418" s="87">
        <f>IFERROR(HLOOKUP(BG418,A418:$BD$5001,$BL418,0),0)</f>
        <v>43190</v>
      </c>
      <c r="BI418" s="88">
        <f t="shared" si="262"/>
        <v>180</v>
      </c>
      <c r="BJ418" s="89">
        <f t="shared" si="246"/>
        <v>-1</v>
      </c>
      <c r="BL418" s="9">
        <f t="shared" si="247"/>
        <v>593</v>
      </c>
    </row>
    <row r="419" spans="1:64" ht="18" customHeight="1" outlineLevel="2">
      <c r="A419" s="74">
        <f>[1]DATA!A419</f>
        <v>110006</v>
      </c>
      <c r="B419" s="75" t="str">
        <f>[1]DATA!B419</f>
        <v>Beef Knuckle</v>
      </c>
      <c r="C419" s="75" t="str">
        <f>[1]DATA!C419</f>
        <v>Kilogram</v>
      </c>
      <c r="E419" s="76"/>
      <c r="F419" s="77"/>
      <c r="G419" s="78"/>
      <c r="I419" s="76">
        <f>'[1](01)'!$J419</f>
        <v>0</v>
      </c>
      <c r="J419" s="77">
        <f>'[1](01)'!$K419</f>
        <v>0</v>
      </c>
      <c r="K419" s="78">
        <f t="shared" si="248"/>
        <v>0</v>
      </c>
      <c r="M419" s="76">
        <f>'[1](02)'!$J419</f>
        <v>0</v>
      </c>
      <c r="N419" s="77">
        <f>'[1](02)'!$K419</f>
        <v>0</v>
      </c>
      <c r="O419" s="78">
        <f t="shared" si="263"/>
        <v>0</v>
      </c>
      <c r="Q419" s="76">
        <f>'[1](03)'!$J419</f>
        <v>0</v>
      </c>
      <c r="R419" s="77">
        <f>'[1](03)'!$K419</f>
        <v>0</v>
      </c>
      <c r="S419" s="78">
        <f t="shared" si="264"/>
        <v>0</v>
      </c>
      <c r="U419" s="76">
        <f>'[1](04)'!$J419</f>
        <v>0</v>
      </c>
      <c r="V419" s="77">
        <f>'[1](04)'!$K419</f>
        <v>0</v>
      </c>
      <c r="W419" s="78">
        <f t="shared" si="265"/>
        <v>0</v>
      </c>
      <c r="Y419" s="76">
        <f>'[1](05)'!$J419</f>
        <v>0</v>
      </c>
      <c r="Z419" s="77">
        <f>'[1](05)'!$K419</f>
        <v>0</v>
      </c>
      <c r="AA419" s="78">
        <f t="shared" si="266"/>
        <v>0</v>
      </c>
      <c r="AC419" s="76">
        <f>'[1](06)'!$J419</f>
        <v>0</v>
      </c>
      <c r="AD419" s="77">
        <f>'[1](06)'!$K419</f>
        <v>0</v>
      </c>
      <c r="AE419" s="78">
        <f t="shared" si="267"/>
        <v>0</v>
      </c>
      <c r="AG419" s="76">
        <f>'[1](07)'!$J419</f>
        <v>0</v>
      </c>
      <c r="AH419" s="77">
        <f>'[1](07)'!$K419</f>
        <v>0</v>
      </c>
      <c r="AI419" s="78">
        <f t="shared" si="268"/>
        <v>0</v>
      </c>
      <c r="AK419" s="76">
        <f>'[1](08)'!$J419</f>
        <v>0</v>
      </c>
      <c r="AL419" s="77">
        <f>'[1](08)'!$K419</f>
        <v>0</v>
      </c>
      <c r="AM419" s="78">
        <f t="shared" si="269"/>
        <v>0</v>
      </c>
      <c r="AO419" s="76">
        <f>'[1](09)'!$J419</f>
        <v>0</v>
      </c>
      <c r="AP419" s="77">
        <f>'[1](09)'!$K419</f>
        <v>0</v>
      </c>
      <c r="AQ419" s="78">
        <f t="shared" si="270"/>
        <v>0</v>
      </c>
      <c r="AS419" s="76">
        <f>'[1](10)'!$J419</f>
        <v>0</v>
      </c>
      <c r="AT419" s="77">
        <f>'[1](10)'!$K419</f>
        <v>0</v>
      </c>
      <c r="AU419" s="78">
        <f t="shared" si="271"/>
        <v>0</v>
      </c>
      <c r="AW419" s="76">
        <f>'[1](11)'!$J419</f>
        <v>0</v>
      </c>
      <c r="AX419" s="77">
        <f>'[1](11)'!$K419</f>
        <v>0</v>
      </c>
      <c r="AY419" s="78">
        <f t="shared" si="272"/>
        <v>0</v>
      </c>
      <c r="BA419" s="76">
        <f>'[1](12)'!$J419</f>
        <v>0</v>
      </c>
      <c r="BB419" s="77">
        <f>'[1](12)'!$K419</f>
        <v>0</v>
      </c>
      <c r="BC419" s="78">
        <f t="shared" si="273"/>
        <v>0</v>
      </c>
      <c r="BE419" s="79">
        <f t="shared" si="260"/>
        <v>0</v>
      </c>
      <c r="BF419" s="80">
        <f>IFERROR(HLOOKUP(BE419,A419:$BD$5001,$BL419,0),0)</f>
        <v>43131</v>
      </c>
      <c r="BG419" s="79">
        <f t="shared" si="261"/>
        <v>0</v>
      </c>
      <c r="BH419" s="80">
        <f>IFERROR(HLOOKUP(BG419,A419:$BD$5001,$BL419,0),0)</f>
        <v>43131</v>
      </c>
      <c r="BI419" s="10">
        <f t="shared" si="262"/>
        <v>0</v>
      </c>
      <c r="BJ419" s="11">
        <f t="shared" si="246"/>
        <v>0</v>
      </c>
      <c r="BL419" s="9">
        <f t="shared" si="247"/>
        <v>592</v>
      </c>
    </row>
    <row r="420" spans="1:64" ht="18" customHeight="1" outlineLevel="2">
      <c r="A420" s="81">
        <f>[1]DATA!A420</f>
        <v>110007</v>
      </c>
      <c r="B420" s="82" t="str">
        <f>[1]DATA!B420</f>
        <v>Beef Liver</v>
      </c>
      <c r="C420" s="82" t="str">
        <f>[1]DATA!C420</f>
        <v>Kilogram</v>
      </c>
      <c r="E420" s="83"/>
      <c r="F420" s="84"/>
      <c r="G420" s="85"/>
      <c r="I420" s="83">
        <f>'[1](01)'!$J420</f>
        <v>151.5</v>
      </c>
      <c r="J420" s="84">
        <f>'[1](01)'!$K420</f>
        <v>5253.5</v>
      </c>
      <c r="K420" s="85">
        <f t="shared" si="248"/>
        <v>1</v>
      </c>
      <c r="M420" s="83">
        <f>'[1](02)'!$J420</f>
        <v>150.29</v>
      </c>
      <c r="N420" s="84">
        <f>'[1](02)'!$K420</f>
        <v>4981.46</v>
      </c>
      <c r="O420" s="85">
        <f t="shared" si="263"/>
        <v>-8.0511012043383325E-3</v>
      </c>
      <c r="Q420" s="83">
        <f>'[1](03)'!$J420</f>
        <v>0</v>
      </c>
      <c r="R420" s="84">
        <f>'[1](03)'!$K420</f>
        <v>0</v>
      </c>
      <c r="S420" s="85">
        <f t="shared" si="264"/>
        <v>0</v>
      </c>
      <c r="U420" s="83">
        <f>'[1](04)'!$J420</f>
        <v>0</v>
      </c>
      <c r="V420" s="84">
        <f>'[1](04)'!$K420</f>
        <v>0</v>
      </c>
      <c r="W420" s="85">
        <f t="shared" si="265"/>
        <v>0</v>
      </c>
      <c r="Y420" s="83">
        <f>'[1](05)'!$J420</f>
        <v>0</v>
      </c>
      <c r="Z420" s="84">
        <f>'[1](05)'!$K420</f>
        <v>0</v>
      </c>
      <c r="AA420" s="85">
        <f t="shared" si="266"/>
        <v>0</v>
      </c>
      <c r="AC420" s="83">
        <f>'[1](06)'!$J420</f>
        <v>0</v>
      </c>
      <c r="AD420" s="84">
        <f>'[1](06)'!$K420</f>
        <v>0</v>
      </c>
      <c r="AE420" s="85">
        <f t="shared" si="267"/>
        <v>0</v>
      </c>
      <c r="AG420" s="83">
        <f>'[1](07)'!$J420</f>
        <v>0</v>
      </c>
      <c r="AH420" s="84">
        <f>'[1](07)'!$K420</f>
        <v>0</v>
      </c>
      <c r="AI420" s="85">
        <f t="shared" si="268"/>
        <v>0</v>
      </c>
      <c r="AK420" s="83">
        <f>'[1](08)'!$J420</f>
        <v>0</v>
      </c>
      <c r="AL420" s="84">
        <f>'[1](08)'!$K420</f>
        <v>0</v>
      </c>
      <c r="AM420" s="85">
        <f t="shared" si="269"/>
        <v>0</v>
      </c>
      <c r="AO420" s="83">
        <f>'[1](09)'!$J420</f>
        <v>0</v>
      </c>
      <c r="AP420" s="84">
        <f>'[1](09)'!$K420</f>
        <v>0</v>
      </c>
      <c r="AQ420" s="85">
        <f t="shared" si="270"/>
        <v>0</v>
      </c>
      <c r="AS420" s="83">
        <f>'[1](10)'!$J420</f>
        <v>0</v>
      </c>
      <c r="AT420" s="84">
        <f>'[1](10)'!$K420</f>
        <v>0</v>
      </c>
      <c r="AU420" s="85">
        <f t="shared" si="271"/>
        <v>0</v>
      </c>
      <c r="AW420" s="83">
        <f>'[1](11)'!$J420</f>
        <v>0</v>
      </c>
      <c r="AX420" s="84">
        <f>'[1](11)'!$K420</f>
        <v>0</v>
      </c>
      <c r="AY420" s="85">
        <f t="shared" si="272"/>
        <v>0</v>
      </c>
      <c r="BA420" s="83">
        <f>'[1](12)'!$J420</f>
        <v>0</v>
      </c>
      <c r="BB420" s="84">
        <f>'[1](12)'!$K420</f>
        <v>0</v>
      </c>
      <c r="BC420" s="85">
        <f t="shared" si="273"/>
        <v>0</v>
      </c>
      <c r="BE420" s="86">
        <f t="shared" si="260"/>
        <v>151.5</v>
      </c>
      <c r="BF420" s="87">
        <f>IFERROR(HLOOKUP(BE420,A420:$BD$5001,$BL420,0),0)</f>
        <v>43131</v>
      </c>
      <c r="BG420" s="86">
        <f t="shared" si="261"/>
        <v>0</v>
      </c>
      <c r="BH420" s="87">
        <f>IFERROR(HLOOKUP(BG420,A420:$BD$5001,$BL420,0),0)</f>
        <v>43190</v>
      </c>
      <c r="BI420" s="88">
        <f t="shared" si="262"/>
        <v>151.5</v>
      </c>
      <c r="BJ420" s="89">
        <f t="shared" si="246"/>
        <v>-1</v>
      </c>
      <c r="BL420" s="9">
        <f t="shared" si="247"/>
        <v>591</v>
      </c>
    </row>
    <row r="421" spans="1:64" ht="18" customHeight="1" outlineLevel="2">
      <c r="A421" s="74">
        <f>[1]DATA!A421</f>
        <v>110008</v>
      </c>
      <c r="B421" s="75" t="str">
        <f>[1]DATA!B421</f>
        <v>Beef Neck</v>
      </c>
      <c r="C421" s="75" t="str">
        <f>[1]DATA!C421</f>
        <v>Kilogram</v>
      </c>
      <c r="E421" s="76"/>
      <c r="F421" s="77"/>
      <c r="G421" s="78"/>
      <c r="I421" s="76">
        <f>'[1](01)'!$J421</f>
        <v>0</v>
      </c>
      <c r="J421" s="77">
        <f>'[1](01)'!$K421</f>
        <v>0</v>
      </c>
      <c r="K421" s="78">
        <f t="shared" si="248"/>
        <v>0</v>
      </c>
      <c r="M421" s="76">
        <f>'[1](02)'!$J421</f>
        <v>0</v>
      </c>
      <c r="N421" s="77">
        <f>'[1](02)'!$K421</f>
        <v>0</v>
      </c>
      <c r="O421" s="78">
        <f t="shared" si="263"/>
        <v>0</v>
      </c>
      <c r="Q421" s="76">
        <f>'[1](03)'!$J421</f>
        <v>0</v>
      </c>
      <c r="R421" s="77">
        <f>'[1](03)'!$K421</f>
        <v>0</v>
      </c>
      <c r="S421" s="78">
        <f t="shared" si="264"/>
        <v>0</v>
      </c>
      <c r="U421" s="76">
        <f>'[1](04)'!$J421</f>
        <v>0</v>
      </c>
      <c r="V421" s="77">
        <f>'[1](04)'!$K421</f>
        <v>0</v>
      </c>
      <c r="W421" s="78">
        <f t="shared" si="265"/>
        <v>0</v>
      </c>
      <c r="Y421" s="76">
        <f>'[1](05)'!$J421</f>
        <v>0</v>
      </c>
      <c r="Z421" s="77">
        <f>'[1](05)'!$K421</f>
        <v>0</v>
      </c>
      <c r="AA421" s="78">
        <f t="shared" si="266"/>
        <v>0</v>
      </c>
      <c r="AC421" s="76">
        <f>'[1](06)'!$J421</f>
        <v>0</v>
      </c>
      <c r="AD421" s="77">
        <f>'[1](06)'!$K421</f>
        <v>0</v>
      </c>
      <c r="AE421" s="78">
        <f t="shared" si="267"/>
        <v>0</v>
      </c>
      <c r="AG421" s="76">
        <f>'[1](07)'!$J421</f>
        <v>0</v>
      </c>
      <c r="AH421" s="77">
        <f>'[1](07)'!$K421</f>
        <v>0</v>
      </c>
      <c r="AI421" s="78">
        <f t="shared" si="268"/>
        <v>0</v>
      </c>
      <c r="AK421" s="76">
        <f>'[1](08)'!$J421</f>
        <v>0</v>
      </c>
      <c r="AL421" s="77">
        <f>'[1](08)'!$K421</f>
        <v>0</v>
      </c>
      <c r="AM421" s="78">
        <f t="shared" si="269"/>
        <v>0</v>
      </c>
      <c r="AO421" s="76">
        <f>'[1](09)'!$J421</f>
        <v>0</v>
      </c>
      <c r="AP421" s="77">
        <f>'[1](09)'!$K421</f>
        <v>0</v>
      </c>
      <c r="AQ421" s="78">
        <f t="shared" si="270"/>
        <v>0</v>
      </c>
      <c r="AS421" s="76">
        <f>'[1](10)'!$J421</f>
        <v>0</v>
      </c>
      <c r="AT421" s="77">
        <f>'[1](10)'!$K421</f>
        <v>0</v>
      </c>
      <c r="AU421" s="78">
        <f t="shared" si="271"/>
        <v>0</v>
      </c>
      <c r="AW421" s="76">
        <f>'[1](11)'!$J421</f>
        <v>0</v>
      </c>
      <c r="AX421" s="77">
        <f>'[1](11)'!$K421</f>
        <v>0</v>
      </c>
      <c r="AY421" s="78">
        <f t="shared" si="272"/>
        <v>0</v>
      </c>
      <c r="BA421" s="76">
        <f>'[1](12)'!$J421</f>
        <v>0</v>
      </c>
      <c r="BB421" s="77">
        <f>'[1](12)'!$K421</f>
        <v>0</v>
      </c>
      <c r="BC421" s="78">
        <f t="shared" si="273"/>
        <v>0</v>
      </c>
      <c r="BE421" s="79">
        <f t="shared" si="260"/>
        <v>0</v>
      </c>
      <c r="BF421" s="80">
        <f>IFERROR(HLOOKUP(BE421,A421:$BD$5001,$BL421,0),0)</f>
        <v>43131</v>
      </c>
      <c r="BG421" s="79">
        <f t="shared" si="261"/>
        <v>0</v>
      </c>
      <c r="BH421" s="80">
        <f>IFERROR(HLOOKUP(BG421,A421:$BD$5001,$BL421,0),0)</f>
        <v>43131</v>
      </c>
      <c r="BI421" s="10">
        <f t="shared" si="262"/>
        <v>0</v>
      </c>
      <c r="BJ421" s="11">
        <f t="shared" si="246"/>
        <v>0</v>
      </c>
      <c r="BL421" s="9">
        <f t="shared" si="247"/>
        <v>590</v>
      </c>
    </row>
    <row r="422" spans="1:64" ht="18" customHeight="1" outlineLevel="2">
      <c r="A422" s="81">
        <f>[1]DATA!A422</f>
        <v>110009</v>
      </c>
      <c r="B422" s="82" t="str">
        <f>[1]DATA!B422</f>
        <v>Beef Rump</v>
      </c>
      <c r="C422" s="82" t="str">
        <f>[1]DATA!C422</f>
        <v>Kilogram</v>
      </c>
      <c r="E422" s="83"/>
      <c r="F422" s="84"/>
      <c r="G422" s="85"/>
      <c r="I422" s="83">
        <f>'[1](01)'!$J422</f>
        <v>0</v>
      </c>
      <c r="J422" s="84">
        <f>'[1](01)'!$K422</f>
        <v>0</v>
      </c>
      <c r="K422" s="85">
        <f t="shared" si="248"/>
        <v>0</v>
      </c>
      <c r="M422" s="83">
        <f>'[1](02)'!$J422</f>
        <v>0</v>
      </c>
      <c r="N422" s="84">
        <f>'[1](02)'!$K422</f>
        <v>0</v>
      </c>
      <c r="O422" s="85">
        <f t="shared" si="263"/>
        <v>0</v>
      </c>
      <c r="Q422" s="83">
        <f>'[1](03)'!$J422</f>
        <v>0</v>
      </c>
      <c r="R422" s="84">
        <f>'[1](03)'!$K422</f>
        <v>0</v>
      </c>
      <c r="S422" s="85">
        <f t="shared" si="264"/>
        <v>0</v>
      </c>
      <c r="U422" s="83">
        <f>'[1](04)'!$J422</f>
        <v>0</v>
      </c>
      <c r="V422" s="84">
        <f>'[1](04)'!$K422</f>
        <v>0</v>
      </c>
      <c r="W422" s="85">
        <f t="shared" si="265"/>
        <v>0</v>
      </c>
      <c r="Y422" s="83">
        <f>'[1](05)'!$J422</f>
        <v>0</v>
      </c>
      <c r="Z422" s="84">
        <f>'[1](05)'!$K422</f>
        <v>0</v>
      </c>
      <c r="AA422" s="85">
        <f t="shared" si="266"/>
        <v>0</v>
      </c>
      <c r="AC422" s="83">
        <f>'[1](06)'!$J422</f>
        <v>0</v>
      </c>
      <c r="AD422" s="84">
        <f>'[1](06)'!$K422</f>
        <v>0</v>
      </c>
      <c r="AE422" s="85">
        <f t="shared" si="267"/>
        <v>0</v>
      </c>
      <c r="AG422" s="83">
        <f>'[1](07)'!$J422</f>
        <v>0</v>
      </c>
      <c r="AH422" s="84">
        <f>'[1](07)'!$K422</f>
        <v>0</v>
      </c>
      <c r="AI422" s="85">
        <f t="shared" si="268"/>
        <v>0</v>
      </c>
      <c r="AK422" s="83">
        <f>'[1](08)'!$J422</f>
        <v>0</v>
      </c>
      <c r="AL422" s="84">
        <f>'[1](08)'!$K422</f>
        <v>0</v>
      </c>
      <c r="AM422" s="85">
        <f t="shared" si="269"/>
        <v>0</v>
      </c>
      <c r="AO422" s="83">
        <f>'[1](09)'!$J422</f>
        <v>0</v>
      </c>
      <c r="AP422" s="84">
        <f>'[1](09)'!$K422</f>
        <v>0</v>
      </c>
      <c r="AQ422" s="85">
        <f t="shared" si="270"/>
        <v>0</v>
      </c>
      <c r="AS422" s="83">
        <f>'[1](10)'!$J422</f>
        <v>0</v>
      </c>
      <c r="AT422" s="84">
        <f>'[1](10)'!$K422</f>
        <v>0</v>
      </c>
      <c r="AU422" s="85">
        <f t="shared" si="271"/>
        <v>0</v>
      </c>
      <c r="AW422" s="83">
        <f>'[1](11)'!$J422</f>
        <v>0</v>
      </c>
      <c r="AX422" s="84">
        <f>'[1](11)'!$K422</f>
        <v>0</v>
      </c>
      <c r="AY422" s="85">
        <f t="shared" si="272"/>
        <v>0</v>
      </c>
      <c r="BA422" s="83">
        <f>'[1](12)'!$J422</f>
        <v>0</v>
      </c>
      <c r="BB422" s="84">
        <f>'[1](12)'!$K422</f>
        <v>0</v>
      </c>
      <c r="BC422" s="85">
        <f t="shared" si="273"/>
        <v>0</v>
      </c>
      <c r="BE422" s="86">
        <f t="shared" si="260"/>
        <v>0</v>
      </c>
      <c r="BF422" s="87">
        <f>IFERROR(HLOOKUP(BE422,A422:$BD$5001,$BL422,0),0)</f>
        <v>43131</v>
      </c>
      <c r="BG422" s="86">
        <f t="shared" si="261"/>
        <v>0</v>
      </c>
      <c r="BH422" s="87">
        <f>IFERROR(HLOOKUP(BG422,A422:$BD$5001,$BL422,0),0)</f>
        <v>43131</v>
      </c>
      <c r="BI422" s="88">
        <f t="shared" si="262"/>
        <v>0</v>
      </c>
      <c r="BJ422" s="89">
        <f t="shared" si="246"/>
        <v>0</v>
      </c>
      <c r="BL422" s="9">
        <f t="shared" si="247"/>
        <v>589</v>
      </c>
    </row>
    <row r="423" spans="1:64" ht="18" customHeight="1" outlineLevel="2">
      <c r="A423" s="74">
        <f>[1]DATA!A423</f>
        <v>110010</v>
      </c>
      <c r="B423" s="75" t="str">
        <f>[1]DATA!B423</f>
        <v>Beef Shank</v>
      </c>
      <c r="C423" s="75" t="str">
        <f>[1]DATA!C423</f>
        <v>Kilogram</v>
      </c>
      <c r="E423" s="76"/>
      <c r="F423" s="77"/>
      <c r="G423" s="78"/>
      <c r="I423" s="76">
        <f>'[1](01)'!$J423</f>
        <v>0</v>
      </c>
      <c r="J423" s="77">
        <f>'[1](01)'!$K423</f>
        <v>0</v>
      </c>
      <c r="K423" s="78">
        <f t="shared" si="248"/>
        <v>0</v>
      </c>
      <c r="M423" s="76">
        <f>'[1](02)'!$J423</f>
        <v>0</v>
      </c>
      <c r="N423" s="77">
        <f>'[1](02)'!$K423</f>
        <v>0</v>
      </c>
      <c r="O423" s="78">
        <f t="shared" si="263"/>
        <v>0</v>
      </c>
      <c r="Q423" s="76">
        <f>'[1](03)'!$J423</f>
        <v>0</v>
      </c>
      <c r="R423" s="77">
        <f>'[1](03)'!$K423</f>
        <v>0</v>
      </c>
      <c r="S423" s="78">
        <f t="shared" si="264"/>
        <v>0</v>
      </c>
      <c r="U423" s="76">
        <f>'[1](04)'!$J423</f>
        <v>0</v>
      </c>
      <c r="V423" s="77">
        <f>'[1](04)'!$K423</f>
        <v>0</v>
      </c>
      <c r="W423" s="78">
        <f t="shared" si="265"/>
        <v>0</v>
      </c>
      <c r="Y423" s="76">
        <f>'[1](05)'!$J423</f>
        <v>0</v>
      </c>
      <c r="Z423" s="77">
        <f>'[1](05)'!$K423</f>
        <v>0</v>
      </c>
      <c r="AA423" s="78">
        <f t="shared" si="266"/>
        <v>0</v>
      </c>
      <c r="AC423" s="76">
        <f>'[1](06)'!$J423</f>
        <v>0</v>
      </c>
      <c r="AD423" s="77">
        <f>'[1](06)'!$K423</f>
        <v>0</v>
      </c>
      <c r="AE423" s="78">
        <f t="shared" si="267"/>
        <v>0</v>
      </c>
      <c r="AG423" s="76">
        <f>'[1](07)'!$J423</f>
        <v>0</v>
      </c>
      <c r="AH423" s="77">
        <f>'[1](07)'!$K423</f>
        <v>0</v>
      </c>
      <c r="AI423" s="78">
        <f t="shared" si="268"/>
        <v>0</v>
      </c>
      <c r="AK423" s="76">
        <f>'[1](08)'!$J423</f>
        <v>0</v>
      </c>
      <c r="AL423" s="77">
        <f>'[1](08)'!$K423</f>
        <v>0</v>
      </c>
      <c r="AM423" s="78">
        <f t="shared" si="269"/>
        <v>0</v>
      </c>
      <c r="AO423" s="76">
        <f>'[1](09)'!$J423</f>
        <v>0</v>
      </c>
      <c r="AP423" s="77">
        <f>'[1](09)'!$K423</f>
        <v>0</v>
      </c>
      <c r="AQ423" s="78">
        <f t="shared" si="270"/>
        <v>0</v>
      </c>
      <c r="AS423" s="76">
        <f>'[1](10)'!$J423</f>
        <v>0</v>
      </c>
      <c r="AT423" s="77">
        <f>'[1](10)'!$K423</f>
        <v>0</v>
      </c>
      <c r="AU423" s="78">
        <f t="shared" si="271"/>
        <v>0</v>
      </c>
      <c r="AW423" s="76">
        <f>'[1](11)'!$J423</f>
        <v>0</v>
      </c>
      <c r="AX423" s="77">
        <f>'[1](11)'!$K423</f>
        <v>0</v>
      </c>
      <c r="AY423" s="78">
        <f t="shared" si="272"/>
        <v>0</v>
      </c>
      <c r="BA423" s="76">
        <f>'[1](12)'!$J423</f>
        <v>0</v>
      </c>
      <c r="BB423" s="77">
        <f>'[1](12)'!$K423</f>
        <v>0</v>
      </c>
      <c r="BC423" s="78">
        <f t="shared" si="273"/>
        <v>0</v>
      </c>
      <c r="BE423" s="79">
        <f t="shared" si="260"/>
        <v>0</v>
      </c>
      <c r="BF423" s="80">
        <f>IFERROR(HLOOKUP(BE423,A423:$BD$5001,$BL423,0),0)</f>
        <v>43131</v>
      </c>
      <c r="BG423" s="79">
        <f t="shared" si="261"/>
        <v>0</v>
      </c>
      <c r="BH423" s="80">
        <f>IFERROR(HLOOKUP(BG423,A423:$BD$5001,$BL423,0),0)</f>
        <v>43131</v>
      </c>
      <c r="BI423" s="10">
        <f t="shared" si="262"/>
        <v>0</v>
      </c>
      <c r="BJ423" s="11">
        <f t="shared" si="246"/>
        <v>0</v>
      </c>
      <c r="BL423" s="9">
        <f t="shared" si="247"/>
        <v>588</v>
      </c>
    </row>
    <row r="424" spans="1:64" ht="18" customHeight="1" outlineLevel="2">
      <c r="A424" s="81">
        <f>[1]DATA!A424</f>
        <v>110011</v>
      </c>
      <c r="B424" s="82" t="str">
        <f>[1]DATA!B424</f>
        <v>Beef Shoulder</v>
      </c>
      <c r="C424" s="82" t="str">
        <f>[1]DATA!C424</f>
        <v>Kilogram</v>
      </c>
      <c r="E424" s="83"/>
      <c r="F424" s="84"/>
      <c r="G424" s="85"/>
      <c r="I424" s="83">
        <f>'[1](01)'!$J424</f>
        <v>0</v>
      </c>
      <c r="J424" s="84">
        <f>'[1](01)'!$K424</f>
        <v>0</v>
      </c>
      <c r="K424" s="85">
        <f t="shared" si="248"/>
        <v>0</v>
      </c>
      <c r="M424" s="83">
        <f>'[1](02)'!$J424</f>
        <v>0</v>
      </c>
      <c r="N424" s="84">
        <f>'[1](02)'!$K424</f>
        <v>0</v>
      </c>
      <c r="O424" s="85">
        <f t="shared" si="263"/>
        <v>0</v>
      </c>
      <c r="Q424" s="83">
        <f>'[1](03)'!$J424</f>
        <v>0</v>
      </c>
      <c r="R424" s="84">
        <f>'[1](03)'!$K424</f>
        <v>0</v>
      </c>
      <c r="S424" s="85">
        <f t="shared" si="264"/>
        <v>0</v>
      </c>
      <c r="U424" s="83">
        <f>'[1](04)'!$J424</f>
        <v>0</v>
      </c>
      <c r="V424" s="84">
        <f>'[1](04)'!$K424</f>
        <v>0</v>
      </c>
      <c r="W424" s="85">
        <f t="shared" si="265"/>
        <v>0</v>
      </c>
      <c r="Y424" s="83">
        <f>'[1](05)'!$J424</f>
        <v>0</v>
      </c>
      <c r="Z424" s="84">
        <f>'[1](05)'!$K424</f>
        <v>0</v>
      </c>
      <c r="AA424" s="85">
        <f t="shared" si="266"/>
        <v>0</v>
      </c>
      <c r="AC424" s="83">
        <f>'[1](06)'!$J424</f>
        <v>0</v>
      </c>
      <c r="AD424" s="84">
        <f>'[1](06)'!$K424</f>
        <v>0</v>
      </c>
      <c r="AE424" s="85">
        <f t="shared" si="267"/>
        <v>0</v>
      </c>
      <c r="AG424" s="83">
        <f>'[1](07)'!$J424</f>
        <v>0</v>
      </c>
      <c r="AH424" s="84">
        <f>'[1](07)'!$K424</f>
        <v>0</v>
      </c>
      <c r="AI424" s="85">
        <f t="shared" si="268"/>
        <v>0</v>
      </c>
      <c r="AK424" s="83">
        <f>'[1](08)'!$J424</f>
        <v>0</v>
      </c>
      <c r="AL424" s="84">
        <f>'[1](08)'!$K424</f>
        <v>0</v>
      </c>
      <c r="AM424" s="85">
        <f t="shared" si="269"/>
        <v>0</v>
      </c>
      <c r="AO424" s="83">
        <f>'[1](09)'!$J424</f>
        <v>0</v>
      </c>
      <c r="AP424" s="84">
        <f>'[1](09)'!$K424</f>
        <v>0</v>
      </c>
      <c r="AQ424" s="85">
        <f t="shared" si="270"/>
        <v>0</v>
      </c>
      <c r="AS424" s="83">
        <f>'[1](10)'!$J424</f>
        <v>0</v>
      </c>
      <c r="AT424" s="84">
        <f>'[1](10)'!$K424</f>
        <v>0</v>
      </c>
      <c r="AU424" s="85">
        <f t="shared" si="271"/>
        <v>0</v>
      </c>
      <c r="AW424" s="83">
        <f>'[1](11)'!$J424</f>
        <v>0</v>
      </c>
      <c r="AX424" s="84">
        <f>'[1](11)'!$K424</f>
        <v>0</v>
      </c>
      <c r="AY424" s="85">
        <f t="shared" si="272"/>
        <v>0</v>
      </c>
      <c r="BA424" s="83">
        <f>'[1](12)'!$J424</f>
        <v>0</v>
      </c>
      <c r="BB424" s="84">
        <f>'[1](12)'!$K424</f>
        <v>0</v>
      </c>
      <c r="BC424" s="85">
        <f t="shared" si="273"/>
        <v>0</v>
      </c>
      <c r="BE424" s="86">
        <f t="shared" si="260"/>
        <v>0</v>
      </c>
      <c r="BF424" s="87">
        <f>IFERROR(HLOOKUP(BE424,A424:$BD$5001,$BL424,0),0)</f>
        <v>43131</v>
      </c>
      <c r="BG424" s="86">
        <f t="shared" si="261"/>
        <v>0</v>
      </c>
      <c r="BH424" s="87">
        <f>IFERROR(HLOOKUP(BG424,A424:$BD$5001,$BL424,0),0)</f>
        <v>43131</v>
      </c>
      <c r="BI424" s="88">
        <f t="shared" si="262"/>
        <v>0</v>
      </c>
      <c r="BJ424" s="89">
        <f t="shared" si="246"/>
        <v>0</v>
      </c>
      <c r="BL424" s="9">
        <f t="shared" si="247"/>
        <v>587</v>
      </c>
    </row>
    <row r="425" spans="1:64" ht="18" customHeight="1" outlineLevel="2">
      <c r="A425" s="74">
        <f>[1]DATA!A425</f>
        <v>110012</v>
      </c>
      <c r="B425" s="75" t="str">
        <f>[1]DATA!B425</f>
        <v>Beef Silver Side</v>
      </c>
      <c r="C425" s="75" t="str">
        <f>[1]DATA!C425</f>
        <v>Kilogram</v>
      </c>
      <c r="E425" s="76"/>
      <c r="F425" s="77"/>
      <c r="G425" s="78"/>
      <c r="I425" s="76">
        <f>'[1](01)'!$J425</f>
        <v>0</v>
      </c>
      <c r="J425" s="77">
        <f>'[1](01)'!$K425</f>
        <v>0</v>
      </c>
      <c r="K425" s="78">
        <f t="shared" si="248"/>
        <v>0</v>
      </c>
      <c r="M425" s="76">
        <f>'[1](02)'!$J425</f>
        <v>0</v>
      </c>
      <c r="N425" s="77">
        <f>'[1](02)'!$K425</f>
        <v>0</v>
      </c>
      <c r="O425" s="78">
        <f t="shared" si="263"/>
        <v>0</v>
      </c>
      <c r="Q425" s="76">
        <f>'[1](03)'!$J425</f>
        <v>0</v>
      </c>
      <c r="R425" s="77">
        <f>'[1](03)'!$K425</f>
        <v>0</v>
      </c>
      <c r="S425" s="78">
        <f t="shared" si="264"/>
        <v>0</v>
      </c>
      <c r="U425" s="76">
        <f>'[1](04)'!$J425</f>
        <v>0</v>
      </c>
      <c r="V425" s="77">
        <f>'[1](04)'!$K425</f>
        <v>0</v>
      </c>
      <c r="W425" s="78">
        <f t="shared" si="265"/>
        <v>0</v>
      </c>
      <c r="Y425" s="76">
        <f>'[1](05)'!$J425</f>
        <v>0</v>
      </c>
      <c r="Z425" s="77">
        <f>'[1](05)'!$K425</f>
        <v>0</v>
      </c>
      <c r="AA425" s="78">
        <f t="shared" si="266"/>
        <v>0</v>
      </c>
      <c r="AC425" s="76">
        <f>'[1](06)'!$J425</f>
        <v>0</v>
      </c>
      <c r="AD425" s="77">
        <f>'[1](06)'!$K425</f>
        <v>0</v>
      </c>
      <c r="AE425" s="78">
        <f t="shared" si="267"/>
        <v>0</v>
      </c>
      <c r="AG425" s="76">
        <f>'[1](07)'!$J425</f>
        <v>0</v>
      </c>
      <c r="AH425" s="77">
        <f>'[1](07)'!$K425</f>
        <v>0</v>
      </c>
      <c r="AI425" s="78">
        <f t="shared" si="268"/>
        <v>0</v>
      </c>
      <c r="AK425" s="76">
        <f>'[1](08)'!$J425</f>
        <v>0</v>
      </c>
      <c r="AL425" s="77">
        <f>'[1](08)'!$K425</f>
        <v>0</v>
      </c>
      <c r="AM425" s="78">
        <f t="shared" si="269"/>
        <v>0</v>
      </c>
      <c r="AO425" s="76">
        <f>'[1](09)'!$J425</f>
        <v>0</v>
      </c>
      <c r="AP425" s="77">
        <f>'[1](09)'!$K425</f>
        <v>0</v>
      </c>
      <c r="AQ425" s="78">
        <f t="shared" si="270"/>
        <v>0</v>
      </c>
      <c r="AS425" s="76">
        <f>'[1](10)'!$J425</f>
        <v>0</v>
      </c>
      <c r="AT425" s="77">
        <f>'[1](10)'!$K425</f>
        <v>0</v>
      </c>
      <c r="AU425" s="78">
        <f t="shared" si="271"/>
        <v>0</v>
      </c>
      <c r="AW425" s="76">
        <f>'[1](11)'!$J425</f>
        <v>0</v>
      </c>
      <c r="AX425" s="77">
        <f>'[1](11)'!$K425</f>
        <v>0</v>
      </c>
      <c r="AY425" s="78">
        <f t="shared" si="272"/>
        <v>0</v>
      </c>
      <c r="BA425" s="76">
        <f>'[1](12)'!$J425</f>
        <v>0</v>
      </c>
      <c r="BB425" s="77">
        <f>'[1](12)'!$K425</f>
        <v>0</v>
      </c>
      <c r="BC425" s="78">
        <f t="shared" si="273"/>
        <v>0</v>
      </c>
      <c r="BE425" s="79">
        <f t="shared" si="260"/>
        <v>0</v>
      </c>
      <c r="BF425" s="80">
        <f>IFERROR(HLOOKUP(BE425,A425:$BD$5001,$BL425,0),0)</f>
        <v>43131</v>
      </c>
      <c r="BG425" s="79">
        <f t="shared" si="261"/>
        <v>0</v>
      </c>
      <c r="BH425" s="80">
        <f>IFERROR(HLOOKUP(BG425,A425:$BD$5001,$BL425,0),0)</f>
        <v>43131</v>
      </c>
      <c r="BI425" s="10">
        <f t="shared" si="262"/>
        <v>0</v>
      </c>
      <c r="BJ425" s="11">
        <f t="shared" si="246"/>
        <v>0</v>
      </c>
      <c r="BL425" s="9">
        <f t="shared" si="247"/>
        <v>586</v>
      </c>
    </row>
    <row r="426" spans="1:64" ht="18" customHeight="1" outlineLevel="2">
      <c r="A426" s="81">
        <f>[1]DATA!A426</f>
        <v>110014</v>
      </c>
      <c r="B426" s="82" t="str">
        <f>[1]DATA!B426</f>
        <v>Beef Top Side</v>
      </c>
      <c r="C426" s="82" t="str">
        <f>[1]DATA!C426</f>
        <v>Kilogram</v>
      </c>
      <c r="E426" s="83"/>
      <c r="F426" s="84"/>
      <c r="G426" s="85"/>
      <c r="I426" s="83">
        <f>'[1](01)'!$J426</f>
        <v>200</v>
      </c>
      <c r="J426" s="84">
        <f>'[1](01)'!$K426</f>
        <v>13800</v>
      </c>
      <c r="K426" s="85">
        <f t="shared" si="248"/>
        <v>1</v>
      </c>
      <c r="M426" s="83">
        <f>'[1](02)'!$J426</f>
        <v>120</v>
      </c>
      <c r="N426" s="84">
        <f>'[1](02)'!$K426</f>
        <v>8320</v>
      </c>
      <c r="O426" s="85">
        <f t="shared" si="263"/>
        <v>-0.66666666666666663</v>
      </c>
      <c r="Q426" s="83">
        <f>'[1](03)'!$J426</f>
        <v>0</v>
      </c>
      <c r="R426" s="84">
        <f>'[1](03)'!$K426</f>
        <v>0</v>
      </c>
      <c r="S426" s="85">
        <f t="shared" si="264"/>
        <v>0</v>
      </c>
      <c r="U426" s="83">
        <f>'[1](04)'!$J426</f>
        <v>0</v>
      </c>
      <c r="V426" s="84">
        <f>'[1](04)'!$K426</f>
        <v>0</v>
      </c>
      <c r="W426" s="85">
        <f t="shared" si="265"/>
        <v>0</v>
      </c>
      <c r="Y426" s="83">
        <f>'[1](05)'!$J426</f>
        <v>0</v>
      </c>
      <c r="Z426" s="84">
        <f>'[1](05)'!$K426</f>
        <v>0</v>
      </c>
      <c r="AA426" s="85">
        <f t="shared" si="266"/>
        <v>0</v>
      </c>
      <c r="AC426" s="83">
        <f>'[1](06)'!$J426</f>
        <v>0</v>
      </c>
      <c r="AD426" s="84">
        <f>'[1](06)'!$K426</f>
        <v>0</v>
      </c>
      <c r="AE426" s="85">
        <f t="shared" si="267"/>
        <v>0</v>
      </c>
      <c r="AG426" s="83">
        <f>'[1](07)'!$J426</f>
        <v>0</v>
      </c>
      <c r="AH426" s="84">
        <f>'[1](07)'!$K426</f>
        <v>0</v>
      </c>
      <c r="AI426" s="85">
        <f t="shared" si="268"/>
        <v>0</v>
      </c>
      <c r="AK426" s="83">
        <f>'[1](08)'!$J426</f>
        <v>0</v>
      </c>
      <c r="AL426" s="84">
        <f>'[1](08)'!$K426</f>
        <v>0</v>
      </c>
      <c r="AM426" s="85">
        <f t="shared" si="269"/>
        <v>0</v>
      </c>
      <c r="AO426" s="83">
        <f>'[1](09)'!$J426</f>
        <v>0</v>
      </c>
      <c r="AP426" s="84">
        <f>'[1](09)'!$K426</f>
        <v>0</v>
      </c>
      <c r="AQ426" s="85">
        <f t="shared" si="270"/>
        <v>0</v>
      </c>
      <c r="AS426" s="83">
        <f>'[1](10)'!$J426</f>
        <v>0</v>
      </c>
      <c r="AT426" s="84">
        <f>'[1](10)'!$K426</f>
        <v>0</v>
      </c>
      <c r="AU426" s="85">
        <f t="shared" si="271"/>
        <v>0</v>
      </c>
      <c r="AW426" s="83">
        <f>'[1](11)'!$J426</f>
        <v>0</v>
      </c>
      <c r="AX426" s="84">
        <f>'[1](11)'!$K426</f>
        <v>0</v>
      </c>
      <c r="AY426" s="85">
        <f t="shared" si="272"/>
        <v>0</v>
      </c>
      <c r="BA426" s="83">
        <f>'[1](12)'!$J426</f>
        <v>0</v>
      </c>
      <c r="BB426" s="84">
        <f>'[1](12)'!$K426</f>
        <v>0</v>
      </c>
      <c r="BC426" s="85">
        <f t="shared" si="273"/>
        <v>0</v>
      </c>
      <c r="BE426" s="86">
        <f t="shared" si="260"/>
        <v>200</v>
      </c>
      <c r="BF426" s="87">
        <f>IFERROR(HLOOKUP(BE426,A426:$BD$5001,$BL426,0),0)</f>
        <v>43131</v>
      </c>
      <c r="BG426" s="86">
        <f t="shared" si="261"/>
        <v>0</v>
      </c>
      <c r="BH426" s="87">
        <f>IFERROR(HLOOKUP(BG426,A426:$BD$5001,$BL426,0),0)</f>
        <v>43190</v>
      </c>
      <c r="BI426" s="88">
        <f t="shared" si="262"/>
        <v>200</v>
      </c>
      <c r="BJ426" s="89">
        <f t="shared" si="246"/>
        <v>-1</v>
      </c>
      <c r="BL426" s="9">
        <f t="shared" si="247"/>
        <v>585</v>
      </c>
    </row>
    <row r="427" spans="1:64" ht="18" customHeight="1" outlineLevel="2">
      <c r="A427" s="74">
        <f>[1]DATA!A427</f>
        <v>110015</v>
      </c>
      <c r="B427" s="75" t="str">
        <f>[1]DATA!B427</f>
        <v>Beef Tr Bianco</v>
      </c>
      <c r="C427" s="75" t="str">
        <f>[1]DATA!C427</f>
        <v>Kilogram</v>
      </c>
      <c r="E427" s="76"/>
      <c r="F427" s="77"/>
      <c r="G427" s="78"/>
      <c r="I427" s="76">
        <f>'[1](01)'!$J427</f>
        <v>160</v>
      </c>
      <c r="J427" s="77">
        <f>'[1](01)'!$K427</f>
        <v>11420</v>
      </c>
      <c r="K427" s="78">
        <f t="shared" si="248"/>
        <v>1</v>
      </c>
      <c r="M427" s="76">
        <f>'[1](02)'!$J427</f>
        <v>200</v>
      </c>
      <c r="N427" s="77">
        <f>'[1](02)'!$K427</f>
        <v>14352.78</v>
      </c>
      <c r="O427" s="78">
        <f t="shared" si="263"/>
        <v>0.2</v>
      </c>
      <c r="Q427" s="76">
        <f>'[1](03)'!$J427</f>
        <v>0</v>
      </c>
      <c r="R427" s="77">
        <f>'[1](03)'!$K427</f>
        <v>0</v>
      </c>
      <c r="S427" s="78">
        <f t="shared" si="264"/>
        <v>0</v>
      </c>
      <c r="U427" s="76">
        <f>'[1](04)'!$J427</f>
        <v>0</v>
      </c>
      <c r="V427" s="77">
        <f>'[1](04)'!$K427</f>
        <v>0</v>
      </c>
      <c r="W427" s="78">
        <f t="shared" si="265"/>
        <v>0</v>
      </c>
      <c r="Y427" s="76">
        <f>'[1](05)'!$J427</f>
        <v>0</v>
      </c>
      <c r="Z427" s="77">
        <f>'[1](05)'!$K427</f>
        <v>0</v>
      </c>
      <c r="AA427" s="78">
        <f t="shared" si="266"/>
        <v>0</v>
      </c>
      <c r="AC427" s="76">
        <f>'[1](06)'!$J427</f>
        <v>0</v>
      </c>
      <c r="AD427" s="77">
        <f>'[1](06)'!$K427</f>
        <v>0</v>
      </c>
      <c r="AE427" s="78">
        <f t="shared" si="267"/>
        <v>0</v>
      </c>
      <c r="AG427" s="76">
        <f>'[1](07)'!$J427</f>
        <v>0</v>
      </c>
      <c r="AH427" s="77">
        <f>'[1](07)'!$K427</f>
        <v>0</v>
      </c>
      <c r="AI427" s="78">
        <f t="shared" si="268"/>
        <v>0</v>
      </c>
      <c r="AK427" s="76">
        <f>'[1](08)'!$J427</f>
        <v>0</v>
      </c>
      <c r="AL427" s="77">
        <f>'[1](08)'!$K427</f>
        <v>0</v>
      </c>
      <c r="AM427" s="78">
        <f t="shared" si="269"/>
        <v>0</v>
      </c>
      <c r="AO427" s="76">
        <f>'[1](09)'!$J427</f>
        <v>0</v>
      </c>
      <c r="AP427" s="77">
        <f>'[1](09)'!$K427</f>
        <v>0</v>
      </c>
      <c r="AQ427" s="78">
        <f t="shared" si="270"/>
        <v>0</v>
      </c>
      <c r="AS427" s="76">
        <f>'[1](10)'!$J427</f>
        <v>0</v>
      </c>
      <c r="AT427" s="77">
        <f>'[1](10)'!$K427</f>
        <v>0</v>
      </c>
      <c r="AU427" s="78">
        <f t="shared" si="271"/>
        <v>0</v>
      </c>
      <c r="AW427" s="76">
        <f>'[1](11)'!$J427</f>
        <v>0</v>
      </c>
      <c r="AX427" s="77">
        <f>'[1](11)'!$K427</f>
        <v>0</v>
      </c>
      <c r="AY427" s="78">
        <f t="shared" si="272"/>
        <v>0</v>
      </c>
      <c r="BA427" s="76">
        <f>'[1](12)'!$J427</f>
        <v>0</v>
      </c>
      <c r="BB427" s="77">
        <f>'[1](12)'!$K427</f>
        <v>0</v>
      </c>
      <c r="BC427" s="78">
        <f t="shared" si="273"/>
        <v>0</v>
      </c>
      <c r="BE427" s="79">
        <f t="shared" si="260"/>
        <v>200</v>
      </c>
      <c r="BF427" s="80">
        <f>IFERROR(HLOOKUP(BE427,A427:$BD$5001,$BL427,0),0)</f>
        <v>43159</v>
      </c>
      <c r="BG427" s="79">
        <f t="shared" si="261"/>
        <v>0</v>
      </c>
      <c r="BH427" s="80">
        <f>IFERROR(HLOOKUP(BG427,A427:$BD$5001,$BL427,0),0)</f>
        <v>43190</v>
      </c>
      <c r="BI427" s="10">
        <f t="shared" si="262"/>
        <v>200</v>
      </c>
      <c r="BJ427" s="11">
        <f t="shared" si="246"/>
        <v>-1</v>
      </c>
      <c r="BL427" s="9">
        <f t="shared" si="247"/>
        <v>584</v>
      </c>
    </row>
    <row r="428" spans="1:64" ht="18" customHeight="1" outlineLevel="2">
      <c r="A428" s="81">
        <f>[1]DATA!A428</f>
        <v>110017</v>
      </c>
      <c r="B428" s="82" t="str">
        <f>[1]DATA!B428</f>
        <v>Roast Beef</v>
      </c>
      <c r="C428" s="82" t="str">
        <f>[1]DATA!C428</f>
        <v>Kilogram</v>
      </c>
      <c r="E428" s="83"/>
      <c r="F428" s="84"/>
      <c r="G428" s="85"/>
      <c r="I428" s="83">
        <f>'[1](01)'!$J428</f>
        <v>0</v>
      </c>
      <c r="J428" s="84">
        <f>'[1](01)'!$K428</f>
        <v>0</v>
      </c>
      <c r="K428" s="85">
        <f t="shared" si="248"/>
        <v>0</v>
      </c>
      <c r="M428" s="83">
        <f>'[1](02)'!$J428</f>
        <v>0</v>
      </c>
      <c r="N428" s="84">
        <f>'[1](02)'!$K428</f>
        <v>0</v>
      </c>
      <c r="O428" s="85">
        <f t="shared" si="263"/>
        <v>0</v>
      </c>
      <c r="Q428" s="83">
        <f>'[1](03)'!$J428</f>
        <v>0</v>
      </c>
      <c r="R428" s="84">
        <f>'[1](03)'!$K428</f>
        <v>0</v>
      </c>
      <c r="S428" s="85">
        <f t="shared" si="264"/>
        <v>0</v>
      </c>
      <c r="U428" s="83">
        <f>'[1](04)'!$J428</f>
        <v>0</v>
      </c>
      <c r="V428" s="84">
        <f>'[1](04)'!$K428</f>
        <v>0</v>
      </c>
      <c r="W428" s="85">
        <f t="shared" si="265"/>
        <v>0</v>
      </c>
      <c r="Y428" s="83">
        <f>'[1](05)'!$J428</f>
        <v>0</v>
      </c>
      <c r="Z428" s="84">
        <f>'[1](05)'!$K428</f>
        <v>0</v>
      </c>
      <c r="AA428" s="85">
        <f t="shared" si="266"/>
        <v>0</v>
      </c>
      <c r="AC428" s="83">
        <f>'[1](06)'!$J428</f>
        <v>0</v>
      </c>
      <c r="AD428" s="84">
        <f>'[1](06)'!$K428</f>
        <v>0</v>
      </c>
      <c r="AE428" s="85">
        <f t="shared" si="267"/>
        <v>0</v>
      </c>
      <c r="AG428" s="83">
        <f>'[1](07)'!$J428</f>
        <v>0</v>
      </c>
      <c r="AH428" s="84">
        <f>'[1](07)'!$K428</f>
        <v>0</v>
      </c>
      <c r="AI428" s="85">
        <f t="shared" si="268"/>
        <v>0</v>
      </c>
      <c r="AK428" s="83">
        <f>'[1](08)'!$J428</f>
        <v>0</v>
      </c>
      <c r="AL428" s="84">
        <f>'[1](08)'!$K428</f>
        <v>0</v>
      </c>
      <c r="AM428" s="85">
        <f t="shared" si="269"/>
        <v>0</v>
      </c>
      <c r="AO428" s="83">
        <f>'[1](09)'!$J428</f>
        <v>0</v>
      </c>
      <c r="AP428" s="84">
        <f>'[1](09)'!$K428</f>
        <v>0</v>
      </c>
      <c r="AQ428" s="85">
        <f t="shared" si="270"/>
        <v>0</v>
      </c>
      <c r="AS428" s="83">
        <f>'[1](10)'!$J428</f>
        <v>0</v>
      </c>
      <c r="AT428" s="84">
        <f>'[1](10)'!$K428</f>
        <v>0</v>
      </c>
      <c r="AU428" s="85">
        <f t="shared" si="271"/>
        <v>0</v>
      </c>
      <c r="AW428" s="83">
        <f>'[1](11)'!$J428</f>
        <v>0</v>
      </c>
      <c r="AX428" s="84">
        <f>'[1](11)'!$K428</f>
        <v>0</v>
      </c>
      <c r="AY428" s="85">
        <f t="shared" si="272"/>
        <v>0</v>
      </c>
      <c r="BA428" s="83">
        <f>'[1](12)'!$J428</f>
        <v>0</v>
      </c>
      <c r="BB428" s="84">
        <f>'[1](12)'!$K428</f>
        <v>0</v>
      </c>
      <c r="BC428" s="85">
        <f t="shared" si="273"/>
        <v>0</v>
      </c>
      <c r="BE428" s="86">
        <f t="shared" si="260"/>
        <v>0</v>
      </c>
      <c r="BF428" s="87">
        <f>IFERROR(HLOOKUP(BE428,A428:$BD$5001,$BL428,0),0)</f>
        <v>43131</v>
      </c>
      <c r="BG428" s="86">
        <f t="shared" si="261"/>
        <v>0</v>
      </c>
      <c r="BH428" s="87">
        <f>IFERROR(HLOOKUP(BG428,A428:$BD$5001,$BL428,0),0)</f>
        <v>43131</v>
      </c>
      <c r="BI428" s="88">
        <f t="shared" si="262"/>
        <v>0</v>
      </c>
      <c r="BJ428" s="89">
        <f t="shared" si="246"/>
        <v>0</v>
      </c>
      <c r="BL428" s="9">
        <f t="shared" si="247"/>
        <v>583</v>
      </c>
    </row>
    <row r="429" spans="1:64" ht="18" customHeight="1" outlineLevel="2">
      <c r="A429" s="74">
        <f>[1]DATA!A429</f>
        <v>110019</v>
      </c>
      <c r="B429" s="75" t="str">
        <f>[1]DATA!B429</f>
        <v>Beef Forequarters ( Sine )</v>
      </c>
      <c r="C429" s="75" t="str">
        <f>[1]DATA!C429</f>
        <v>Kilogram</v>
      </c>
      <c r="E429" s="76"/>
      <c r="F429" s="77"/>
      <c r="G429" s="78"/>
      <c r="I429" s="76">
        <f>'[1](01)'!$J429</f>
        <v>2219.02</v>
      </c>
      <c r="J429" s="77">
        <f>'[1](01)'!$K429</f>
        <v>143086.97</v>
      </c>
      <c r="K429" s="78">
        <f t="shared" si="248"/>
        <v>1</v>
      </c>
      <c r="M429" s="76">
        <f>'[1](02)'!$J429</f>
        <v>2131.89</v>
      </c>
      <c r="N429" s="77">
        <f>'[1](02)'!$K429</f>
        <v>132318.01999999999</v>
      </c>
      <c r="O429" s="78">
        <f t="shared" si="263"/>
        <v>-4.0869838500110285E-2</v>
      </c>
      <c r="Q429" s="76">
        <f>'[1](03)'!$J429</f>
        <v>0</v>
      </c>
      <c r="R429" s="77">
        <f>'[1](03)'!$K429</f>
        <v>0</v>
      </c>
      <c r="S429" s="78">
        <f t="shared" si="264"/>
        <v>0</v>
      </c>
      <c r="U429" s="76">
        <f>'[1](04)'!$J429</f>
        <v>0</v>
      </c>
      <c r="V429" s="77">
        <f>'[1](04)'!$K429</f>
        <v>0</v>
      </c>
      <c r="W429" s="78">
        <f t="shared" si="265"/>
        <v>0</v>
      </c>
      <c r="Y429" s="76">
        <f>'[1](05)'!$J429</f>
        <v>0</v>
      </c>
      <c r="Z429" s="77">
        <f>'[1](05)'!$K429</f>
        <v>0</v>
      </c>
      <c r="AA429" s="78">
        <f t="shared" si="266"/>
        <v>0</v>
      </c>
      <c r="AC429" s="76">
        <f>'[1](06)'!$J429</f>
        <v>0</v>
      </c>
      <c r="AD429" s="77">
        <f>'[1](06)'!$K429</f>
        <v>0</v>
      </c>
      <c r="AE429" s="78">
        <f t="shared" si="267"/>
        <v>0</v>
      </c>
      <c r="AG429" s="76">
        <f>'[1](07)'!$J429</f>
        <v>0</v>
      </c>
      <c r="AH429" s="77">
        <f>'[1](07)'!$K429</f>
        <v>0</v>
      </c>
      <c r="AI429" s="78">
        <f t="shared" si="268"/>
        <v>0</v>
      </c>
      <c r="AK429" s="76">
        <f>'[1](08)'!$J429</f>
        <v>0</v>
      </c>
      <c r="AL429" s="77">
        <f>'[1](08)'!$K429</f>
        <v>0</v>
      </c>
      <c r="AM429" s="78">
        <f t="shared" si="269"/>
        <v>0</v>
      </c>
      <c r="AO429" s="76">
        <f>'[1](09)'!$J429</f>
        <v>0</v>
      </c>
      <c r="AP429" s="77">
        <f>'[1](09)'!$K429</f>
        <v>0</v>
      </c>
      <c r="AQ429" s="78">
        <f t="shared" si="270"/>
        <v>0</v>
      </c>
      <c r="AS429" s="76">
        <f>'[1](10)'!$J429</f>
        <v>0</v>
      </c>
      <c r="AT429" s="77">
        <f>'[1](10)'!$K429</f>
        <v>0</v>
      </c>
      <c r="AU429" s="78">
        <f t="shared" si="271"/>
        <v>0</v>
      </c>
      <c r="AW429" s="76">
        <f>'[1](11)'!$J429</f>
        <v>0</v>
      </c>
      <c r="AX429" s="77">
        <f>'[1](11)'!$K429</f>
        <v>0</v>
      </c>
      <c r="AY429" s="78">
        <f t="shared" si="272"/>
        <v>0</v>
      </c>
      <c r="BA429" s="76">
        <f>'[1](12)'!$J429</f>
        <v>0</v>
      </c>
      <c r="BB429" s="77">
        <f>'[1](12)'!$K429</f>
        <v>0</v>
      </c>
      <c r="BC429" s="78">
        <f t="shared" si="273"/>
        <v>0</v>
      </c>
      <c r="BE429" s="79">
        <f t="shared" si="260"/>
        <v>2219.02</v>
      </c>
      <c r="BF429" s="80">
        <f>IFERROR(HLOOKUP(BE429,A429:$BD$5001,$BL429,0),0)</f>
        <v>43131</v>
      </c>
      <c r="BG429" s="79">
        <f t="shared" si="261"/>
        <v>0</v>
      </c>
      <c r="BH429" s="80">
        <f>IFERROR(HLOOKUP(BG429,A429:$BD$5001,$BL429,0),0)</f>
        <v>43190</v>
      </c>
      <c r="BI429" s="10">
        <f t="shared" si="262"/>
        <v>2219.02</v>
      </c>
      <c r="BJ429" s="11">
        <f t="shared" si="246"/>
        <v>-1</v>
      </c>
      <c r="BL429" s="9">
        <f t="shared" si="247"/>
        <v>582</v>
      </c>
    </row>
    <row r="430" spans="1:64" ht="18" customHeight="1" outlineLevel="2">
      <c r="A430" s="81">
        <f>[1]DATA!A430</f>
        <v>110028</v>
      </c>
      <c r="B430" s="82" t="str">
        <f>[1]DATA!B430</f>
        <v>Beef Kidney</v>
      </c>
      <c r="C430" s="82" t="str">
        <f>[1]DATA!C430</f>
        <v>Kilogram</v>
      </c>
      <c r="E430" s="83"/>
      <c r="F430" s="84"/>
      <c r="G430" s="85"/>
      <c r="I430" s="83">
        <f>'[1](01)'!$J430</f>
        <v>0</v>
      </c>
      <c r="J430" s="84">
        <f>'[1](01)'!$K430</f>
        <v>0</v>
      </c>
      <c r="K430" s="85">
        <f t="shared" si="248"/>
        <v>0</v>
      </c>
      <c r="M430" s="83">
        <f>'[1](02)'!$J430</f>
        <v>0</v>
      </c>
      <c r="N430" s="84">
        <f>'[1](02)'!$K430</f>
        <v>0</v>
      </c>
      <c r="O430" s="85">
        <f t="shared" si="263"/>
        <v>0</v>
      </c>
      <c r="Q430" s="83">
        <f>'[1](03)'!$J430</f>
        <v>0</v>
      </c>
      <c r="R430" s="84">
        <f>'[1](03)'!$K430</f>
        <v>0</v>
      </c>
      <c r="S430" s="85">
        <f t="shared" si="264"/>
        <v>0</v>
      </c>
      <c r="U430" s="83">
        <f>'[1](04)'!$J430</f>
        <v>0</v>
      </c>
      <c r="V430" s="84">
        <f>'[1](04)'!$K430</f>
        <v>0</v>
      </c>
      <c r="W430" s="85">
        <f t="shared" si="265"/>
        <v>0</v>
      </c>
      <c r="Y430" s="83">
        <f>'[1](05)'!$J430</f>
        <v>0</v>
      </c>
      <c r="Z430" s="84">
        <f>'[1](05)'!$K430</f>
        <v>0</v>
      </c>
      <c r="AA430" s="85">
        <f t="shared" si="266"/>
        <v>0</v>
      </c>
      <c r="AC430" s="83">
        <f>'[1](06)'!$J430</f>
        <v>0</v>
      </c>
      <c r="AD430" s="84">
        <f>'[1](06)'!$K430</f>
        <v>0</v>
      </c>
      <c r="AE430" s="85">
        <f t="shared" si="267"/>
        <v>0</v>
      </c>
      <c r="AG430" s="83">
        <f>'[1](07)'!$J430</f>
        <v>0</v>
      </c>
      <c r="AH430" s="84">
        <f>'[1](07)'!$K430</f>
        <v>0</v>
      </c>
      <c r="AI430" s="85">
        <f t="shared" si="268"/>
        <v>0</v>
      </c>
      <c r="AK430" s="83">
        <f>'[1](08)'!$J430</f>
        <v>0</v>
      </c>
      <c r="AL430" s="84">
        <f>'[1](08)'!$K430</f>
        <v>0</v>
      </c>
      <c r="AM430" s="85">
        <f t="shared" si="269"/>
        <v>0</v>
      </c>
      <c r="AO430" s="83">
        <f>'[1](09)'!$J430</f>
        <v>0</v>
      </c>
      <c r="AP430" s="84">
        <f>'[1](09)'!$K430</f>
        <v>0</v>
      </c>
      <c r="AQ430" s="85">
        <f t="shared" si="270"/>
        <v>0</v>
      </c>
      <c r="AS430" s="83">
        <f>'[1](10)'!$J430</f>
        <v>0</v>
      </c>
      <c r="AT430" s="84">
        <f>'[1](10)'!$K430</f>
        <v>0</v>
      </c>
      <c r="AU430" s="85">
        <f t="shared" si="271"/>
        <v>0</v>
      </c>
      <c r="AW430" s="83">
        <f>'[1](11)'!$J430</f>
        <v>0</v>
      </c>
      <c r="AX430" s="84">
        <f>'[1](11)'!$K430</f>
        <v>0</v>
      </c>
      <c r="AY430" s="85">
        <f t="shared" si="272"/>
        <v>0</v>
      </c>
      <c r="BA430" s="83">
        <f>'[1](12)'!$J430</f>
        <v>0</v>
      </c>
      <c r="BB430" s="84">
        <f>'[1](12)'!$K430</f>
        <v>0</v>
      </c>
      <c r="BC430" s="85">
        <f t="shared" si="273"/>
        <v>0</v>
      </c>
      <c r="BE430" s="86">
        <f t="shared" si="260"/>
        <v>0</v>
      </c>
      <c r="BF430" s="87">
        <f>IFERROR(HLOOKUP(BE430,A430:$BD$5001,$BL430,0),0)</f>
        <v>43131</v>
      </c>
      <c r="BG430" s="86">
        <f t="shared" si="261"/>
        <v>0</v>
      </c>
      <c r="BH430" s="87">
        <f>IFERROR(HLOOKUP(BG430,A430:$BD$5001,$BL430,0),0)</f>
        <v>43131</v>
      </c>
      <c r="BI430" s="88">
        <f t="shared" si="262"/>
        <v>0</v>
      </c>
      <c r="BJ430" s="89">
        <f t="shared" si="246"/>
        <v>0</v>
      </c>
      <c r="BL430" s="9">
        <f t="shared" si="247"/>
        <v>581</v>
      </c>
    </row>
    <row r="431" spans="1:64" s="100" customFormat="1" ht="18" customHeight="1" outlineLevel="1">
      <c r="A431" s="90">
        <f>[1]DATA!A431</f>
        <v>0</v>
      </c>
      <c r="B431" s="91" t="str">
        <f>[1]DATA!B431</f>
        <v>Total Beef</v>
      </c>
      <c r="C431" s="91">
        <f>[1]DATA!C431</f>
        <v>0</v>
      </c>
      <c r="D431" s="92"/>
      <c r="E431" s="93"/>
      <c r="F431" s="94"/>
      <c r="G431" s="95"/>
      <c r="H431" s="92"/>
      <c r="I431" s="93"/>
      <c r="J431" s="94">
        <f>'[1](01)'!$K431</f>
        <v>192028.47</v>
      </c>
      <c r="K431" s="95"/>
      <c r="L431" s="92"/>
      <c r="M431" s="93"/>
      <c r="N431" s="94">
        <f>'[1](02)'!$K431</f>
        <v>161889.79999999999</v>
      </c>
      <c r="O431" s="95"/>
      <c r="P431" s="92"/>
      <c r="Q431" s="93"/>
      <c r="R431" s="94">
        <f>'[1](03)'!$K431</f>
        <v>0</v>
      </c>
      <c r="S431" s="95"/>
      <c r="T431" s="92"/>
      <c r="U431" s="93"/>
      <c r="V431" s="94">
        <f>'[1](04)'!$K431</f>
        <v>0</v>
      </c>
      <c r="W431" s="95"/>
      <c r="X431" s="92"/>
      <c r="Y431" s="93"/>
      <c r="Z431" s="94">
        <f>'[1](05)'!$K431</f>
        <v>0</v>
      </c>
      <c r="AA431" s="95"/>
      <c r="AB431" s="92"/>
      <c r="AC431" s="93"/>
      <c r="AD431" s="94">
        <f>'[1](06)'!$K431</f>
        <v>0</v>
      </c>
      <c r="AE431" s="95"/>
      <c r="AF431" s="92"/>
      <c r="AG431" s="93"/>
      <c r="AH431" s="94">
        <f>'[1](07)'!$K431</f>
        <v>0</v>
      </c>
      <c r="AI431" s="95"/>
      <c r="AJ431" s="92"/>
      <c r="AK431" s="93"/>
      <c r="AL431" s="94">
        <f>'[1](08)'!$K431</f>
        <v>0</v>
      </c>
      <c r="AM431" s="95"/>
      <c r="AN431" s="92"/>
      <c r="AO431" s="93"/>
      <c r="AP431" s="94">
        <f>'[1](09)'!$K431</f>
        <v>0</v>
      </c>
      <c r="AQ431" s="95"/>
      <c r="AR431" s="92"/>
      <c r="AS431" s="93"/>
      <c r="AT431" s="94">
        <f>'[1](10)'!$K431</f>
        <v>0</v>
      </c>
      <c r="AU431" s="95"/>
      <c r="AV431" s="92"/>
      <c r="AW431" s="93"/>
      <c r="AX431" s="94">
        <f>'[1](11)'!$K431</f>
        <v>0</v>
      </c>
      <c r="AY431" s="95"/>
      <c r="AZ431" s="92"/>
      <c r="BA431" s="93"/>
      <c r="BB431" s="94">
        <f>'[1](12)'!$K431</f>
        <v>0</v>
      </c>
      <c r="BC431" s="95"/>
      <c r="BD431" s="92"/>
      <c r="BE431" s="96"/>
      <c r="BF431" s="97"/>
      <c r="BG431" s="96"/>
      <c r="BH431" s="97"/>
      <c r="BI431" s="98"/>
      <c r="BJ431" s="99">
        <f t="shared" si="246"/>
        <v>0</v>
      </c>
      <c r="BK431" s="92"/>
      <c r="BL431" s="9">
        <f t="shared" si="247"/>
        <v>580</v>
      </c>
    </row>
    <row r="432" spans="1:64" ht="18" customHeight="1" outlineLevel="2">
      <c r="A432" s="101">
        <f>[1]DATA!A432</f>
        <v>0</v>
      </c>
      <c r="B432" s="102" t="str">
        <f>[1]DATA!B432</f>
        <v>Lamb</v>
      </c>
      <c r="C432" s="102">
        <f>[1]DATA!C432</f>
        <v>0</v>
      </c>
      <c r="E432" s="103"/>
      <c r="F432" s="104"/>
      <c r="G432" s="105"/>
      <c r="I432" s="103"/>
      <c r="J432" s="104"/>
      <c r="K432" s="105"/>
      <c r="M432" s="103"/>
      <c r="N432" s="104"/>
      <c r="O432" s="105"/>
      <c r="Q432" s="103"/>
      <c r="R432" s="104"/>
      <c r="S432" s="105"/>
      <c r="U432" s="103"/>
      <c r="V432" s="104"/>
      <c r="W432" s="105"/>
      <c r="Y432" s="103"/>
      <c r="Z432" s="104"/>
      <c r="AA432" s="105"/>
      <c r="AC432" s="103"/>
      <c r="AD432" s="104"/>
      <c r="AE432" s="105"/>
      <c r="AG432" s="103"/>
      <c r="AH432" s="104"/>
      <c r="AI432" s="105"/>
      <c r="AK432" s="103"/>
      <c r="AL432" s="104"/>
      <c r="AM432" s="105"/>
      <c r="AO432" s="103"/>
      <c r="AP432" s="104"/>
      <c r="AQ432" s="105"/>
      <c r="AS432" s="103"/>
      <c r="AT432" s="104"/>
      <c r="AU432" s="105"/>
      <c r="AW432" s="103"/>
      <c r="AX432" s="104"/>
      <c r="AY432" s="105"/>
      <c r="BA432" s="103"/>
      <c r="BB432" s="104"/>
      <c r="BC432" s="105"/>
      <c r="BE432" s="106"/>
      <c r="BF432" s="107"/>
      <c r="BG432" s="106"/>
      <c r="BH432" s="107"/>
      <c r="BI432" s="108"/>
      <c r="BJ432" s="109">
        <f t="shared" si="246"/>
        <v>0</v>
      </c>
      <c r="BL432" s="9">
        <f t="shared" si="247"/>
        <v>579</v>
      </c>
    </row>
    <row r="433" spans="1:64" ht="18" customHeight="1" outlineLevel="2">
      <c r="A433" s="74">
        <f>[1]DATA!A433</f>
        <v>112001</v>
      </c>
      <c r="B433" s="75" t="str">
        <f>[1]DATA!B433</f>
        <v>Lamb Leg Frozen</v>
      </c>
      <c r="C433" s="75" t="str">
        <f>[1]DATA!C433</f>
        <v>Kilogram</v>
      </c>
      <c r="E433" s="76"/>
      <c r="F433" s="77"/>
      <c r="G433" s="78"/>
      <c r="I433" s="76">
        <f>'[1](01)'!$J433</f>
        <v>0</v>
      </c>
      <c r="J433" s="77">
        <f>'[1](01)'!$K433</f>
        <v>0</v>
      </c>
      <c r="K433" s="78">
        <f t="shared" si="248"/>
        <v>0</v>
      </c>
      <c r="M433" s="76">
        <f>'[1](02)'!$J433</f>
        <v>0</v>
      </c>
      <c r="N433" s="77">
        <f>'[1](02)'!$K433</f>
        <v>0</v>
      </c>
      <c r="O433" s="78">
        <f t="shared" ref="O433:O437" si="274">IF(M433&gt;=I433,IFERROR(SUM(M433-I433)/M433,0),IF(M433&lt;=I433,IFERROR(-SUM(I433-M433)/M433,0)))</f>
        <v>0</v>
      </c>
      <c r="Q433" s="76">
        <f>'[1](03)'!$J433</f>
        <v>0</v>
      </c>
      <c r="R433" s="77">
        <f>'[1](03)'!$K433</f>
        <v>0</v>
      </c>
      <c r="S433" s="78">
        <f t="shared" ref="S433:S437" si="275">IF(Q433&gt;=M433,IFERROR(SUM(Q433-M433)/Q433,0),IF(Q433&lt;=M433,IFERROR(-SUM(M433-Q433)/Q433,0)))</f>
        <v>0</v>
      </c>
      <c r="U433" s="76">
        <f>'[1](04)'!$J433</f>
        <v>0</v>
      </c>
      <c r="V433" s="77">
        <f>'[1](04)'!$K433</f>
        <v>0</v>
      </c>
      <c r="W433" s="78">
        <f t="shared" ref="W433:W437" si="276">IF(U433&gt;=Q433,IFERROR(SUM(U433-Q433)/U433,0),IF(U433&lt;=Q433,IFERROR(-SUM(Q433-U433)/U433,0)))</f>
        <v>0</v>
      </c>
      <c r="Y433" s="76">
        <f>'[1](05)'!$J433</f>
        <v>0</v>
      </c>
      <c r="Z433" s="77">
        <f>'[1](05)'!$K433</f>
        <v>0</v>
      </c>
      <c r="AA433" s="78">
        <f t="shared" ref="AA433:AA437" si="277">IF(Y433&gt;=U433,IFERROR(SUM(Y433-U433)/Y433,0),IF(Y433&lt;=U433,IFERROR(-SUM(U433-Y433)/Y433,0)))</f>
        <v>0</v>
      </c>
      <c r="AC433" s="76">
        <f>'[1](06)'!$J433</f>
        <v>0</v>
      </c>
      <c r="AD433" s="77">
        <f>'[1](06)'!$K433</f>
        <v>0</v>
      </c>
      <c r="AE433" s="78">
        <f t="shared" ref="AE433:AE437" si="278">IF(AC433&gt;=Y433,IFERROR(SUM(AC433-Y433)/AC433,0),IF(AC433&lt;=Y433,IFERROR(-SUM(Y433-AC433)/AC433,0)))</f>
        <v>0</v>
      </c>
      <c r="AG433" s="76">
        <f>'[1](07)'!$J433</f>
        <v>0</v>
      </c>
      <c r="AH433" s="77">
        <f>'[1](07)'!$K433</f>
        <v>0</v>
      </c>
      <c r="AI433" s="78">
        <f t="shared" ref="AI433:AI437" si="279">IF(AG433&gt;=AC433,IFERROR(SUM(AG433-AC433)/AG433,0),IF(AG433&lt;=AC433,IFERROR(-SUM(AC433-AG433)/AG433,0)))</f>
        <v>0</v>
      </c>
      <c r="AK433" s="76">
        <f>'[1](08)'!$J433</f>
        <v>0</v>
      </c>
      <c r="AL433" s="77">
        <f>'[1](08)'!$K433</f>
        <v>0</v>
      </c>
      <c r="AM433" s="78">
        <f t="shared" ref="AM433:AM437" si="280">IF(AK433&gt;=AG433,IFERROR(SUM(AK433-AG433)/AK433,0),IF(AK433&lt;=AG433,IFERROR(-SUM(AG433-AK433)/AK433,0)))</f>
        <v>0</v>
      </c>
      <c r="AO433" s="76">
        <f>'[1](09)'!$J433</f>
        <v>0</v>
      </c>
      <c r="AP433" s="77">
        <f>'[1](09)'!$K433</f>
        <v>0</v>
      </c>
      <c r="AQ433" s="78">
        <f t="shared" ref="AQ433:AQ437" si="281">IF(AO433&gt;=AK433,IFERROR(SUM(AO433-AK433)/AO433,0),IF(AO433&lt;=AK433,IFERROR(-SUM(AK433-AO433)/AO433,0)))</f>
        <v>0</v>
      </c>
      <c r="AS433" s="76">
        <f>'[1](10)'!$J433</f>
        <v>0</v>
      </c>
      <c r="AT433" s="77">
        <f>'[1](10)'!$K433</f>
        <v>0</v>
      </c>
      <c r="AU433" s="78">
        <f t="shared" ref="AU433:AU437" si="282">IF(AS433&gt;=AO433,IFERROR(SUM(AS433-AO433)/AS433,0),IF(AS433&lt;=AO433,IFERROR(-SUM(AO433-AS433)/AS433,0)))</f>
        <v>0</v>
      </c>
      <c r="AW433" s="76">
        <f>'[1](11)'!$J433</f>
        <v>0</v>
      </c>
      <c r="AX433" s="77">
        <f>'[1](11)'!$K433</f>
        <v>0</v>
      </c>
      <c r="AY433" s="78">
        <f t="shared" ref="AY433:AY437" si="283">IF(AW433&gt;=AS433,IFERROR(SUM(AW433-AS433)/AW433,0),IF(AW433&lt;=AS433,IFERROR(-SUM(AS433-AW433)/AW433,0)))</f>
        <v>0</v>
      </c>
      <c r="BA433" s="76">
        <f>'[1](12)'!$J433</f>
        <v>0</v>
      </c>
      <c r="BB433" s="77">
        <f>'[1](12)'!$K433</f>
        <v>0</v>
      </c>
      <c r="BC433" s="78">
        <f t="shared" ref="BC433:BC437" si="284">IF(BA433&gt;=AW433,IFERROR(SUM(BA433-AW433)/BA433,0),IF(BA433&lt;=AW433,IFERROR(-SUM(AW433-BA433)/BA433,0)))</f>
        <v>0</v>
      </c>
      <c r="BE433" s="79">
        <f t="shared" si="260"/>
        <v>0</v>
      </c>
      <c r="BF433" s="80">
        <f>IFERROR(HLOOKUP(BE433,A433:$BD$5001,$BL433,0),0)</f>
        <v>43131</v>
      </c>
      <c r="BG433" s="79">
        <f t="shared" si="261"/>
        <v>0</v>
      </c>
      <c r="BH433" s="80">
        <f>IFERROR(HLOOKUP(BG433,A433:$BD$5001,$BL433,0),0)</f>
        <v>43131</v>
      </c>
      <c r="BI433" s="10">
        <f t="shared" si="262"/>
        <v>0</v>
      </c>
      <c r="BJ433" s="11">
        <f t="shared" si="246"/>
        <v>0</v>
      </c>
      <c r="BL433" s="9">
        <f t="shared" si="247"/>
        <v>578</v>
      </c>
    </row>
    <row r="434" spans="1:64" ht="18" customHeight="1" outlineLevel="2">
      <c r="A434" s="81">
        <f>[1]DATA!A434</f>
        <v>112002</v>
      </c>
      <c r="B434" s="82" t="str">
        <f>[1]DATA!B434</f>
        <v>Lamb Rack Frozen</v>
      </c>
      <c r="C434" s="82" t="str">
        <f>[1]DATA!C434</f>
        <v>Kilogram</v>
      </c>
      <c r="E434" s="83"/>
      <c r="F434" s="84"/>
      <c r="G434" s="85"/>
      <c r="I434" s="83">
        <f>'[1](01)'!$J434</f>
        <v>0</v>
      </c>
      <c r="J434" s="84">
        <f>'[1](01)'!$K434</f>
        <v>0</v>
      </c>
      <c r="K434" s="85">
        <f t="shared" si="248"/>
        <v>0</v>
      </c>
      <c r="M434" s="83">
        <f>'[1](02)'!$J434</f>
        <v>0</v>
      </c>
      <c r="N434" s="84">
        <f>'[1](02)'!$K434</f>
        <v>0</v>
      </c>
      <c r="O434" s="85">
        <f t="shared" si="274"/>
        <v>0</v>
      </c>
      <c r="Q434" s="83">
        <f>'[1](03)'!$J434</f>
        <v>0</v>
      </c>
      <c r="R434" s="84">
        <f>'[1](03)'!$K434</f>
        <v>0</v>
      </c>
      <c r="S434" s="85">
        <f t="shared" si="275"/>
        <v>0</v>
      </c>
      <c r="U434" s="83">
        <f>'[1](04)'!$J434</f>
        <v>0</v>
      </c>
      <c r="V434" s="84">
        <f>'[1](04)'!$K434</f>
        <v>0</v>
      </c>
      <c r="W434" s="85">
        <f t="shared" si="276"/>
        <v>0</v>
      </c>
      <c r="Y434" s="83">
        <f>'[1](05)'!$J434</f>
        <v>0</v>
      </c>
      <c r="Z434" s="84">
        <f>'[1](05)'!$K434</f>
        <v>0</v>
      </c>
      <c r="AA434" s="85">
        <f t="shared" si="277"/>
        <v>0</v>
      </c>
      <c r="AC434" s="83">
        <f>'[1](06)'!$J434</f>
        <v>0</v>
      </c>
      <c r="AD434" s="84">
        <f>'[1](06)'!$K434</f>
        <v>0</v>
      </c>
      <c r="AE434" s="85">
        <f t="shared" si="278"/>
        <v>0</v>
      </c>
      <c r="AG434" s="83">
        <f>'[1](07)'!$J434</f>
        <v>0</v>
      </c>
      <c r="AH434" s="84">
        <f>'[1](07)'!$K434</f>
        <v>0</v>
      </c>
      <c r="AI434" s="85">
        <f t="shared" si="279"/>
        <v>0</v>
      </c>
      <c r="AK434" s="83">
        <f>'[1](08)'!$J434</f>
        <v>0</v>
      </c>
      <c r="AL434" s="84">
        <f>'[1](08)'!$K434</f>
        <v>0</v>
      </c>
      <c r="AM434" s="85">
        <f t="shared" si="280"/>
        <v>0</v>
      </c>
      <c r="AO434" s="83">
        <f>'[1](09)'!$J434</f>
        <v>0</v>
      </c>
      <c r="AP434" s="84">
        <f>'[1](09)'!$K434</f>
        <v>0</v>
      </c>
      <c r="AQ434" s="85">
        <f t="shared" si="281"/>
        <v>0</v>
      </c>
      <c r="AS434" s="83">
        <f>'[1](10)'!$J434</f>
        <v>0</v>
      </c>
      <c r="AT434" s="84">
        <f>'[1](10)'!$K434</f>
        <v>0</v>
      </c>
      <c r="AU434" s="85">
        <f t="shared" si="282"/>
        <v>0</v>
      </c>
      <c r="AW434" s="83">
        <f>'[1](11)'!$J434</f>
        <v>0</v>
      </c>
      <c r="AX434" s="84">
        <f>'[1](11)'!$K434</f>
        <v>0</v>
      </c>
      <c r="AY434" s="85">
        <f t="shared" si="283"/>
        <v>0</v>
      </c>
      <c r="BA434" s="83">
        <f>'[1](12)'!$J434</f>
        <v>0</v>
      </c>
      <c r="BB434" s="84">
        <f>'[1](12)'!$K434</f>
        <v>0</v>
      </c>
      <c r="BC434" s="85">
        <f t="shared" si="284"/>
        <v>0</v>
      </c>
      <c r="BE434" s="86">
        <f t="shared" si="260"/>
        <v>0</v>
      </c>
      <c r="BF434" s="87">
        <f>IFERROR(HLOOKUP(BE434,A434:$BD$5001,$BL434,0),0)</f>
        <v>43131</v>
      </c>
      <c r="BG434" s="86">
        <f t="shared" si="261"/>
        <v>0</v>
      </c>
      <c r="BH434" s="87">
        <f>IFERROR(HLOOKUP(BG434,A434:$BD$5001,$BL434,0),0)</f>
        <v>43131</v>
      </c>
      <c r="BI434" s="88">
        <f t="shared" si="262"/>
        <v>0</v>
      </c>
      <c r="BJ434" s="89">
        <f t="shared" si="246"/>
        <v>0</v>
      </c>
      <c r="BL434" s="9">
        <f t="shared" si="247"/>
        <v>577</v>
      </c>
    </row>
    <row r="435" spans="1:64" ht="18" customHeight="1" outlineLevel="2">
      <c r="A435" s="74">
        <f>[1]DATA!A435</f>
        <v>112003</v>
      </c>
      <c r="B435" s="75" t="str">
        <f>[1]DATA!B435</f>
        <v>Lamb Shoulder Frozen</v>
      </c>
      <c r="C435" s="75" t="str">
        <f>[1]DATA!C435</f>
        <v>Kilogram</v>
      </c>
      <c r="E435" s="76"/>
      <c r="F435" s="77"/>
      <c r="G435" s="78"/>
      <c r="I435" s="76">
        <f>'[1](01)'!$J435</f>
        <v>0</v>
      </c>
      <c r="J435" s="77">
        <f>'[1](01)'!$K435</f>
        <v>0</v>
      </c>
      <c r="K435" s="78">
        <f t="shared" si="248"/>
        <v>0</v>
      </c>
      <c r="M435" s="76">
        <f>'[1](02)'!$J435</f>
        <v>0</v>
      </c>
      <c r="N435" s="77">
        <f>'[1](02)'!$K435</f>
        <v>0</v>
      </c>
      <c r="O435" s="78">
        <f t="shared" si="274"/>
        <v>0</v>
      </c>
      <c r="Q435" s="76">
        <f>'[1](03)'!$J435</f>
        <v>0</v>
      </c>
      <c r="R435" s="77">
        <f>'[1](03)'!$K435</f>
        <v>0</v>
      </c>
      <c r="S435" s="78">
        <f t="shared" si="275"/>
        <v>0</v>
      </c>
      <c r="U435" s="76">
        <f>'[1](04)'!$J435</f>
        <v>0</v>
      </c>
      <c r="V435" s="77">
        <f>'[1](04)'!$K435</f>
        <v>0</v>
      </c>
      <c r="W435" s="78">
        <f t="shared" si="276"/>
        <v>0</v>
      </c>
      <c r="Y435" s="76">
        <f>'[1](05)'!$J435</f>
        <v>0</v>
      </c>
      <c r="Z435" s="77">
        <f>'[1](05)'!$K435</f>
        <v>0</v>
      </c>
      <c r="AA435" s="78">
        <f t="shared" si="277"/>
        <v>0</v>
      </c>
      <c r="AC435" s="76">
        <f>'[1](06)'!$J435</f>
        <v>0</v>
      </c>
      <c r="AD435" s="77">
        <f>'[1](06)'!$K435</f>
        <v>0</v>
      </c>
      <c r="AE435" s="78">
        <f t="shared" si="278"/>
        <v>0</v>
      </c>
      <c r="AG435" s="76">
        <f>'[1](07)'!$J435</f>
        <v>0</v>
      </c>
      <c r="AH435" s="77">
        <f>'[1](07)'!$K435</f>
        <v>0</v>
      </c>
      <c r="AI435" s="78">
        <f t="shared" si="279"/>
        <v>0</v>
      </c>
      <c r="AK435" s="76">
        <f>'[1](08)'!$J435</f>
        <v>0</v>
      </c>
      <c r="AL435" s="77">
        <f>'[1](08)'!$K435</f>
        <v>0</v>
      </c>
      <c r="AM435" s="78">
        <f t="shared" si="280"/>
        <v>0</v>
      </c>
      <c r="AO435" s="76">
        <f>'[1](09)'!$J435</f>
        <v>0</v>
      </c>
      <c r="AP435" s="77">
        <f>'[1](09)'!$K435</f>
        <v>0</v>
      </c>
      <c r="AQ435" s="78">
        <f t="shared" si="281"/>
        <v>0</v>
      </c>
      <c r="AS435" s="76">
        <f>'[1](10)'!$J435</f>
        <v>0</v>
      </c>
      <c r="AT435" s="77">
        <f>'[1](10)'!$K435</f>
        <v>0</v>
      </c>
      <c r="AU435" s="78">
        <f t="shared" si="282"/>
        <v>0</v>
      </c>
      <c r="AW435" s="76">
        <f>'[1](11)'!$J435</f>
        <v>0</v>
      </c>
      <c r="AX435" s="77">
        <f>'[1](11)'!$K435</f>
        <v>0</v>
      </c>
      <c r="AY435" s="78">
        <f t="shared" si="283"/>
        <v>0</v>
      </c>
      <c r="BA435" s="76">
        <f>'[1](12)'!$J435</f>
        <v>0</v>
      </c>
      <c r="BB435" s="77">
        <f>'[1](12)'!$K435</f>
        <v>0</v>
      </c>
      <c r="BC435" s="78">
        <f t="shared" si="284"/>
        <v>0</v>
      </c>
      <c r="BE435" s="79">
        <f t="shared" si="260"/>
        <v>0</v>
      </c>
      <c r="BF435" s="80">
        <f>IFERROR(HLOOKUP(BE435,A435:$BD$5001,$BL435,0),0)</f>
        <v>43131</v>
      </c>
      <c r="BG435" s="79">
        <f t="shared" si="261"/>
        <v>0</v>
      </c>
      <c r="BH435" s="80">
        <f>IFERROR(HLOOKUP(BG435,A435:$BD$5001,$BL435,0),0)</f>
        <v>43131</v>
      </c>
      <c r="BI435" s="10">
        <f t="shared" si="262"/>
        <v>0</v>
      </c>
      <c r="BJ435" s="11">
        <f t="shared" si="246"/>
        <v>0</v>
      </c>
      <c r="BL435" s="9">
        <f t="shared" si="247"/>
        <v>576</v>
      </c>
    </row>
    <row r="436" spans="1:64" ht="18" customHeight="1" outlineLevel="2">
      <c r="A436" s="81">
        <f>[1]DATA!A436</f>
        <v>112004</v>
      </c>
      <c r="B436" s="82" t="str">
        <f>[1]DATA!B436</f>
        <v>Lamb Whole Frozen</v>
      </c>
      <c r="C436" s="82" t="str">
        <f>[1]DATA!C436</f>
        <v>Kilogram</v>
      </c>
      <c r="E436" s="83"/>
      <c r="F436" s="84"/>
      <c r="G436" s="85"/>
      <c r="I436" s="83">
        <f>'[1](01)'!$J436</f>
        <v>0</v>
      </c>
      <c r="J436" s="84">
        <f>'[1](01)'!$K436</f>
        <v>0</v>
      </c>
      <c r="K436" s="85">
        <f t="shared" si="248"/>
        <v>0</v>
      </c>
      <c r="M436" s="83">
        <f>'[1](02)'!$J436</f>
        <v>0</v>
      </c>
      <c r="N436" s="84">
        <f>'[1](02)'!$K436</f>
        <v>0</v>
      </c>
      <c r="O436" s="85">
        <f t="shared" si="274"/>
        <v>0</v>
      </c>
      <c r="Q436" s="83">
        <f>'[1](03)'!$J436</f>
        <v>0</v>
      </c>
      <c r="R436" s="84">
        <f>'[1](03)'!$K436</f>
        <v>0</v>
      </c>
      <c r="S436" s="85">
        <f t="shared" si="275"/>
        <v>0</v>
      </c>
      <c r="U436" s="83">
        <f>'[1](04)'!$J436</f>
        <v>0</v>
      </c>
      <c r="V436" s="84">
        <f>'[1](04)'!$K436</f>
        <v>0</v>
      </c>
      <c r="W436" s="85">
        <f t="shared" si="276"/>
        <v>0</v>
      </c>
      <c r="Y436" s="83">
        <f>'[1](05)'!$J436</f>
        <v>0</v>
      </c>
      <c r="Z436" s="84">
        <f>'[1](05)'!$K436</f>
        <v>0</v>
      </c>
      <c r="AA436" s="85">
        <f t="shared" si="277"/>
        <v>0</v>
      </c>
      <c r="AC436" s="83">
        <f>'[1](06)'!$J436</f>
        <v>0</v>
      </c>
      <c r="AD436" s="84">
        <f>'[1](06)'!$K436</f>
        <v>0</v>
      </c>
      <c r="AE436" s="85">
        <f t="shared" si="278"/>
        <v>0</v>
      </c>
      <c r="AG436" s="83">
        <f>'[1](07)'!$J436</f>
        <v>0</v>
      </c>
      <c r="AH436" s="84">
        <f>'[1](07)'!$K436</f>
        <v>0</v>
      </c>
      <c r="AI436" s="85">
        <f t="shared" si="279"/>
        <v>0</v>
      </c>
      <c r="AK436" s="83">
        <f>'[1](08)'!$J436</f>
        <v>0</v>
      </c>
      <c r="AL436" s="84">
        <f>'[1](08)'!$K436</f>
        <v>0</v>
      </c>
      <c r="AM436" s="85">
        <f t="shared" si="280"/>
        <v>0</v>
      </c>
      <c r="AO436" s="83">
        <f>'[1](09)'!$J436</f>
        <v>0</v>
      </c>
      <c r="AP436" s="84">
        <f>'[1](09)'!$K436</f>
        <v>0</v>
      </c>
      <c r="AQ436" s="85">
        <f t="shared" si="281"/>
        <v>0</v>
      </c>
      <c r="AS436" s="83">
        <f>'[1](10)'!$J436</f>
        <v>0</v>
      </c>
      <c r="AT436" s="84">
        <f>'[1](10)'!$K436</f>
        <v>0</v>
      </c>
      <c r="AU436" s="85">
        <f t="shared" si="282"/>
        <v>0</v>
      </c>
      <c r="AW436" s="83">
        <f>'[1](11)'!$J436</f>
        <v>0</v>
      </c>
      <c r="AX436" s="84">
        <f>'[1](11)'!$K436</f>
        <v>0</v>
      </c>
      <c r="AY436" s="85">
        <f t="shared" si="283"/>
        <v>0</v>
      </c>
      <c r="BA436" s="83">
        <f>'[1](12)'!$J436</f>
        <v>0</v>
      </c>
      <c r="BB436" s="84">
        <f>'[1](12)'!$K436</f>
        <v>0</v>
      </c>
      <c r="BC436" s="85">
        <f t="shared" si="284"/>
        <v>0</v>
      </c>
      <c r="BE436" s="86">
        <f t="shared" si="260"/>
        <v>0</v>
      </c>
      <c r="BF436" s="87">
        <f>IFERROR(HLOOKUP(BE436,A436:$BD$5001,$BL436,0),0)</f>
        <v>43131</v>
      </c>
      <c r="BG436" s="86">
        <f t="shared" si="261"/>
        <v>0</v>
      </c>
      <c r="BH436" s="87">
        <f>IFERROR(HLOOKUP(BG436,A436:$BD$5001,$BL436,0),0)</f>
        <v>43131</v>
      </c>
      <c r="BI436" s="88">
        <f t="shared" si="262"/>
        <v>0</v>
      </c>
      <c r="BJ436" s="89">
        <f t="shared" si="246"/>
        <v>0</v>
      </c>
      <c r="BL436" s="9">
        <f t="shared" si="247"/>
        <v>575</v>
      </c>
    </row>
    <row r="437" spans="1:64" ht="18" customHeight="1" outlineLevel="2">
      <c r="A437" s="74">
        <f>[1]DATA!A437</f>
        <v>112005</v>
      </c>
      <c r="B437" s="75" t="str">
        <f>[1]DATA!B437</f>
        <v>Lamb Whole Local</v>
      </c>
      <c r="C437" s="75" t="str">
        <f>[1]DATA!C437</f>
        <v>Kilogram</v>
      </c>
      <c r="E437" s="76"/>
      <c r="F437" s="77"/>
      <c r="G437" s="78"/>
      <c r="I437" s="76">
        <f>'[1](01)'!$J437</f>
        <v>0</v>
      </c>
      <c r="J437" s="77">
        <f>'[1](01)'!$K437</f>
        <v>0</v>
      </c>
      <c r="K437" s="78">
        <f t="shared" si="248"/>
        <v>0</v>
      </c>
      <c r="M437" s="76">
        <f>'[1](02)'!$J437</f>
        <v>0</v>
      </c>
      <c r="N437" s="77">
        <f>'[1](02)'!$K437</f>
        <v>0</v>
      </c>
      <c r="O437" s="78">
        <f t="shared" si="274"/>
        <v>0</v>
      </c>
      <c r="Q437" s="76">
        <f>'[1](03)'!$J437</f>
        <v>0</v>
      </c>
      <c r="R437" s="77">
        <f>'[1](03)'!$K437</f>
        <v>0</v>
      </c>
      <c r="S437" s="78">
        <f t="shared" si="275"/>
        <v>0</v>
      </c>
      <c r="U437" s="76">
        <f>'[1](04)'!$J437</f>
        <v>0</v>
      </c>
      <c r="V437" s="77">
        <f>'[1](04)'!$K437</f>
        <v>0</v>
      </c>
      <c r="W437" s="78">
        <f t="shared" si="276"/>
        <v>0</v>
      </c>
      <c r="Y437" s="76">
        <f>'[1](05)'!$J437</f>
        <v>0</v>
      </c>
      <c r="Z437" s="77">
        <f>'[1](05)'!$K437</f>
        <v>0</v>
      </c>
      <c r="AA437" s="78">
        <f t="shared" si="277"/>
        <v>0</v>
      </c>
      <c r="AC437" s="76">
        <f>'[1](06)'!$J437</f>
        <v>0</v>
      </c>
      <c r="AD437" s="77">
        <f>'[1](06)'!$K437</f>
        <v>0</v>
      </c>
      <c r="AE437" s="78">
        <f t="shared" si="278"/>
        <v>0</v>
      </c>
      <c r="AG437" s="76">
        <f>'[1](07)'!$J437</f>
        <v>0</v>
      </c>
      <c r="AH437" s="77">
        <f>'[1](07)'!$K437</f>
        <v>0</v>
      </c>
      <c r="AI437" s="78">
        <f t="shared" si="279"/>
        <v>0</v>
      </c>
      <c r="AK437" s="76">
        <f>'[1](08)'!$J437</f>
        <v>0</v>
      </c>
      <c r="AL437" s="77">
        <f>'[1](08)'!$K437</f>
        <v>0</v>
      </c>
      <c r="AM437" s="78">
        <f t="shared" si="280"/>
        <v>0</v>
      </c>
      <c r="AO437" s="76">
        <f>'[1](09)'!$J437</f>
        <v>0</v>
      </c>
      <c r="AP437" s="77">
        <f>'[1](09)'!$K437</f>
        <v>0</v>
      </c>
      <c r="AQ437" s="78">
        <f t="shared" si="281"/>
        <v>0</v>
      </c>
      <c r="AS437" s="76">
        <f>'[1](10)'!$J437</f>
        <v>0</v>
      </c>
      <c r="AT437" s="77">
        <f>'[1](10)'!$K437</f>
        <v>0</v>
      </c>
      <c r="AU437" s="78">
        <f t="shared" si="282"/>
        <v>0</v>
      </c>
      <c r="AW437" s="76">
        <f>'[1](11)'!$J437</f>
        <v>0</v>
      </c>
      <c r="AX437" s="77">
        <f>'[1](11)'!$K437</f>
        <v>0</v>
      </c>
      <c r="AY437" s="78">
        <f t="shared" si="283"/>
        <v>0</v>
      </c>
      <c r="BA437" s="76">
        <f>'[1](12)'!$J437</f>
        <v>0</v>
      </c>
      <c r="BB437" s="77">
        <f>'[1](12)'!$K437</f>
        <v>0</v>
      </c>
      <c r="BC437" s="78">
        <f t="shared" si="284"/>
        <v>0</v>
      </c>
      <c r="BE437" s="79">
        <f t="shared" si="260"/>
        <v>0</v>
      </c>
      <c r="BF437" s="80">
        <f>IFERROR(HLOOKUP(BE437,A437:$BD$5001,$BL437,0),0)</f>
        <v>43131</v>
      </c>
      <c r="BG437" s="79">
        <f t="shared" si="261"/>
        <v>0</v>
      </c>
      <c r="BH437" s="80">
        <f>IFERROR(HLOOKUP(BG437,A437:$BD$5001,$BL437,0),0)</f>
        <v>43131</v>
      </c>
      <c r="BI437" s="10">
        <f t="shared" si="262"/>
        <v>0</v>
      </c>
      <c r="BJ437" s="11">
        <f t="shared" si="246"/>
        <v>0</v>
      </c>
      <c r="BL437" s="9">
        <f t="shared" si="247"/>
        <v>574</v>
      </c>
    </row>
    <row r="438" spans="1:64" s="100" customFormat="1" ht="18" customHeight="1" outlineLevel="1">
      <c r="A438" s="90">
        <f>[1]DATA!A438</f>
        <v>0</v>
      </c>
      <c r="B438" s="91" t="str">
        <f>[1]DATA!B438</f>
        <v>Total Lamp</v>
      </c>
      <c r="C438" s="91">
        <f>[1]DATA!C438</f>
        <v>0</v>
      </c>
      <c r="D438" s="92"/>
      <c r="E438" s="93"/>
      <c r="F438" s="94"/>
      <c r="G438" s="95"/>
      <c r="H438" s="92"/>
      <c r="I438" s="93"/>
      <c r="J438" s="94">
        <f>'[1](01)'!$K438</f>
        <v>0</v>
      </c>
      <c r="K438" s="95"/>
      <c r="L438" s="92"/>
      <c r="M438" s="93"/>
      <c r="N438" s="94">
        <f>'[1](02)'!$K438</f>
        <v>0</v>
      </c>
      <c r="O438" s="95"/>
      <c r="P438" s="92"/>
      <c r="Q438" s="93"/>
      <c r="R438" s="94">
        <f>'[1](03)'!$K438</f>
        <v>0</v>
      </c>
      <c r="S438" s="95"/>
      <c r="T438" s="92"/>
      <c r="U438" s="93"/>
      <c r="V438" s="94">
        <f>'[1](04)'!$K438</f>
        <v>0</v>
      </c>
      <c r="W438" s="95"/>
      <c r="X438" s="92"/>
      <c r="Y438" s="93"/>
      <c r="Z438" s="94">
        <f>'[1](05)'!$K438</f>
        <v>0</v>
      </c>
      <c r="AA438" s="95"/>
      <c r="AB438" s="92"/>
      <c r="AC438" s="93"/>
      <c r="AD438" s="94">
        <f>'[1](06)'!$K438</f>
        <v>0</v>
      </c>
      <c r="AE438" s="95"/>
      <c r="AF438" s="92"/>
      <c r="AG438" s="93"/>
      <c r="AH438" s="94">
        <f>'[1](07)'!$K438</f>
        <v>0</v>
      </c>
      <c r="AI438" s="95"/>
      <c r="AJ438" s="92"/>
      <c r="AK438" s="93"/>
      <c r="AL438" s="94">
        <f>'[1](08)'!$K438</f>
        <v>0</v>
      </c>
      <c r="AM438" s="95"/>
      <c r="AN438" s="92"/>
      <c r="AO438" s="93"/>
      <c r="AP438" s="94">
        <f>'[1](09)'!$K438</f>
        <v>0</v>
      </c>
      <c r="AQ438" s="95"/>
      <c r="AR438" s="92"/>
      <c r="AS438" s="93"/>
      <c r="AT438" s="94">
        <f>'[1](10)'!$K438</f>
        <v>0</v>
      </c>
      <c r="AU438" s="95"/>
      <c r="AV438" s="92"/>
      <c r="AW438" s="93"/>
      <c r="AX438" s="94">
        <f>'[1](11)'!$K438</f>
        <v>0</v>
      </c>
      <c r="AY438" s="95"/>
      <c r="AZ438" s="92"/>
      <c r="BA438" s="93"/>
      <c r="BB438" s="94">
        <f>'[1](12)'!$K438</f>
        <v>0</v>
      </c>
      <c r="BC438" s="95"/>
      <c r="BD438" s="92"/>
      <c r="BE438" s="96"/>
      <c r="BF438" s="97"/>
      <c r="BG438" s="96"/>
      <c r="BH438" s="97"/>
      <c r="BI438" s="98"/>
      <c r="BJ438" s="99">
        <f t="shared" si="246"/>
        <v>0</v>
      </c>
      <c r="BK438" s="92"/>
      <c r="BL438" s="9">
        <f t="shared" si="247"/>
        <v>573</v>
      </c>
    </row>
    <row r="439" spans="1:64" ht="18" customHeight="1" outlineLevel="2">
      <c r="A439" s="101">
        <f>[1]DATA!A439</f>
        <v>0</v>
      </c>
      <c r="B439" s="102" t="str">
        <f>[1]DATA!B439</f>
        <v>Meat Product</v>
      </c>
      <c r="C439" s="102">
        <f>[1]DATA!C439</f>
        <v>0</v>
      </c>
      <c r="E439" s="103"/>
      <c r="F439" s="104"/>
      <c r="G439" s="105"/>
      <c r="I439" s="103"/>
      <c r="J439" s="104"/>
      <c r="K439" s="105"/>
      <c r="M439" s="103"/>
      <c r="N439" s="104"/>
      <c r="O439" s="105"/>
      <c r="Q439" s="103"/>
      <c r="R439" s="104"/>
      <c r="S439" s="105"/>
      <c r="U439" s="103"/>
      <c r="V439" s="104"/>
      <c r="W439" s="105"/>
      <c r="Y439" s="103"/>
      <c r="Z439" s="104"/>
      <c r="AA439" s="105"/>
      <c r="AC439" s="103"/>
      <c r="AD439" s="104"/>
      <c r="AE439" s="105"/>
      <c r="AG439" s="103"/>
      <c r="AH439" s="104"/>
      <c r="AI439" s="105"/>
      <c r="AK439" s="103"/>
      <c r="AL439" s="104"/>
      <c r="AM439" s="105"/>
      <c r="AO439" s="103"/>
      <c r="AP439" s="104"/>
      <c r="AQ439" s="105"/>
      <c r="AS439" s="103"/>
      <c r="AT439" s="104"/>
      <c r="AU439" s="105"/>
      <c r="AW439" s="103"/>
      <c r="AX439" s="104"/>
      <c r="AY439" s="105"/>
      <c r="BA439" s="103"/>
      <c r="BB439" s="104"/>
      <c r="BC439" s="105"/>
      <c r="BE439" s="106"/>
      <c r="BF439" s="107"/>
      <c r="BG439" s="106"/>
      <c r="BH439" s="107"/>
      <c r="BI439" s="108"/>
      <c r="BJ439" s="109">
        <f t="shared" si="246"/>
        <v>0</v>
      </c>
      <c r="BL439" s="9">
        <f t="shared" si="247"/>
        <v>572</v>
      </c>
    </row>
    <row r="440" spans="1:64" ht="18" customHeight="1" outlineLevel="2">
      <c r="A440" s="74">
        <f>[1]DATA!A440</f>
        <v>113001</v>
      </c>
      <c r="B440" s="75" t="str">
        <f>[1]DATA!B440</f>
        <v>Beef Bacon</v>
      </c>
      <c r="C440" s="75" t="str">
        <f>[1]DATA!C440</f>
        <v>Kilogram</v>
      </c>
      <c r="E440" s="76"/>
      <c r="F440" s="77"/>
      <c r="G440" s="78"/>
      <c r="I440" s="76">
        <f>'[1](01)'!$J440</f>
        <v>0</v>
      </c>
      <c r="J440" s="77">
        <f>'[1](01)'!$K440</f>
        <v>0</v>
      </c>
      <c r="K440" s="78">
        <f t="shared" si="248"/>
        <v>0</v>
      </c>
      <c r="M440" s="76">
        <f>'[1](02)'!$J440</f>
        <v>0</v>
      </c>
      <c r="N440" s="77">
        <f>'[1](02)'!$K440</f>
        <v>0</v>
      </c>
      <c r="O440" s="78">
        <f t="shared" ref="O440:O453" si="285">IF(M440&gt;=I440,IFERROR(SUM(M440-I440)/M440,0),IF(M440&lt;=I440,IFERROR(-SUM(I440-M440)/M440,0)))</f>
        <v>0</v>
      </c>
      <c r="Q440" s="76">
        <f>'[1](03)'!$J440</f>
        <v>0</v>
      </c>
      <c r="R440" s="77">
        <f>'[1](03)'!$K440</f>
        <v>0</v>
      </c>
      <c r="S440" s="78">
        <f t="shared" ref="S440:S453" si="286">IF(Q440&gt;=M440,IFERROR(SUM(Q440-M440)/Q440,0),IF(Q440&lt;=M440,IFERROR(-SUM(M440-Q440)/Q440,0)))</f>
        <v>0</v>
      </c>
      <c r="U440" s="76">
        <f>'[1](04)'!$J440</f>
        <v>0</v>
      </c>
      <c r="V440" s="77">
        <f>'[1](04)'!$K440</f>
        <v>0</v>
      </c>
      <c r="W440" s="78">
        <f t="shared" ref="W440:W453" si="287">IF(U440&gt;=Q440,IFERROR(SUM(U440-Q440)/U440,0),IF(U440&lt;=Q440,IFERROR(-SUM(Q440-U440)/U440,0)))</f>
        <v>0</v>
      </c>
      <c r="Y440" s="76">
        <f>'[1](05)'!$J440</f>
        <v>0</v>
      </c>
      <c r="Z440" s="77">
        <f>'[1](05)'!$K440</f>
        <v>0</v>
      </c>
      <c r="AA440" s="78">
        <f t="shared" ref="AA440:AA453" si="288">IF(Y440&gt;=U440,IFERROR(SUM(Y440-U440)/Y440,0),IF(Y440&lt;=U440,IFERROR(-SUM(U440-Y440)/Y440,0)))</f>
        <v>0</v>
      </c>
      <c r="AC440" s="76">
        <f>'[1](06)'!$J440</f>
        <v>0</v>
      </c>
      <c r="AD440" s="77">
        <f>'[1](06)'!$K440</f>
        <v>0</v>
      </c>
      <c r="AE440" s="78">
        <f t="shared" ref="AE440:AE453" si="289">IF(AC440&gt;=Y440,IFERROR(SUM(AC440-Y440)/AC440,0),IF(AC440&lt;=Y440,IFERROR(-SUM(Y440-AC440)/AC440,0)))</f>
        <v>0</v>
      </c>
      <c r="AG440" s="76">
        <f>'[1](07)'!$J440</f>
        <v>0</v>
      </c>
      <c r="AH440" s="77">
        <f>'[1](07)'!$K440</f>
        <v>0</v>
      </c>
      <c r="AI440" s="78">
        <f t="shared" ref="AI440:AI453" si="290">IF(AG440&gt;=AC440,IFERROR(SUM(AG440-AC440)/AG440,0),IF(AG440&lt;=AC440,IFERROR(-SUM(AC440-AG440)/AG440,0)))</f>
        <v>0</v>
      </c>
      <c r="AK440" s="76">
        <f>'[1](08)'!$J440</f>
        <v>0</v>
      </c>
      <c r="AL440" s="77">
        <f>'[1](08)'!$K440</f>
        <v>0</v>
      </c>
      <c r="AM440" s="78">
        <f t="shared" ref="AM440:AM453" si="291">IF(AK440&gt;=AG440,IFERROR(SUM(AK440-AG440)/AK440,0),IF(AK440&lt;=AG440,IFERROR(-SUM(AG440-AK440)/AK440,0)))</f>
        <v>0</v>
      </c>
      <c r="AO440" s="76">
        <f>'[1](09)'!$J440</f>
        <v>0</v>
      </c>
      <c r="AP440" s="77">
        <f>'[1](09)'!$K440</f>
        <v>0</v>
      </c>
      <c r="AQ440" s="78">
        <f t="shared" ref="AQ440:AQ453" si="292">IF(AO440&gt;=AK440,IFERROR(SUM(AO440-AK440)/AO440,0),IF(AO440&lt;=AK440,IFERROR(-SUM(AK440-AO440)/AO440,0)))</f>
        <v>0</v>
      </c>
      <c r="AS440" s="76">
        <f>'[1](10)'!$J440</f>
        <v>0</v>
      </c>
      <c r="AT440" s="77">
        <f>'[1](10)'!$K440</f>
        <v>0</v>
      </c>
      <c r="AU440" s="78">
        <f t="shared" ref="AU440:AU453" si="293">IF(AS440&gt;=AO440,IFERROR(SUM(AS440-AO440)/AS440,0),IF(AS440&lt;=AO440,IFERROR(-SUM(AO440-AS440)/AS440,0)))</f>
        <v>0</v>
      </c>
      <c r="AW440" s="76">
        <f>'[1](11)'!$J440</f>
        <v>0</v>
      </c>
      <c r="AX440" s="77">
        <f>'[1](11)'!$K440</f>
        <v>0</v>
      </c>
      <c r="AY440" s="78">
        <f t="shared" ref="AY440:AY453" si="294">IF(AW440&gt;=AS440,IFERROR(SUM(AW440-AS440)/AW440,0),IF(AW440&lt;=AS440,IFERROR(-SUM(AS440-AW440)/AW440,0)))</f>
        <v>0</v>
      </c>
      <c r="BA440" s="76">
        <f>'[1](12)'!$J440</f>
        <v>0</v>
      </c>
      <c r="BB440" s="77">
        <f>'[1](12)'!$K440</f>
        <v>0</v>
      </c>
      <c r="BC440" s="78">
        <f t="shared" ref="BC440:BC453" si="295">IF(BA440&gt;=AW440,IFERROR(SUM(BA440-AW440)/BA440,0),IF(BA440&lt;=AW440,IFERROR(-SUM(AW440-BA440)/BA440,0)))</f>
        <v>0</v>
      </c>
      <c r="BE440" s="79">
        <f t="shared" si="260"/>
        <v>0</v>
      </c>
      <c r="BF440" s="80">
        <f>IFERROR(HLOOKUP(BE440,A440:$BD$5001,$BL440,0),0)</f>
        <v>43131</v>
      </c>
      <c r="BG440" s="79">
        <f t="shared" si="261"/>
        <v>0</v>
      </c>
      <c r="BH440" s="80">
        <f>IFERROR(HLOOKUP(BG440,A440:$BD$5001,$BL440,0),0)</f>
        <v>43131</v>
      </c>
      <c r="BI440" s="10">
        <f t="shared" si="262"/>
        <v>0</v>
      </c>
      <c r="BJ440" s="11">
        <f t="shared" si="246"/>
        <v>0</v>
      </c>
      <c r="BL440" s="9">
        <f t="shared" si="247"/>
        <v>571</v>
      </c>
    </row>
    <row r="441" spans="1:64" ht="18" customHeight="1" outlineLevel="2">
      <c r="A441" s="81">
        <f>[1]DATA!A441</f>
        <v>113002</v>
      </c>
      <c r="B441" s="82" t="str">
        <f>[1]DATA!B441</f>
        <v>Beef Sausage Local</v>
      </c>
      <c r="C441" s="82" t="str">
        <f>[1]DATA!C441</f>
        <v>Kilogram</v>
      </c>
      <c r="E441" s="83"/>
      <c r="F441" s="84"/>
      <c r="G441" s="85"/>
      <c r="I441" s="83">
        <f>'[1](01)'!$J441</f>
        <v>0</v>
      </c>
      <c r="J441" s="84">
        <f>'[1](01)'!$K441</f>
        <v>0</v>
      </c>
      <c r="K441" s="85">
        <f t="shared" si="248"/>
        <v>0</v>
      </c>
      <c r="M441" s="83">
        <f>'[1](02)'!$J441</f>
        <v>0</v>
      </c>
      <c r="N441" s="84">
        <f>'[1](02)'!$K441</f>
        <v>0</v>
      </c>
      <c r="O441" s="85">
        <f t="shared" si="285"/>
        <v>0</v>
      </c>
      <c r="Q441" s="83">
        <f>'[1](03)'!$J441</f>
        <v>0</v>
      </c>
      <c r="R441" s="84">
        <f>'[1](03)'!$K441</f>
        <v>0</v>
      </c>
      <c r="S441" s="85">
        <f t="shared" si="286"/>
        <v>0</v>
      </c>
      <c r="U441" s="83">
        <f>'[1](04)'!$J441</f>
        <v>0</v>
      </c>
      <c r="V441" s="84">
        <f>'[1](04)'!$K441</f>
        <v>0</v>
      </c>
      <c r="W441" s="85">
        <f t="shared" si="287"/>
        <v>0</v>
      </c>
      <c r="Y441" s="83">
        <f>'[1](05)'!$J441</f>
        <v>0</v>
      </c>
      <c r="Z441" s="84">
        <f>'[1](05)'!$K441</f>
        <v>0</v>
      </c>
      <c r="AA441" s="85">
        <f t="shared" si="288"/>
        <v>0</v>
      </c>
      <c r="AC441" s="83">
        <f>'[1](06)'!$J441</f>
        <v>0</v>
      </c>
      <c r="AD441" s="84">
        <f>'[1](06)'!$K441</f>
        <v>0</v>
      </c>
      <c r="AE441" s="85">
        <f t="shared" si="289"/>
        <v>0</v>
      </c>
      <c r="AG441" s="83">
        <f>'[1](07)'!$J441</f>
        <v>0</v>
      </c>
      <c r="AH441" s="84">
        <f>'[1](07)'!$K441</f>
        <v>0</v>
      </c>
      <c r="AI441" s="85">
        <f t="shared" si="290"/>
        <v>0</v>
      </c>
      <c r="AK441" s="83">
        <f>'[1](08)'!$J441</f>
        <v>0</v>
      </c>
      <c r="AL441" s="84">
        <f>'[1](08)'!$K441</f>
        <v>0</v>
      </c>
      <c r="AM441" s="85">
        <f t="shared" si="291"/>
        <v>0</v>
      </c>
      <c r="AO441" s="83">
        <f>'[1](09)'!$J441</f>
        <v>0</v>
      </c>
      <c r="AP441" s="84">
        <f>'[1](09)'!$K441</f>
        <v>0</v>
      </c>
      <c r="AQ441" s="85">
        <f t="shared" si="292"/>
        <v>0</v>
      </c>
      <c r="AS441" s="83">
        <f>'[1](10)'!$J441</f>
        <v>0</v>
      </c>
      <c r="AT441" s="84">
        <f>'[1](10)'!$K441</f>
        <v>0</v>
      </c>
      <c r="AU441" s="85">
        <f t="shared" si="293"/>
        <v>0</v>
      </c>
      <c r="AW441" s="83">
        <f>'[1](11)'!$J441</f>
        <v>0</v>
      </c>
      <c r="AX441" s="84">
        <f>'[1](11)'!$K441</f>
        <v>0</v>
      </c>
      <c r="AY441" s="85">
        <f t="shared" si="294"/>
        <v>0</v>
      </c>
      <c r="BA441" s="83">
        <f>'[1](12)'!$J441</f>
        <v>0</v>
      </c>
      <c r="BB441" s="84">
        <f>'[1](12)'!$K441</f>
        <v>0</v>
      </c>
      <c r="BC441" s="85">
        <f t="shared" si="295"/>
        <v>0</v>
      </c>
      <c r="BE441" s="86">
        <f t="shared" si="260"/>
        <v>0</v>
      </c>
      <c r="BF441" s="87">
        <f>IFERROR(HLOOKUP(BE441,A441:$BD$5001,$BL441,0),0)</f>
        <v>43131</v>
      </c>
      <c r="BG441" s="86">
        <f t="shared" si="261"/>
        <v>0</v>
      </c>
      <c r="BH441" s="87">
        <f>IFERROR(HLOOKUP(BG441,A441:$BD$5001,$BL441,0),0)</f>
        <v>43131</v>
      </c>
      <c r="BI441" s="88">
        <f t="shared" si="262"/>
        <v>0</v>
      </c>
      <c r="BJ441" s="89">
        <f t="shared" si="246"/>
        <v>0</v>
      </c>
      <c r="BL441" s="9">
        <f t="shared" si="247"/>
        <v>570</v>
      </c>
    </row>
    <row r="442" spans="1:64" ht="18" customHeight="1" outlineLevel="2">
      <c r="A442" s="74">
        <f>[1]DATA!A442</f>
        <v>113003</v>
      </c>
      <c r="B442" s="75" t="str">
        <f>[1]DATA!B442</f>
        <v>Chicken Nuggets 400 Gr</v>
      </c>
      <c r="C442" s="75" t="str">
        <f>[1]DATA!C442</f>
        <v>Pkt 400 Gr</v>
      </c>
      <c r="E442" s="76"/>
      <c r="F442" s="77"/>
      <c r="G442" s="78"/>
      <c r="I442" s="76">
        <f>'[1](01)'!$J442</f>
        <v>0</v>
      </c>
      <c r="J442" s="77">
        <f>'[1](01)'!$K442</f>
        <v>0</v>
      </c>
      <c r="K442" s="78">
        <f t="shared" si="248"/>
        <v>0</v>
      </c>
      <c r="M442" s="76">
        <f>'[1](02)'!$J442</f>
        <v>0</v>
      </c>
      <c r="N442" s="77">
        <f>'[1](02)'!$K442</f>
        <v>0</v>
      </c>
      <c r="O442" s="78">
        <f t="shared" si="285"/>
        <v>0</v>
      </c>
      <c r="Q442" s="76">
        <f>'[1](03)'!$J442</f>
        <v>0</v>
      </c>
      <c r="R442" s="77">
        <f>'[1](03)'!$K442</f>
        <v>0</v>
      </c>
      <c r="S442" s="78">
        <f t="shared" si="286"/>
        <v>0</v>
      </c>
      <c r="U442" s="76">
        <f>'[1](04)'!$J442</f>
        <v>0</v>
      </c>
      <c r="V442" s="77">
        <f>'[1](04)'!$K442</f>
        <v>0</v>
      </c>
      <c r="W442" s="78">
        <f t="shared" si="287"/>
        <v>0</v>
      </c>
      <c r="Y442" s="76">
        <f>'[1](05)'!$J442</f>
        <v>0</v>
      </c>
      <c r="Z442" s="77">
        <f>'[1](05)'!$K442</f>
        <v>0</v>
      </c>
      <c r="AA442" s="78">
        <f t="shared" si="288"/>
        <v>0</v>
      </c>
      <c r="AC442" s="76">
        <f>'[1](06)'!$J442</f>
        <v>0</v>
      </c>
      <c r="AD442" s="77">
        <f>'[1](06)'!$K442</f>
        <v>0</v>
      </c>
      <c r="AE442" s="78">
        <f t="shared" si="289"/>
        <v>0</v>
      </c>
      <c r="AG442" s="76">
        <f>'[1](07)'!$J442</f>
        <v>0</v>
      </c>
      <c r="AH442" s="77">
        <f>'[1](07)'!$K442</f>
        <v>0</v>
      </c>
      <c r="AI442" s="78">
        <f t="shared" si="290"/>
        <v>0</v>
      </c>
      <c r="AK442" s="76">
        <f>'[1](08)'!$J442</f>
        <v>0</v>
      </c>
      <c r="AL442" s="77">
        <f>'[1](08)'!$K442</f>
        <v>0</v>
      </c>
      <c r="AM442" s="78">
        <f t="shared" si="291"/>
        <v>0</v>
      </c>
      <c r="AO442" s="76">
        <f>'[1](09)'!$J442</f>
        <v>0</v>
      </c>
      <c r="AP442" s="77">
        <f>'[1](09)'!$K442</f>
        <v>0</v>
      </c>
      <c r="AQ442" s="78">
        <f t="shared" si="292"/>
        <v>0</v>
      </c>
      <c r="AS442" s="76">
        <f>'[1](10)'!$J442</f>
        <v>0</v>
      </c>
      <c r="AT442" s="77">
        <f>'[1](10)'!$K442</f>
        <v>0</v>
      </c>
      <c r="AU442" s="78">
        <f t="shared" si="293"/>
        <v>0</v>
      </c>
      <c r="AW442" s="76">
        <f>'[1](11)'!$J442</f>
        <v>0</v>
      </c>
      <c r="AX442" s="77">
        <f>'[1](11)'!$K442</f>
        <v>0</v>
      </c>
      <c r="AY442" s="78">
        <f t="shared" si="294"/>
        <v>0</v>
      </c>
      <c r="BA442" s="76">
        <f>'[1](12)'!$J442</f>
        <v>0</v>
      </c>
      <c r="BB442" s="77">
        <f>'[1](12)'!$K442</f>
        <v>0</v>
      </c>
      <c r="BC442" s="78">
        <f t="shared" si="295"/>
        <v>0</v>
      </c>
      <c r="BE442" s="79">
        <f t="shared" si="260"/>
        <v>0</v>
      </c>
      <c r="BF442" s="80">
        <f>IFERROR(HLOOKUP(BE442,A442:$BD$5001,$BL442,0),0)</f>
        <v>43131</v>
      </c>
      <c r="BG442" s="79">
        <f t="shared" si="261"/>
        <v>0</v>
      </c>
      <c r="BH442" s="80">
        <f>IFERROR(HLOOKUP(BG442,A442:$BD$5001,$BL442,0),0)</f>
        <v>43131</v>
      </c>
      <c r="BI442" s="10">
        <f t="shared" si="262"/>
        <v>0</v>
      </c>
      <c r="BJ442" s="11">
        <f t="shared" si="246"/>
        <v>0</v>
      </c>
      <c r="BL442" s="9">
        <f t="shared" si="247"/>
        <v>569</v>
      </c>
    </row>
    <row r="443" spans="1:64" ht="18" customHeight="1" outlineLevel="2">
      <c r="A443" s="81">
        <f>[1]DATA!A443</f>
        <v>113004</v>
      </c>
      <c r="B443" s="82" t="str">
        <f>[1]DATA!B443</f>
        <v>Chicken Nuggets 800 Gr</v>
      </c>
      <c r="C443" s="82" t="str">
        <f>[1]DATA!C443</f>
        <v>Pkt 800 Gr</v>
      </c>
      <c r="E443" s="83"/>
      <c r="F443" s="84"/>
      <c r="G443" s="85"/>
      <c r="I443" s="83">
        <f>'[1](01)'!$J443</f>
        <v>0</v>
      </c>
      <c r="J443" s="84">
        <f>'[1](01)'!$K443</f>
        <v>0</v>
      </c>
      <c r="K443" s="85">
        <f t="shared" si="248"/>
        <v>0</v>
      </c>
      <c r="M443" s="83">
        <f>'[1](02)'!$J443</f>
        <v>0</v>
      </c>
      <c r="N443" s="84">
        <f>'[1](02)'!$K443</f>
        <v>0</v>
      </c>
      <c r="O443" s="85">
        <f t="shared" si="285"/>
        <v>0</v>
      </c>
      <c r="Q443" s="83">
        <f>'[1](03)'!$J443</f>
        <v>0</v>
      </c>
      <c r="R443" s="84">
        <f>'[1](03)'!$K443</f>
        <v>0</v>
      </c>
      <c r="S443" s="85">
        <f t="shared" si="286"/>
        <v>0</v>
      </c>
      <c r="U443" s="83">
        <f>'[1](04)'!$J443</f>
        <v>0</v>
      </c>
      <c r="V443" s="84">
        <f>'[1](04)'!$K443</f>
        <v>0</v>
      </c>
      <c r="W443" s="85">
        <f t="shared" si="287"/>
        <v>0</v>
      </c>
      <c r="Y443" s="83">
        <f>'[1](05)'!$J443</f>
        <v>0</v>
      </c>
      <c r="Z443" s="84">
        <f>'[1](05)'!$K443</f>
        <v>0</v>
      </c>
      <c r="AA443" s="85">
        <f t="shared" si="288"/>
        <v>0</v>
      </c>
      <c r="AC443" s="83">
        <f>'[1](06)'!$J443</f>
        <v>0</v>
      </c>
      <c r="AD443" s="84">
        <f>'[1](06)'!$K443</f>
        <v>0</v>
      </c>
      <c r="AE443" s="85">
        <f t="shared" si="289"/>
        <v>0</v>
      </c>
      <c r="AG443" s="83">
        <f>'[1](07)'!$J443</f>
        <v>0</v>
      </c>
      <c r="AH443" s="84">
        <f>'[1](07)'!$K443</f>
        <v>0</v>
      </c>
      <c r="AI443" s="85">
        <f t="shared" si="290"/>
        <v>0</v>
      </c>
      <c r="AK443" s="83">
        <f>'[1](08)'!$J443</f>
        <v>0</v>
      </c>
      <c r="AL443" s="84">
        <f>'[1](08)'!$K443</f>
        <v>0</v>
      </c>
      <c r="AM443" s="85">
        <f t="shared" si="291"/>
        <v>0</v>
      </c>
      <c r="AO443" s="83">
        <f>'[1](09)'!$J443</f>
        <v>0</v>
      </c>
      <c r="AP443" s="84">
        <f>'[1](09)'!$K443</f>
        <v>0</v>
      </c>
      <c r="AQ443" s="85">
        <f t="shared" si="292"/>
        <v>0</v>
      </c>
      <c r="AS443" s="83">
        <f>'[1](10)'!$J443</f>
        <v>0</v>
      </c>
      <c r="AT443" s="84">
        <f>'[1](10)'!$K443</f>
        <v>0</v>
      </c>
      <c r="AU443" s="85">
        <f t="shared" si="293"/>
        <v>0</v>
      </c>
      <c r="AW443" s="83">
        <f>'[1](11)'!$J443</f>
        <v>0</v>
      </c>
      <c r="AX443" s="84">
        <f>'[1](11)'!$K443</f>
        <v>0</v>
      </c>
      <c r="AY443" s="85">
        <f t="shared" si="294"/>
        <v>0</v>
      </c>
      <c r="BA443" s="83">
        <f>'[1](12)'!$J443</f>
        <v>0</v>
      </c>
      <c r="BB443" s="84">
        <f>'[1](12)'!$K443</f>
        <v>0</v>
      </c>
      <c r="BC443" s="85">
        <f t="shared" si="295"/>
        <v>0</v>
      </c>
      <c r="BE443" s="86">
        <f t="shared" si="260"/>
        <v>0</v>
      </c>
      <c r="BF443" s="87">
        <f>IFERROR(HLOOKUP(BE443,A443:$BD$5001,$BL443,0),0)</f>
        <v>43131</v>
      </c>
      <c r="BG443" s="86">
        <f t="shared" si="261"/>
        <v>0</v>
      </c>
      <c r="BH443" s="87">
        <f>IFERROR(HLOOKUP(BG443,A443:$BD$5001,$BL443,0),0)</f>
        <v>43131</v>
      </c>
      <c r="BI443" s="88">
        <f t="shared" si="262"/>
        <v>0</v>
      </c>
      <c r="BJ443" s="89">
        <f t="shared" si="246"/>
        <v>0</v>
      </c>
      <c r="BL443" s="9">
        <f t="shared" si="247"/>
        <v>568</v>
      </c>
    </row>
    <row r="444" spans="1:64" ht="18" customHeight="1" outlineLevel="2">
      <c r="A444" s="74">
        <f>[1]DATA!A444</f>
        <v>113005</v>
      </c>
      <c r="B444" s="75" t="str">
        <f>[1]DATA!B444</f>
        <v>Chicken Sausage</v>
      </c>
      <c r="C444" s="75" t="str">
        <f>[1]DATA!C444</f>
        <v>Kilogram</v>
      </c>
      <c r="E444" s="76"/>
      <c r="F444" s="77"/>
      <c r="G444" s="78"/>
      <c r="I444" s="76">
        <f>'[1](01)'!$J444</f>
        <v>0</v>
      </c>
      <c r="J444" s="77">
        <f>'[1](01)'!$K444</f>
        <v>0</v>
      </c>
      <c r="K444" s="78">
        <f t="shared" si="248"/>
        <v>0</v>
      </c>
      <c r="M444" s="76">
        <f>'[1](02)'!$J444</f>
        <v>0</v>
      </c>
      <c r="N444" s="77">
        <f>'[1](02)'!$K444</f>
        <v>0</v>
      </c>
      <c r="O444" s="78">
        <f t="shared" si="285"/>
        <v>0</v>
      </c>
      <c r="Q444" s="76">
        <f>'[1](03)'!$J444</f>
        <v>0</v>
      </c>
      <c r="R444" s="77">
        <f>'[1](03)'!$K444</f>
        <v>0</v>
      </c>
      <c r="S444" s="78">
        <f t="shared" si="286"/>
        <v>0</v>
      </c>
      <c r="U444" s="76">
        <f>'[1](04)'!$J444</f>
        <v>0</v>
      </c>
      <c r="V444" s="77">
        <f>'[1](04)'!$K444</f>
        <v>0</v>
      </c>
      <c r="W444" s="78">
        <f t="shared" si="287"/>
        <v>0</v>
      </c>
      <c r="Y444" s="76">
        <f>'[1](05)'!$J444</f>
        <v>0</v>
      </c>
      <c r="Z444" s="77">
        <f>'[1](05)'!$K444</f>
        <v>0</v>
      </c>
      <c r="AA444" s="78">
        <f t="shared" si="288"/>
        <v>0</v>
      </c>
      <c r="AC444" s="76">
        <f>'[1](06)'!$J444</f>
        <v>0</v>
      </c>
      <c r="AD444" s="77">
        <f>'[1](06)'!$K444</f>
        <v>0</v>
      </c>
      <c r="AE444" s="78">
        <f t="shared" si="289"/>
        <v>0</v>
      </c>
      <c r="AG444" s="76">
        <f>'[1](07)'!$J444</f>
        <v>0</v>
      </c>
      <c r="AH444" s="77">
        <f>'[1](07)'!$K444</f>
        <v>0</v>
      </c>
      <c r="AI444" s="78">
        <f t="shared" si="290"/>
        <v>0</v>
      </c>
      <c r="AK444" s="76">
        <f>'[1](08)'!$J444</f>
        <v>0</v>
      </c>
      <c r="AL444" s="77">
        <f>'[1](08)'!$K444</f>
        <v>0</v>
      </c>
      <c r="AM444" s="78">
        <f t="shared" si="291"/>
        <v>0</v>
      </c>
      <c r="AO444" s="76">
        <f>'[1](09)'!$J444</f>
        <v>0</v>
      </c>
      <c r="AP444" s="77">
        <f>'[1](09)'!$K444</f>
        <v>0</v>
      </c>
      <c r="AQ444" s="78">
        <f t="shared" si="292"/>
        <v>0</v>
      </c>
      <c r="AS444" s="76">
        <f>'[1](10)'!$J444</f>
        <v>0</v>
      </c>
      <c r="AT444" s="77">
        <f>'[1](10)'!$K444</f>
        <v>0</v>
      </c>
      <c r="AU444" s="78">
        <f t="shared" si="293"/>
        <v>0</v>
      </c>
      <c r="AW444" s="76">
        <f>'[1](11)'!$J444</f>
        <v>0</v>
      </c>
      <c r="AX444" s="77">
        <f>'[1](11)'!$K444</f>
        <v>0</v>
      </c>
      <c r="AY444" s="78">
        <f t="shared" si="294"/>
        <v>0</v>
      </c>
      <c r="BA444" s="76">
        <f>'[1](12)'!$J444</f>
        <v>0</v>
      </c>
      <c r="BB444" s="77">
        <f>'[1](12)'!$K444</f>
        <v>0</v>
      </c>
      <c r="BC444" s="78">
        <f t="shared" si="295"/>
        <v>0</v>
      </c>
      <c r="BE444" s="79">
        <f t="shared" si="260"/>
        <v>0</v>
      </c>
      <c r="BF444" s="80">
        <f>IFERROR(HLOOKUP(BE444,A444:$BD$5001,$BL444,0),0)</f>
        <v>43131</v>
      </c>
      <c r="BG444" s="79">
        <f t="shared" si="261"/>
        <v>0</v>
      </c>
      <c r="BH444" s="80">
        <f>IFERROR(HLOOKUP(BG444,A444:$BD$5001,$BL444,0),0)</f>
        <v>43131</v>
      </c>
      <c r="BI444" s="10">
        <f t="shared" si="262"/>
        <v>0</v>
      </c>
      <c r="BJ444" s="11">
        <f t="shared" si="246"/>
        <v>0</v>
      </c>
      <c r="BL444" s="9">
        <f t="shared" si="247"/>
        <v>567</v>
      </c>
    </row>
    <row r="445" spans="1:64" ht="18" customHeight="1" outlineLevel="2">
      <c r="A445" s="81">
        <f>[1]DATA!A445</f>
        <v>113006</v>
      </c>
      <c r="B445" s="82" t="str">
        <f>[1]DATA!B445</f>
        <v>Beef Corn</v>
      </c>
      <c r="C445" s="82" t="str">
        <f>[1]DATA!C445</f>
        <v>Kilogram</v>
      </c>
      <c r="E445" s="83"/>
      <c r="F445" s="84"/>
      <c r="G445" s="85"/>
      <c r="I445" s="83">
        <f>'[1](01)'!$J445</f>
        <v>0</v>
      </c>
      <c r="J445" s="84">
        <f>'[1](01)'!$K445</f>
        <v>0</v>
      </c>
      <c r="K445" s="85">
        <f t="shared" si="248"/>
        <v>0</v>
      </c>
      <c r="M445" s="83">
        <f>'[1](02)'!$J445</f>
        <v>0</v>
      </c>
      <c r="N445" s="84">
        <f>'[1](02)'!$K445</f>
        <v>0</v>
      </c>
      <c r="O445" s="85">
        <f t="shared" si="285"/>
        <v>0</v>
      </c>
      <c r="Q445" s="83">
        <f>'[1](03)'!$J445</f>
        <v>0</v>
      </c>
      <c r="R445" s="84">
        <f>'[1](03)'!$K445</f>
        <v>0</v>
      </c>
      <c r="S445" s="85">
        <f t="shared" si="286"/>
        <v>0</v>
      </c>
      <c r="U445" s="83">
        <f>'[1](04)'!$J445</f>
        <v>0</v>
      </c>
      <c r="V445" s="84">
        <f>'[1](04)'!$K445</f>
        <v>0</v>
      </c>
      <c r="W445" s="85">
        <f t="shared" si="287"/>
        <v>0</v>
      </c>
      <c r="Y445" s="83">
        <f>'[1](05)'!$J445</f>
        <v>0</v>
      </c>
      <c r="Z445" s="84">
        <f>'[1](05)'!$K445</f>
        <v>0</v>
      </c>
      <c r="AA445" s="85">
        <f t="shared" si="288"/>
        <v>0</v>
      </c>
      <c r="AC445" s="83">
        <f>'[1](06)'!$J445</f>
        <v>0</v>
      </c>
      <c r="AD445" s="84">
        <f>'[1](06)'!$K445</f>
        <v>0</v>
      </c>
      <c r="AE445" s="85">
        <f t="shared" si="289"/>
        <v>0</v>
      </c>
      <c r="AG445" s="83">
        <f>'[1](07)'!$J445</f>
        <v>0</v>
      </c>
      <c r="AH445" s="84">
        <f>'[1](07)'!$K445</f>
        <v>0</v>
      </c>
      <c r="AI445" s="85">
        <f t="shared" si="290"/>
        <v>0</v>
      </c>
      <c r="AK445" s="83">
        <f>'[1](08)'!$J445</f>
        <v>0</v>
      </c>
      <c r="AL445" s="84">
        <f>'[1](08)'!$K445</f>
        <v>0</v>
      </c>
      <c r="AM445" s="85">
        <f t="shared" si="291"/>
        <v>0</v>
      </c>
      <c r="AO445" s="83">
        <f>'[1](09)'!$J445</f>
        <v>0</v>
      </c>
      <c r="AP445" s="84">
        <f>'[1](09)'!$K445</f>
        <v>0</v>
      </c>
      <c r="AQ445" s="85">
        <f t="shared" si="292"/>
        <v>0</v>
      </c>
      <c r="AS445" s="83">
        <f>'[1](10)'!$J445</f>
        <v>0</v>
      </c>
      <c r="AT445" s="84">
        <f>'[1](10)'!$K445</f>
        <v>0</v>
      </c>
      <c r="AU445" s="85">
        <f t="shared" si="293"/>
        <v>0</v>
      </c>
      <c r="AW445" s="83">
        <f>'[1](11)'!$J445</f>
        <v>0</v>
      </c>
      <c r="AX445" s="84">
        <f>'[1](11)'!$K445</f>
        <v>0</v>
      </c>
      <c r="AY445" s="85">
        <f t="shared" si="294"/>
        <v>0</v>
      </c>
      <c r="BA445" s="83">
        <f>'[1](12)'!$J445</f>
        <v>0</v>
      </c>
      <c r="BB445" s="84">
        <f>'[1](12)'!$K445</f>
        <v>0</v>
      </c>
      <c r="BC445" s="85">
        <f t="shared" si="295"/>
        <v>0</v>
      </c>
      <c r="BE445" s="86">
        <f t="shared" si="260"/>
        <v>0</v>
      </c>
      <c r="BF445" s="87">
        <f>IFERROR(HLOOKUP(BE445,A445:$BD$5001,$BL445,0),0)</f>
        <v>43131</v>
      </c>
      <c r="BG445" s="86">
        <f t="shared" si="261"/>
        <v>0</v>
      </c>
      <c r="BH445" s="87">
        <f>IFERROR(HLOOKUP(BG445,A445:$BD$5001,$BL445,0),0)</f>
        <v>43131</v>
      </c>
      <c r="BI445" s="88">
        <f t="shared" si="262"/>
        <v>0</v>
      </c>
      <c r="BJ445" s="89">
        <f t="shared" si="246"/>
        <v>0</v>
      </c>
      <c r="BL445" s="9">
        <f t="shared" si="247"/>
        <v>566</v>
      </c>
    </row>
    <row r="446" spans="1:64" ht="18" customHeight="1" outlineLevel="2">
      <c r="A446" s="74">
        <f>[1]DATA!A446</f>
        <v>113007</v>
      </c>
      <c r="B446" s="75" t="str">
        <f>[1]DATA!B446</f>
        <v>Hot Dogs</v>
      </c>
      <c r="C446" s="75" t="str">
        <f>[1]DATA!C446</f>
        <v>Kilogram</v>
      </c>
      <c r="E446" s="76"/>
      <c r="F446" s="77"/>
      <c r="G446" s="78"/>
      <c r="I446" s="76">
        <f>'[1](01)'!$J446</f>
        <v>375</v>
      </c>
      <c r="J446" s="77">
        <f>'[1](01)'!$K446</f>
        <v>16909.72</v>
      </c>
      <c r="K446" s="78">
        <f t="shared" si="248"/>
        <v>1</v>
      </c>
      <c r="M446" s="76">
        <f>'[1](02)'!$J446</f>
        <v>294</v>
      </c>
      <c r="N446" s="77">
        <f>'[1](02)'!$K446</f>
        <v>13232.75</v>
      </c>
      <c r="O446" s="78">
        <f t="shared" si="285"/>
        <v>-0.27551020408163263</v>
      </c>
      <c r="Q446" s="76">
        <f>'[1](03)'!$J446</f>
        <v>0</v>
      </c>
      <c r="R446" s="77">
        <f>'[1](03)'!$K446</f>
        <v>0</v>
      </c>
      <c r="S446" s="78">
        <f t="shared" si="286"/>
        <v>0</v>
      </c>
      <c r="U446" s="76">
        <f>'[1](04)'!$J446</f>
        <v>0</v>
      </c>
      <c r="V446" s="77">
        <f>'[1](04)'!$K446</f>
        <v>0</v>
      </c>
      <c r="W446" s="78">
        <f t="shared" si="287"/>
        <v>0</v>
      </c>
      <c r="Y446" s="76">
        <f>'[1](05)'!$J446</f>
        <v>0</v>
      </c>
      <c r="Z446" s="77">
        <f>'[1](05)'!$K446</f>
        <v>0</v>
      </c>
      <c r="AA446" s="78">
        <f t="shared" si="288"/>
        <v>0</v>
      </c>
      <c r="AC446" s="76">
        <f>'[1](06)'!$J446</f>
        <v>0</v>
      </c>
      <c r="AD446" s="77">
        <f>'[1](06)'!$K446</f>
        <v>0</v>
      </c>
      <c r="AE446" s="78">
        <f t="shared" si="289"/>
        <v>0</v>
      </c>
      <c r="AG446" s="76">
        <f>'[1](07)'!$J446</f>
        <v>0</v>
      </c>
      <c r="AH446" s="77">
        <f>'[1](07)'!$K446</f>
        <v>0</v>
      </c>
      <c r="AI446" s="78">
        <f t="shared" si="290"/>
        <v>0</v>
      </c>
      <c r="AK446" s="76">
        <f>'[1](08)'!$J446</f>
        <v>0</v>
      </c>
      <c r="AL446" s="77">
        <f>'[1](08)'!$K446</f>
        <v>0</v>
      </c>
      <c r="AM446" s="78">
        <f t="shared" si="291"/>
        <v>0</v>
      </c>
      <c r="AO446" s="76">
        <f>'[1](09)'!$J446</f>
        <v>0</v>
      </c>
      <c r="AP446" s="77">
        <f>'[1](09)'!$K446</f>
        <v>0</v>
      </c>
      <c r="AQ446" s="78">
        <f t="shared" si="292"/>
        <v>0</v>
      </c>
      <c r="AS446" s="76">
        <f>'[1](10)'!$J446</f>
        <v>0</v>
      </c>
      <c r="AT446" s="77">
        <f>'[1](10)'!$K446</f>
        <v>0</v>
      </c>
      <c r="AU446" s="78">
        <f t="shared" si="293"/>
        <v>0</v>
      </c>
      <c r="AW446" s="76">
        <f>'[1](11)'!$J446</f>
        <v>0</v>
      </c>
      <c r="AX446" s="77">
        <f>'[1](11)'!$K446</f>
        <v>0</v>
      </c>
      <c r="AY446" s="78">
        <f t="shared" si="294"/>
        <v>0</v>
      </c>
      <c r="BA446" s="76">
        <f>'[1](12)'!$J446</f>
        <v>0</v>
      </c>
      <c r="BB446" s="77">
        <f>'[1](12)'!$K446</f>
        <v>0</v>
      </c>
      <c r="BC446" s="78">
        <f t="shared" si="295"/>
        <v>0</v>
      </c>
      <c r="BE446" s="79">
        <f t="shared" si="260"/>
        <v>375</v>
      </c>
      <c r="BF446" s="80">
        <f>IFERROR(HLOOKUP(BE446,A446:$BD$5001,$BL446,0),0)</f>
        <v>43131</v>
      </c>
      <c r="BG446" s="79">
        <f t="shared" si="261"/>
        <v>0</v>
      </c>
      <c r="BH446" s="80">
        <f>IFERROR(HLOOKUP(BG446,A446:$BD$5001,$BL446,0),0)</f>
        <v>43190</v>
      </c>
      <c r="BI446" s="10">
        <f t="shared" si="262"/>
        <v>375</v>
      </c>
      <c r="BJ446" s="11">
        <f t="shared" si="246"/>
        <v>-1</v>
      </c>
      <c r="BL446" s="9">
        <f t="shared" si="247"/>
        <v>565</v>
      </c>
    </row>
    <row r="447" spans="1:64" ht="18" customHeight="1" outlineLevel="2">
      <c r="A447" s="81">
        <f>[1]DATA!A447</f>
        <v>113008</v>
      </c>
      <c r="B447" s="82" t="str">
        <f>[1]DATA!B447</f>
        <v>Luncheon Beef With Meat</v>
      </c>
      <c r="C447" s="82" t="str">
        <f>[1]DATA!C447</f>
        <v>Kilogram</v>
      </c>
      <c r="E447" s="83"/>
      <c r="F447" s="84"/>
      <c r="G447" s="85"/>
      <c r="I447" s="83">
        <f>'[1](01)'!$J447</f>
        <v>84</v>
      </c>
      <c r="J447" s="84">
        <f>'[1](01)'!$K447</f>
        <v>5040</v>
      </c>
      <c r="K447" s="85">
        <f t="shared" si="248"/>
        <v>1</v>
      </c>
      <c r="M447" s="83">
        <f>'[1](02)'!$J447</f>
        <v>72</v>
      </c>
      <c r="N447" s="84">
        <f>'[1](02)'!$K447</f>
        <v>4320</v>
      </c>
      <c r="O447" s="85">
        <f t="shared" si="285"/>
        <v>-0.16666666666666666</v>
      </c>
      <c r="Q447" s="83">
        <f>'[1](03)'!$J447</f>
        <v>0</v>
      </c>
      <c r="R447" s="84">
        <f>'[1](03)'!$K447</f>
        <v>0</v>
      </c>
      <c r="S447" s="85">
        <f t="shared" si="286"/>
        <v>0</v>
      </c>
      <c r="U447" s="83">
        <f>'[1](04)'!$J447</f>
        <v>0</v>
      </c>
      <c r="V447" s="84">
        <f>'[1](04)'!$K447</f>
        <v>0</v>
      </c>
      <c r="W447" s="85">
        <f t="shared" si="287"/>
        <v>0</v>
      </c>
      <c r="Y447" s="83">
        <f>'[1](05)'!$J447</f>
        <v>0</v>
      </c>
      <c r="Z447" s="84">
        <f>'[1](05)'!$K447</f>
        <v>0</v>
      </c>
      <c r="AA447" s="85">
        <f t="shared" si="288"/>
        <v>0</v>
      </c>
      <c r="AC447" s="83">
        <f>'[1](06)'!$J447</f>
        <v>0</v>
      </c>
      <c r="AD447" s="84">
        <f>'[1](06)'!$K447</f>
        <v>0</v>
      </c>
      <c r="AE447" s="85">
        <f t="shared" si="289"/>
        <v>0</v>
      </c>
      <c r="AG447" s="83">
        <f>'[1](07)'!$J447</f>
        <v>0</v>
      </c>
      <c r="AH447" s="84">
        <f>'[1](07)'!$K447</f>
        <v>0</v>
      </c>
      <c r="AI447" s="85">
        <f t="shared" si="290"/>
        <v>0</v>
      </c>
      <c r="AK447" s="83">
        <f>'[1](08)'!$J447</f>
        <v>0</v>
      </c>
      <c r="AL447" s="84">
        <f>'[1](08)'!$K447</f>
        <v>0</v>
      </c>
      <c r="AM447" s="85">
        <f t="shared" si="291"/>
        <v>0</v>
      </c>
      <c r="AO447" s="83">
        <f>'[1](09)'!$J447</f>
        <v>0</v>
      </c>
      <c r="AP447" s="84">
        <f>'[1](09)'!$K447</f>
        <v>0</v>
      </c>
      <c r="AQ447" s="85">
        <f t="shared" si="292"/>
        <v>0</v>
      </c>
      <c r="AS447" s="83">
        <f>'[1](10)'!$J447</f>
        <v>0</v>
      </c>
      <c r="AT447" s="84">
        <f>'[1](10)'!$K447</f>
        <v>0</v>
      </c>
      <c r="AU447" s="85">
        <f t="shared" si="293"/>
        <v>0</v>
      </c>
      <c r="AW447" s="83">
        <f>'[1](11)'!$J447</f>
        <v>0</v>
      </c>
      <c r="AX447" s="84">
        <f>'[1](11)'!$K447</f>
        <v>0</v>
      </c>
      <c r="AY447" s="85">
        <f t="shared" si="294"/>
        <v>0</v>
      </c>
      <c r="BA447" s="83">
        <f>'[1](12)'!$J447</f>
        <v>0</v>
      </c>
      <c r="BB447" s="84">
        <f>'[1](12)'!$K447</f>
        <v>0</v>
      </c>
      <c r="BC447" s="85">
        <f t="shared" si="295"/>
        <v>0</v>
      </c>
      <c r="BE447" s="86">
        <f t="shared" si="260"/>
        <v>84</v>
      </c>
      <c r="BF447" s="87">
        <f>IFERROR(HLOOKUP(BE447,A447:$BD$5001,$BL447,0),0)</f>
        <v>43131</v>
      </c>
      <c r="BG447" s="86">
        <f t="shared" si="261"/>
        <v>0</v>
      </c>
      <c r="BH447" s="87">
        <f>IFERROR(HLOOKUP(BG447,A447:$BD$5001,$BL447,0),0)</f>
        <v>43190</v>
      </c>
      <c r="BI447" s="88">
        <f t="shared" si="262"/>
        <v>84</v>
      </c>
      <c r="BJ447" s="89">
        <f t="shared" si="246"/>
        <v>-1</v>
      </c>
      <c r="BL447" s="9">
        <f t="shared" si="247"/>
        <v>564</v>
      </c>
    </row>
    <row r="448" spans="1:64" ht="18" customHeight="1" outlineLevel="2">
      <c r="A448" s="74">
        <f>[1]DATA!A448</f>
        <v>113009</v>
      </c>
      <c r="B448" s="75" t="str">
        <f>[1]DATA!B448</f>
        <v>Luncheon Beef With Olives</v>
      </c>
      <c r="C448" s="75" t="str">
        <f>[1]DATA!C448</f>
        <v>Kilogram</v>
      </c>
      <c r="E448" s="76"/>
      <c r="F448" s="77"/>
      <c r="G448" s="78"/>
      <c r="I448" s="76">
        <f>'[1](01)'!$J448</f>
        <v>75</v>
      </c>
      <c r="J448" s="77">
        <f>'[1](01)'!$K448</f>
        <v>4486.67</v>
      </c>
      <c r="K448" s="78">
        <f t="shared" si="248"/>
        <v>1</v>
      </c>
      <c r="M448" s="76">
        <f>'[1](02)'!$J448</f>
        <v>57</v>
      </c>
      <c r="N448" s="77">
        <f>'[1](02)'!$K448</f>
        <v>3418.31</v>
      </c>
      <c r="O448" s="78">
        <f t="shared" si="285"/>
        <v>-0.31578947368421051</v>
      </c>
      <c r="Q448" s="76">
        <f>'[1](03)'!$J448</f>
        <v>0</v>
      </c>
      <c r="R448" s="77">
        <f>'[1](03)'!$K448</f>
        <v>0</v>
      </c>
      <c r="S448" s="78">
        <f t="shared" si="286"/>
        <v>0</v>
      </c>
      <c r="U448" s="76">
        <f>'[1](04)'!$J448</f>
        <v>0</v>
      </c>
      <c r="V448" s="77">
        <f>'[1](04)'!$K448</f>
        <v>0</v>
      </c>
      <c r="W448" s="78">
        <f t="shared" si="287"/>
        <v>0</v>
      </c>
      <c r="Y448" s="76">
        <f>'[1](05)'!$J448</f>
        <v>0</v>
      </c>
      <c r="Z448" s="77">
        <f>'[1](05)'!$K448</f>
        <v>0</v>
      </c>
      <c r="AA448" s="78">
        <f t="shared" si="288"/>
        <v>0</v>
      </c>
      <c r="AC448" s="76">
        <f>'[1](06)'!$J448</f>
        <v>0</v>
      </c>
      <c r="AD448" s="77">
        <f>'[1](06)'!$K448</f>
        <v>0</v>
      </c>
      <c r="AE448" s="78">
        <f t="shared" si="289"/>
        <v>0</v>
      </c>
      <c r="AG448" s="76">
        <f>'[1](07)'!$J448</f>
        <v>0</v>
      </c>
      <c r="AH448" s="77">
        <f>'[1](07)'!$K448</f>
        <v>0</v>
      </c>
      <c r="AI448" s="78">
        <f t="shared" si="290"/>
        <v>0</v>
      </c>
      <c r="AK448" s="76">
        <f>'[1](08)'!$J448</f>
        <v>0</v>
      </c>
      <c r="AL448" s="77">
        <f>'[1](08)'!$K448</f>
        <v>0</v>
      </c>
      <c r="AM448" s="78">
        <f t="shared" si="291"/>
        <v>0</v>
      </c>
      <c r="AO448" s="76">
        <f>'[1](09)'!$J448</f>
        <v>0</v>
      </c>
      <c r="AP448" s="77">
        <f>'[1](09)'!$K448</f>
        <v>0</v>
      </c>
      <c r="AQ448" s="78">
        <f t="shared" si="292"/>
        <v>0</v>
      </c>
      <c r="AS448" s="76">
        <f>'[1](10)'!$J448</f>
        <v>0</v>
      </c>
      <c r="AT448" s="77">
        <f>'[1](10)'!$K448</f>
        <v>0</v>
      </c>
      <c r="AU448" s="78">
        <f t="shared" si="293"/>
        <v>0</v>
      </c>
      <c r="AW448" s="76">
        <f>'[1](11)'!$J448</f>
        <v>0</v>
      </c>
      <c r="AX448" s="77">
        <f>'[1](11)'!$K448</f>
        <v>0</v>
      </c>
      <c r="AY448" s="78">
        <f t="shared" si="294"/>
        <v>0</v>
      </c>
      <c r="BA448" s="76">
        <f>'[1](12)'!$J448</f>
        <v>0</v>
      </c>
      <c r="BB448" s="77">
        <f>'[1](12)'!$K448</f>
        <v>0</v>
      </c>
      <c r="BC448" s="78">
        <f t="shared" si="295"/>
        <v>0</v>
      </c>
      <c r="BE448" s="79">
        <f t="shared" si="260"/>
        <v>75</v>
      </c>
      <c r="BF448" s="80">
        <f>IFERROR(HLOOKUP(BE448,A448:$BD$5001,$BL448,0),0)</f>
        <v>43131</v>
      </c>
      <c r="BG448" s="79">
        <f t="shared" si="261"/>
        <v>0</v>
      </c>
      <c r="BH448" s="80">
        <f>IFERROR(HLOOKUP(BG448,A448:$BD$5001,$BL448,0),0)</f>
        <v>43190</v>
      </c>
      <c r="BI448" s="10">
        <f t="shared" si="262"/>
        <v>75</v>
      </c>
      <c r="BJ448" s="11">
        <f t="shared" si="246"/>
        <v>-1</v>
      </c>
      <c r="BL448" s="9">
        <f t="shared" si="247"/>
        <v>563</v>
      </c>
    </row>
    <row r="449" spans="1:64" ht="18" customHeight="1" outlineLevel="2">
      <c r="A449" s="81">
        <f>[1]DATA!A449</f>
        <v>113010</v>
      </c>
      <c r="B449" s="82" t="str">
        <f>[1]DATA!B449</f>
        <v>Luncheon Beef With Pepper</v>
      </c>
      <c r="C449" s="82" t="str">
        <f>[1]DATA!C449</f>
        <v>Kilogram</v>
      </c>
      <c r="E449" s="83"/>
      <c r="F449" s="84"/>
      <c r="G449" s="85"/>
      <c r="I449" s="83">
        <f>'[1](01)'!$J449</f>
        <v>75</v>
      </c>
      <c r="J449" s="84">
        <f>'[1](01)'!$K449</f>
        <v>4490.83</v>
      </c>
      <c r="K449" s="85">
        <f t="shared" si="248"/>
        <v>1</v>
      </c>
      <c r="M449" s="83">
        <f>'[1](02)'!$J449</f>
        <v>63</v>
      </c>
      <c r="N449" s="84">
        <f>'[1](02)'!$K449</f>
        <v>3778.92</v>
      </c>
      <c r="O449" s="85">
        <f t="shared" si="285"/>
        <v>-0.19047619047619047</v>
      </c>
      <c r="Q449" s="83">
        <f>'[1](03)'!$J449</f>
        <v>0</v>
      </c>
      <c r="R449" s="84">
        <f>'[1](03)'!$K449</f>
        <v>0</v>
      </c>
      <c r="S449" s="85">
        <f t="shared" si="286"/>
        <v>0</v>
      </c>
      <c r="U449" s="83">
        <f>'[1](04)'!$J449</f>
        <v>0</v>
      </c>
      <c r="V449" s="84">
        <f>'[1](04)'!$K449</f>
        <v>0</v>
      </c>
      <c r="W449" s="85">
        <f t="shared" si="287"/>
        <v>0</v>
      </c>
      <c r="Y449" s="83">
        <f>'[1](05)'!$J449</f>
        <v>0</v>
      </c>
      <c r="Z449" s="84">
        <f>'[1](05)'!$K449</f>
        <v>0</v>
      </c>
      <c r="AA449" s="85">
        <f t="shared" si="288"/>
        <v>0</v>
      </c>
      <c r="AC449" s="83">
        <f>'[1](06)'!$J449</f>
        <v>0</v>
      </c>
      <c r="AD449" s="84">
        <f>'[1](06)'!$K449</f>
        <v>0</v>
      </c>
      <c r="AE449" s="85">
        <f t="shared" si="289"/>
        <v>0</v>
      </c>
      <c r="AG449" s="83">
        <f>'[1](07)'!$J449</f>
        <v>0</v>
      </c>
      <c r="AH449" s="84">
        <f>'[1](07)'!$K449</f>
        <v>0</v>
      </c>
      <c r="AI449" s="85">
        <f t="shared" si="290"/>
        <v>0</v>
      </c>
      <c r="AK449" s="83">
        <f>'[1](08)'!$J449</f>
        <v>0</v>
      </c>
      <c r="AL449" s="84">
        <f>'[1](08)'!$K449</f>
        <v>0</v>
      </c>
      <c r="AM449" s="85">
        <f t="shared" si="291"/>
        <v>0</v>
      </c>
      <c r="AO449" s="83">
        <f>'[1](09)'!$J449</f>
        <v>0</v>
      </c>
      <c r="AP449" s="84">
        <f>'[1](09)'!$K449</f>
        <v>0</v>
      </c>
      <c r="AQ449" s="85">
        <f t="shared" si="292"/>
        <v>0</v>
      </c>
      <c r="AS449" s="83">
        <f>'[1](10)'!$J449</f>
        <v>0</v>
      </c>
      <c r="AT449" s="84">
        <f>'[1](10)'!$K449</f>
        <v>0</v>
      </c>
      <c r="AU449" s="85">
        <f t="shared" si="293"/>
        <v>0</v>
      </c>
      <c r="AW449" s="83">
        <f>'[1](11)'!$J449</f>
        <v>0</v>
      </c>
      <c r="AX449" s="84">
        <f>'[1](11)'!$K449</f>
        <v>0</v>
      </c>
      <c r="AY449" s="85">
        <f t="shared" si="294"/>
        <v>0</v>
      </c>
      <c r="BA449" s="83">
        <f>'[1](12)'!$J449</f>
        <v>0</v>
      </c>
      <c r="BB449" s="84">
        <f>'[1](12)'!$K449</f>
        <v>0</v>
      </c>
      <c r="BC449" s="85">
        <f t="shared" si="295"/>
        <v>0</v>
      </c>
      <c r="BE449" s="86">
        <f t="shared" si="260"/>
        <v>75</v>
      </c>
      <c r="BF449" s="87">
        <f>IFERROR(HLOOKUP(BE449,A449:$BD$5001,$BL449,0),0)</f>
        <v>43131</v>
      </c>
      <c r="BG449" s="86">
        <f t="shared" si="261"/>
        <v>0</v>
      </c>
      <c r="BH449" s="87">
        <f>IFERROR(HLOOKUP(BG449,A449:$BD$5001,$BL449,0),0)</f>
        <v>43190</v>
      </c>
      <c r="BI449" s="88">
        <f t="shared" si="262"/>
        <v>75</v>
      </c>
      <c r="BJ449" s="89">
        <f t="shared" si="246"/>
        <v>-1</v>
      </c>
      <c r="BL449" s="9">
        <f t="shared" si="247"/>
        <v>562</v>
      </c>
    </row>
    <row r="450" spans="1:64" ht="18" customHeight="1" outlineLevel="2">
      <c r="A450" s="74">
        <f>[1]DATA!A450</f>
        <v>113011</v>
      </c>
      <c r="B450" s="75" t="str">
        <f>[1]DATA!B450</f>
        <v>Luncheon Chicken</v>
      </c>
      <c r="C450" s="75" t="str">
        <f>[1]DATA!C450</f>
        <v>Kilogram</v>
      </c>
      <c r="E450" s="76"/>
      <c r="F450" s="77"/>
      <c r="G450" s="78"/>
      <c r="I450" s="76">
        <f>'[1](01)'!$J450</f>
        <v>90</v>
      </c>
      <c r="J450" s="77">
        <f>'[1](01)'!$K450</f>
        <v>6728.77</v>
      </c>
      <c r="K450" s="78">
        <f t="shared" si="248"/>
        <v>1</v>
      </c>
      <c r="M450" s="76">
        <f>'[1](02)'!$J450</f>
        <v>66</v>
      </c>
      <c r="N450" s="77">
        <f>'[1](02)'!$K450</f>
        <v>4946.75</v>
      </c>
      <c r="O450" s="78">
        <f t="shared" si="285"/>
        <v>-0.36363636363636365</v>
      </c>
      <c r="Q450" s="76">
        <f>'[1](03)'!$J450</f>
        <v>0</v>
      </c>
      <c r="R450" s="77">
        <f>'[1](03)'!$K450</f>
        <v>0</v>
      </c>
      <c r="S450" s="78">
        <f t="shared" si="286"/>
        <v>0</v>
      </c>
      <c r="U450" s="76">
        <f>'[1](04)'!$J450</f>
        <v>0</v>
      </c>
      <c r="V450" s="77">
        <f>'[1](04)'!$K450</f>
        <v>0</v>
      </c>
      <c r="W450" s="78">
        <f t="shared" si="287"/>
        <v>0</v>
      </c>
      <c r="Y450" s="76">
        <f>'[1](05)'!$J450</f>
        <v>0</v>
      </c>
      <c r="Z450" s="77">
        <f>'[1](05)'!$K450</f>
        <v>0</v>
      </c>
      <c r="AA450" s="78">
        <f t="shared" si="288"/>
        <v>0</v>
      </c>
      <c r="AC450" s="76">
        <f>'[1](06)'!$J450</f>
        <v>0</v>
      </c>
      <c r="AD450" s="77">
        <f>'[1](06)'!$K450</f>
        <v>0</v>
      </c>
      <c r="AE450" s="78">
        <f t="shared" si="289"/>
        <v>0</v>
      </c>
      <c r="AG450" s="76">
        <f>'[1](07)'!$J450</f>
        <v>0</v>
      </c>
      <c r="AH450" s="77">
        <f>'[1](07)'!$K450</f>
        <v>0</v>
      </c>
      <c r="AI450" s="78">
        <f t="shared" si="290"/>
        <v>0</v>
      </c>
      <c r="AK450" s="76">
        <f>'[1](08)'!$J450</f>
        <v>0</v>
      </c>
      <c r="AL450" s="77">
        <f>'[1](08)'!$K450</f>
        <v>0</v>
      </c>
      <c r="AM450" s="78">
        <f t="shared" si="291"/>
        <v>0</v>
      </c>
      <c r="AO450" s="76">
        <f>'[1](09)'!$J450</f>
        <v>0</v>
      </c>
      <c r="AP450" s="77">
        <f>'[1](09)'!$K450</f>
        <v>0</v>
      </c>
      <c r="AQ450" s="78">
        <f t="shared" si="292"/>
        <v>0</v>
      </c>
      <c r="AS450" s="76">
        <f>'[1](10)'!$J450</f>
        <v>0</v>
      </c>
      <c r="AT450" s="77">
        <f>'[1](10)'!$K450</f>
        <v>0</v>
      </c>
      <c r="AU450" s="78">
        <f t="shared" si="293"/>
        <v>0</v>
      </c>
      <c r="AW450" s="76">
        <f>'[1](11)'!$J450</f>
        <v>0</v>
      </c>
      <c r="AX450" s="77">
        <f>'[1](11)'!$K450</f>
        <v>0</v>
      </c>
      <c r="AY450" s="78">
        <f t="shared" si="294"/>
        <v>0</v>
      </c>
      <c r="BA450" s="76">
        <f>'[1](12)'!$J450</f>
        <v>0</v>
      </c>
      <c r="BB450" s="77">
        <f>'[1](12)'!$K450</f>
        <v>0</v>
      </c>
      <c r="BC450" s="78">
        <f t="shared" si="295"/>
        <v>0</v>
      </c>
      <c r="BE450" s="79">
        <f t="shared" si="260"/>
        <v>90</v>
      </c>
      <c r="BF450" s="80">
        <f>IFERROR(HLOOKUP(BE450,A450:$BD$5001,$BL450,0),0)</f>
        <v>43131</v>
      </c>
      <c r="BG450" s="79">
        <f t="shared" si="261"/>
        <v>0</v>
      </c>
      <c r="BH450" s="80">
        <f>IFERROR(HLOOKUP(BG450,A450:$BD$5001,$BL450,0),0)</f>
        <v>43190</v>
      </c>
      <c r="BI450" s="10">
        <f t="shared" si="262"/>
        <v>90</v>
      </c>
      <c r="BJ450" s="11">
        <f t="shared" si="246"/>
        <v>-1</v>
      </c>
      <c r="BL450" s="9">
        <f t="shared" si="247"/>
        <v>561</v>
      </c>
    </row>
    <row r="451" spans="1:64" ht="18" customHeight="1" outlineLevel="2">
      <c r="A451" s="81">
        <f>[1]DATA!A451</f>
        <v>113013</v>
      </c>
      <c r="B451" s="82" t="str">
        <f>[1]DATA!B451</f>
        <v>Beef Sausage Local ( Balady )</v>
      </c>
      <c r="C451" s="82" t="str">
        <f>[1]DATA!C451</f>
        <v>Kilogram</v>
      </c>
      <c r="E451" s="83"/>
      <c r="F451" s="84"/>
      <c r="G451" s="85"/>
      <c r="I451" s="83">
        <f>'[1](01)'!$J451</f>
        <v>0</v>
      </c>
      <c r="J451" s="84">
        <f>'[1](01)'!$K451</f>
        <v>0</v>
      </c>
      <c r="K451" s="85">
        <f t="shared" si="248"/>
        <v>0</v>
      </c>
      <c r="M451" s="83">
        <f>'[1](02)'!$J451</f>
        <v>0</v>
      </c>
      <c r="N451" s="84">
        <f>'[1](02)'!$K451</f>
        <v>0</v>
      </c>
      <c r="O451" s="85">
        <f t="shared" si="285"/>
        <v>0</v>
      </c>
      <c r="Q451" s="83">
        <f>'[1](03)'!$J451</f>
        <v>0</v>
      </c>
      <c r="R451" s="84">
        <f>'[1](03)'!$K451</f>
        <v>0</v>
      </c>
      <c r="S451" s="85">
        <f t="shared" si="286"/>
        <v>0</v>
      </c>
      <c r="U451" s="83">
        <f>'[1](04)'!$J451</f>
        <v>0</v>
      </c>
      <c r="V451" s="84">
        <f>'[1](04)'!$K451</f>
        <v>0</v>
      </c>
      <c r="W451" s="85">
        <f t="shared" si="287"/>
        <v>0</v>
      </c>
      <c r="Y451" s="83">
        <f>'[1](05)'!$J451</f>
        <v>0</v>
      </c>
      <c r="Z451" s="84">
        <f>'[1](05)'!$K451</f>
        <v>0</v>
      </c>
      <c r="AA451" s="85">
        <f t="shared" si="288"/>
        <v>0</v>
      </c>
      <c r="AC451" s="83">
        <f>'[1](06)'!$J451</f>
        <v>0</v>
      </c>
      <c r="AD451" s="84">
        <f>'[1](06)'!$K451</f>
        <v>0</v>
      </c>
      <c r="AE451" s="85">
        <f t="shared" si="289"/>
        <v>0</v>
      </c>
      <c r="AG451" s="83">
        <f>'[1](07)'!$J451</f>
        <v>0</v>
      </c>
      <c r="AH451" s="84">
        <f>'[1](07)'!$K451</f>
        <v>0</v>
      </c>
      <c r="AI451" s="85">
        <f t="shared" si="290"/>
        <v>0</v>
      </c>
      <c r="AK451" s="83">
        <f>'[1](08)'!$J451</f>
        <v>0</v>
      </c>
      <c r="AL451" s="84">
        <f>'[1](08)'!$K451</f>
        <v>0</v>
      </c>
      <c r="AM451" s="85">
        <f t="shared" si="291"/>
        <v>0</v>
      </c>
      <c r="AO451" s="83">
        <f>'[1](09)'!$J451</f>
        <v>0</v>
      </c>
      <c r="AP451" s="84">
        <f>'[1](09)'!$K451</f>
        <v>0</v>
      </c>
      <c r="AQ451" s="85">
        <f t="shared" si="292"/>
        <v>0</v>
      </c>
      <c r="AS451" s="83">
        <f>'[1](10)'!$J451</f>
        <v>0</v>
      </c>
      <c r="AT451" s="84">
        <f>'[1](10)'!$K451</f>
        <v>0</v>
      </c>
      <c r="AU451" s="85">
        <f t="shared" si="293"/>
        <v>0</v>
      </c>
      <c r="AW451" s="83">
        <f>'[1](11)'!$J451</f>
        <v>0</v>
      </c>
      <c r="AX451" s="84">
        <f>'[1](11)'!$K451</f>
        <v>0</v>
      </c>
      <c r="AY451" s="85">
        <f t="shared" si="294"/>
        <v>0</v>
      </c>
      <c r="BA451" s="83">
        <f>'[1](12)'!$J451</f>
        <v>0</v>
      </c>
      <c r="BB451" s="84">
        <f>'[1](12)'!$K451</f>
        <v>0</v>
      </c>
      <c r="BC451" s="85">
        <f t="shared" si="295"/>
        <v>0</v>
      </c>
      <c r="BE451" s="86">
        <f t="shared" si="260"/>
        <v>0</v>
      </c>
      <c r="BF451" s="87">
        <f>IFERROR(HLOOKUP(BE451,A451:$BD$5001,$BL451,0),0)</f>
        <v>43131</v>
      </c>
      <c r="BG451" s="86">
        <f t="shared" si="261"/>
        <v>0</v>
      </c>
      <c r="BH451" s="87">
        <f>IFERROR(HLOOKUP(BG451,A451:$BD$5001,$BL451,0),0)</f>
        <v>43131</v>
      </c>
      <c r="BI451" s="88">
        <f t="shared" si="262"/>
        <v>0</v>
      </c>
      <c r="BJ451" s="89">
        <f t="shared" si="246"/>
        <v>0</v>
      </c>
      <c r="BL451" s="9">
        <f t="shared" si="247"/>
        <v>560</v>
      </c>
    </row>
    <row r="452" spans="1:64" ht="18" customHeight="1" outlineLevel="2">
      <c r="A452" s="74">
        <f>[1]DATA!A452</f>
        <v>113016</v>
      </c>
      <c r="B452" s="75" t="str">
        <f>[1]DATA!B452</f>
        <v>Beef Shawarma</v>
      </c>
      <c r="C452" s="75" t="str">
        <f>[1]DATA!C452</f>
        <v>Each</v>
      </c>
      <c r="E452" s="76"/>
      <c r="F452" s="77"/>
      <c r="G452" s="78"/>
      <c r="I452" s="76">
        <f>'[1](01)'!$J452</f>
        <v>0</v>
      </c>
      <c r="J452" s="77">
        <f>'[1](01)'!$K452</f>
        <v>0</v>
      </c>
      <c r="K452" s="78">
        <f t="shared" si="248"/>
        <v>0</v>
      </c>
      <c r="M452" s="76">
        <f>'[1](02)'!$J452</f>
        <v>0</v>
      </c>
      <c r="N452" s="77">
        <f>'[1](02)'!$K452</f>
        <v>0</v>
      </c>
      <c r="O452" s="78">
        <f t="shared" si="285"/>
        <v>0</v>
      </c>
      <c r="Q452" s="76">
        <f>'[1](03)'!$J452</f>
        <v>0</v>
      </c>
      <c r="R452" s="77">
        <f>'[1](03)'!$K452</f>
        <v>0</v>
      </c>
      <c r="S452" s="78">
        <f t="shared" si="286"/>
        <v>0</v>
      </c>
      <c r="U452" s="76">
        <f>'[1](04)'!$J452</f>
        <v>0</v>
      </c>
      <c r="V452" s="77">
        <f>'[1](04)'!$K452</f>
        <v>0</v>
      </c>
      <c r="W452" s="78">
        <f t="shared" si="287"/>
        <v>0</v>
      </c>
      <c r="Y452" s="76">
        <f>'[1](05)'!$J452</f>
        <v>0</v>
      </c>
      <c r="Z452" s="77">
        <f>'[1](05)'!$K452</f>
        <v>0</v>
      </c>
      <c r="AA452" s="78">
        <f t="shared" si="288"/>
        <v>0</v>
      </c>
      <c r="AC452" s="76">
        <f>'[1](06)'!$J452</f>
        <v>0</v>
      </c>
      <c r="AD452" s="77">
        <f>'[1](06)'!$K452</f>
        <v>0</v>
      </c>
      <c r="AE452" s="78">
        <f t="shared" si="289"/>
        <v>0</v>
      </c>
      <c r="AG452" s="76">
        <f>'[1](07)'!$J452</f>
        <v>0</v>
      </c>
      <c r="AH452" s="77">
        <f>'[1](07)'!$K452</f>
        <v>0</v>
      </c>
      <c r="AI452" s="78">
        <f t="shared" si="290"/>
        <v>0</v>
      </c>
      <c r="AK452" s="76">
        <f>'[1](08)'!$J452</f>
        <v>0</v>
      </c>
      <c r="AL452" s="77">
        <f>'[1](08)'!$K452</f>
        <v>0</v>
      </c>
      <c r="AM452" s="78">
        <f t="shared" si="291"/>
        <v>0</v>
      </c>
      <c r="AO452" s="76">
        <f>'[1](09)'!$J452</f>
        <v>0</v>
      </c>
      <c r="AP452" s="77">
        <f>'[1](09)'!$K452</f>
        <v>0</v>
      </c>
      <c r="AQ452" s="78">
        <f t="shared" si="292"/>
        <v>0</v>
      </c>
      <c r="AS452" s="76">
        <f>'[1](10)'!$J452</f>
        <v>0</v>
      </c>
      <c r="AT452" s="77">
        <f>'[1](10)'!$K452</f>
        <v>0</v>
      </c>
      <c r="AU452" s="78">
        <f t="shared" si="293"/>
        <v>0</v>
      </c>
      <c r="AW452" s="76">
        <f>'[1](11)'!$J452</f>
        <v>0</v>
      </c>
      <c r="AX452" s="77">
        <f>'[1](11)'!$K452</f>
        <v>0</v>
      </c>
      <c r="AY452" s="78">
        <f t="shared" si="294"/>
        <v>0</v>
      </c>
      <c r="BA452" s="76">
        <f>'[1](12)'!$J452</f>
        <v>0</v>
      </c>
      <c r="BB452" s="77">
        <f>'[1](12)'!$K452</f>
        <v>0</v>
      </c>
      <c r="BC452" s="78">
        <f t="shared" si="295"/>
        <v>0</v>
      </c>
      <c r="BE452" s="79">
        <f t="shared" si="260"/>
        <v>0</v>
      </c>
      <c r="BF452" s="80">
        <f>IFERROR(HLOOKUP(BE452,A452:$BD$5001,$BL452,0),0)</f>
        <v>43131</v>
      </c>
      <c r="BG452" s="79">
        <f t="shared" si="261"/>
        <v>0</v>
      </c>
      <c r="BH452" s="80">
        <f>IFERROR(HLOOKUP(BG452,A452:$BD$5001,$BL452,0),0)</f>
        <v>43131</v>
      </c>
      <c r="BI452" s="10">
        <f t="shared" si="262"/>
        <v>0</v>
      </c>
      <c r="BJ452" s="11">
        <f t="shared" si="246"/>
        <v>0</v>
      </c>
      <c r="BL452" s="9">
        <f t="shared" si="247"/>
        <v>559</v>
      </c>
    </row>
    <row r="453" spans="1:64" ht="18" customHeight="1" outlineLevel="2">
      <c r="A453" s="81">
        <f>[1]DATA!A453</f>
        <v>113017</v>
      </c>
      <c r="B453" s="82" t="str">
        <f>[1]DATA!B453</f>
        <v>Chicken Nuggets 1 kg</v>
      </c>
      <c r="C453" s="82" t="str">
        <f>[1]DATA!C453</f>
        <v>Packet 1 Kg</v>
      </c>
      <c r="E453" s="83"/>
      <c r="F453" s="84"/>
      <c r="G453" s="85"/>
      <c r="I453" s="83">
        <f>'[1](01)'!$J453</f>
        <v>0</v>
      </c>
      <c r="J453" s="84">
        <f>'[1](01)'!$K453</f>
        <v>0</v>
      </c>
      <c r="K453" s="85">
        <f t="shared" si="248"/>
        <v>0</v>
      </c>
      <c r="M453" s="83">
        <f>'[1](02)'!$J453</f>
        <v>0</v>
      </c>
      <c r="N453" s="84">
        <f>'[1](02)'!$K453</f>
        <v>0</v>
      </c>
      <c r="O453" s="85">
        <f t="shared" si="285"/>
        <v>0</v>
      </c>
      <c r="Q453" s="83">
        <f>'[1](03)'!$J453</f>
        <v>0</v>
      </c>
      <c r="R453" s="84">
        <f>'[1](03)'!$K453</f>
        <v>0</v>
      </c>
      <c r="S453" s="85">
        <f t="shared" si="286"/>
        <v>0</v>
      </c>
      <c r="U453" s="83">
        <f>'[1](04)'!$J453</f>
        <v>0</v>
      </c>
      <c r="V453" s="84">
        <f>'[1](04)'!$K453</f>
        <v>0</v>
      </c>
      <c r="W453" s="85">
        <f t="shared" si="287"/>
        <v>0</v>
      </c>
      <c r="Y453" s="83">
        <f>'[1](05)'!$J453</f>
        <v>0</v>
      </c>
      <c r="Z453" s="84">
        <f>'[1](05)'!$K453</f>
        <v>0</v>
      </c>
      <c r="AA453" s="85">
        <f t="shared" si="288"/>
        <v>0</v>
      </c>
      <c r="AC453" s="83">
        <f>'[1](06)'!$J453</f>
        <v>0</v>
      </c>
      <c r="AD453" s="84">
        <f>'[1](06)'!$K453</f>
        <v>0</v>
      </c>
      <c r="AE453" s="85">
        <f t="shared" si="289"/>
        <v>0</v>
      </c>
      <c r="AG453" s="83">
        <f>'[1](07)'!$J453</f>
        <v>0</v>
      </c>
      <c r="AH453" s="84">
        <f>'[1](07)'!$K453</f>
        <v>0</v>
      </c>
      <c r="AI453" s="85">
        <f t="shared" si="290"/>
        <v>0</v>
      </c>
      <c r="AK453" s="83">
        <f>'[1](08)'!$J453</f>
        <v>0</v>
      </c>
      <c r="AL453" s="84">
        <f>'[1](08)'!$K453</f>
        <v>0</v>
      </c>
      <c r="AM453" s="85">
        <f t="shared" si="291"/>
        <v>0</v>
      </c>
      <c r="AO453" s="83">
        <f>'[1](09)'!$J453</f>
        <v>0</v>
      </c>
      <c r="AP453" s="84">
        <f>'[1](09)'!$K453</f>
        <v>0</v>
      </c>
      <c r="AQ453" s="85">
        <f t="shared" si="292"/>
        <v>0</v>
      </c>
      <c r="AS453" s="83">
        <f>'[1](10)'!$J453</f>
        <v>0</v>
      </c>
      <c r="AT453" s="84">
        <f>'[1](10)'!$K453</f>
        <v>0</v>
      </c>
      <c r="AU453" s="85">
        <f t="shared" si="293"/>
        <v>0</v>
      </c>
      <c r="AW453" s="83">
        <f>'[1](11)'!$J453</f>
        <v>0</v>
      </c>
      <c r="AX453" s="84">
        <f>'[1](11)'!$K453</f>
        <v>0</v>
      </c>
      <c r="AY453" s="85">
        <f t="shared" si="294"/>
        <v>0</v>
      </c>
      <c r="BA453" s="83">
        <f>'[1](12)'!$J453</f>
        <v>0</v>
      </c>
      <c r="BB453" s="84">
        <f>'[1](12)'!$K453</f>
        <v>0</v>
      </c>
      <c r="BC453" s="85">
        <f t="shared" si="295"/>
        <v>0</v>
      </c>
      <c r="BE453" s="86">
        <f t="shared" si="260"/>
        <v>0</v>
      </c>
      <c r="BF453" s="87">
        <f>IFERROR(HLOOKUP(BE453,A453:$BD$5001,$BL453,0),0)</f>
        <v>43131</v>
      </c>
      <c r="BG453" s="86">
        <f t="shared" si="261"/>
        <v>0</v>
      </c>
      <c r="BH453" s="87">
        <f>IFERROR(HLOOKUP(BG453,A453:$BD$5001,$BL453,0),0)</f>
        <v>43131</v>
      </c>
      <c r="BI453" s="88">
        <f t="shared" si="262"/>
        <v>0</v>
      </c>
      <c r="BJ453" s="89">
        <f t="shared" si="246"/>
        <v>0</v>
      </c>
      <c r="BL453" s="9">
        <f t="shared" si="247"/>
        <v>558</v>
      </c>
    </row>
    <row r="454" spans="1:64" s="100" customFormat="1" ht="18" customHeight="1" outlineLevel="1">
      <c r="A454" s="90">
        <f>[1]DATA!A454</f>
        <v>0</v>
      </c>
      <c r="B454" s="91" t="str">
        <f>[1]DATA!B454</f>
        <v>Total Meat Product</v>
      </c>
      <c r="C454" s="91">
        <f>[1]DATA!C454</f>
        <v>0</v>
      </c>
      <c r="D454" s="92"/>
      <c r="E454" s="93"/>
      <c r="F454" s="94"/>
      <c r="G454" s="95"/>
      <c r="H454" s="92"/>
      <c r="I454" s="93"/>
      <c r="J454" s="94">
        <f>'[1](01)'!$K454</f>
        <v>37655.990000000005</v>
      </c>
      <c r="K454" s="95"/>
      <c r="L454" s="92"/>
      <c r="M454" s="93"/>
      <c r="N454" s="94">
        <f>'[1](02)'!$K454</f>
        <v>29696.730000000003</v>
      </c>
      <c r="O454" s="95"/>
      <c r="P454" s="92"/>
      <c r="Q454" s="93"/>
      <c r="R454" s="94">
        <f>'[1](03)'!$K454</f>
        <v>0</v>
      </c>
      <c r="S454" s="95"/>
      <c r="T454" s="92"/>
      <c r="U454" s="93"/>
      <c r="V454" s="94">
        <f>'[1](04)'!$K454</f>
        <v>0</v>
      </c>
      <c r="W454" s="95"/>
      <c r="X454" s="92"/>
      <c r="Y454" s="93"/>
      <c r="Z454" s="94">
        <f>'[1](05)'!$K454</f>
        <v>0</v>
      </c>
      <c r="AA454" s="95"/>
      <c r="AB454" s="92"/>
      <c r="AC454" s="93"/>
      <c r="AD454" s="94">
        <f>'[1](06)'!$K454</f>
        <v>0</v>
      </c>
      <c r="AE454" s="95"/>
      <c r="AF454" s="92"/>
      <c r="AG454" s="93"/>
      <c r="AH454" s="94">
        <f>'[1](07)'!$K454</f>
        <v>0</v>
      </c>
      <c r="AI454" s="95"/>
      <c r="AJ454" s="92"/>
      <c r="AK454" s="93"/>
      <c r="AL454" s="94">
        <f>'[1](08)'!$K454</f>
        <v>0</v>
      </c>
      <c r="AM454" s="95"/>
      <c r="AN454" s="92"/>
      <c r="AO454" s="93"/>
      <c r="AP454" s="94">
        <f>'[1](09)'!$K454</f>
        <v>0</v>
      </c>
      <c r="AQ454" s="95"/>
      <c r="AR454" s="92"/>
      <c r="AS454" s="93"/>
      <c r="AT454" s="94">
        <f>'[1](10)'!$K454</f>
        <v>0</v>
      </c>
      <c r="AU454" s="95"/>
      <c r="AV454" s="92"/>
      <c r="AW454" s="93"/>
      <c r="AX454" s="94">
        <f>'[1](11)'!$K454</f>
        <v>0</v>
      </c>
      <c r="AY454" s="95"/>
      <c r="AZ454" s="92"/>
      <c r="BA454" s="93"/>
      <c r="BB454" s="94">
        <f>'[1](12)'!$K454</f>
        <v>0</v>
      </c>
      <c r="BC454" s="95"/>
      <c r="BD454" s="92"/>
      <c r="BE454" s="96"/>
      <c r="BF454" s="97"/>
      <c r="BG454" s="96"/>
      <c r="BH454" s="97"/>
      <c r="BI454" s="98"/>
      <c r="BJ454" s="99">
        <f t="shared" si="246"/>
        <v>0</v>
      </c>
      <c r="BK454" s="92"/>
      <c r="BL454" s="9">
        <f t="shared" si="247"/>
        <v>557</v>
      </c>
    </row>
    <row r="455" spans="1:64" ht="18" customHeight="1" outlineLevel="2">
      <c r="A455" s="101">
        <f>[1]DATA!A455</f>
        <v>0</v>
      </c>
      <c r="B455" s="102" t="str">
        <f>[1]DATA!B455</f>
        <v>Veal</v>
      </c>
      <c r="C455" s="102">
        <f>[1]DATA!C455</f>
        <v>0</v>
      </c>
      <c r="E455" s="103"/>
      <c r="F455" s="104"/>
      <c r="G455" s="105"/>
      <c r="I455" s="103"/>
      <c r="J455" s="104"/>
      <c r="K455" s="105"/>
      <c r="M455" s="103"/>
      <c r="N455" s="104"/>
      <c r="O455" s="105"/>
      <c r="Q455" s="103"/>
      <c r="R455" s="104"/>
      <c r="S455" s="105"/>
      <c r="U455" s="103"/>
      <c r="V455" s="104"/>
      <c r="W455" s="105"/>
      <c r="Y455" s="103"/>
      <c r="Z455" s="104"/>
      <c r="AA455" s="105"/>
      <c r="AC455" s="103"/>
      <c r="AD455" s="104"/>
      <c r="AE455" s="105"/>
      <c r="AG455" s="103"/>
      <c r="AH455" s="104"/>
      <c r="AI455" s="105"/>
      <c r="AK455" s="103"/>
      <c r="AL455" s="104"/>
      <c r="AM455" s="105"/>
      <c r="AO455" s="103"/>
      <c r="AP455" s="104"/>
      <c r="AQ455" s="105"/>
      <c r="AS455" s="103"/>
      <c r="AT455" s="104"/>
      <c r="AU455" s="105"/>
      <c r="AW455" s="103"/>
      <c r="AX455" s="104"/>
      <c r="AY455" s="105"/>
      <c r="BA455" s="103"/>
      <c r="BB455" s="104"/>
      <c r="BC455" s="105"/>
      <c r="BE455" s="106"/>
      <c r="BF455" s="107"/>
      <c r="BG455" s="106"/>
      <c r="BH455" s="107"/>
      <c r="BI455" s="108"/>
      <c r="BJ455" s="109">
        <f t="shared" si="246"/>
        <v>0</v>
      </c>
      <c r="BL455" s="9">
        <f t="shared" si="247"/>
        <v>556</v>
      </c>
    </row>
    <row r="456" spans="1:64" ht="18" customHeight="1" outlineLevel="2">
      <c r="A456" s="74">
        <f>[1]DATA!A456</f>
        <v>111001</v>
      </c>
      <c r="B456" s="75" t="str">
        <f>[1]DATA!B456</f>
        <v>Veal Leg Fresh</v>
      </c>
      <c r="C456" s="75" t="str">
        <f>[1]DATA!C456</f>
        <v>Kilogram</v>
      </c>
      <c r="E456" s="76"/>
      <c r="F456" s="77"/>
      <c r="G456" s="78"/>
      <c r="I456" s="76">
        <f>'[1](01)'!$J456</f>
        <v>0</v>
      </c>
      <c r="J456" s="77">
        <f>'[1](01)'!$K456</f>
        <v>0</v>
      </c>
      <c r="K456" s="78">
        <f t="shared" si="248"/>
        <v>0</v>
      </c>
      <c r="M456" s="76">
        <f>'[1](02)'!$J456</f>
        <v>0</v>
      </c>
      <c r="N456" s="77">
        <f>'[1](02)'!$K456</f>
        <v>0</v>
      </c>
      <c r="O456" s="78">
        <f t="shared" ref="O456:O458" si="296">IF(M456&gt;=I456,IFERROR(SUM(M456-I456)/M456,0),IF(M456&lt;=I456,IFERROR(-SUM(I456-M456)/M456,0)))</f>
        <v>0</v>
      </c>
      <c r="Q456" s="76">
        <f>'[1](03)'!$J456</f>
        <v>0</v>
      </c>
      <c r="R456" s="77">
        <f>'[1](03)'!$K456</f>
        <v>0</v>
      </c>
      <c r="S456" s="78">
        <f t="shared" ref="S456:S458" si="297">IF(Q456&gt;=M456,IFERROR(SUM(Q456-M456)/Q456,0),IF(Q456&lt;=M456,IFERROR(-SUM(M456-Q456)/Q456,0)))</f>
        <v>0</v>
      </c>
      <c r="U456" s="76">
        <f>'[1](04)'!$J456</f>
        <v>0</v>
      </c>
      <c r="V456" s="77">
        <f>'[1](04)'!$K456</f>
        <v>0</v>
      </c>
      <c r="W456" s="78">
        <f t="shared" ref="W456:W458" si="298">IF(U456&gt;=Q456,IFERROR(SUM(U456-Q456)/U456,0),IF(U456&lt;=Q456,IFERROR(-SUM(Q456-U456)/U456,0)))</f>
        <v>0</v>
      </c>
      <c r="Y456" s="76">
        <f>'[1](05)'!$J456</f>
        <v>0</v>
      </c>
      <c r="Z456" s="77">
        <f>'[1](05)'!$K456</f>
        <v>0</v>
      </c>
      <c r="AA456" s="78">
        <f t="shared" ref="AA456:AA458" si="299">IF(Y456&gt;=U456,IFERROR(SUM(Y456-U456)/Y456,0),IF(Y456&lt;=U456,IFERROR(-SUM(U456-Y456)/Y456,0)))</f>
        <v>0</v>
      </c>
      <c r="AC456" s="76">
        <f>'[1](06)'!$J456</f>
        <v>0</v>
      </c>
      <c r="AD456" s="77">
        <f>'[1](06)'!$K456</f>
        <v>0</v>
      </c>
      <c r="AE456" s="78">
        <f t="shared" ref="AE456:AE458" si="300">IF(AC456&gt;=Y456,IFERROR(SUM(AC456-Y456)/AC456,0),IF(AC456&lt;=Y456,IFERROR(-SUM(Y456-AC456)/AC456,0)))</f>
        <v>0</v>
      </c>
      <c r="AG456" s="76">
        <f>'[1](07)'!$J456</f>
        <v>0</v>
      </c>
      <c r="AH456" s="77">
        <f>'[1](07)'!$K456</f>
        <v>0</v>
      </c>
      <c r="AI456" s="78">
        <f t="shared" ref="AI456:AI458" si="301">IF(AG456&gt;=AC456,IFERROR(SUM(AG456-AC456)/AG456,0),IF(AG456&lt;=AC456,IFERROR(-SUM(AC456-AG456)/AG456,0)))</f>
        <v>0</v>
      </c>
      <c r="AK456" s="76">
        <f>'[1](08)'!$J456</f>
        <v>0</v>
      </c>
      <c r="AL456" s="77">
        <f>'[1](08)'!$K456</f>
        <v>0</v>
      </c>
      <c r="AM456" s="78">
        <f t="shared" ref="AM456:AM458" si="302">IF(AK456&gt;=AG456,IFERROR(SUM(AK456-AG456)/AK456,0),IF(AK456&lt;=AG456,IFERROR(-SUM(AG456-AK456)/AK456,0)))</f>
        <v>0</v>
      </c>
      <c r="AO456" s="76">
        <f>'[1](09)'!$J456</f>
        <v>0</v>
      </c>
      <c r="AP456" s="77">
        <f>'[1](09)'!$K456</f>
        <v>0</v>
      </c>
      <c r="AQ456" s="78">
        <f t="shared" ref="AQ456:AQ458" si="303">IF(AO456&gt;=AK456,IFERROR(SUM(AO456-AK456)/AO456,0),IF(AO456&lt;=AK456,IFERROR(-SUM(AK456-AO456)/AO456,0)))</f>
        <v>0</v>
      </c>
      <c r="AS456" s="76">
        <f>'[1](10)'!$J456</f>
        <v>0</v>
      </c>
      <c r="AT456" s="77">
        <f>'[1](10)'!$K456</f>
        <v>0</v>
      </c>
      <c r="AU456" s="78">
        <f t="shared" ref="AU456:AU458" si="304">IF(AS456&gt;=AO456,IFERROR(SUM(AS456-AO456)/AS456,0),IF(AS456&lt;=AO456,IFERROR(-SUM(AO456-AS456)/AS456,0)))</f>
        <v>0</v>
      </c>
      <c r="AW456" s="76">
        <f>'[1](11)'!$J456</f>
        <v>0</v>
      </c>
      <c r="AX456" s="77">
        <f>'[1](11)'!$K456</f>
        <v>0</v>
      </c>
      <c r="AY456" s="78">
        <f t="shared" ref="AY456:AY458" si="305">IF(AW456&gt;=AS456,IFERROR(SUM(AW456-AS456)/AW456,0),IF(AW456&lt;=AS456,IFERROR(-SUM(AS456-AW456)/AW456,0)))</f>
        <v>0</v>
      </c>
      <c r="BA456" s="76">
        <f>'[1](12)'!$J456</f>
        <v>0</v>
      </c>
      <c r="BB456" s="77">
        <f>'[1](12)'!$K456</f>
        <v>0</v>
      </c>
      <c r="BC456" s="78">
        <f t="shared" ref="BC456:BC458" si="306">IF(BA456&gt;=AW456,IFERROR(SUM(BA456-AW456)/BA456,0),IF(BA456&lt;=AW456,IFERROR(-SUM(AW456-BA456)/BA456,0)))</f>
        <v>0</v>
      </c>
      <c r="BE456" s="79">
        <f t="shared" si="260"/>
        <v>0</v>
      </c>
      <c r="BF456" s="80">
        <f>IFERROR(HLOOKUP(BE456,A456:$BD$5001,$BL456,0),0)</f>
        <v>43131</v>
      </c>
      <c r="BG456" s="79">
        <f t="shared" si="261"/>
        <v>0</v>
      </c>
      <c r="BH456" s="80">
        <f>IFERROR(HLOOKUP(BG456,A456:$BD$5001,$BL456,0),0)</f>
        <v>43131</v>
      </c>
      <c r="BI456" s="10">
        <f t="shared" si="262"/>
        <v>0</v>
      </c>
      <c r="BJ456" s="11">
        <f t="shared" si="246"/>
        <v>0</v>
      </c>
      <c r="BL456" s="9">
        <f t="shared" si="247"/>
        <v>555</v>
      </c>
    </row>
    <row r="457" spans="1:64" ht="18" customHeight="1" outlineLevel="2">
      <c r="A457" s="81">
        <f>[1]DATA!A457</f>
        <v>111002</v>
      </c>
      <c r="B457" s="82" t="str">
        <f>[1]DATA!B457</f>
        <v>Veal Leg Imported</v>
      </c>
      <c r="C457" s="82" t="str">
        <f>[1]DATA!C457</f>
        <v>Kilogram</v>
      </c>
      <c r="E457" s="83"/>
      <c r="F457" s="84"/>
      <c r="G457" s="85"/>
      <c r="I457" s="83">
        <f>'[1](01)'!$J457</f>
        <v>0</v>
      </c>
      <c r="J457" s="84">
        <f>'[1](01)'!$K457</f>
        <v>0</v>
      </c>
      <c r="K457" s="85">
        <f t="shared" si="248"/>
        <v>0</v>
      </c>
      <c r="M457" s="83">
        <f>'[1](02)'!$J457</f>
        <v>0</v>
      </c>
      <c r="N457" s="84">
        <f>'[1](02)'!$K457</f>
        <v>0</v>
      </c>
      <c r="O457" s="85">
        <f t="shared" si="296"/>
        <v>0</v>
      </c>
      <c r="Q457" s="83">
        <f>'[1](03)'!$J457</f>
        <v>0</v>
      </c>
      <c r="R457" s="84">
        <f>'[1](03)'!$K457</f>
        <v>0</v>
      </c>
      <c r="S457" s="85">
        <f t="shared" si="297"/>
        <v>0</v>
      </c>
      <c r="U457" s="83">
        <f>'[1](04)'!$J457</f>
        <v>0</v>
      </c>
      <c r="V457" s="84">
        <f>'[1](04)'!$K457</f>
        <v>0</v>
      </c>
      <c r="W457" s="85">
        <f t="shared" si="298"/>
        <v>0</v>
      </c>
      <c r="Y457" s="83">
        <f>'[1](05)'!$J457</f>
        <v>0</v>
      </c>
      <c r="Z457" s="84">
        <f>'[1](05)'!$K457</f>
        <v>0</v>
      </c>
      <c r="AA457" s="85">
        <f t="shared" si="299"/>
        <v>0</v>
      </c>
      <c r="AC457" s="83">
        <f>'[1](06)'!$J457</f>
        <v>0</v>
      </c>
      <c r="AD457" s="84">
        <f>'[1](06)'!$K457</f>
        <v>0</v>
      </c>
      <c r="AE457" s="85">
        <f t="shared" si="300"/>
        <v>0</v>
      </c>
      <c r="AG457" s="83">
        <f>'[1](07)'!$J457</f>
        <v>0</v>
      </c>
      <c r="AH457" s="84">
        <f>'[1](07)'!$K457</f>
        <v>0</v>
      </c>
      <c r="AI457" s="85">
        <f t="shared" si="301"/>
        <v>0</v>
      </c>
      <c r="AK457" s="83">
        <f>'[1](08)'!$J457</f>
        <v>0</v>
      </c>
      <c r="AL457" s="84">
        <f>'[1](08)'!$K457</f>
        <v>0</v>
      </c>
      <c r="AM457" s="85">
        <f t="shared" si="302"/>
        <v>0</v>
      </c>
      <c r="AO457" s="83">
        <f>'[1](09)'!$J457</f>
        <v>0</v>
      </c>
      <c r="AP457" s="84">
        <f>'[1](09)'!$K457</f>
        <v>0</v>
      </c>
      <c r="AQ457" s="85">
        <f t="shared" si="303"/>
        <v>0</v>
      </c>
      <c r="AS457" s="83">
        <f>'[1](10)'!$J457</f>
        <v>0</v>
      </c>
      <c r="AT457" s="84">
        <f>'[1](10)'!$K457</f>
        <v>0</v>
      </c>
      <c r="AU457" s="85">
        <f t="shared" si="304"/>
        <v>0</v>
      </c>
      <c r="AW457" s="83">
        <f>'[1](11)'!$J457</f>
        <v>0</v>
      </c>
      <c r="AX457" s="84">
        <f>'[1](11)'!$K457</f>
        <v>0</v>
      </c>
      <c r="AY457" s="85">
        <f t="shared" si="305"/>
        <v>0</v>
      </c>
      <c r="BA457" s="83">
        <f>'[1](12)'!$J457</f>
        <v>0</v>
      </c>
      <c r="BB457" s="84">
        <f>'[1](12)'!$K457</f>
        <v>0</v>
      </c>
      <c r="BC457" s="85">
        <f t="shared" si="306"/>
        <v>0</v>
      </c>
      <c r="BE457" s="86">
        <f t="shared" si="260"/>
        <v>0</v>
      </c>
      <c r="BF457" s="87">
        <f>IFERROR(HLOOKUP(BE457,A457:$BD$5001,$BL457,0),0)</f>
        <v>43131</v>
      </c>
      <c r="BG457" s="86">
        <f t="shared" si="261"/>
        <v>0</v>
      </c>
      <c r="BH457" s="87">
        <f>IFERROR(HLOOKUP(BG457,A457:$BD$5001,$BL457,0),0)</f>
        <v>43131</v>
      </c>
      <c r="BI457" s="88">
        <f t="shared" si="262"/>
        <v>0</v>
      </c>
      <c r="BJ457" s="89">
        <f t="shared" si="246"/>
        <v>0</v>
      </c>
      <c r="BL457" s="9">
        <f t="shared" si="247"/>
        <v>554</v>
      </c>
    </row>
    <row r="458" spans="1:64" ht="18" customHeight="1" outlineLevel="2">
      <c r="A458" s="74">
        <f>[1]DATA!A458</f>
        <v>111007</v>
      </c>
      <c r="B458" s="75" t="str">
        <f>[1]DATA!B458</f>
        <v>Veal Rack Imported</v>
      </c>
      <c r="C458" s="75" t="str">
        <f>[1]DATA!C458</f>
        <v>Kilogram</v>
      </c>
      <c r="E458" s="76"/>
      <c r="F458" s="77"/>
      <c r="G458" s="78"/>
      <c r="I458" s="76">
        <f>'[1](01)'!$J458</f>
        <v>0</v>
      </c>
      <c r="J458" s="77">
        <f>'[1](01)'!$K458</f>
        <v>0</v>
      </c>
      <c r="K458" s="78">
        <f t="shared" si="248"/>
        <v>0</v>
      </c>
      <c r="M458" s="76">
        <f>'[1](02)'!$J458</f>
        <v>0</v>
      </c>
      <c r="N458" s="77">
        <f>'[1](02)'!$K458</f>
        <v>0</v>
      </c>
      <c r="O458" s="78">
        <f t="shared" si="296"/>
        <v>0</v>
      </c>
      <c r="Q458" s="76">
        <f>'[1](03)'!$J458</f>
        <v>0</v>
      </c>
      <c r="R458" s="77">
        <f>'[1](03)'!$K458</f>
        <v>0</v>
      </c>
      <c r="S458" s="78">
        <f t="shared" si="297"/>
        <v>0</v>
      </c>
      <c r="U458" s="76">
        <f>'[1](04)'!$J458</f>
        <v>0</v>
      </c>
      <c r="V458" s="77">
        <f>'[1](04)'!$K458</f>
        <v>0</v>
      </c>
      <c r="W458" s="78">
        <f t="shared" si="298"/>
        <v>0</v>
      </c>
      <c r="Y458" s="76">
        <f>'[1](05)'!$J458</f>
        <v>0</v>
      </c>
      <c r="Z458" s="77">
        <f>'[1](05)'!$K458</f>
        <v>0</v>
      </c>
      <c r="AA458" s="78">
        <f t="shared" si="299"/>
        <v>0</v>
      </c>
      <c r="AC458" s="76">
        <f>'[1](06)'!$J458</f>
        <v>0</v>
      </c>
      <c r="AD458" s="77">
        <f>'[1](06)'!$K458</f>
        <v>0</v>
      </c>
      <c r="AE458" s="78">
        <f t="shared" si="300"/>
        <v>0</v>
      </c>
      <c r="AG458" s="76">
        <f>'[1](07)'!$J458</f>
        <v>0</v>
      </c>
      <c r="AH458" s="77">
        <f>'[1](07)'!$K458</f>
        <v>0</v>
      </c>
      <c r="AI458" s="78">
        <f t="shared" si="301"/>
        <v>0</v>
      </c>
      <c r="AK458" s="76">
        <f>'[1](08)'!$J458</f>
        <v>0</v>
      </c>
      <c r="AL458" s="77">
        <f>'[1](08)'!$K458</f>
        <v>0</v>
      </c>
      <c r="AM458" s="78">
        <f t="shared" si="302"/>
        <v>0</v>
      </c>
      <c r="AO458" s="76">
        <f>'[1](09)'!$J458</f>
        <v>0</v>
      </c>
      <c r="AP458" s="77">
        <f>'[1](09)'!$K458</f>
        <v>0</v>
      </c>
      <c r="AQ458" s="78">
        <f t="shared" si="303"/>
        <v>0</v>
      </c>
      <c r="AS458" s="76">
        <f>'[1](10)'!$J458</f>
        <v>0</v>
      </c>
      <c r="AT458" s="77">
        <f>'[1](10)'!$K458</f>
        <v>0</v>
      </c>
      <c r="AU458" s="78">
        <f t="shared" si="304"/>
        <v>0</v>
      </c>
      <c r="AW458" s="76">
        <f>'[1](11)'!$J458</f>
        <v>0</v>
      </c>
      <c r="AX458" s="77">
        <f>'[1](11)'!$K458</f>
        <v>0</v>
      </c>
      <c r="AY458" s="78">
        <f t="shared" si="305"/>
        <v>0</v>
      </c>
      <c r="BA458" s="76">
        <f>'[1](12)'!$J458</f>
        <v>0</v>
      </c>
      <c r="BB458" s="77">
        <f>'[1](12)'!$K458</f>
        <v>0</v>
      </c>
      <c r="BC458" s="78">
        <f t="shared" si="306"/>
        <v>0</v>
      </c>
      <c r="BE458" s="79">
        <f t="shared" si="260"/>
        <v>0</v>
      </c>
      <c r="BF458" s="80">
        <f>IFERROR(HLOOKUP(BE458,A458:$BD$5001,$BL458,0),0)</f>
        <v>43131</v>
      </c>
      <c r="BG458" s="79">
        <f t="shared" si="261"/>
        <v>0</v>
      </c>
      <c r="BH458" s="80">
        <f>IFERROR(HLOOKUP(BG458,A458:$BD$5001,$BL458,0),0)</f>
        <v>43131</v>
      </c>
      <c r="BI458" s="10">
        <f t="shared" si="262"/>
        <v>0</v>
      </c>
      <c r="BJ458" s="11">
        <f t="shared" si="246"/>
        <v>0</v>
      </c>
      <c r="BL458" s="9">
        <f t="shared" si="247"/>
        <v>553</v>
      </c>
    </row>
    <row r="459" spans="1:64" s="100" customFormat="1" ht="18" customHeight="1" outlineLevel="1">
      <c r="A459" s="90">
        <f>[1]DATA!A459</f>
        <v>0</v>
      </c>
      <c r="B459" s="91" t="str">
        <f>[1]DATA!B459</f>
        <v>Total Veal</v>
      </c>
      <c r="C459" s="91">
        <f>[1]DATA!C459</f>
        <v>0</v>
      </c>
      <c r="D459" s="92"/>
      <c r="E459" s="93"/>
      <c r="F459" s="94"/>
      <c r="G459" s="95"/>
      <c r="H459" s="92"/>
      <c r="I459" s="93"/>
      <c r="J459" s="94">
        <f>'[1](01)'!$K459</f>
        <v>0</v>
      </c>
      <c r="K459" s="95"/>
      <c r="L459" s="92"/>
      <c r="M459" s="93"/>
      <c r="N459" s="94">
        <f>'[1](02)'!$K459</f>
        <v>0</v>
      </c>
      <c r="O459" s="95"/>
      <c r="P459" s="92"/>
      <c r="Q459" s="93"/>
      <c r="R459" s="94">
        <f>'[1](03)'!$K459</f>
        <v>0</v>
      </c>
      <c r="S459" s="95"/>
      <c r="T459" s="92"/>
      <c r="U459" s="93"/>
      <c r="V459" s="94">
        <f>'[1](04)'!$K459</f>
        <v>0</v>
      </c>
      <c r="W459" s="95"/>
      <c r="X459" s="92"/>
      <c r="Y459" s="93"/>
      <c r="Z459" s="94">
        <f>'[1](05)'!$K459</f>
        <v>0</v>
      </c>
      <c r="AA459" s="95"/>
      <c r="AB459" s="92"/>
      <c r="AC459" s="93"/>
      <c r="AD459" s="94">
        <f>'[1](06)'!$K459</f>
        <v>0</v>
      </c>
      <c r="AE459" s="95"/>
      <c r="AF459" s="92"/>
      <c r="AG459" s="93"/>
      <c r="AH459" s="94">
        <f>'[1](07)'!$K459</f>
        <v>0</v>
      </c>
      <c r="AI459" s="95"/>
      <c r="AJ459" s="92"/>
      <c r="AK459" s="93"/>
      <c r="AL459" s="94">
        <f>'[1](08)'!$K459</f>
        <v>0</v>
      </c>
      <c r="AM459" s="95"/>
      <c r="AN459" s="92"/>
      <c r="AO459" s="93"/>
      <c r="AP459" s="94">
        <f>'[1](09)'!$K459</f>
        <v>0</v>
      </c>
      <c r="AQ459" s="95"/>
      <c r="AR459" s="92"/>
      <c r="AS459" s="93"/>
      <c r="AT459" s="94">
        <f>'[1](10)'!$K459</f>
        <v>0</v>
      </c>
      <c r="AU459" s="95"/>
      <c r="AV459" s="92"/>
      <c r="AW459" s="93"/>
      <c r="AX459" s="94">
        <f>'[1](11)'!$K459</f>
        <v>0</v>
      </c>
      <c r="AY459" s="95"/>
      <c r="AZ459" s="92"/>
      <c r="BA459" s="93"/>
      <c r="BB459" s="94">
        <f>'[1](12)'!$K459</f>
        <v>0</v>
      </c>
      <c r="BC459" s="95"/>
      <c r="BD459" s="92"/>
      <c r="BE459" s="96"/>
      <c r="BF459" s="97"/>
      <c r="BG459" s="96"/>
      <c r="BH459" s="97"/>
      <c r="BI459" s="98"/>
      <c r="BJ459" s="99">
        <f t="shared" ref="BJ459:BJ522" si="307">IFERROR((BG459-BE459)/BE459,0)</f>
        <v>0</v>
      </c>
      <c r="BK459" s="92"/>
      <c r="BL459" s="9">
        <f t="shared" si="247"/>
        <v>552</v>
      </c>
    </row>
    <row r="460" spans="1:64" s="126" customFormat="1" ht="21" customHeight="1">
      <c r="A460" s="115">
        <f>[1]DATA!A460</f>
        <v>0</v>
      </c>
      <c r="B460" s="116" t="str">
        <f>[1]DATA!B460</f>
        <v>Total Meat</v>
      </c>
      <c r="C460" s="117">
        <f>[1]DATA!C460</f>
        <v>0</v>
      </c>
      <c r="D460" s="118"/>
      <c r="E460" s="119"/>
      <c r="F460" s="120"/>
      <c r="G460" s="121"/>
      <c r="H460" s="118"/>
      <c r="I460" s="119"/>
      <c r="J460" s="120">
        <f>'[1](01)'!$K460</f>
        <v>229684.46000000002</v>
      </c>
      <c r="K460" s="121"/>
      <c r="L460" s="118"/>
      <c r="M460" s="119"/>
      <c r="N460" s="120">
        <f>'[1](02)'!$K460</f>
        <v>191586.53</v>
      </c>
      <c r="O460" s="121"/>
      <c r="P460" s="118"/>
      <c r="Q460" s="119"/>
      <c r="R460" s="120">
        <f>'[1](03)'!$K460</f>
        <v>0</v>
      </c>
      <c r="S460" s="121"/>
      <c r="T460" s="118"/>
      <c r="U460" s="119"/>
      <c r="V460" s="120">
        <f>'[1](04)'!$K460</f>
        <v>0</v>
      </c>
      <c r="W460" s="121"/>
      <c r="X460" s="118"/>
      <c r="Y460" s="119"/>
      <c r="Z460" s="120">
        <f>'[1](05)'!$K460</f>
        <v>0</v>
      </c>
      <c r="AA460" s="121"/>
      <c r="AB460" s="118"/>
      <c r="AC460" s="119"/>
      <c r="AD460" s="120">
        <f>'[1](06)'!$K460</f>
        <v>0</v>
      </c>
      <c r="AE460" s="121"/>
      <c r="AF460" s="118"/>
      <c r="AG460" s="119"/>
      <c r="AH460" s="120">
        <f>'[1](07)'!$K460</f>
        <v>0</v>
      </c>
      <c r="AI460" s="121"/>
      <c r="AJ460" s="118"/>
      <c r="AK460" s="119"/>
      <c r="AL460" s="120">
        <f>'[1](08)'!$K460</f>
        <v>0</v>
      </c>
      <c r="AM460" s="121"/>
      <c r="AN460" s="118"/>
      <c r="AO460" s="119"/>
      <c r="AP460" s="120">
        <f>'[1](09)'!$K460</f>
        <v>0</v>
      </c>
      <c r="AQ460" s="121"/>
      <c r="AR460" s="118"/>
      <c r="AS460" s="119"/>
      <c r="AT460" s="120">
        <f>'[1](10)'!$K460</f>
        <v>0</v>
      </c>
      <c r="AU460" s="121"/>
      <c r="AV460" s="118"/>
      <c r="AW460" s="119"/>
      <c r="AX460" s="120">
        <f>'[1](11)'!$K460</f>
        <v>0</v>
      </c>
      <c r="AY460" s="121"/>
      <c r="AZ460" s="118"/>
      <c r="BA460" s="119"/>
      <c r="BB460" s="120">
        <f>'[1](12)'!$K460</f>
        <v>0</v>
      </c>
      <c r="BC460" s="121"/>
      <c r="BD460" s="118"/>
      <c r="BE460" s="122"/>
      <c r="BF460" s="123"/>
      <c r="BG460" s="122"/>
      <c r="BH460" s="123"/>
      <c r="BI460" s="124"/>
      <c r="BJ460" s="125">
        <f t="shared" si="307"/>
        <v>0</v>
      </c>
      <c r="BK460" s="118"/>
      <c r="BL460" s="9">
        <f t="shared" ref="BL460:BL523" si="308">BL459-1</f>
        <v>551</v>
      </c>
    </row>
    <row r="461" spans="1:64" s="64" customFormat="1" ht="21" customHeight="1" outlineLevel="1">
      <c r="A461" s="127">
        <f>[1]DATA!A461</f>
        <v>0</v>
      </c>
      <c r="B461" s="128" t="str">
        <f>[1]DATA!B461</f>
        <v>Pastry &amp; Bakary</v>
      </c>
      <c r="C461" s="129">
        <f>[1]DATA!C461</f>
        <v>0</v>
      </c>
      <c r="D461" s="130"/>
      <c r="E461" s="131"/>
      <c r="F461" s="132"/>
      <c r="G461" s="133"/>
      <c r="H461" s="130"/>
      <c r="I461" s="131"/>
      <c r="J461" s="132"/>
      <c r="K461" s="133"/>
      <c r="L461" s="130"/>
      <c r="M461" s="131"/>
      <c r="N461" s="132"/>
      <c r="O461" s="133"/>
      <c r="P461" s="130"/>
      <c r="Q461" s="131"/>
      <c r="R461" s="132"/>
      <c r="S461" s="133"/>
      <c r="T461" s="130"/>
      <c r="U461" s="131"/>
      <c r="V461" s="132"/>
      <c r="W461" s="133"/>
      <c r="X461" s="130"/>
      <c r="Y461" s="131"/>
      <c r="Z461" s="132"/>
      <c r="AA461" s="133"/>
      <c r="AB461" s="130"/>
      <c r="AC461" s="131"/>
      <c r="AD461" s="132"/>
      <c r="AE461" s="133"/>
      <c r="AF461" s="130"/>
      <c r="AG461" s="131"/>
      <c r="AH461" s="132"/>
      <c r="AI461" s="133"/>
      <c r="AJ461" s="130"/>
      <c r="AK461" s="131"/>
      <c r="AL461" s="132"/>
      <c r="AM461" s="133"/>
      <c r="AN461" s="130"/>
      <c r="AO461" s="131"/>
      <c r="AP461" s="132"/>
      <c r="AQ461" s="133"/>
      <c r="AR461" s="130"/>
      <c r="AS461" s="131"/>
      <c r="AT461" s="132"/>
      <c r="AU461" s="133"/>
      <c r="AV461" s="130"/>
      <c r="AW461" s="131"/>
      <c r="AX461" s="132"/>
      <c r="AY461" s="133"/>
      <c r="AZ461" s="130"/>
      <c r="BA461" s="131"/>
      <c r="BB461" s="132"/>
      <c r="BC461" s="133"/>
      <c r="BD461" s="130"/>
      <c r="BE461" s="134"/>
      <c r="BF461" s="135"/>
      <c r="BG461" s="134"/>
      <c r="BH461" s="135"/>
      <c r="BI461" s="136"/>
      <c r="BJ461" s="137">
        <f t="shared" si="307"/>
        <v>0</v>
      </c>
      <c r="BK461" s="130"/>
      <c r="BL461" s="9">
        <f t="shared" si="308"/>
        <v>550</v>
      </c>
    </row>
    <row r="462" spans="1:64" ht="18" customHeight="1" outlineLevel="2">
      <c r="A462" s="101">
        <f>[1]DATA!A462</f>
        <v>0</v>
      </c>
      <c r="B462" s="102" t="str">
        <f>[1]DATA!B462</f>
        <v>Berry &amp; Cherry</v>
      </c>
      <c r="C462" s="102">
        <f>[1]DATA!C462</f>
        <v>0</v>
      </c>
      <c r="E462" s="103"/>
      <c r="F462" s="104"/>
      <c r="G462" s="105"/>
      <c r="I462" s="103"/>
      <c r="J462" s="104"/>
      <c r="K462" s="105"/>
      <c r="M462" s="103"/>
      <c r="N462" s="104"/>
      <c r="O462" s="105"/>
      <c r="Q462" s="103"/>
      <c r="R462" s="104"/>
      <c r="S462" s="105"/>
      <c r="U462" s="103"/>
      <c r="V462" s="104"/>
      <c r="W462" s="105"/>
      <c r="Y462" s="103"/>
      <c r="Z462" s="104"/>
      <c r="AA462" s="105"/>
      <c r="AC462" s="103"/>
      <c r="AD462" s="104"/>
      <c r="AE462" s="105"/>
      <c r="AG462" s="103"/>
      <c r="AH462" s="104"/>
      <c r="AI462" s="105"/>
      <c r="AK462" s="103"/>
      <c r="AL462" s="104"/>
      <c r="AM462" s="105"/>
      <c r="AO462" s="103"/>
      <c r="AP462" s="104"/>
      <c r="AQ462" s="105"/>
      <c r="AS462" s="103"/>
      <c r="AT462" s="104"/>
      <c r="AU462" s="105"/>
      <c r="AW462" s="103"/>
      <c r="AX462" s="104"/>
      <c r="AY462" s="105"/>
      <c r="BA462" s="103"/>
      <c r="BB462" s="104"/>
      <c r="BC462" s="105"/>
      <c r="BE462" s="106"/>
      <c r="BF462" s="107"/>
      <c r="BG462" s="106"/>
      <c r="BH462" s="107"/>
      <c r="BI462" s="108"/>
      <c r="BJ462" s="109">
        <f t="shared" si="307"/>
        <v>0</v>
      </c>
      <c r="BL462" s="9">
        <f t="shared" si="308"/>
        <v>549</v>
      </c>
    </row>
    <row r="463" spans="1:64" ht="18" customHeight="1" outlineLevel="2">
      <c r="A463" s="74">
        <f>[1]DATA!A463</f>
        <v>150001</v>
      </c>
      <c r="B463" s="75" t="str">
        <f>[1]DATA!B463</f>
        <v>Blackberry Frozen</v>
      </c>
      <c r="C463" s="75" t="str">
        <f>[1]DATA!C463</f>
        <v>Kilogram</v>
      </c>
      <c r="E463" s="76"/>
      <c r="F463" s="77"/>
      <c r="G463" s="78"/>
      <c r="I463" s="76">
        <f>'[1](01)'!$J463</f>
        <v>0</v>
      </c>
      <c r="J463" s="77">
        <f>'[1](01)'!$K463</f>
        <v>0</v>
      </c>
      <c r="K463" s="78">
        <f t="shared" ref="K463:K526" si="309">IF(I463&gt;=E463,IFERROR(SUM(I463-E463)/I463,0),IF(I463&lt;=E463,IFERROR(-SUM(E463-I463)/I463,0)))</f>
        <v>0</v>
      </c>
      <c r="M463" s="76">
        <f>'[1](02)'!$J463</f>
        <v>0</v>
      </c>
      <c r="N463" s="77">
        <f>'[1](02)'!$K463</f>
        <v>0</v>
      </c>
      <c r="O463" s="78">
        <f t="shared" ref="O463:O468" si="310">IF(M463&gt;=I463,IFERROR(SUM(M463-I463)/M463,0),IF(M463&lt;=I463,IFERROR(-SUM(I463-M463)/M463,0)))</f>
        <v>0</v>
      </c>
      <c r="Q463" s="76">
        <f>'[1](03)'!$J463</f>
        <v>0</v>
      </c>
      <c r="R463" s="77">
        <f>'[1](03)'!$K463</f>
        <v>0</v>
      </c>
      <c r="S463" s="78">
        <f t="shared" ref="S463:S468" si="311">IF(Q463&gt;=M463,IFERROR(SUM(Q463-M463)/Q463,0),IF(Q463&lt;=M463,IFERROR(-SUM(M463-Q463)/Q463,0)))</f>
        <v>0</v>
      </c>
      <c r="U463" s="76">
        <f>'[1](04)'!$J463</f>
        <v>0</v>
      </c>
      <c r="V463" s="77">
        <f>'[1](04)'!$K463</f>
        <v>0</v>
      </c>
      <c r="W463" s="78">
        <f t="shared" ref="W463:W468" si="312">IF(U463&gt;=Q463,IFERROR(SUM(U463-Q463)/U463,0),IF(U463&lt;=Q463,IFERROR(-SUM(Q463-U463)/U463,0)))</f>
        <v>0</v>
      </c>
      <c r="Y463" s="76">
        <f>'[1](05)'!$J463</f>
        <v>0</v>
      </c>
      <c r="Z463" s="77">
        <f>'[1](05)'!$K463</f>
        <v>0</v>
      </c>
      <c r="AA463" s="78">
        <f t="shared" ref="AA463:AA468" si="313">IF(Y463&gt;=U463,IFERROR(SUM(Y463-U463)/Y463,0),IF(Y463&lt;=U463,IFERROR(-SUM(U463-Y463)/Y463,0)))</f>
        <v>0</v>
      </c>
      <c r="AC463" s="76">
        <f>'[1](06)'!$J463</f>
        <v>0</v>
      </c>
      <c r="AD463" s="77">
        <f>'[1](06)'!$K463</f>
        <v>0</v>
      </c>
      <c r="AE463" s="78">
        <f t="shared" ref="AE463:AE468" si="314">IF(AC463&gt;=Y463,IFERROR(SUM(AC463-Y463)/AC463,0),IF(AC463&lt;=Y463,IFERROR(-SUM(Y463-AC463)/AC463,0)))</f>
        <v>0</v>
      </c>
      <c r="AG463" s="76">
        <f>'[1](07)'!$J463</f>
        <v>0</v>
      </c>
      <c r="AH463" s="77">
        <f>'[1](07)'!$K463</f>
        <v>0</v>
      </c>
      <c r="AI463" s="78">
        <f t="shared" ref="AI463:AI468" si="315">IF(AG463&gt;=AC463,IFERROR(SUM(AG463-AC463)/AG463,0),IF(AG463&lt;=AC463,IFERROR(-SUM(AC463-AG463)/AG463,0)))</f>
        <v>0</v>
      </c>
      <c r="AK463" s="76">
        <f>'[1](08)'!$J463</f>
        <v>0</v>
      </c>
      <c r="AL463" s="77">
        <f>'[1](08)'!$K463</f>
        <v>0</v>
      </c>
      <c r="AM463" s="78">
        <f t="shared" ref="AM463:AM468" si="316">IF(AK463&gt;=AG463,IFERROR(SUM(AK463-AG463)/AK463,0),IF(AK463&lt;=AG463,IFERROR(-SUM(AG463-AK463)/AK463,0)))</f>
        <v>0</v>
      </c>
      <c r="AO463" s="76">
        <f>'[1](09)'!$J463</f>
        <v>0</v>
      </c>
      <c r="AP463" s="77">
        <f>'[1](09)'!$K463</f>
        <v>0</v>
      </c>
      <c r="AQ463" s="78">
        <f t="shared" ref="AQ463:AQ468" si="317">IF(AO463&gt;=AK463,IFERROR(SUM(AO463-AK463)/AO463,0),IF(AO463&lt;=AK463,IFERROR(-SUM(AK463-AO463)/AO463,0)))</f>
        <v>0</v>
      </c>
      <c r="AS463" s="76">
        <f>'[1](10)'!$J463</f>
        <v>0</v>
      </c>
      <c r="AT463" s="77">
        <f>'[1](10)'!$K463</f>
        <v>0</v>
      </c>
      <c r="AU463" s="78">
        <f t="shared" ref="AU463:AU468" si="318">IF(AS463&gt;=AO463,IFERROR(SUM(AS463-AO463)/AS463,0),IF(AS463&lt;=AO463,IFERROR(-SUM(AO463-AS463)/AS463,0)))</f>
        <v>0</v>
      </c>
      <c r="AW463" s="76">
        <f>'[1](11)'!$J463</f>
        <v>0</v>
      </c>
      <c r="AX463" s="77">
        <f>'[1](11)'!$K463</f>
        <v>0</v>
      </c>
      <c r="AY463" s="78">
        <f t="shared" ref="AY463:AY468" si="319">IF(AW463&gt;=AS463,IFERROR(SUM(AW463-AS463)/AW463,0),IF(AW463&lt;=AS463,IFERROR(-SUM(AS463-AW463)/AW463,0)))</f>
        <v>0</v>
      </c>
      <c r="BA463" s="76">
        <f>'[1](12)'!$J463</f>
        <v>0</v>
      </c>
      <c r="BB463" s="77">
        <f>'[1](12)'!$K463</f>
        <v>0</v>
      </c>
      <c r="BC463" s="78">
        <f t="shared" ref="BC463:BC468" si="320">IF(BA463&gt;=AW463,IFERROR(SUM(BA463-AW463)/BA463,0),IF(BA463&lt;=AW463,IFERROR(-SUM(AW463-BA463)/BA463,0)))</f>
        <v>0</v>
      </c>
      <c r="BE463" s="79">
        <f t="shared" ref="BE463:BE526" si="321">MAX($E463,$I463,$M463,$Q463,$U463,$Y463,$AC463,$AG463,$AK463,$AO463,$AS463,$AW463,$BA463)</f>
        <v>0</v>
      </c>
      <c r="BF463" s="80">
        <f>IFERROR(HLOOKUP(BE463,A463:$BD$5001,$BL463,0),0)</f>
        <v>43131</v>
      </c>
      <c r="BG463" s="79">
        <f t="shared" ref="BG463:BG526" si="322">MIN($E463,$I463,$M463,$Q463,$U463,$Y463,$AC463,$AG463,$AK463,$AO463,$AS463,$AW463,$BA463)</f>
        <v>0</v>
      </c>
      <c r="BH463" s="80">
        <f>IFERROR(HLOOKUP(BG463,A463:$BD$5001,$BL463,0),0)</f>
        <v>43131</v>
      </c>
      <c r="BI463" s="10">
        <f t="shared" ref="BI463:BI526" si="323">BE463-BG463</f>
        <v>0</v>
      </c>
      <c r="BJ463" s="11">
        <f t="shared" si="307"/>
        <v>0</v>
      </c>
      <c r="BL463" s="9">
        <f t="shared" si="308"/>
        <v>548</v>
      </c>
    </row>
    <row r="464" spans="1:64" ht="18" customHeight="1" outlineLevel="2">
      <c r="A464" s="81">
        <f>[1]DATA!A464</f>
        <v>150002</v>
      </c>
      <c r="B464" s="82" t="str">
        <f>[1]DATA!B464</f>
        <v>Blueberry Frozen</v>
      </c>
      <c r="C464" s="82" t="str">
        <f>[1]DATA!C464</f>
        <v>Kilogram</v>
      </c>
      <c r="E464" s="83"/>
      <c r="F464" s="84"/>
      <c r="G464" s="85"/>
      <c r="I464" s="83">
        <f>'[1](01)'!$J464</f>
        <v>0</v>
      </c>
      <c r="J464" s="84">
        <f>'[1](01)'!$K464</f>
        <v>0</v>
      </c>
      <c r="K464" s="85">
        <f t="shared" si="309"/>
        <v>0</v>
      </c>
      <c r="M464" s="83">
        <f>'[1](02)'!$J464</f>
        <v>0</v>
      </c>
      <c r="N464" s="84">
        <f>'[1](02)'!$K464</f>
        <v>0</v>
      </c>
      <c r="O464" s="85">
        <f t="shared" si="310"/>
        <v>0</v>
      </c>
      <c r="Q464" s="83">
        <f>'[1](03)'!$J464</f>
        <v>0</v>
      </c>
      <c r="R464" s="84">
        <f>'[1](03)'!$K464</f>
        <v>0</v>
      </c>
      <c r="S464" s="85">
        <f t="shared" si="311"/>
        <v>0</v>
      </c>
      <c r="U464" s="83">
        <f>'[1](04)'!$J464</f>
        <v>0</v>
      </c>
      <c r="V464" s="84">
        <f>'[1](04)'!$K464</f>
        <v>0</v>
      </c>
      <c r="W464" s="85">
        <f t="shared" si="312"/>
        <v>0</v>
      </c>
      <c r="Y464" s="83">
        <f>'[1](05)'!$J464</f>
        <v>0</v>
      </c>
      <c r="Z464" s="84">
        <f>'[1](05)'!$K464</f>
        <v>0</v>
      </c>
      <c r="AA464" s="85">
        <f t="shared" si="313"/>
        <v>0</v>
      </c>
      <c r="AC464" s="83">
        <f>'[1](06)'!$J464</f>
        <v>0</v>
      </c>
      <c r="AD464" s="84">
        <f>'[1](06)'!$K464</f>
        <v>0</v>
      </c>
      <c r="AE464" s="85">
        <f t="shared" si="314"/>
        <v>0</v>
      </c>
      <c r="AG464" s="83">
        <f>'[1](07)'!$J464</f>
        <v>0</v>
      </c>
      <c r="AH464" s="84">
        <f>'[1](07)'!$K464</f>
        <v>0</v>
      </c>
      <c r="AI464" s="85">
        <f t="shared" si="315"/>
        <v>0</v>
      </c>
      <c r="AK464" s="83">
        <f>'[1](08)'!$J464</f>
        <v>0</v>
      </c>
      <c r="AL464" s="84">
        <f>'[1](08)'!$K464</f>
        <v>0</v>
      </c>
      <c r="AM464" s="85">
        <f t="shared" si="316"/>
        <v>0</v>
      </c>
      <c r="AO464" s="83">
        <f>'[1](09)'!$J464</f>
        <v>0</v>
      </c>
      <c r="AP464" s="84">
        <f>'[1](09)'!$K464</f>
        <v>0</v>
      </c>
      <c r="AQ464" s="85">
        <f t="shared" si="317"/>
        <v>0</v>
      </c>
      <c r="AS464" s="83">
        <f>'[1](10)'!$J464</f>
        <v>0</v>
      </c>
      <c r="AT464" s="84">
        <f>'[1](10)'!$K464</f>
        <v>0</v>
      </c>
      <c r="AU464" s="85">
        <f t="shared" si="318"/>
        <v>0</v>
      </c>
      <c r="AW464" s="83">
        <f>'[1](11)'!$J464</f>
        <v>0</v>
      </c>
      <c r="AX464" s="84">
        <f>'[1](11)'!$K464</f>
        <v>0</v>
      </c>
      <c r="AY464" s="85">
        <f t="shared" si="319"/>
        <v>0</v>
      </c>
      <c r="BA464" s="83">
        <f>'[1](12)'!$J464</f>
        <v>0</v>
      </c>
      <c r="BB464" s="84">
        <f>'[1](12)'!$K464</f>
        <v>0</v>
      </c>
      <c r="BC464" s="85">
        <f t="shared" si="320"/>
        <v>0</v>
      </c>
      <c r="BE464" s="86">
        <f t="shared" si="321"/>
        <v>0</v>
      </c>
      <c r="BF464" s="87">
        <f>IFERROR(HLOOKUP(BE464,A464:$BD$5001,$BL464,0),0)</f>
        <v>43131</v>
      </c>
      <c r="BG464" s="86">
        <f t="shared" si="322"/>
        <v>0</v>
      </c>
      <c r="BH464" s="87">
        <f>IFERROR(HLOOKUP(BG464,A464:$BD$5001,$BL464,0),0)</f>
        <v>43131</v>
      </c>
      <c r="BI464" s="88">
        <f t="shared" si="323"/>
        <v>0</v>
      </c>
      <c r="BJ464" s="89">
        <f t="shared" si="307"/>
        <v>0</v>
      </c>
      <c r="BL464" s="9">
        <f t="shared" si="308"/>
        <v>547</v>
      </c>
    </row>
    <row r="465" spans="1:64" ht="18" customHeight="1" outlineLevel="2">
      <c r="A465" s="74">
        <f>[1]DATA!A465</f>
        <v>150003</v>
      </c>
      <c r="B465" s="75" t="str">
        <f>[1]DATA!B465</f>
        <v>Sweet Cherry Green</v>
      </c>
      <c r="C465" s="75" t="str">
        <f>[1]DATA!C465</f>
        <v>Kilogram</v>
      </c>
      <c r="E465" s="76"/>
      <c r="F465" s="77"/>
      <c r="G465" s="78"/>
      <c r="I465" s="76">
        <f>'[1](01)'!$J465</f>
        <v>0</v>
      </c>
      <c r="J465" s="77">
        <f>'[1](01)'!$K465</f>
        <v>0</v>
      </c>
      <c r="K465" s="78">
        <f t="shared" si="309"/>
        <v>0</v>
      </c>
      <c r="M465" s="76">
        <f>'[1](02)'!$J465</f>
        <v>0</v>
      </c>
      <c r="N465" s="77">
        <f>'[1](02)'!$K465</f>
        <v>0</v>
      </c>
      <c r="O465" s="78">
        <f t="shared" si="310"/>
        <v>0</v>
      </c>
      <c r="Q465" s="76">
        <f>'[1](03)'!$J465</f>
        <v>0</v>
      </c>
      <c r="R465" s="77">
        <f>'[1](03)'!$K465</f>
        <v>0</v>
      </c>
      <c r="S465" s="78">
        <f t="shared" si="311"/>
        <v>0</v>
      </c>
      <c r="U465" s="76">
        <f>'[1](04)'!$J465</f>
        <v>0</v>
      </c>
      <c r="V465" s="77">
        <f>'[1](04)'!$K465</f>
        <v>0</v>
      </c>
      <c r="W465" s="78">
        <f t="shared" si="312"/>
        <v>0</v>
      </c>
      <c r="Y465" s="76">
        <f>'[1](05)'!$J465</f>
        <v>0</v>
      </c>
      <c r="Z465" s="77">
        <f>'[1](05)'!$K465</f>
        <v>0</v>
      </c>
      <c r="AA465" s="78">
        <f t="shared" si="313"/>
        <v>0</v>
      </c>
      <c r="AC465" s="76">
        <f>'[1](06)'!$J465</f>
        <v>0</v>
      </c>
      <c r="AD465" s="77">
        <f>'[1](06)'!$K465</f>
        <v>0</v>
      </c>
      <c r="AE465" s="78">
        <f t="shared" si="314"/>
        <v>0</v>
      </c>
      <c r="AG465" s="76">
        <f>'[1](07)'!$J465</f>
        <v>0</v>
      </c>
      <c r="AH465" s="77">
        <f>'[1](07)'!$K465</f>
        <v>0</v>
      </c>
      <c r="AI465" s="78">
        <f t="shared" si="315"/>
        <v>0</v>
      </c>
      <c r="AK465" s="76">
        <f>'[1](08)'!$J465</f>
        <v>0</v>
      </c>
      <c r="AL465" s="77">
        <f>'[1](08)'!$K465</f>
        <v>0</v>
      </c>
      <c r="AM465" s="78">
        <f t="shared" si="316"/>
        <v>0</v>
      </c>
      <c r="AO465" s="76">
        <f>'[1](09)'!$J465</f>
        <v>0</v>
      </c>
      <c r="AP465" s="77">
        <f>'[1](09)'!$K465</f>
        <v>0</v>
      </c>
      <c r="AQ465" s="78">
        <f t="shared" si="317"/>
        <v>0</v>
      </c>
      <c r="AS465" s="76">
        <f>'[1](10)'!$J465</f>
        <v>0</v>
      </c>
      <c r="AT465" s="77">
        <f>'[1](10)'!$K465</f>
        <v>0</v>
      </c>
      <c r="AU465" s="78">
        <f t="shared" si="318"/>
        <v>0</v>
      </c>
      <c r="AW465" s="76">
        <f>'[1](11)'!$J465</f>
        <v>0</v>
      </c>
      <c r="AX465" s="77">
        <f>'[1](11)'!$K465</f>
        <v>0</v>
      </c>
      <c r="AY465" s="78">
        <f t="shared" si="319"/>
        <v>0</v>
      </c>
      <c r="BA465" s="76">
        <f>'[1](12)'!$J465</f>
        <v>0</v>
      </c>
      <c r="BB465" s="77">
        <f>'[1](12)'!$K465</f>
        <v>0</v>
      </c>
      <c r="BC465" s="78">
        <f t="shared" si="320"/>
        <v>0</v>
      </c>
      <c r="BE465" s="79">
        <f t="shared" si="321"/>
        <v>0</v>
      </c>
      <c r="BF465" s="80">
        <f>IFERROR(HLOOKUP(BE465,A465:$BD$5001,$BL465,0),0)</f>
        <v>43131</v>
      </c>
      <c r="BG465" s="79">
        <f t="shared" si="322"/>
        <v>0</v>
      </c>
      <c r="BH465" s="80">
        <f>IFERROR(HLOOKUP(BG465,A465:$BD$5001,$BL465,0),0)</f>
        <v>43131</v>
      </c>
      <c r="BI465" s="10">
        <f t="shared" si="323"/>
        <v>0</v>
      </c>
      <c r="BJ465" s="11">
        <f t="shared" si="307"/>
        <v>0</v>
      </c>
      <c r="BL465" s="9">
        <f t="shared" si="308"/>
        <v>546</v>
      </c>
    </row>
    <row r="466" spans="1:64" ht="18" customHeight="1" outlineLevel="2">
      <c r="A466" s="81">
        <f>[1]DATA!A466</f>
        <v>150004</v>
      </c>
      <c r="B466" s="82" t="str">
        <f>[1]DATA!B466</f>
        <v>Red Carnet Frozen</v>
      </c>
      <c r="C466" s="82" t="str">
        <f>[1]DATA!C466</f>
        <v>Kilogram</v>
      </c>
      <c r="E466" s="83"/>
      <c r="F466" s="84"/>
      <c r="G466" s="85"/>
      <c r="I466" s="83">
        <f>'[1](01)'!$J466</f>
        <v>0</v>
      </c>
      <c r="J466" s="84">
        <f>'[1](01)'!$K466</f>
        <v>0</v>
      </c>
      <c r="K466" s="85">
        <f t="shared" si="309"/>
        <v>0</v>
      </c>
      <c r="M466" s="83">
        <f>'[1](02)'!$J466</f>
        <v>0</v>
      </c>
      <c r="N466" s="84">
        <f>'[1](02)'!$K466</f>
        <v>0</v>
      </c>
      <c r="O466" s="85">
        <f t="shared" si="310"/>
        <v>0</v>
      </c>
      <c r="Q466" s="83">
        <f>'[1](03)'!$J466</f>
        <v>0</v>
      </c>
      <c r="R466" s="84">
        <f>'[1](03)'!$K466</f>
        <v>0</v>
      </c>
      <c r="S466" s="85">
        <f t="shared" si="311"/>
        <v>0</v>
      </c>
      <c r="U466" s="83">
        <f>'[1](04)'!$J466</f>
        <v>0</v>
      </c>
      <c r="V466" s="84">
        <f>'[1](04)'!$K466</f>
        <v>0</v>
      </c>
      <c r="W466" s="85">
        <f t="shared" si="312"/>
        <v>0</v>
      </c>
      <c r="Y466" s="83">
        <f>'[1](05)'!$J466</f>
        <v>0</v>
      </c>
      <c r="Z466" s="84">
        <f>'[1](05)'!$K466</f>
        <v>0</v>
      </c>
      <c r="AA466" s="85">
        <f t="shared" si="313"/>
        <v>0</v>
      </c>
      <c r="AC466" s="83">
        <f>'[1](06)'!$J466</f>
        <v>0</v>
      </c>
      <c r="AD466" s="84">
        <f>'[1](06)'!$K466</f>
        <v>0</v>
      </c>
      <c r="AE466" s="85">
        <f t="shared" si="314"/>
        <v>0</v>
      </c>
      <c r="AG466" s="83">
        <f>'[1](07)'!$J466</f>
        <v>0</v>
      </c>
      <c r="AH466" s="84">
        <f>'[1](07)'!$K466</f>
        <v>0</v>
      </c>
      <c r="AI466" s="85">
        <f t="shared" si="315"/>
        <v>0</v>
      </c>
      <c r="AK466" s="83">
        <f>'[1](08)'!$J466</f>
        <v>0</v>
      </c>
      <c r="AL466" s="84">
        <f>'[1](08)'!$K466</f>
        <v>0</v>
      </c>
      <c r="AM466" s="85">
        <f t="shared" si="316"/>
        <v>0</v>
      </c>
      <c r="AO466" s="83">
        <f>'[1](09)'!$J466</f>
        <v>0</v>
      </c>
      <c r="AP466" s="84">
        <f>'[1](09)'!$K466</f>
        <v>0</v>
      </c>
      <c r="AQ466" s="85">
        <f t="shared" si="317"/>
        <v>0</v>
      </c>
      <c r="AS466" s="83">
        <f>'[1](10)'!$J466</f>
        <v>0</v>
      </c>
      <c r="AT466" s="84">
        <f>'[1](10)'!$K466</f>
        <v>0</v>
      </c>
      <c r="AU466" s="85">
        <f t="shared" si="318"/>
        <v>0</v>
      </c>
      <c r="AW466" s="83">
        <f>'[1](11)'!$J466</f>
        <v>0</v>
      </c>
      <c r="AX466" s="84">
        <f>'[1](11)'!$K466</f>
        <v>0</v>
      </c>
      <c r="AY466" s="85">
        <f t="shared" si="319"/>
        <v>0</v>
      </c>
      <c r="BA466" s="83">
        <f>'[1](12)'!$J466</f>
        <v>0</v>
      </c>
      <c r="BB466" s="84">
        <f>'[1](12)'!$K466</f>
        <v>0</v>
      </c>
      <c r="BC466" s="85">
        <f t="shared" si="320"/>
        <v>0</v>
      </c>
      <c r="BE466" s="86">
        <f t="shared" si="321"/>
        <v>0</v>
      </c>
      <c r="BF466" s="87">
        <f>IFERROR(HLOOKUP(BE466,A466:$BD$5001,$BL466,0),0)</f>
        <v>43131</v>
      </c>
      <c r="BG466" s="86">
        <f t="shared" si="322"/>
        <v>0</v>
      </c>
      <c r="BH466" s="87">
        <f>IFERROR(HLOOKUP(BG466,A466:$BD$5001,$BL466,0),0)</f>
        <v>43131</v>
      </c>
      <c r="BI466" s="88">
        <f t="shared" si="323"/>
        <v>0</v>
      </c>
      <c r="BJ466" s="89">
        <f t="shared" si="307"/>
        <v>0</v>
      </c>
      <c r="BL466" s="9">
        <f t="shared" si="308"/>
        <v>545</v>
      </c>
    </row>
    <row r="467" spans="1:64" ht="18" customHeight="1" outlineLevel="2">
      <c r="A467" s="74">
        <f>[1]DATA!A467</f>
        <v>150005</v>
      </c>
      <c r="B467" s="75" t="str">
        <f>[1]DATA!B467</f>
        <v>Sweet Cherry Red</v>
      </c>
      <c r="C467" s="75" t="str">
        <f>[1]DATA!C467</f>
        <v>Kilogram</v>
      </c>
      <c r="E467" s="76"/>
      <c r="F467" s="77"/>
      <c r="G467" s="78"/>
      <c r="I467" s="76">
        <f>'[1](01)'!$J467</f>
        <v>0</v>
      </c>
      <c r="J467" s="77">
        <f>'[1](01)'!$K467</f>
        <v>0</v>
      </c>
      <c r="K467" s="78">
        <f t="shared" si="309"/>
        <v>0</v>
      </c>
      <c r="M467" s="76">
        <f>'[1](02)'!$J467</f>
        <v>0</v>
      </c>
      <c r="N467" s="77">
        <f>'[1](02)'!$K467</f>
        <v>0</v>
      </c>
      <c r="O467" s="78">
        <f t="shared" si="310"/>
        <v>0</v>
      </c>
      <c r="Q467" s="76">
        <f>'[1](03)'!$J467</f>
        <v>0</v>
      </c>
      <c r="R467" s="77">
        <f>'[1](03)'!$K467</f>
        <v>0</v>
      </c>
      <c r="S467" s="78">
        <f t="shared" si="311"/>
        <v>0</v>
      </c>
      <c r="U467" s="76">
        <f>'[1](04)'!$J467</f>
        <v>0</v>
      </c>
      <c r="V467" s="77">
        <f>'[1](04)'!$K467</f>
        <v>0</v>
      </c>
      <c r="W467" s="78">
        <f t="shared" si="312"/>
        <v>0</v>
      </c>
      <c r="Y467" s="76">
        <f>'[1](05)'!$J467</f>
        <v>0</v>
      </c>
      <c r="Z467" s="77">
        <f>'[1](05)'!$K467</f>
        <v>0</v>
      </c>
      <c r="AA467" s="78">
        <f t="shared" si="313"/>
        <v>0</v>
      </c>
      <c r="AC467" s="76">
        <f>'[1](06)'!$J467</f>
        <v>0</v>
      </c>
      <c r="AD467" s="77">
        <f>'[1](06)'!$K467</f>
        <v>0</v>
      </c>
      <c r="AE467" s="78">
        <f t="shared" si="314"/>
        <v>0</v>
      </c>
      <c r="AG467" s="76">
        <f>'[1](07)'!$J467</f>
        <v>0</v>
      </c>
      <c r="AH467" s="77">
        <f>'[1](07)'!$K467</f>
        <v>0</v>
      </c>
      <c r="AI467" s="78">
        <f t="shared" si="315"/>
        <v>0</v>
      </c>
      <c r="AK467" s="76">
        <f>'[1](08)'!$J467</f>
        <v>0</v>
      </c>
      <c r="AL467" s="77">
        <f>'[1](08)'!$K467</f>
        <v>0</v>
      </c>
      <c r="AM467" s="78">
        <f t="shared" si="316"/>
        <v>0</v>
      </c>
      <c r="AO467" s="76">
        <f>'[1](09)'!$J467</f>
        <v>0</v>
      </c>
      <c r="AP467" s="77">
        <f>'[1](09)'!$K467</f>
        <v>0</v>
      </c>
      <c r="AQ467" s="78">
        <f t="shared" si="317"/>
        <v>0</v>
      </c>
      <c r="AS467" s="76">
        <f>'[1](10)'!$J467</f>
        <v>0</v>
      </c>
      <c r="AT467" s="77">
        <f>'[1](10)'!$K467</f>
        <v>0</v>
      </c>
      <c r="AU467" s="78">
        <f t="shared" si="318"/>
        <v>0</v>
      </c>
      <c r="AW467" s="76">
        <f>'[1](11)'!$J467</f>
        <v>0</v>
      </c>
      <c r="AX467" s="77">
        <f>'[1](11)'!$K467</f>
        <v>0</v>
      </c>
      <c r="AY467" s="78">
        <f t="shared" si="319"/>
        <v>0</v>
      </c>
      <c r="BA467" s="76">
        <f>'[1](12)'!$J467</f>
        <v>0</v>
      </c>
      <c r="BB467" s="77">
        <f>'[1](12)'!$K467</f>
        <v>0</v>
      </c>
      <c r="BC467" s="78">
        <f t="shared" si="320"/>
        <v>0</v>
      </c>
      <c r="BE467" s="79">
        <f t="shared" si="321"/>
        <v>0</v>
      </c>
      <c r="BF467" s="80">
        <f>IFERROR(HLOOKUP(BE467,A467:$BD$5001,$BL467,0),0)</f>
        <v>43131</v>
      </c>
      <c r="BG467" s="79">
        <f t="shared" si="322"/>
        <v>0</v>
      </c>
      <c r="BH467" s="80">
        <f>IFERROR(HLOOKUP(BG467,A467:$BD$5001,$BL467,0),0)</f>
        <v>43131</v>
      </c>
      <c r="BI467" s="10">
        <f t="shared" si="323"/>
        <v>0</v>
      </c>
      <c r="BJ467" s="11">
        <f t="shared" si="307"/>
        <v>0</v>
      </c>
      <c r="BL467" s="9">
        <f t="shared" si="308"/>
        <v>544</v>
      </c>
    </row>
    <row r="468" spans="1:64" ht="18" customHeight="1" outlineLevel="2">
      <c r="A468" s="81">
        <f>[1]DATA!A468</f>
        <v>150006</v>
      </c>
      <c r="B468" s="82" t="str">
        <f>[1]DATA!B468</f>
        <v>Sweet Cherry Yellow</v>
      </c>
      <c r="C468" s="82" t="str">
        <f>[1]DATA!C468</f>
        <v>Kilogram</v>
      </c>
      <c r="E468" s="83"/>
      <c r="F468" s="84"/>
      <c r="G468" s="85"/>
      <c r="I468" s="83">
        <f>'[1](01)'!$J468</f>
        <v>0</v>
      </c>
      <c r="J468" s="84">
        <f>'[1](01)'!$K468</f>
        <v>0</v>
      </c>
      <c r="K468" s="85">
        <f t="shared" si="309"/>
        <v>0</v>
      </c>
      <c r="M468" s="83">
        <f>'[1](02)'!$J468</f>
        <v>0</v>
      </c>
      <c r="N468" s="84">
        <f>'[1](02)'!$K468</f>
        <v>0</v>
      </c>
      <c r="O468" s="85">
        <f t="shared" si="310"/>
        <v>0</v>
      </c>
      <c r="Q468" s="83">
        <f>'[1](03)'!$J468</f>
        <v>0</v>
      </c>
      <c r="R468" s="84">
        <f>'[1](03)'!$K468</f>
        <v>0</v>
      </c>
      <c r="S468" s="85">
        <f t="shared" si="311"/>
        <v>0</v>
      </c>
      <c r="U468" s="83">
        <f>'[1](04)'!$J468</f>
        <v>0</v>
      </c>
      <c r="V468" s="84">
        <f>'[1](04)'!$K468</f>
        <v>0</v>
      </c>
      <c r="W468" s="85">
        <f t="shared" si="312"/>
        <v>0</v>
      </c>
      <c r="Y468" s="83">
        <f>'[1](05)'!$J468</f>
        <v>0</v>
      </c>
      <c r="Z468" s="84">
        <f>'[1](05)'!$K468</f>
        <v>0</v>
      </c>
      <c r="AA468" s="85">
        <f t="shared" si="313"/>
        <v>0</v>
      </c>
      <c r="AC468" s="83">
        <f>'[1](06)'!$J468</f>
        <v>0</v>
      </c>
      <c r="AD468" s="84">
        <f>'[1](06)'!$K468</f>
        <v>0</v>
      </c>
      <c r="AE468" s="85">
        <f t="shared" si="314"/>
        <v>0</v>
      </c>
      <c r="AG468" s="83">
        <f>'[1](07)'!$J468</f>
        <v>0</v>
      </c>
      <c r="AH468" s="84">
        <f>'[1](07)'!$K468</f>
        <v>0</v>
      </c>
      <c r="AI468" s="85">
        <f t="shared" si="315"/>
        <v>0</v>
      </c>
      <c r="AK468" s="83">
        <f>'[1](08)'!$J468</f>
        <v>0</v>
      </c>
      <c r="AL468" s="84">
        <f>'[1](08)'!$K468</f>
        <v>0</v>
      </c>
      <c r="AM468" s="85">
        <f t="shared" si="316"/>
        <v>0</v>
      </c>
      <c r="AO468" s="83">
        <f>'[1](09)'!$J468</f>
        <v>0</v>
      </c>
      <c r="AP468" s="84">
        <f>'[1](09)'!$K468</f>
        <v>0</v>
      </c>
      <c r="AQ468" s="85">
        <f t="shared" si="317"/>
        <v>0</v>
      </c>
      <c r="AS468" s="83">
        <f>'[1](10)'!$J468</f>
        <v>0</v>
      </c>
      <c r="AT468" s="84">
        <f>'[1](10)'!$K468</f>
        <v>0</v>
      </c>
      <c r="AU468" s="85">
        <f t="shared" si="318"/>
        <v>0</v>
      </c>
      <c r="AW468" s="83">
        <f>'[1](11)'!$J468</f>
        <v>0</v>
      </c>
      <c r="AX468" s="84">
        <f>'[1](11)'!$K468</f>
        <v>0</v>
      </c>
      <c r="AY468" s="85">
        <f t="shared" si="319"/>
        <v>0</v>
      </c>
      <c r="BA468" s="83">
        <f>'[1](12)'!$J468</f>
        <v>0</v>
      </c>
      <c r="BB468" s="84">
        <f>'[1](12)'!$K468</f>
        <v>0</v>
      </c>
      <c r="BC468" s="85">
        <f t="shared" si="320"/>
        <v>0</v>
      </c>
      <c r="BE468" s="86">
        <f t="shared" si="321"/>
        <v>0</v>
      </c>
      <c r="BF468" s="87">
        <f>IFERROR(HLOOKUP(BE468,A468:$BD$5001,$BL468,0),0)</f>
        <v>43131</v>
      </c>
      <c r="BG468" s="86">
        <f t="shared" si="322"/>
        <v>0</v>
      </c>
      <c r="BH468" s="87">
        <f>IFERROR(HLOOKUP(BG468,A468:$BD$5001,$BL468,0),0)</f>
        <v>43131</v>
      </c>
      <c r="BI468" s="88">
        <f t="shared" si="323"/>
        <v>0</v>
      </c>
      <c r="BJ468" s="89">
        <f t="shared" si="307"/>
        <v>0</v>
      </c>
      <c r="BL468" s="9">
        <f t="shared" si="308"/>
        <v>543</v>
      </c>
    </row>
    <row r="469" spans="1:64" s="100" customFormat="1" ht="18" customHeight="1" outlineLevel="1">
      <c r="A469" s="90">
        <f>[1]DATA!A469</f>
        <v>0</v>
      </c>
      <c r="B469" s="91" t="str">
        <f>[1]DATA!B469</f>
        <v>Total Berry &amp; Cherry</v>
      </c>
      <c r="C469" s="91">
        <f>[1]DATA!C469</f>
        <v>0</v>
      </c>
      <c r="D469" s="92"/>
      <c r="E469" s="93"/>
      <c r="F469" s="94"/>
      <c r="G469" s="95"/>
      <c r="H469" s="92"/>
      <c r="I469" s="93"/>
      <c r="J469" s="94">
        <f>'[1](01)'!$K469</f>
        <v>0</v>
      </c>
      <c r="K469" s="95"/>
      <c r="L469" s="92"/>
      <c r="M469" s="93"/>
      <c r="N469" s="94">
        <f>'[1](02)'!$K469</f>
        <v>0</v>
      </c>
      <c r="O469" s="95"/>
      <c r="P469" s="92"/>
      <c r="Q469" s="93"/>
      <c r="R469" s="94">
        <f>'[1](03)'!$K469</f>
        <v>0</v>
      </c>
      <c r="S469" s="95"/>
      <c r="T469" s="92"/>
      <c r="U469" s="93"/>
      <c r="V469" s="94">
        <f>'[1](04)'!$K469</f>
        <v>0</v>
      </c>
      <c r="W469" s="95"/>
      <c r="X469" s="92"/>
      <c r="Y469" s="93"/>
      <c r="Z469" s="94">
        <f>'[1](05)'!$K469</f>
        <v>0</v>
      </c>
      <c r="AA469" s="95"/>
      <c r="AB469" s="92"/>
      <c r="AC469" s="93"/>
      <c r="AD469" s="94">
        <f>'[1](06)'!$K469</f>
        <v>0</v>
      </c>
      <c r="AE469" s="95"/>
      <c r="AF469" s="92"/>
      <c r="AG469" s="93"/>
      <c r="AH469" s="94">
        <f>'[1](07)'!$K469</f>
        <v>0</v>
      </c>
      <c r="AI469" s="95"/>
      <c r="AJ469" s="92"/>
      <c r="AK469" s="93"/>
      <c r="AL469" s="94">
        <f>'[1](08)'!$K469</f>
        <v>0</v>
      </c>
      <c r="AM469" s="95"/>
      <c r="AN469" s="92"/>
      <c r="AO469" s="93"/>
      <c r="AP469" s="94">
        <f>'[1](09)'!$K469</f>
        <v>0</v>
      </c>
      <c r="AQ469" s="95"/>
      <c r="AR469" s="92"/>
      <c r="AS469" s="93"/>
      <c r="AT469" s="94">
        <f>'[1](10)'!$K469</f>
        <v>0</v>
      </c>
      <c r="AU469" s="95"/>
      <c r="AV469" s="92"/>
      <c r="AW469" s="93"/>
      <c r="AX469" s="94">
        <f>'[1](11)'!$K469</f>
        <v>0</v>
      </c>
      <c r="AY469" s="95"/>
      <c r="AZ469" s="92"/>
      <c r="BA469" s="93"/>
      <c r="BB469" s="94">
        <f>'[1](12)'!$K469</f>
        <v>0</v>
      </c>
      <c r="BC469" s="95"/>
      <c r="BD469" s="92"/>
      <c r="BE469" s="96"/>
      <c r="BF469" s="97"/>
      <c r="BG469" s="96"/>
      <c r="BH469" s="97"/>
      <c r="BI469" s="98"/>
      <c r="BJ469" s="99">
        <f t="shared" si="307"/>
        <v>0</v>
      </c>
      <c r="BK469" s="92"/>
      <c r="BL469" s="9">
        <f t="shared" si="308"/>
        <v>542</v>
      </c>
    </row>
    <row r="470" spans="1:64" ht="18" customHeight="1" outlineLevel="2">
      <c r="A470" s="101">
        <f>[1]DATA!A470</f>
        <v>0</v>
      </c>
      <c r="B470" s="102" t="str">
        <f>[1]DATA!B470</f>
        <v>Cereal &amp; Nuts</v>
      </c>
      <c r="C470" s="102">
        <f>[1]DATA!C470</f>
        <v>0</v>
      </c>
      <c r="E470" s="103"/>
      <c r="F470" s="104"/>
      <c r="G470" s="105"/>
      <c r="I470" s="103"/>
      <c r="J470" s="104"/>
      <c r="K470" s="105"/>
      <c r="M470" s="103"/>
      <c r="N470" s="104"/>
      <c r="O470" s="105"/>
      <c r="Q470" s="103"/>
      <c r="R470" s="104"/>
      <c r="S470" s="105"/>
      <c r="U470" s="103"/>
      <c r="V470" s="104"/>
      <c r="W470" s="105"/>
      <c r="Y470" s="103"/>
      <c r="Z470" s="104"/>
      <c r="AA470" s="105"/>
      <c r="AC470" s="103"/>
      <c r="AD470" s="104"/>
      <c r="AE470" s="105"/>
      <c r="AG470" s="103"/>
      <c r="AH470" s="104"/>
      <c r="AI470" s="105"/>
      <c r="AK470" s="103"/>
      <c r="AL470" s="104"/>
      <c r="AM470" s="105"/>
      <c r="AO470" s="103"/>
      <c r="AP470" s="104"/>
      <c r="AQ470" s="105"/>
      <c r="AS470" s="103"/>
      <c r="AT470" s="104"/>
      <c r="AU470" s="105"/>
      <c r="AW470" s="103"/>
      <c r="AX470" s="104"/>
      <c r="AY470" s="105"/>
      <c r="BA470" s="103"/>
      <c r="BB470" s="104"/>
      <c r="BC470" s="105"/>
      <c r="BE470" s="106"/>
      <c r="BF470" s="107"/>
      <c r="BG470" s="106"/>
      <c r="BH470" s="107"/>
      <c r="BI470" s="108"/>
      <c r="BJ470" s="109">
        <f t="shared" si="307"/>
        <v>0</v>
      </c>
      <c r="BL470" s="9">
        <f t="shared" si="308"/>
        <v>541</v>
      </c>
    </row>
    <row r="471" spans="1:64" ht="18" customHeight="1" outlineLevel="2">
      <c r="A471" s="74">
        <f>[1]DATA!A471</f>
        <v>151001</v>
      </c>
      <c r="B471" s="75" t="str">
        <f>[1]DATA!B471</f>
        <v>Nuts Almond Whole</v>
      </c>
      <c r="C471" s="75" t="str">
        <f>[1]DATA!C471</f>
        <v>Kilogram</v>
      </c>
      <c r="E471" s="76"/>
      <c r="F471" s="77"/>
      <c r="G471" s="78"/>
      <c r="I471" s="76">
        <f>'[1](01)'!$J471</f>
        <v>0</v>
      </c>
      <c r="J471" s="77">
        <f>'[1](01)'!$K471</f>
        <v>0</v>
      </c>
      <c r="K471" s="78">
        <f t="shared" si="309"/>
        <v>0</v>
      </c>
      <c r="M471" s="76">
        <f>'[1](02)'!$J471</f>
        <v>0</v>
      </c>
      <c r="N471" s="77">
        <f>'[1](02)'!$K471</f>
        <v>0</v>
      </c>
      <c r="O471" s="78">
        <f t="shared" ref="O471:O482" si="324">IF(M471&gt;=I471,IFERROR(SUM(M471-I471)/M471,0),IF(M471&lt;=I471,IFERROR(-SUM(I471-M471)/M471,0)))</f>
        <v>0</v>
      </c>
      <c r="Q471" s="76">
        <f>'[1](03)'!$J471</f>
        <v>0</v>
      </c>
      <c r="R471" s="77">
        <f>'[1](03)'!$K471</f>
        <v>0</v>
      </c>
      <c r="S471" s="78">
        <f t="shared" ref="S471:S482" si="325">IF(Q471&gt;=M471,IFERROR(SUM(Q471-M471)/Q471,0),IF(Q471&lt;=M471,IFERROR(-SUM(M471-Q471)/Q471,0)))</f>
        <v>0</v>
      </c>
      <c r="U471" s="76">
        <f>'[1](04)'!$J471</f>
        <v>0</v>
      </c>
      <c r="V471" s="77">
        <f>'[1](04)'!$K471</f>
        <v>0</v>
      </c>
      <c r="W471" s="78">
        <f t="shared" ref="W471:W482" si="326">IF(U471&gt;=Q471,IFERROR(SUM(U471-Q471)/U471,0),IF(U471&lt;=Q471,IFERROR(-SUM(Q471-U471)/U471,0)))</f>
        <v>0</v>
      </c>
      <c r="Y471" s="76">
        <f>'[1](05)'!$J471</f>
        <v>0</v>
      </c>
      <c r="Z471" s="77">
        <f>'[1](05)'!$K471</f>
        <v>0</v>
      </c>
      <c r="AA471" s="78">
        <f t="shared" ref="AA471:AA482" si="327">IF(Y471&gt;=U471,IFERROR(SUM(Y471-U471)/Y471,0),IF(Y471&lt;=U471,IFERROR(-SUM(U471-Y471)/Y471,0)))</f>
        <v>0</v>
      </c>
      <c r="AC471" s="76">
        <f>'[1](06)'!$J471</f>
        <v>0</v>
      </c>
      <c r="AD471" s="77">
        <f>'[1](06)'!$K471</f>
        <v>0</v>
      </c>
      <c r="AE471" s="78">
        <f t="shared" ref="AE471:AE482" si="328">IF(AC471&gt;=Y471,IFERROR(SUM(AC471-Y471)/AC471,0),IF(AC471&lt;=Y471,IFERROR(-SUM(Y471-AC471)/AC471,0)))</f>
        <v>0</v>
      </c>
      <c r="AG471" s="76">
        <f>'[1](07)'!$J471</f>
        <v>0</v>
      </c>
      <c r="AH471" s="77">
        <f>'[1](07)'!$K471</f>
        <v>0</v>
      </c>
      <c r="AI471" s="78">
        <f t="shared" ref="AI471:AI482" si="329">IF(AG471&gt;=AC471,IFERROR(SUM(AG471-AC471)/AG471,0),IF(AG471&lt;=AC471,IFERROR(-SUM(AC471-AG471)/AG471,0)))</f>
        <v>0</v>
      </c>
      <c r="AK471" s="76">
        <f>'[1](08)'!$J471</f>
        <v>0</v>
      </c>
      <c r="AL471" s="77">
        <f>'[1](08)'!$K471</f>
        <v>0</v>
      </c>
      <c r="AM471" s="78">
        <f t="shared" ref="AM471:AM482" si="330">IF(AK471&gt;=AG471,IFERROR(SUM(AK471-AG471)/AK471,0),IF(AK471&lt;=AG471,IFERROR(-SUM(AG471-AK471)/AK471,0)))</f>
        <v>0</v>
      </c>
      <c r="AO471" s="76">
        <f>'[1](09)'!$J471</f>
        <v>0</v>
      </c>
      <c r="AP471" s="77">
        <f>'[1](09)'!$K471</f>
        <v>0</v>
      </c>
      <c r="AQ471" s="78">
        <f t="shared" ref="AQ471:AQ482" si="331">IF(AO471&gt;=AK471,IFERROR(SUM(AO471-AK471)/AO471,0),IF(AO471&lt;=AK471,IFERROR(-SUM(AK471-AO471)/AO471,0)))</f>
        <v>0</v>
      </c>
      <c r="AS471" s="76">
        <f>'[1](10)'!$J471</f>
        <v>0</v>
      </c>
      <c r="AT471" s="77">
        <f>'[1](10)'!$K471</f>
        <v>0</v>
      </c>
      <c r="AU471" s="78">
        <f t="shared" ref="AU471:AU482" si="332">IF(AS471&gt;=AO471,IFERROR(SUM(AS471-AO471)/AS471,0),IF(AS471&lt;=AO471,IFERROR(-SUM(AO471-AS471)/AS471,0)))</f>
        <v>0</v>
      </c>
      <c r="AW471" s="76">
        <f>'[1](11)'!$J471</f>
        <v>0</v>
      </c>
      <c r="AX471" s="77">
        <f>'[1](11)'!$K471</f>
        <v>0</v>
      </c>
      <c r="AY471" s="78">
        <f t="shared" ref="AY471:AY482" si="333">IF(AW471&gt;=AS471,IFERROR(SUM(AW471-AS471)/AW471,0),IF(AW471&lt;=AS471,IFERROR(-SUM(AS471-AW471)/AW471,0)))</f>
        <v>0</v>
      </c>
      <c r="BA471" s="76">
        <f>'[1](12)'!$J471</f>
        <v>0</v>
      </c>
      <c r="BB471" s="77">
        <f>'[1](12)'!$K471</f>
        <v>0</v>
      </c>
      <c r="BC471" s="78">
        <f t="shared" ref="BC471:BC482" si="334">IF(BA471&gt;=AW471,IFERROR(SUM(BA471-AW471)/BA471,0),IF(BA471&lt;=AW471,IFERROR(-SUM(AW471-BA471)/BA471,0)))</f>
        <v>0</v>
      </c>
      <c r="BE471" s="79">
        <f t="shared" si="321"/>
        <v>0</v>
      </c>
      <c r="BF471" s="80">
        <f>IFERROR(HLOOKUP(BE471,A471:$BD$5001,$BL471,0),0)</f>
        <v>43131</v>
      </c>
      <c r="BG471" s="79">
        <f t="shared" si="322"/>
        <v>0</v>
      </c>
      <c r="BH471" s="80">
        <f>IFERROR(HLOOKUP(BG471,A471:$BD$5001,$BL471,0),0)</f>
        <v>43131</v>
      </c>
      <c r="BI471" s="10">
        <f t="shared" si="323"/>
        <v>0</v>
      </c>
      <c r="BJ471" s="11">
        <f t="shared" si="307"/>
        <v>0</v>
      </c>
      <c r="BL471" s="9">
        <f t="shared" si="308"/>
        <v>540</v>
      </c>
    </row>
    <row r="472" spans="1:64" ht="18" customHeight="1" outlineLevel="2">
      <c r="A472" s="81">
        <f>[1]DATA!A472</f>
        <v>151002</v>
      </c>
      <c r="B472" s="82" t="str">
        <f>[1]DATA!B472</f>
        <v>Bon Bon Sweet 24*50 Each</v>
      </c>
      <c r="C472" s="82" t="str">
        <f>[1]DATA!C472</f>
        <v>Box</v>
      </c>
      <c r="E472" s="83"/>
      <c r="F472" s="84"/>
      <c r="G472" s="85"/>
      <c r="I472" s="83">
        <f>'[1](01)'!$J472</f>
        <v>0</v>
      </c>
      <c r="J472" s="84">
        <f>'[1](01)'!$K472</f>
        <v>0</v>
      </c>
      <c r="K472" s="85">
        <f t="shared" si="309"/>
        <v>0</v>
      </c>
      <c r="M472" s="83">
        <f>'[1](02)'!$J472</f>
        <v>0</v>
      </c>
      <c r="N472" s="84">
        <f>'[1](02)'!$K472</f>
        <v>0</v>
      </c>
      <c r="O472" s="85">
        <f t="shared" si="324"/>
        <v>0</v>
      </c>
      <c r="Q472" s="83">
        <f>'[1](03)'!$J472</f>
        <v>0</v>
      </c>
      <c r="R472" s="84">
        <f>'[1](03)'!$K472</f>
        <v>0</v>
      </c>
      <c r="S472" s="85">
        <f t="shared" si="325"/>
        <v>0</v>
      </c>
      <c r="U472" s="83">
        <f>'[1](04)'!$J472</f>
        <v>0</v>
      </c>
      <c r="V472" s="84">
        <f>'[1](04)'!$K472</f>
        <v>0</v>
      </c>
      <c r="W472" s="85">
        <f t="shared" si="326"/>
        <v>0</v>
      </c>
      <c r="Y472" s="83">
        <f>'[1](05)'!$J472</f>
        <v>0</v>
      </c>
      <c r="Z472" s="84">
        <f>'[1](05)'!$K472</f>
        <v>0</v>
      </c>
      <c r="AA472" s="85">
        <f t="shared" si="327"/>
        <v>0</v>
      </c>
      <c r="AC472" s="83">
        <f>'[1](06)'!$J472</f>
        <v>0</v>
      </c>
      <c r="AD472" s="84">
        <f>'[1](06)'!$K472</f>
        <v>0</v>
      </c>
      <c r="AE472" s="85">
        <f t="shared" si="328"/>
        <v>0</v>
      </c>
      <c r="AG472" s="83">
        <f>'[1](07)'!$J472</f>
        <v>0</v>
      </c>
      <c r="AH472" s="84">
        <f>'[1](07)'!$K472</f>
        <v>0</v>
      </c>
      <c r="AI472" s="85">
        <f t="shared" si="329"/>
        <v>0</v>
      </c>
      <c r="AK472" s="83">
        <f>'[1](08)'!$J472</f>
        <v>0</v>
      </c>
      <c r="AL472" s="84">
        <f>'[1](08)'!$K472</f>
        <v>0</v>
      </c>
      <c r="AM472" s="85">
        <f t="shared" si="330"/>
        <v>0</v>
      </c>
      <c r="AO472" s="83">
        <f>'[1](09)'!$J472</f>
        <v>0</v>
      </c>
      <c r="AP472" s="84">
        <f>'[1](09)'!$K472</f>
        <v>0</v>
      </c>
      <c r="AQ472" s="85">
        <f t="shared" si="331"/>
        <v>0</v>
      </c>
      <c r="AS472" s="83">
        <f>'[1](10)'!$J472</f>
        <v>0</v>
      </c>
      <c r="AT472" s="84">
        <f>'[1](10)'!$K472</f>
        <v>0</v>
      </c>
      <c r="AU472" s="85">
        <f t="shared" si="332"/>
        <v>0</v>
      </c>
      <c r="AW472" s="83">
        <f>'[1](11)'!$J472</f>
        <v>0</v>
      </c>
      <c r="AX472" s="84">
        <f>'[1](11)'!$K472</f>
        <v>0</v>
      </c>
      <c r="AY472" s="85">
        <f t="shared" si="333"/>
        <v>0</v>
      </c>
      <c r="BA472" s="83">
        <f>'[1](12)'!$J472</f>
        <v>0</v>
      </c>
      <c r="BB472" s="84">
        <f>'[1](12)'!$K472</f>
        <v>0</v>
      </c>
      <c r="BC472" s="85">
        <f t="shared" si="334"/>
        <v>0</v>
      </c>
      <c r="BE472" s="86">
        <f t="shared" si="321"/>
        <v>0</v>
      </c>
      <c r="BF472" s="87">
        <f>IFERROR(HLOOKUP(BE472,A472:$BD$5001,$BL472,0),0)</f>
        <v>43131</v>
      </c>
      <c r="BG472" s="86">
        <f t="shared" si="322"/>
        <v>0</v>
      </c>
      <c r="BH472" s="87">
        <f>IFERROR(HLOOKUP(BG472,A472:$BD$5001,$BL472,0),0)</f>
        <v>43131</v>
      </c>
      <c r="BI472" s="88">
        <f t="shared" si="323"/>
        <v>0</v>
      </c>
      <c r="BJ472" s="89">
        <f t="shared" si="307"/>
        <v>0</v>
      </c>
      <c r="BL472" s="9">
        <f t="shared" si="308"/>
        <v>539</v>
      </c>
    </row>
    <row r="473" spans="1:64" ht="18" customHeight="1" outlineLevel="2">
      <c r="A473" s="74">
        <f>[1]DATA!A473</f>
        <v>151003</v>
      </c>
      <c r="B473" s="75" t="str">
        <f>[1]DATA!B473</f>
        <v>Coconut Powder</v>
      </c>
      <c r="C473" s="75" t="str">
        <f>[1]DATA!C473</f>
        <v>Kilogram</v>
      </c>
      <c r="E473" s="76"/>
      <c r="F473" s="77"/>
      <c r="G473" s="78"/>
      <c r="I473" s="76">
        <f>'[1](01)'!$J473</f>
        <v>75</v>
      </c>
      <c r="J473" s="77">
        <f>'[1](01)'!$K473</f>
        <v>5896.15</v>
      </c>
      <c r="K473" s="78">
        <f t="shared" si="309"/>
        <v>1</v>
      </c>
      <c r="M473" s="76">
        <f>'[1](02)'!$J473</f>
        <v>62.5</v>
      </c>
      <c r="N473" s="77">
        <f>'[1](02)'!$K473</f>
        <v>4985.16</v>
      </c>
      <c r="O473" s="78">
        <f t="shared" si="324"/>
        <v>-0.2</v>
      </c>
      <c r="Q473" s="76">
        <f>'[1](03)'!$J473</f>
        <v>0</v>
      </c>
      <c r="R473" s="77">
        <f>'[1](03)'!$K473</f>
        <v>0</v>
      </c>
      <c r="S473" s="78">
        <f t="shared" si="325"/>
        <v>0</v>
      </c>
      <c r="U473" s="76">
        <f>'[1](04)'!$J473</f>
        <v>0</v>
      </c>
      <c r="V473" s="77">
        <f>'[1](04)'!$K473</f>
        <v>0</v>
      </c>
      <c r="W473" s="78">
        <f t="shared" si="326"/>
        <v>0</v>
      </c>
      <c r="Y473" s="76">
        <f>'[1](05)'!$J473</f>
        <v>0</v>
      </c>
      <c r="Z473" s="77">
        <f>'[1](05)'!$K473</f>
        <v>0</v>
      </c>
      <c r="AA473" s="78">
        <f t="shared" si="327"/>
        <v>0</v>
      </c>
      <c r="AC473" s="76">
        <f>'[1](06)'!$J473</f>
        <v>0</v>
      </c>
      <c r="AD473" s="77">
        <f>'[1](06)'!$K473</f>
        <v>0</v>
      </c>
      <c r="AE473" s="78">
        <f t="shared" si="328"/>
        <v>0</v>
      </c>
      <c r="AG473" s="76">
        <f>'[1](07)'!$J473</f>
        <v>0</v>
      </c>
      <c r="AH473" s="77">
        <f>'[1](07)'!$K473</f>
        <v>0</v>
      </c>
      <c r="AI473" s="78">
        <f t="shared" si="329"/>
        <v>0</v>
      </c>
      <c r="AK473" s="76">
        <f>'[1](08)'!$J473</f>
        <v>0</v>
      </c>
      <c r="AL473" s="77">
        <f>'[1](08)'!$K473</f>
        <v>0</v>
      </c>
      <c r="AM473" s="78">
        <f t="shared" si="330"/>
        <v>0</v>
      </c>
      <c r="AO473" s="76">
        <f>'[1](09)'!$J473</f>
        <v>0</v>
      </c>
      <c r="AP473" s="77">
        <f>'[1](09)'!$K473</f>
        <v>0</v>
      </c>
      <c r="AQ473" s="78">
        <f t="shared" si="331"/>
        <v>0</v>
      </c>
      <c r="AS473" s="76">
        <f>'[1](10)'!$J473</f>
        <v>0</v>
      </c>
      <c r="AT473" s="77">
        <f>'[1](10)'!$K473</f>
        <v>0</v>
      </c>
      <c r="AU473" s="78">
        <f t="shared" si="332"/>
        <v>0</v>
      </c>
      <c r="AW473" s="76">
        <f>'[1](11)'!$J473</f>
        <v>0</v>
      </c>
      <c r="AX473" s="77">
        <f>'[1](11)'!$K473</f>
        <v>0</v>
      </c>
      <c r="AY473" s="78">
        <f t="shared" si="333"/>
        <v>0</v>
      </c>
      <c r="BA473" s="76">
        <f>'[1](12)'!$J473</f>
        <v>0</v>
      </c>
      <c r="BB473" s="77">
        <f>'[1](12)'!$K473</f>
        <v>0</v>
      </c>
      <c r="BC473" s="78">
        <f t="shared" si="334"/>
        <v>0</v>
      </c>
      <c r="BE473" s="79">
        <f t="shared" si="321"/>
        <v>75</v>
      </c>
      <c r="BF473" s="80">
        <f>IFERROR(HLOOKUP(BE473,A473:$BD$5001,$BL473,0),0)</f>
        <v>43131</v>
      </c>
      <c r="BG473" s="79">
        <f t="shared" si="322"/>
        <v>0</v>
      </c>
      <c r="BH473" s="80">
        <f>IFERROR(HLOOKUP(BG473,A473:$BD$5001,$BL473,0),0)</f>
        <v>43190</v>
      </c>
      <c r="BI473" s="10">
        <f t="shared" si="323"/>
        <v>75</v>
      </c>
      <c r="BJ473" s="11">
        <f t="shared" si="307"/>
        <v>-1</v>
      </c>
      <c r="BL473" s="9">
        <f t="shared" si="308"/>
        <v>538</v>
      </c>
    </row>
    <row r="474" spans="1:64" ht="18" customHeight="1" outlineLevel="2">
      <c r="A474" s="81">
        <f>[1]DATA!A474</f>
        <v>151004</v>
      </c>
      <c r="B474" s="82" t="str">
        <f>[1]DATA!B474</f>
        <v>Nuts Hazelnut Whole</v>
      </c>
      <c r="C474" s="82" t="str">
        <f>[1]DATA!C474</f>
        <v>Kilogram</v>
      </c>
      <c r="E474" s="83"/>
      <c r="F474" s="84"/>
      <c r="G474" s="85"/>
      <c r="I474" s="83">
        <f>'[1](01)'!$J474</f>
        <v>0</v>
      </c>
      <c r="J474" s="84">
        <f>'[1](01)'!$K474</f>
        <v>0</v>
      </c>
      <c r="K474" s="85">
        <f t="shared" si="309"/>
        <v>0</v>
      </c>
      <c r="M474" s="83">
        <f>'[1](02)'!$J474</f>
        <v>0</v>
      </c>
      <c r="N474" s="84">
        <f>'[1](02)'!$K474</f>
        <v>0</v>
      </c>
      <c r="O474" s="85">
        <f t="shared" si="324"/>
        <v>0</v>
      </c>
      <c r="Q474" s="83">
        <f>'[1](03)'!$J474</f>
        <v>0</v>
      </c>
      <c r="R474" s="84">
        <f>'[1](03)'!$K474</f>
        <v>0</v>
      </c>
      <c r="S474" s="85">
        <f t="shared" si="325"/>
        <v>0</v>
      </c>
      <c r="U474" s="83">
        <f>'[1](04)'!$J474</f>
        <v>0</v>
      </c>
      <c r="V474" s="84">
        <f>'[1](04)'!$K474</f>
        <v>0</v>
      </c>
      <c r="W474" s="85">
        <f t="shared" si="326"/>
        <v>0</v>
      </c>
      <c r="Y474" s="83">
        <f>'[1](05)'!$J474</f>
        <v>0</v>
      </c>
      <c r="Z474" s="84">
        <f>'[1](05)'!$K474</f>
        <v>0</v>
      </c>
      <c r="AA474" s="85">
        <f t="shared" si="327"/>
        <v>0</v>
      </c>
      <c r="AC474" s="83">
        <f>'[1](06)'!$J474</f>
        <v>0</v>
      </c>
      <c r="AD474" s="84">
        <f>'[1](06)'!$K474</f>
        <v>0</v>
      </c>
      <c r="AE474" s="85">
        <f t="shared" si="328"/>
        <v>0</v>
      </c>
      <c r="AG474" s="83">
        <f>'[1](07)'!$J474</f>
        <v>0</v>
      </c>
      <c r="AH474" s="84">
        <f>'[1](07)'!$K474</f>
        <v>0</v>
      </c>
      <c r="AI474" s="85">
        <f t="shared" si="329"/>
        <v>0</v>
      </c>
      <c r="AK474" s="83">
        <f>'[1](08)'!$J474</f>
        <v>0</v>
      </c>
      <c r="AL474" s="84">
        <f>'[1](08)'!$K474</f>
        <v>0</v>
      </c>
      <c r="AM474" s="85">
        <f t="shared" si="330"/>
        <v>0</v>
      </c>
      <c r="AO474" s="83">
        <f>'[1](09)'!$J474</f>
        <v>0</v>
      </c>
      <c r="AP474" s="84">
        <f>'[1](09)'!$K474</f>
        <v>0</v>
      </c>
      <c r="AQ474" s="85">
        <f t="shared" si="331"/>
        <v>0</v>
      </c>
      <c r="AS474" s="83">
        <f>'[1](10)'!$J474</f>
        <v>0</v>
      </c>
      <c r="AT474" s="84">
        <f>'[1](10)'!$K474</f>
        <v>0</v>
      </c>
      <c r="AU474" s="85">
        <f t="shared" si="332"/>
        <v>0</v>
      </c>
      <c r="AW474" s="83">
        <f>'[1](11)'!$J474</f>
        <v>0</v>
      </c>
      <c r="AX474" s="84">
        <f>'[1](11)'!$K474</f>
        <v>0</v>
      </c>
      <c r="AY474" s="85">
        <f t="shared" si="333"/>
        <v>0</v>
      </c>
      <c r="BA474" s="83">
        <f>'[1](12)'!$J474</f>
        <v>0</v>
      </c>
      <c r="BB474" s="84">
        <f>'[1](12)'!$K474</f>
        <v>0</v>
      </c>
      <c r="BC474" s="85">
        <f t="shared" si="334"/>
        <v>0</v>
      </c>
      <c r="BE474" s="86">
        <f t="shared" si="321"/>
        <v>0</v>
      </c>
      <c r="BF474" s="87">
        <f>IFERROR(HLOOKUP(BE474,A474:$BD$5001,$BL474,0),0)</f>
        <v>43131</v>
      </c>
      <c r="BG474" s="86">
        <f t="shared" si="322"/>
        <v>0</v>
      </c>
      <c r="BH474" s="87">
        <f>IFERROR(HLOOKUP(BG474,A474:$BD$5001,$BL474,0),0)</f>
        <v>43131</v>
      </c>
      <c r="BI474" s="88">
        <f t="shared" si="323"/>
        <v>0</v>
      </c>
      <c r="BJ474" s="89">
        <f t="shared" si="307"/>
        <v>0</v>
      </c>
      <c r="BL474" s="9">
        <f t="shared" si="308"/>
        <v>537</v>
      </c>
    </row>
    <row r="475" spans="1:64" ht="18" customHeight="1" outlineLevel="2">
      <c r="A475" s="74">
        <f>[1]DATA!A475</f>
        <v>151005</v>
      </c>
      <c r="B475" s="75" t="str">
        <f>[1]DATA!B475</f>
        <v>Peanuts For Pastry</v>
      </c>
      <c r="C475" s="75" t="str">
        <f>[1]DATA!C475</f>
        <v>Kilogram</v>
      </c>
      <c r="E475" s="76"/>
      <c r="F475" s="77"/>
      <c r="G475" s="78"/>
      <c r="I475" s="76">
        <f>'[1](01)'!$J475</f>
        <v>60</v>
      </c>
      <c r="J475" s="77">
        <f>'[1](01)'!$K475</f>
        <v>2100</v>
      </c>
      <c r="K475" s="78">
        <f t="shared" si="309"/>
        <v>1</v>
      </c>
      <c r="M475" s="76">
        <f>'[1](02)'!$J475</f>
        <v>45</v>
      </c>
      <c r="N475" s="77">
        <f>'[1](02)'!$K475</f>
        <v>1575</v>
      </c>
      <c r="O475" s="78">
        <f t="shared" si="324"/>
        <v>-0.33333333333333331</v>
      </c>
      <c r="Q475" s="76">
        <f>'[1](03)'!$J475</f>
        <v>0</v>
      </c>
      <c r="R475" s="77">
        <f>'[1](03)'!$K475</f>
        <v>0</v>
      </c>
      <c r="S475" s="78">
        <f t="shared" si="325"/>
        <v>0</v>
      </c>
      <c r="U475" s="76">
        <f>'[1](04)'!$J475</f>
        <v>0</v>
      </c>
      <c r="V475" s="77">
        <f>'[1](04)'!$K475</f>
        <v>0</v>
      </c>
      <c r="W475" s="78">
        <f t="shared" si="326"/>
        <v>0</v>
      </c>
      <c r="Y475" s="76">
        <f>'[1](05)'!$J475</f>
        <v>0</v>
      </c>
      <c r="Z475" s="77">
        <f>'[1](05)'!$K475</f>
        <v>0</v>
      </c>
      <c r="AA475" s="78">
        <f t="shared" si="327"/>
        <v>0</v>
      </c>
      <c r="AC475" s="76">
        <f>'[1](06)'!$J475</f>
        <v>0</v>
      </c>
      <c r="AD475" s="77">
        <f>'[1](06)'!$K475</f>
        <v>0</v>
      </c>
      <c r="AE475" s="78">
        <f t="shared" si="328"/>
        <v>0</v>
      </c>
      <c r="AG475" s="76">
        <f>'[1](07)'!$J475</f>
        <v>0</v>
      </c>
      <c r="AH475" s="77">
        <f>'[1](07)'!$K475</f>
        <v>0</v>
      </c>
      <c r="AI475" s="78">
        <f t="shared" si="329"/>
        <v>0</v>
      </c>
      <c r="AK475" s="76">
        <f>'[1](08)'!$J475</f>
        <v>0</v>
      </c>
      <c r="AL475" s="77">
        <f>'[1](08)'!$K475</f>
        <v>0</v>
      </c>
      <c r="AM475" s="78">
        <f t="shared" si="330"/>
        <v>0</v>
      </c>
      <c r="AO475" s="76">
        <f>'[1](09)'!$J475</f>
        <v>0</v>
      </c>
      <c r="AP475" s="77">
        <f>'[1](09)'!$K475</f>
        <v>0</v>
      </c>
      <c r="AQ475" s="78">
        <f t="shared" si="331"/>
        <v>0</v>
      </c>
      <c r="AS475" s="76">
        <f>'[1](10)'!$J475</f>
        <v>0</v>
      </c>
      <c r="AT475" s="77">
        <f>'[1](10)'!$K475</f>
        <v>0</v>
      </c>
      <c r="AU475" s="78">
        <f t="shared" si="332"/>
        <v>0</v>
      </c>
      <c r="AW475" s="76">
        <f>'[1](11)'!$J475</f>
        <v>0</v>
      </c>
      <c r="AX475" s="77">
        <f>'[1](11)'!$K475</f>
        <v>0</v>
      </c>
      <c r="AY475" s="78">
        <f t="shared" si="333"/>
        <v>0</v>
      </c>
      <c r="BA475" s="76">
        <f>'[1](12)'!$J475</f>
        <v>0</v>
      </c>
      <c r="BB475" s="77">
        <f>'[1](12)'!$K475</f>
        <v>0</v>
      </c>
      <c r="BC475" s="78">
        <f t="shared" si="334"/>
        <v>0</v>
      </c>
      <c r="BE475" s="79">
        <f t="shared" si="321"/>
        <v>60</v>
      </c>
      <c r="BF475" s="80">
        <f>IFERROR(HLOOKUP(BE475,A475:$BD$5001,$BL475,0),0)</f>
        <v>43131</v>
      </c>
      <c r="BG475" s="79">
        <f t="shared" si="322"/>
        <v>0</v>
      </c>
      <c r="BH475" s="80">
        <f>IFERROR(HLOOKUP(BG475,A475:$BD$5001,$BL475,0),0)</f>
        <v>43190</v>
      </c>
      <c r="BI475" s="10">
        <f t="shared" si="323"/>
        <v>60</v>
      </c>
      <c r="BJ475" s="11">
        <f t="shared" si="307"/>
        <v>-1</v>
      </c>
      <c r="BL475" s="9">
        <f t="shared" si="308"/>
        <v>536</v>
      </c>
    </row>
    <row r="476" spans="1:64" ht="18" customHeight="1" outlineLevel="2">
      <c r="A476" s="81">
        <f>[1]DATA!A476</f>
        <v>151006</v>
      </c>
      <c r="B476" s="82" t="str">
        <f>[1]DATA!B476</f>
        <v>Nuts Pistachio Whole</v>
      </c>
      <c r="C476" s="82" t="str">
        <f>[1]DATA!C476</f>
        <v>Kilogram</v>
      </c>
      <c r="E476" s="83"/>
      <c r="F476" s="84"/>
      <c r="G476" s="85"/>
      <c r="I476" s="83">
        <f>'[1](01)'!$J476</f>
        <v>0</v>
      </c>
      <c r="J476" s="84">
        <f>'[1](01)'!$K476</f>
        <v>0</v>
      </c>
      <c r="K476" s="85">
        <f t="shared" si="309"/>
        <v>0</v>
      </c>
      <c r="M476" s="83">
        <f>'[1](02)'!$J476</f>
        <v>0</v>
      </c>
      <c r="N476" s="84">
        <f>'[1](02)'!$K476</f>
        <v>0</v>
      </c>
      <c r="O476" s="85">
        <f t="shared" si="324"/>
        <v>0</v>
      </c>
      <c r="Q476" s="83">
        <f>'[1](03)'!$J476</f>
        <v>0</v>
      </c>
      <c r="R476" s="84">
        <f>'[1](03)'!$K476</f>
        <v>0</v>
      </c>
      <c r="S476" s="85">
        <f t="shared" si="325"/>
        <v>0</v>
      </c>
      <c r="U476" s="83">
        <f>'[1](04)'!$J476</f>
        <v>0</v>
      </c>
      <c r="V476" s="84">
        <f>'[1](04)'!$K476</f>
        <v>0</v>
      </c>
      <c r="W476" s="85">
        <f t="shared" si="326"/>
        <v>0</v>
      </c>
      <c r="Y476" s="83">
        <f>'[1](05)'!$J476</f>
        <v>0</v>
      </c>
      <c r="Z476" s="84">
        <f>'[1](05)'!$K476</f>
        <v>0</v>
      </c>
      <c r="AA476" s="85">
        <f t="shared" si="327"/>
        <v>0</v>
      </c>
      <c r="AC476" s="83">
        <f>'[1](06)'!$J476</f>
        <v>0</v>
      </c>
      <c r="AD476" s="84">
        <f>'[1](06)'!$K476</f>
        <v>0</v>
      </c>
      <c r="AE476" s="85">
        <f t="shared" si="328"/>
        <v>0</v>
      </c>
      <c r="AG476" s="83">
        <f>'[1](07)'!$J476</f>
        <v>0</v>
      </c>
      <c r="AH476" s="84">
        <f>'[1](07)'!$K476</f>
        <v>0</v>
      </c>
      <c r="AI476" s="85">
        <f t="shared" si="329"/>
        <v>0</v>
      </c>
      <c r="AK476" s="83">
        <f>'[1](08)'!$J476</f>
        <v>0</v>
      </c>
      <c r="AL476" s="84">
        <f>'[1](08)'!$K476</f>
        <v>0</v>
      </c>
      <c r="AM476" s="85">
        <f t="shared" si="330"/>
        <v>0</v>
      </c>
      <c r="AO476" s="83">
        <f>'[1](09)'!$J476</f>
        <v>0</v>
      </c>
      <c r="AP476" s="84">
        <f>'[1](09)'!$K476</f>
        <v>0</v>
      </c>
      <c r="AQ476" s="85">
        <f t="shared" si="331"/>
        <v>0</v>
      </c>
      <c r="AS476" s="83">
        <f>'[1](10)'!$J476</f>
        <v>0</v>
      </c>
      <c r="AT476" s="84">
        <f>'[1](10)'!$K476</f>
        <v>0</v>
      </c>
      <c r="AU476" s="85">
        <f t="shared" si="332"/>
        <v>0</v>
      </c>
      <c r="AW476" s="83">
        <f>'[1](11)'!$J476</f>
        <v>0</v>
      </c>
      <c r="AX476" s="84">
        <f>'[1](11)'!$K476</f>
        <v>0</v>
      </c>
      <c r="AY476" s="85">
        <f t="shared" si="333"/>
        <v>0</v>
      </c>
      <c r="BA476" s="83">
        <f>'[1](12)'!$J476</f>
        <v>0</v>
      </c>
      <c r="BB476" s="84">
        <f>'[1](12)'!$K476</f>
        <v>0</v>
      </c>
      <c r="BC476" s="85">
        <f t="shared" si="334"/>
        <v>0</v>
      </c>
      <c r="BE476" s="86">
        <f t="shared" si="321"/>
        <v>0</v>
      </c>
      <c r="BF476" s="87">
        <f>IFERROR(HLOOKUP(BE476,A476:$BD$5001,$BL476,0),0)</f>
        <v>43131</v>
      </c>
      <c r="BG476" s="86">
        <f t="shared" si="322"/>
        <v>0</v>
      </c>
      <c r="BH476" s="87">
        <f>IFERROR(HLOOKUP(BG476,A476:$BD$5001,$BL476,0),0)</f>
        <v>43131</v>
      </c>
      <c r="BI476" s="88">
        <f t="shared" si="323"/>
        <v>0</v>
      </c>
      <c r="BJ476" s="89">
        <f t="shared" si="307"/>
        <v>0</v>
      </c>
      <c r="BL476" s="9">
        <f t="shared" si="308"/>
        <v>535</v>
      </c>
    </row>
    <row r="477" spans="1:64" ht="18" customHeight="1" outlineLevel="2">
      <c r="A477" s="74">
        <f>[1]DATA!A477</f>
        <v>151007</v>
      </c>
      <c r="B477" s="75" t="str">
        <f>[1]DATA!B477</f>
        <v>Quick Oatmeal 500 Gr</v>
      </c>
      <c r="C477" s="75" t="str">
        <f>[1]DATA!C477</f>
        <v>Tin 500 Gr</v>
      </c>
      <c r="E477" s="76"/>
      <c r="F477" s="77"/>
      <c r="G477" s="78"/>
      <c r="I477" s="76">
        <f>'[1](01)'!$J477</f>
        <v>22</v>
      </c>
      <c r="J477" s="77">
        <f>'[1](01)'!$K477</f>
        <v>316.45999999999998</v>
      </c>
      <c r="K477" s="78">
        <f t="shared" si="309"/>
        <v>1</v>
      </c>
      <c r="M477" s="76">
        <f>'[1](02)'!$J477</f>
        <v>27</v>
      </c>
      <c r="N477" s="77">
        <f>'[1](02)'!$K477</f>
        <v>365.98</v>
      </c>
      <c r="O477" s="78">
        <f t="shared" si="324"/>
        <v>0.18518518518518517</v>
      </c>
      <c r="Q477" s="76">
        <f>'[1](03)'!$J477</f>
        <v>0</v>
      </c>
      <c r="R477" s="77">
        <f>'[1](03)'!$K477</f>
        <v>0</v>
      </c>
      <c r="S477" s="78">
        <f t="shared" si="325"/>
        <v>0</v>
      </c>
      <c r="U477" s="76">
        <f>'[1](04)'!$J477</f>
        <v>0</v>
      </c>
      <c r="V477" s="77">
        <f>'[1](04)'!$K477</f>
        <v>0</v>
      </c>
      <c r="W477" s="78">
        <f t="shared" si="326"/>
        <v>0</v>
      </c>
      <c r="Y477" s="76">
        <f>'[1](05)'!$J477</f>
        <v>0</v>
      </c>
      <c r="Z477" s="77">
        <f>'[1](05)'!$K477</f>
        <v>0</v>
      </c>
      <c r="AA477" s="78">
        <f t="shared" si="327"/>
        <v>0</v>
      </c>
      <c r="AC477" s="76">
        <f>'[1](06)'!$J477</f>
        <v>0</v>
      </c>
      <c r="AD477" s="77">
        <f>'[1](06)'!$K477</f>
        <v>0</v>
      </c>
      <c r="AE477" s="78">
        <f t="shared" si="328"/>
        <v>0</v>
      </c>
      <c r="AG477" s="76">
        <f>'[1](07)'!$J477</f>
        <v>0</v>
      </c>
      <c r="AH477" s="77">
        <f>'[1](07)'!$K477</f>
        <v>0</v>
      </c>
      <c r="AI477" s="78">
        <f t="shared" si="329"/>
        <v>0</v>
      </c>
      <c r="AK477" s="76">
        <f>'[1](08)'!$J477</f>
        <v>0</v>
      </c>
      <c r="AL477" s="77">
        <f>'[1](08)'!$K477</f>
        <v>0</v>
      </c>
      <c r="AM477" s="78">
        <f t="shared" si="330"/>
        <v>0</v>
      </c>
      <c r="AO477" s="76">
        <f>'[1](09)'!$J477</f>
        <v>0</v>
      </c>
      <c r="AP477" s="77">
        <f>'[1](09)'!$K477</f>
        <v>0</v>
      </c>
      <c r="AQ477" s="78">
        <f t="shared" si="331"/>
        <v>0</v>
      </c>
      <c r="AS477" s="76">
        <f>'[1](10)'!$J477</f>
        <v>0</v>
      </c>
      <c r="AT477" s="77">
        <f>'[1](10)'!$K477</f>
        <v>0</v>
      </c>
      <c r="AU477" s="78">
        <f t="shared" si="332"/>
        <v>0</v>
      </c>
      <c r="AW477" s="76">
        <f>'[1](11)'!$J477</f>
        <v>0</v>
      </c>
      <c r="AX477" s="77">
        <f>'[1](11)'!$K477</f>
        <v>0</v>
      </c>
      <c r="AY477" s="78">
        <f t="shared" si="333"/>
        <v>0</v>
      </c>
      <c r="BA477" s="76">
        <f>'[1](12)'!$J477</f>
        <v>0</v>
      </c>
      <c r="BB477" s="77">
        <f>'[1](12)'!$K477</f>
        <v>0</v>
      </c>
      <c r="BC477" s="78">
        <f t="shared" si="334"/>
        <v>0</v>
      </c>
      <c r="BE477" s="79">
        <f t="shared" si="321"/>
        <v>27</v>
      </c>
      <c r="BF477" s="80">
        <f>IFERROR(HLOOKUP(BE477,A477:$BD$5001,$BL477,0),0)</f>
        <v>43159</v>
      </c>
      <c r="BG477" s="79">
        <f t="shared" si="322"/>
        <v>0</v>
      </c>
      <c r="BH477" s="80">
        <f>IFERROR(HLOOKUP(BG477,A477:$BD$5001,$BL477,0),0)</f>
        <v>43190</v>
      </c>
      <c r="BI477" s="10">
        <f t="shared" si="323"/>
        <v>27</v>
      </c>
      <c r="BJ477" s="11">
        <f t="shared" si="307"/>
        <v>-1</v>
      </c>
      <c r="BL477" s="9">
        <f t="shared" si="308"/>
        <v>534</v>
      </c>
    </row>
    <row r="478" spans="1:64" ht="18" customHeight="1" outlineLevel="2">
      <c r="A478" s="81">
        <f>[1]DATA!A478</f>
        <v>151008</v>
      </c>
      <c r="B478" s="82" t="str">
        <f>[1]DATA!B478</f>
        <v>Dry Raisins</v>
      </c>
      <c r="C478" s="82" t="str">
        <f>[1]DATA!C478</f>
        <v>Kilogram</v>
      </c>
      <c r="E478" s="83"/>
      <c r="F478" s="84"/>
      <c r="G478" s="85"/>
      <c r="I478" s="83">
        <f>'[1](01)'!$J478</f>
        <v>1</v>
      </c>
      <c r="J478" s="84">
        <f>'[1](01)'!$K478</f>
        <v>53.1</v>
      </c>
      <c r="K478" s="85">
        <f t="shared" si="309"/>
        <v>1</v>
      </c>
      <c r="M478" s="83">
        <f>'[1](02)'!$J478</f>
        <v>1</v>
      </c>
      <c r="N478" s="84">
        <f>'[1](02)'!$K478</f>
        <v>53.1</v>
      </c>
      <c r="O478" s="85">
        <f t="shared" si="324"/>
        <v>0</v>
      </c>
      <c r="Q478" s="83">
        <f>'[1](03)'!$J478</f>
        <v>0</v>
      </c>
      <c r="R478" s="84">
        <f>'[1](03)'!$K478</f>
        <v>0</v>
      </c>
      <c r="S478" s="85">
        <f t="shared" si="325"/>
        <v>0</v>
      </c>
      <c r="U478" s="83">
        <f>'[1](04)'!$J478</f>
        <v>0</v>
      </c>
      <c r="V478" s="84">
        <f>'[1](04)'!$K478</f>
        <v>0</v>
      </c>
      <c r="W478" s="85">
        <f t="shared" si="326"/>
        <v>0</v>
      </c>
      <c r="Y478" s="83">
        <f>'[1](05)'!$J478</f>
        <v>0</v>
      </c>
      <c r="Z478" s="84">
        <f>'[1](05)'!$K478</f>
        <v>0</v>
      </c>
      <c r="AA478" s="85">
        <f t="shared" si="327"/>
        <v>0</v>
      </c>
      <c r="AC478" s="83">
        <f>'[1](06)'!$J478</f>
        <v>0</v>
      </c>
      <c r="AD478" s="84">
        <f>'[1](06)'!$K478</f>
        <v>0</v>
      </c>
      <c r="AE478" s="85">
        <f t="shared" si="328"/>
        <v>0</v>
      </c>
      <c r="AG478" s="83">
        <f>'[1](07)'!$J478</f>
        <v>0</v>
      </c>
      <c r="AH478" s="84">
        <f>'[1](07)'!$K478</f>
        <v>0</v>
      </c>
      <c r="AI478" s="85">
        <f t="shared" si="329"/>
        <v>0</v>
      </c>
      <c r="AK478" s="83">
        <f>'[1](08)'!$J478</f>
        <v>0</v>
      </c>
      <c r="AL478" s="84">
        <f>'[1](08)'!$K478</f>
        <v>0</v>
      </c>
      <c r="AM478" s="85">
        <f t="shared" si="330"/>
        <v>0</v>
      </c>
      <c r="AO478" s="83">
        <f>'[1](09)'!$J478</f>
        <v>0</v>
      </c>
      <c r="AP478" s="84">
        <f>'[1](09)'!$K478</f>
        <v>0</v>
      </c>
      <c r="AQ478" s="85">
        <f t="shared" si="331"/>
        <v>0</v>
      </c>
      <c r="AS478" s="83">
        <f>'[1](10)'!$J478</f>
        <v>0</v>
      </c>
      <c r="AT478" s="84">
        <f>'[1](10)'!$K478</f>
        <v>0</v>
      </c>
      <c r="AU478" s="85">
        <f t="shared" si="332"/>
        <v>0</v>
      </c>
      <c r="AW478" s="83">
        <f>'[1](11)'!$J478</f>
        <v>0</v>
      </c>
      <c r="AX478" s="84">
        <f>'[1](11)'!$K478</f>
        <v>0</v>
      </c>
      <c r="AY478" s="85">
        <f t="shared" si="333"/>
        <v>0</v>
      </c>
      <c r="BA478" s="83">
        <f>'[1](12)'!$J478</f>
        <v>0</v>
      </c>
      <c r="BB478" s="84">
        <f>'[1](12)'!$K478</f>
        <v>0</v>
      </c>
      <c r="BC478" s="85">
        <f t="shared" si="334"/>
        <v>0</v>
      </c>
      <c r="BE478" s="86">
        <f t="shared" si="321"/>
        <v>1</v>
      </c>
      <c r="BF478" s="87">
        <f>IFERROR(HLOOKUP(BE478,A478:$BD$5001,$BL478,0),0)</f>
        <v>43131</v>
      </c>
      <c r="BG478" s="86">
        <f t="shared" si="322"/>
        <v>0</v>
      </c>
      <c r="BH478" s="87">
        <f>IFERROR(HLOOKUP(BG478,A478:$BD$5001,$BL478,0),0)</f>
        <v>0</v>
      </c>
      <c r="BI478" s="88">
        <f t="shared" si="323"/>
        <v>1</v>
      </c>
      <c r="BJ478" s="89">
        <f t="shared" si="307"/>
        <v>-1</v>
      </c>
      <c r="BL478" s="9">
        <f t="shared" si="308"/>
        <v>533</v>
      </c>
    </row>
    <row r="479" spans="1:64" ht="18" customHeight="1" outlineLevel="2">
      <c r="A479" s="74">
        <f>[1]DATA!A479</f>
        <v>151009</v>
      </c>
      <c r="B479" s="75" t="str">
        <f>[1]DATA!B479</f>
        <v>Nuts Walnuts Whole</v>
      </c>
      <c r="C479" s="75" t="str">
        <f>[1]DATA!C479</f>
        <v>Kilogram</v>
      </c>
      <c r="E479" s="76"/>
      <c r="F479" s="77"/>
      <c r="G479" s="78"/>
      <c r="I479" s="76">
        <f>'[1](01)'!$J479</f>
        <v>0</v>
      </c>
      <c r="J479" s="77">
        <f>'[1](01)'!$K479</f>
        <v>0</v>
      </c>
      <c r="K479" s="78">
        <f t="shared" si="309"/>
        <v>0</v>
      </c>
      <c r="M479" s="76">
        <f>'[1](02)'!$J479</f>
        <v>0</v>
      </c>
      <c r="N479" s="77">
        <f>'[1](02)'!$K479</f>
        <v>0</v>
      </c>
      <c r="O479" s="78">
        <f t="shared" si="324"/>
        <v>0</v>
      </c>
      <c r="Q479" s="76">
        <f>'[1](03)'!$J479</f>
        <v>0</v>
      </c>
      <c r="R479" s="77">
        <f>'[1](03)'!$K479</f>
        <v>0</v>
      </c>
      <c r="S479" s="78">
        <f t="shared" si="325"/>
        <v>0</v>
      </c>
      <c r="U479" s="76">
        <f>'[1](04)'!$J479</f>
        <v>0</v>
      </c>
      <c r="V479" s="77">
        <f>'[1](04)'!$K479</f>
        <v>0</v>
      </c>
      <c r="W479" s="78">
        <f t="shared" si="326"/>
        <v>0</v>
      </c>
      <c r="Y479" s="76">
        <f>'[1](05)'!$J479</f>
        <v>0</v>
      </c>
      <c r="Z479" s="77">
        <f>'[1](05)'!$K479</f>
        <v>0</v>
      </c>
      <c r="AA479" s="78">
        <f t="shared" si="327"/>
        <v>0</v>
      </c>
      <c r="AC479" s="76">
        <f>'[1](06)'!$J479</f>
        <v>0</v>
      </c>
      <c r="AD479" s="77">
        <f>'[1](06)'!$K479</f>
        <v>0</v>
      </c>
      <c r="AE479" s="78">
        <f t="shared" si="328"/>
        <v>0</v>
      </c>
      <c r="AG479" s="76">
        <f>'[1](07)'!$J479</f>
        <v>0</v>
      </c>
      <c r="AH479" s="77">
        <f>'[1](07)'!$K479</f>
        <v>0</v>
      </c>
      <c r="AI479" s="78">
        <f t="shared" si="329"/>
        <v>0</v>
      </c>
      <c r="AK479" s="76">
        <f>'[1](08)'!$J479</f>
        <v>0</v>
      </c>
      <c r="AL479" s="77">
        <f>'[1](08)'!$K479</f>
        <v>0</v>
      </c>
      <c r="AM479" s="78">
        <f t="shared" si="330"/>
        <v>0</v>
      </c>
      <c r="AO479" s="76">
        <f>'[1](09)'!$J479</f>
        <v>0</v>
      </c>
      <c r="AP479" s="77">
        <f>'[1](09)'!$K479</f>
        <v>0</v>
      </c>
      <c r="AQ479" s="78">
        <f t="shared" si="331"/>
        <v>0</v>
      </c>
      <c r="AS479" s="76">
        <f>'[1](10)'!$J479</f>
        <v>0</v>
      </c>
      <c r="AT479" s="77">
        <f>'[1](10)'!$K479</f>
        <v>0</v>
      </c>
      <c r="AU479" s="78">
        <f t="shared" si="332"/>
        <v>0</v>
      </c>
      <c r="AW479" s="76">
        <f>'[1](11)'!$J479</f>
        <v>0</v>
      </c>
      <c r="AX479" s="77">
        <f>'[1](11)'!$K479</f>
        <v>0</v>
      </c>
      <c r="AY479" s="78">
        <f t="shared" si="333"/>
        <v>0</v>
      </c>
      <c r="BA479" s="76">
        <f>'[1](12)'!$J479</f>
        <v>0</v>
      </c>
      <c r="BB479" s="77">
        <f>'[1](12)'!$K479</f>
        <v>0</v>
      </c>
      <c r="BC479" s="78">
        <f t="shared" si="334"/>
        <v>0</v>
      </c>
      <c r="BE479" s="79">
        <f t="shared" si="321"/>
        <v>0</v>
      </c>
      <c r="BF479" s="80">
        <f>IFERROR(HLOOKUP(BE479,A479:$BD$5001,$BL479,0),0)</f>
        <v>43131</v>
      </c>
      <c r="BG479" s="79">
        <f t="shared" si="322"/>
        <v>0</v>
      </c>
      <c r="BH479" s="80">
        <f>IFERROR(HLOOKUP(BG479,A479:$BD$5001,$BL479,0),0)</f>
        <v>43131</v>
      </c>
      <c r="BI479" s="10">
        <f t="shared" si="323"/>
        <v>0</v>
      </c>
      <c r="BJ479" s="11">
        <f t="shared" si="307"/>
        <v>0</v>
      </c>
      <c r="BL479" s="9">
        <f t="shared" si="308"/>
        <v>532</v>
      </c>
    </row>
    <row r="480" spans="1:64" ht="18" customHeight="1" outlineLevel="2">
      <c r="A480" s="81">
        <f>[1]DATA!A480</f>
        <v>151010</v>
      </c>
      <c r="B480" s="82" t="str">
        <f>[1]DATA!B480</f>
        <v>Quick Oatmeal 1 kg</v>
      </c>
      <c r="C480" s="82" t="str">
        <f>[1]DATA!C480</f>
        <v>Kilogram</v>
      </c>
      <c r="E480" s="83"/>
      <c r="F480" s="84"/>
      <c r="G480" s="85"/>
      <c r="I480" s="83">
        <f>'[1](01)'!$J480</f>
        <v>0</v>
      </c>
      <c r="J480" s="84">
        <f>'[1](01)'!$K480</f>
        <v>0</v>
      </c>
      <c r="K480" s="85">
        <f t="shared" si="309"/>
        <v>0</v>
      </c>
      <c r="M480" s="83">
        <f>'[1](02)'!$J480</f>
        <v>0</v>
      </c>
      <c r="N480" s="84">
        <f>'[1](02)'!$K480</f>
        <v>0</v>
      </c>
      <c r="O480" s="85">
        <f t="shared" si="324"/>
        <v>0</v>
      </c>
      <c r="Q480" s="83">
        <f>'[1](03)'!$J480</f>
        <v>0</v>
      </c>
      <c r="R480" s="84">
        <f>'[1](03)'!$K480</f>
        <v>0</v>
      </c>
      <c r="S480" s="85">
        <f t="shared" si="325"/>
        <v>0</v>
      </c>
      <c r="U480" s="83">
        <f>'[1](04)'!$J480</f>
        <v>0</v>
      </c>
      <c r="V480" s="84">
        <f>'[1](04)'!$K480</f>
        <v>0</v>
      </c>
      <c r="W480" s="85">
        <f t="shared" si="326"/>
        <v>0</v>
      </c>
      <c r="Y480" s="83">
        <f>'[1](05)'!$J480</f>
        <v>0</v>
      </c>
      <c r="Z480" s="84">
        <f>'[1](05)'!$K480</f>
        <v>0</v>
      </c>
      <c r="AA480" s="85">
        <f t="shared" si="327"/>
        <v>0</v>
      </c>
      <c r="AC480" s="83">
        <f>'[1](06)'!$J480</f>
        <v>0</v>
      </c>
      <c r="AD480" s="84">
        <f>'[1](06)'!$K480</f>
        <v>0</v>
      </c>
      <c r="AE480" s="85">
        <f t="shared" si="328"/>
        <v>0</v>
      </c>
      <c r="AG480" s="83">
        <f>'[1](07)'!$J480</f>
        <v>0</v>
      </c>
      <c r="AH480" s="84">
        <f>'[1](07)'!$K480</f>
        <v>0</v>
      </c>
      <c r="AI480" s="85">
        <f t="shared" si="329"/>
        <v>0</v>
      </c>
      <c r="AK480" s="83">
        <f>'[1](08)'!$J480</f>
        <v>0</v>
      </c>
      <c r="AL480" s="84">
        <f>'[1](08)'!$K480</f>
        <v>0</v>
      </c>
      <c r="AM480" s="85">
        <f t="shared" si="330"/>
        <v>0</v>
      </c>
      <c r="AO480" s="83">
        <f>'[1](09)'!$J480</f>
        <v>0</v>
      </c>
      <c r="AP480" s="84">
        <f>'[1](09)'!$K480</f>
        <v>0</v>
      </c>
      <c r="AQ480" s="85">
        <f t="shared" si="331"/>
        <v>0</v>
      </c>
      <c r="AS480" s="83">
        <f>'[1](10)'!$J480</f>
        <v>0</v>
      </c>
      <c r="AT480" s="84">
        <f>'[1](10)'!$K480</f>
        <v>0</v>
      </c>
      <c r="AU480" s="85">
        <f t="shared" si="332"/>
        <v>0</v>
      </c>
      <c r="AW480" s="83">
        <f>'[1](11)'!$J480</f>
        <v>0</v>
      </c>
      <c r="AX480" s="84">
        <f>'[1](11)'!$K480</f>
        <v>0</v>
      </c>
      <c r="AY480" s="85">
        <f t="shared" si="333"/>
        <v>0</v>
      </c>
      <c r="BA480" s="83">
        <f>'[1](12)'!$J480</f>
        <v>0</v>
      </c>
      <c r="BB480" s="84">
        <f>'[1](12)'!$K480</f>
        <v>0</v>
      </c>
      <c r="BC480" s="85">
        <f t="shared" si="334"/>
        <v>0</v>
      </c>
      <c r="BE480" s="86">
        <f t="shared" si="321"/>
        <v>0</v>
      </c>
      <c r="BF480" s="87">
        <f>IFERROR(HLOOKUP(BE480,A480:$BD$5001,$BL480,0),0)</f>
        <v>43131</v>
      </c>
      <c r="BG480" s="86">
        <f t="shared" si="322"/>
        <v>0</v>
      </c>
      <c r="BH480" s="87">
        <f>IFERROR(HLOOKUP(BG480,A480:$BD$5001,$BL480,0),0)</f>
        <v>43131</v>
      </c>
      <c r="BI480" s="88">
        <f t="shared" si="323"/>
        <v>0</v>
      </c>
      <c r="BJ480" s="89">
        <f t="shared" si="307"/>
        <v>0</v>
      </c>
      <c r="BL480" s="9">
        <f t="shared" si="308"/>
        <v>531</v>
      </c>
    </row>
    <row r="481" spans="1:64" ht="18" customHeight="1" outlineLevel="2">
      <c r="A481" s="74">
        <f>[1]DATA!A481</f>
        <v>151011</v>
      </c>
      <c r="B481" s="75" t="str">
        <f>[1]DATA!B481</f>
        <v>Sweet Candy ( Meloky )</v>
      </c>
      <c r="C481" s="75" t="str">
        <f>[1]DATA!C481</f>
        <v>Box 10 kg</v>
      </c>
      <c r="E481" s="76"/>
      <c r="F481" s="77"/>
      <c r="G481" s="78"/>
      <c r="I481" s="76">
        <f>'[1](01)'!$J481</f>
        <v>0</v>
      </c>
      <c r="J481" s="77">
        <f>'[1](01)'!$K481</f>
        <v>0</v>
      </c>
      <c r="K481" s="78">
        <f t="shared" si="309"/>
        <v>0</v>
      </c>
      <c r="M481" s="76">
        <f>'[1](02)'!$J481</f>
        <v>0</v>
      </c>
      <c r="N481" s="77">
        <f>'[1](02)'!$K481</f>
        <v>0</v>
      </c>
      <c r="O481" s="78">
        <f t="shared" si="324"/>
        <v>0</v>
      </c>
      <c r="Q481" s="76">
        <f>'[1](03)'!$J481</f>
        <v>0</v>
      </c>
      <c r="R481" s="77">
        <f>'[1](03)'!$K481</f>
        <v>0</v>
      </c>
      <c r="S481" s="78">
        <f t="shared" si="325"/>
        <v>0</v>
      </c>
      <c r="U481" s="76">
        <f>'[1](04)'!$J481</f>
        <v>0</v>
      </c>
      <c r="V481" s="77">
        <f>'[1](04)'!$K481</f>
        <v>0</v>
      </c>
      <c r="W481" s="78">
        <f t="shared" si="326"/>
        <v>0</v>
      </c>
      <c r="Y481" s="76">
        <f>'[1](05)'!$J481</f>
        <v>0</v>
      </c>
      <c r="Z481" s="77">
        <f>'[1](05)'!$K481</f>
        <v>0</v>
      </c>
      <c r="AA481" s="78">
        <f t="shared" si="327"/>
        <v>0</v>
      </c>
      <c r="AC481" s="76">
        <f>'[1](06)'!$J481</f>
        <v>0</v>
      </c>
      <c r="AD481" s="77">
        <f>'[1](06)'!$K481</f>
        <v>0</v>
      </c>
      <c r="AE481" s="78">
        <f t="shared" si="328"/>
        <v>0</v>
      </c>
      <c r="AG481" s="76">
        <f>'[1](07)'!$J481</f>
        <v>0</v>
      </c>
      <c r="AH481" s="77">
        <f>'[1](07)'!$K481</f>
        <v>0</v>
      </c>
      <c r="AI481" s="78">
        <f t="shared" si="329"/>
        <v>0</v>
      </c>
      <c r="AK481" s="76">
        <f>'[1](08)'!$J481</f>
        <v>0</v>
      </c>
      <c r="AL481" s="77">
        <f>'[1](08)'!$K481</f>
        <v>0</v>
      </c>
      <c r="AM481" s="78">
        <f t="shared" si="330"/>
        <v>0</v>
      </c>
      <c r="AO481" s="76">
        <f>'[1](09)'!$J481</f>
        <v>0</v>
      </c>
      <c r="AP481" s="77">
        <f>'[1](09)'!$K481</f>
        <v>0</v>
      </c>
      <c r="AQ481" s="78">
        <f t="shared" si="331"/>
        <v>0</v>
      </c>
      <c r="AS481" s="76">
        <f>'[1](10)'!$J481</f>
        <v>0</v>
      </c>
      <c r="AT481" s="77">
        <f>'[1](10)'!$K481</f>
        <v>0</v>
      </c>
      <c r="AU481" s="78">
        <f t="shared" si="332"/>
        <v>0</v>
      </c>
      <c r="AW481" s="76">
        <f>'[1](11)'!$J481</f>
        <v>0</v>
      </c>
      <c r="AX481" s="77">
        <f>'[1](11)'!$K481</f>
        <v>0</v>
      </c>
      <c r="AY481" s="78">
        <f t="shared" si="333"/>
        <v>0</v>
      </c>
      <c r="BA481" s="76">
        <f>'[1](12)'!$J481</f>
        <v>0</v>
      </c>
      <c r="BB481" s="77">
        <f>'[1](12)'!$K481</f>
        <v>0</v>
      </c>
      <c r="BC481" s="78">
        <f t="shared" si="334"/>
        <v>0</v>
      </c>
      <c r="BE481" s="79">
        <f t="shared" si="321"/>
        <v>0</v>
      </c>
      <c r="BF481" s="80">
        <f>IFERROR(HLOOKUP(BE481,A481:$BD$5001,$BL481,0),0)</f>
        <v>43131</v>
      </c>
      <c r="BG481" s="79">
        <f t="shared" si="322"/>
        <v>0</v>
      </c>
      <c r="BH481" s="80">
        <f>IFERROR(HLOOKUP(BG481,A481:$BD$5001,$BL481,0),0)</f>
        <v>43131</v>
      </c>
      <c r="BI481" s="10">
        <f t="shared" si="323"/>
        <v>0</v>
      </c>
      <c r="BJ481" s="11">
        <f t="shared" si="307"/>
        <v>0</v>
      </c>
      <c r="BL481" s="9">
        <f t="shared" si="308"/>
        <v>530</v>
      </c>
    </row>
    <row r="482" spans="1:64" ht="18" customHeight="1" outlineLevel="2">
      <c r="A482" s="81">
        <f>[1]DATA!A482</f>
        <v>151012</v>
      </c>
      <c r="B482" s="82" t="str">
        <f>[1]DATA!B482</f>
        <v>Nuts Cashew</v>
      </c>
      <c r="C482" s="82" t="str">
        <f>[1]DATA!C482</f>
        <v>Kilogram</v>
      </c>
      <c r="E482" s="83"/>
      <c r="F482" s="84"/>
      <c r="G482" s="85"/>
      <c r="I482" s="83">
        <f>'[1](01)'!$J482</f>
        <v>0</v>
      </c>
      <c r="J482" s="84">
        <f>'[1](01)'!$K482</f>
        <v>0</v>
      </c>
      <c r="K482" s="85">
        <f t="shared" si="309"/>
        <v>0</v>
      </c>
      <c r="M482" s="83">
        <f>'[1](02)'!$J482</f>
        <v>0</v>
      </c>
      <c r="N482" s="84">
        <f>'[1](02)'!$K482</f>
        <v>0</v>
      </c>
      <c r="O482" s="85">
        <f t="shared" si="324"/>
        <v>0</v>
      </c>
      <c r="Q482" s="83">
        <f>'[1](03)'!$J482</f>
        <v>0</v>
      </c>
      <c r="R482" s="84">
        <f>'[1](03)'!$K482</f>
        <v>0</v>
      </c>
      <c r="S482" s="85">
        <f t="shared" si="325"/>
        <v>0</v>
      </c>
      <c r="U482" s="83">
        <f>'[1](04)'!$J482</f>
        <v>0</v>
      </c>
      <c r="V482" s="84">
        <f>'[1](04)'!$K482</f>
        <v>0</v>
      </c>
      <c r="W482" s="85">
        <f t="shared" si="326"/>
        <v>0</v>
      </c>
      <c r="Y482" s="83">
        <f>'[1](05)'!$J482</f>
        <v>0</v>
      </c>
      <c r="Z482" s="84">
        <f>'[1](05)'!$K482</f>
        <v>0</v>
      </c>
      <c r="AA482" s="85">
        <f t="shared" si="327"/>
        <v>0</v>
      </c>
      <c r="AC482" s="83">
        <f>'[1](06)'!$J482</f>
        <v>0</v>
      </c>
      <c r="AD482" s="84">
        <f>'[1](06)'!$K482</f>
        <v>0</v>
      </c>
      <c r="AE482" s="85">
        <f t="shared" si="328"/>
        <v>0</v>
      </c>
      <c r="AG482" s="83">
        <f>'[1](07)'!$J482</f>
        <v>0</v>
      </c>
      <c r="AH482" s="84">
        <f>'[1](07)'!$K482</f>
        <v>0</v>
      </c>
      <c r="AI482" s="85">
        <f t="shared" si="329"/>
        <v>0</v>
      </c>
      <c r="AK482" s="83">
        <f>'[1](08)'!$J482</f>
        <v>0</v>
      </c>
      <c r="AL482" s="84">
        <f>'[1](08)'!$K482</f>
        <v>0</v>
      </c>
      <c r="AM482" s="85">
        <f t="shared" si="330"/>
        <v>0</v>
      </c>
      <c r="AO482" s="83">
        <f>'[1](09)'!$J482</f>
        <v>0</v>
      </c>
      <c r="AP482" s="84">
        <f>'[1](09)'!$K482</f>
        <v>0</v>
      </c>
      <c r="AQ482" s="85">
        <f t="shared" si="331"/>
        <v>0</v>
      </c>
      <c r="AS482" s="83">
        <f>'[1](10)'!$J482</f>
        <v>0</v>
      </c>
      <c r="AT482" s="84">
        <f>'[1](10)'!$K482</f>
        <v>0</v>
      </c>
      <c r="AU482" s="85">
        <f t="shared" si="332"/>
        <v>0</v>
      </c>
      <c r="AW482" s="83">
        <f>'[1](11)'!$J482</f>
        <v>0</v>
      </c>
      <c r="AX482" s="84">
        <f>'[1](11)'!$K482</f>
        <v>0</v>
      </c>
      <c r="AY482" s="85">
        <f t="shared" si="333"/>
        <v>0</v>
      </c>
      <c r="BA482" s="83">
        <f>'[1](12)'!$J482</f>
        <v>0</v>
      </c>
      <c r="BB482" s="84">
        <f>'[1](12)'!$K482</f>
        <v>0</v>
      </c>
      <c r="BC482" s="85">
        <f t="shared" si="334"/>
        <v>0</v>
      </c>
      <c r="BE482" s="86">
        <f t="shared" si="321"/>
        <v>0</v>
      </c>
      <c r="BF482" s="87">
        <f>IFERROR(HLOOKUP(BE482,A482:$BD$5001,$BL482,0),0)</f>
        <v>43131</v>
      </c>
      <c r="BG482" s="86">
        <f t="shared" si="322"/>
        <v>0</v>
      </c>
      <c r="BH482" s="87">
        <f>IFERROR(HLOOKUP(BG482,A482:$BD$5001,$BL482,0),0)</f>
        <v>43131</v>
      </c>
      <c r="BI482" s="88">
        <f t="shared" si="323"/>
        <v>0</v>
      </c>
      <c r="BJ482" s="89">
        <f t="shared" si="307"/>
        <v>0</v>
      </c>
      <c r="BL482" s="9">
        <f t="shared" si="308"/>
        <v>529</v>
      </c>
    </row>
    <row r="483" spans="1:64" s="100" customFormat="1" ht="18" customHeight="1" outlineLevel="1">
      <c r="A483" s="90">
        <f>[1]DATA!A483</f>
        <v>0</v>
      </c>
      <c r="B483" s="91" t="str">
        <f>[1]DATA!B483</f>
        <v>Total Cereal &amp; Nuts</v>
      </c>
      <c r="C483" s="91">
        <f>[1]DATA!C483</f>
        <v>0</v>
      </c>
      <c r="D483" s="92"/>
      <c r="E483" s="93"/>
      <c r="F483" s="94"/>
      <c r="G483" s="95"/>
      <c r="H483" s="92"/>
      <c r="I483" s="93"/>
      <c r="J483" s="94">
        <f>'[1](01)'!$K483</f>
        <v>8365.7099999999991</v>
      </c>
      <c r="K483" s="95"/>
      <c r="L483" s="92"/>
      <c r="M483" s="93"/>
      <c r="N483" s="94">
        <f>'[1](02)'!$K483</f>
        <v>6979.24</v>
      </c>
      <c r="O483" s="95"/>
      <c r="P483" s="92"/>
      <c r="Q483" s="93"/>
      <c r="R483" s="94">
        <f>'[1](03)'!$K483</f>
        <v>0</v>
      </c>
      <c r="S483" s="95"/>
      <c r="T483" s="92"/>
      <c r="U483" s="93"/>
      <c r="V483" s="94">
        <f>'[1](04)'!$K483</f>
        <v>0</v>
      </c>
      <c r="W483" s="95"/>
      <c r="X483" s="92"/>
      <c r="Y483" s="93"/>
      <c r="Z483" s="94">
        <f>'[1](05)'!$K483</f>
        <v>0</v>
      </c>
      <c r="AA483" s="95"/>
      <c r="AB483" s="92"/>
      <c r="AC483" s="93"/>
      <c r="AD483" s="94">
        <f>'[1](06)'!$K483</f>
        <v>0</v>
      </c>
      <c r="AE483" s="95"/>
      <c r="AF483" s="92"/>
      <c r="AG483" s="93"/>
      <c r="AH483" s="94">
        <f>'[1](07)'!$K483</f>
        <v>0</v>
      </c>
      <c r="AI483" s="95"/>
      <c r="AJ483" s="92"/>
      <c r="AK483" s="93"/>
      <c r="AL483" s="94">
        <f>'[1](08)'!$K483</f>
        <v>0</v>
      </c>
      <c r="AM483" s="95"/>
      <c r="AN483" s="92"/>
      <c r="AO483" s="93"/>
      <c r="AP483" s="94">
        <f>'[1](09)'!$K483</f>
        <v>0</v>
      </c>
      <c r="AQ483" s="95"/>
      <c r="AR483" s="92"/>
      <c r="AS483" s="93"/>
      <c r="AT483" s="94">
        <f>'[1](10)'!$K483</f>
        <v>0</v>
      </c>
      <c r="AU483" s="95"/>
      <c r="AV483" s="92"/>
      <c r="AW483" s="93"/>
      <c r="AX483" s="94">
        <f>'[1](11)'!$K483</f>
        <v>0</v>
      </c>
      <c r="AY483" s="95"/>
      <c r="AZ483" s="92"/>
      <c r="BA483" s="93"/>
      <c r="BB483" s="94">
        <f>'[1](12)'!$K483</f>
        <v>0</v>
      </c>
      <c r="BC483" s="95"/>
      <c r="BD483" s="92"/>
      <c r="BE483" s="96"/>
      <c r="BF483" s="97"/>
      <c r="BG483" s="96"/>
      <c r="BH483" s="97"/>
      <c r="BI483" s="98"/>
      <c r="BJ483" s="99">
        <f t="shared" si="307"/>
        <v>0</v>
      </c>
      <c r="BK483" s="92"/>
      <c r="BL483" s="9">
        <f t="shared" si="308"/>
        <v>528</v>
      </c>
    </row>
    <row r="484" spans="1:64" ht="18" customHeight="1" outlineLevel="2">
      <c r="A484" s="101">
        <f>[1]DATA!A484</f>
        <v>0</v>
      </c>
      <c r="B484" s="102" t="str">
        <f>[1]DATA!B484</f>
        <v>Chocolate</v>
      </c>
      <c r="C484" s="102">
        <f>[1]DATA!C484</f>
        <v>0</v>
      </c>
      <c r="E484" s="103"/>
      <c r="F484" s="104"/>
      <c r="G484" s="105"/>
      <c r="I484" s="103"/>
      <c r="J484" s="104"/>
      <c r="K484" s="105"/>
      <c r="M484" s="103"/>
      <c r="N484" s="104"/>
      <c r="O484" s="105"/>
      <c r="Q484" s="103"/>
      <c r="R484" s="104"/>
      <c r="S484" s="105"/>
      <c r="U484" s="103"/>
      <c r="V484" s="104"/>
      <c r="W484" s="105"/>
      <c r="Y484" s="103"/>
      <c r="Z484" s="104"/>
      <c r="AA484" s="105"/>
      <c r="AC484" s="103"/>
      <c r="AD484" s="104"/>
      <c r="AE484" s="105"/>
      <c r="AG484" s="103"/>
      <c r="AH484" s="104"/>
      <c r="AI484" s="105"/>
      <c r="AK484" s="103"/>
      <c r="AL484" s="104"/>
      <c r="AM484" s="105"/>
      <c r="AO484" s="103"/>
      <c r="AP484" s="104"/>
      <c r="AQ484" s="105"/>
      <c r="AS484" s="103"/>
      <c r="AT484" s="104"/>
      <c r="AU484" s="105"/>
      <c r="AW484" s="103"/>
      <c r="AX484" s="104"/>
      <c r="AY484" s="105"/>
      <c r="BA484" s="103"/>
      <c r="BB484" s="104"/>
      <c r="BC484" s="105"/>
      <c r="BE484" s="106"/>
      <c r="BF484" s="107"/>
      <c r="BG484" s="106"/>
      <c r="BH484" s="107"/>
      <c r="BI484" s="108"/>
      <c r="BJ484" s="109">
        <f t="shared" si="307"/>
        <v>0</v>
      </c>
      <c r="BL484" s="9">
        <f t="shared" si="308"/>
        <v>527</v>
      </c>
    </row>
    <row r="485" spans="1:64" ht="18" customHeight="1" outlineLevel="2">
      <c r="A485" s="74">
        <f>[1]DATA!A485</f>
        <v>152001</v>
      </c>
      <c r="B485" s="75" t="str">
        <f>[1]DATA!B485</f>
        <v>Cacao Powder Packet</v>
      </c>
      <c r="C485" s="75" t="str">
        <f>[1]DATA!C485</f>
        <v>Pkt 100 Gr</v>
      </c>
      <c r="E485" s="76"/>
      <c r="F485" s="77"/>
      <c r="G485" s="78"/>
      <c r="I485" s="76">
        <f>'[1](01)'!$J485</f>
        <v>246</v>
      </c>
      <c r="J485" s="77">
        <f>'[1](01)'!$K485</f>
        <v>531.98</v>
      </c>
      <c r="K485" s="78">
        <f t="shared" si="309"/>
        <v>1</v>
      </c>
      <c r="M485" s="76">
        <f>'[1](02)'!$J485</f>
        <v>95</v>
      </c>
      <c r="N485" s="77">
        <f>'[1](02)'!$K485</f>
        <v>206.99</v>
      </c>
      <c r="O485" s="78">
        <f t="shared" ref="O485:O489" si="335">IF(M485&gt;=I485,IFERROR(SUM(M485-I485)/M485,0),IF(M485&lt;=I485,IFERROR(-SUM(I485-M485)/M485,0)))</f>
        <v>-1.5894736842105264</v>
      </c>
      <c r="Q485" s="76">
        <f>'[1](03)'!$J485</f>
        <v>0</v>
      </c>
      <c r="R485" s="77">
        <f>'[1](03)'!$K485</f>
        <v>0</v>
      </c>
      <c r="S485" s="78">
        <f t="shared" ref="S485:S489" si="336">IF(Q485&gt;=M485,IFERROR(SUM(Q485-M485)/Q485,0),IF(Q485&lt;=M485,IFERROR(-SUM(M485-Q485)/Q485,0)))</f>
        <v>0</v>
      </c>
      <c r="U485" s="76">
        <f>'[1](04)'!$J485</f>
        <v>0</v>
      </c>
      <c r="V485" s="77">
        <f>'[1](04)'!$K485</f>
        <v>0</v>
      </c>
      <c r="W485" s="78">
        <f t="shared" ref="W485:W489" si="337">IF(U485&gt;=Q485,IFERROR(SUM(U485-Q485)/U485,0),IF(U485&lt;=Q485,IFERROR(-SUM(Q485-U485)/U485,0)))</f>
        <v>0</v>
      </c>
      <c r="Y485" s="76">
        <f>'[1](05)'!$J485</f>
        <v>0</v>
      </c>
      <c r="Z485" s="77">
        <f>'[1](05)'!$K485</f>
        <v>0</v>
      </c>
      <c r="AA485" s="78">
        <f t="shared" ref="AA485:AA489" si="338">IF(Y485&gt;=U485,IFERROR(SUM(Y485-U485)/Y485,0),IF(Y485&lt;=U485,IFERROR(-SUM(U485-Y485)/Y485,0)))</f>
        <v>0</v>
      </c>
      <c r="AC485" s="76">
        <f>'[1](06)'!$J485</f>
        <v>0</v>
      </c>
      <c r="AD485" s="77">
        <f>'[1](06)'!$K485</f>
        <v>0</v>
      </c>
      <c r="AE485" s="78">
        <f t="shared" ref="AE485:AE489" si="339">IF(AC485&gt;=Y485,IFERROR(SUM(AC485-Y485)/AC485,0),IF(AC485&lt;=Y485,IFERROR(-SUM(Y485-AC485)/AC485,0)))</f>
        <v>0</v>
      </c>
      <c r="AG485" s="76">
        <f>'[1](07)'!$J485</f>
        <v>0</v>
      </c>
      <c r="AH485" s="77">
        <f>'[1](07)'!$K485</f>
        <v>0</v>
      </c>
      <c r="AI485" s="78">
        <f t="shared" ref="AI485:AI489" si="340">IF(AG485&gt;=AC485,IFERROR(SUM(AG485-AC485)/AG485,0),IF(AG485&lt;=AC485,IFERROR(-SUM(AC485-AG485)/AG485,0)))</f>
        <v>0</v>
      </c>
      <c r="AK485" s="76">
        <f>'[1](08)'!$J485</f>
        <v>0</v>
      </c>
      <c r="AL485" s="77">
        <f>'[1](08)'!$K485</f>
        <v>0</v>
      </c>
      <c r="AM485" s="78">
        <f t="shared" ref="AM485:AM489" si="341">IF(AK485&gt;=AG485,IFERROR(SUM(AK485-AG485)/AK485,0),IF(AK485&lt;=AG485,IFERROR(-SUM(AG485-AK485)/AK485,0)))</f>
        <v>0</v>
      </c>
      <c r="AO485" s="76">
        <f>'[1](09)'!$J485</f>
        <v>0</v>
      </c>
      <c r="AP485" s="77">
        <f>'[1](09)'!$K485</f>
        <v>0</v>
      </c>
      <c r="AQ485" s="78">
        <f t="shared" ref="AQ485:AQ489" si="342">IF(AO485&gt;=AK485,IFERROR(SUM(AO485-AK485)/AO485,0),IF(AO485&lt;=AK485,IFERROR(-SUM(AK485-AO485)/AO485,0)))</f>
        <v>0</v>
      </c>
      <c r="AS485" s="76">
        <f>'[1](10)'!$J485</f>
        <v>0</v>
      </c>
      <c r="AT485" s="77">
        <f>'[1](10)'!$K485</f>
        <v>0</v>
      </c>
      <c r="AU485" s="78">
        <f t="shared" ref="AU485:AU489" si="343">IF(AS485&gt;=AO485,IFERROR(SUM(AS485-AO485)/AS485,0),IF(AS485&lt;=AO485,IFERROR(-SUM(AO485-AS485)/AS485,0)))</f>
        <v>0</v>
      </c>
      <c r="AW485" s="76">
        <f>'[1](11)'!$J485</f>
        <v>0</v>
      </c>
      <c r="AX485" s="77">
        <f>'[1](11)'!$K485</f>
        <v>0</v>
      </c>
      <c r="AY485" s="78">
        <f t="shared" ref="AY485:AY489" si="344">IF(AW485&gt;=AS485,IFERROR(SUM(AW485-AS485)/AW485,0),IF(AW485&lt;=AS485,IFERROR(-SUM(AS485-AW485)/AW485,0)))</f>
        <v>0</v>
      </c>
      <c r="BA485" s="76">
        <f>'[1](12)'!$J485</f>
        <v>0</v>
      </c>
      <c r="BB485" s="77">
        <f>'[1](12)'!$K485</f>
        <v>0</v>
      </c>
      <c r="BC485" s="78">
        <f t="shared" ref="BC485:BC489" si="345">IF(BA485&gt;=AW485,IFERROR(SUM(BA485-AW485)/BA485,0),IF(BA485&lt;=AW485,IFERROR(-SUM(AW485-BA485)/BA485,0)))</f>
        <v>0</v>
      </c>
      <c r="BE485" s="79">
        <f t="shared" si="321"/>
        <v>246</v>
      </c>
      <c r="BF485" s="80">
        <f>IFERROR(HLOOKUP(BE485,A485:$BD$5001,$BL485,0),0)</f>
        <v>43131</v>
      </c>
      <c r="BG485" s="79">
        <f t="shared" si="322"/>
        <v>0</v>
      </c>
      <c r="BH485" s="80">
        <f>IFERROR(HLOOKUP(BG485,A485:$BD$5001,$BL485,0),0)</f>
        <v>43190</v>
      </c>
      <c r="BI485" s="10">
        <f t="shared" si="323"/>
        <v>246</v>
      </c>
      <c r="BJ485" s="11">
        <f t="shared" si="307"/>
        <v>-1</v>
      </c>
      <c r="BL485" s="9">
        <f t="shared" si="308"/>
        <v>526</v>
      </c>
    </row>
    <row r="486" spans="1:64" ht="18" customHeight="1" outlineLevel="2">
      <c r="A486" s="81">
        <f>[1]DATA!A486</f>
        <v>152002</v>
      </c>
      <c r="B486" s="82" t="str">
        <f>[1]DATA!B486</f>
        <v>Cacao Powder</v>
      </c>
      <c r="C486" s="82" t="str">
        <f>[1]DATA!C486</f>
        <v>Kilogram</v>
      </c>
      <c r="E486" s="83"/>
      <c r="F486" s="84"/>
      <c r="G486" s="85"/>
      <c r="I486" s="83">
        <f>'[1](01)'!$J486</f>
        <v>6</v>
      </c>
      <c r="J486" s="84">
        <f>'[1](01)'!$K486</f>
        <v>233.9</v>
      </c>
      <c r="K486" s="85">
        <f t="shared" si="309"/>
        <v>1</v>
      </c>
      <c r="M486" s="83">
        <f>'[1](02)'!$J486</f>
        <v>17</v>
      </c>
      <c r="N486" s="84">
        <f>'[1](02)'!$K486</f>
        <v>667.32</v>
      </c>
      <c r="O486" s="85">
        <f t="shared" si="335"/>
        <v>0.6470588235294118</v>
      </c>
      <c r="Q486" s="83">
        <f>'[1](03)'!$J486</f>
        <v>0</v>
      </c>
      <c r="R486" s="84">
        <f>'[1](03)'!$K486</f>
        <v>0</v>
      </c>
      <c r="S486" s="85">
        <f t="shared" si="336"/>
        <v>0</v>
      </c>
      <c r="U486" s="83">
        <f>'[1](04)'!$J486</f>
        <v>0</v>
      </c>
      <c r="V486" s="84">
        <f>'[1](04)'!$K486</f>
        <v>0</v>
      </c>
      <c r="W486" s="85">
        <f t="shared" si="337"/>
        <v>0</v>
      </c>
      <c r="Y486" s="83">
        <f>'[1](05)'!$J486</f>
        <v>0</v>
      </c>
      <c r="Z486" s="84">
        <f>'[1](05)'!$K486</f>
        <v>0</v>
      </c>
      <c r="AA486" s="85">
        <f t="shared" si="338"/>
        <v>0</v>
      </c>
      <c r="AC486" s="83">
        <f>'[1](06)'!$J486</f>
        <v>0</v>
      </c>
      <c r="AD486" s="84">
        <f>'[1](06)'!$K486</f>
        <v>0</v>
      </c>
      <c r="AE486" s="85">
        <f t="shared" si="339"/>
        <v>0</v>
      </c>
      <c r="AG486" s="83">
        <f>'[1](07)'!$J486</f>
        <v>0</v>
      </c>
      <c r="AH486" s="84">
        <f>'[1](07)'!$K486</f>
        <v>0</v>
      </c>
      <c r="AI486" s="85">
        <f t="shared" si="340"/>
        <v>0</v>
      </c>
      <c r="AK486" s="83">
        <f>'[1](08)'!$J486</f>
        <v>0</v>
      </c>
      <c r="AL486" s="84">
        <f>'[1](08)'!$K486</f>
        <v>0</v>
      </c>
      <c r="AM486" s="85">
        <f t="shared" si="341"/>
        <v>0</v>
      </c>
      <c r="AO486" s="83">
        <f>'[1](09)'!$J486</f>
        <v>0</v>
      </c>
      <c r="AP486" s="84">
        <f>'[1](09)'!$K486</f>
        <v>0</v>
      </c>
      <c r="AQ486" s="85">
        <f t="shared" si="342"/>
        <v>0</v>
      </c>
      <c r="AS486" s="83">
        <f>'[1](10)'!$J486</f>
        <v>0</v>
      </c>
      <c r="AT486" s="84">
        <f>'[1](10)'!$K486</f>
        <v>0</v>
      </c>
      <c r="AU486" s="85">
        <f t="shared" si="343"/>
        <v>0</v>
      </c>
      <c r="AW486" s="83">
        <f>'[1](11)'!$J486</f>
        <v>0</v>
      </c>
      <c r="AX486" s="84">
        <f>'[1](11)'!$K486</f>
        <v>0</v>
      </c>
      <c r="AY486" s="85">
        <f t="shared" si="344"/>
        <v>0</v>
      </c>
      <c r="BA486" s="83">
        <f>'[1](12)'!$J486</f>
        <v>0</v>
      </c>
      <c r="BB486" s="84">
        <f>'[1](12)'!$K486</f>
        <v>0</v>
      </c>
      <c r="BC486" s="85">
        <f t="shared" si="345"/>
        <v>0</v>
      </c>
      <c r="BE486" s="86">
        <f t="shared" si="321"/>
        <v>17</v>
      </c>
      <c r="BF486" s="87">
        <f>IFERROR(HLOOKUP(BE486,A486:$BD$5001,$BL486,0),0)</f>
        <v>43159</v>
      </c>
      <c r="BG486" s="86">
        <f t="shared" si="322"/>
        <v>0</v>
      </c>
      <c r="BH486" s="87">
        <f>IFERROR(HLOOKUP(BG486,A486:$BD$5001,$BL486,0),0)</f>
        <v>43190</v>
      </c>
      <c r="BI486" s="88">
        <f t="shared" si="323"/>
        <v>17</v>
      </c>
      <c r="BJ486" s="89">
        <f t="shared" si="307"/>
        <v>-1</v>
      </c>
      <c r="BL486" s="9">
        <f t="shared" si="308"/>
        <v>525</v>
      </c>
    </row>
    <row r="487" spans="1:64" ht="18" customHeight="1" outlineLevel="2">
      <c r="A487" s="74">
        <f>[1]DATA!A487</f>
        <v>152003</v>
      </c>
      <c r="B487" s="75" t="str">
        <f>[1]DATA!B487</f>
        <v>Chocolate Dark Block</v>
      </c>
      <c r="C487" s="75" t="str">
        <f>[1]DATA!C487</f>
        <v>Pkt 2.5 kg</v>
      </c>
      <c r="E487" s="76"/>
      <c r="F487" s="77"/>
      <c r="G487" s="78"/>
      <c r="I487" s="76">
        <f>'[1](01)'!$J487</f>
        <v>37</v>
      </c>
      <c r="J487" s="77">
        <f>'[1](01)'!$K487</f>
        <v>3481.62</v>
      </c>
      <c r="K487" s="78">
        <f t="shared" si="309"/>
        <v>1</v>
      </c>
      <c r="M487" s="76">
        <f>'[1](02)'!$J487</f>
        <v>35</v>
      </c>
      <c r="N487" s="77">
        <f>'[1](02)'!$K487</f>
        <v>3316.44</v>
      </c>
      <c r="O487" s="78">
        <f t="shared" si="335"/>
        <v>-5.7142857142857141E-2</v>
      </c>
      <c r="Q487" s="76">
        <f>'[1](03)'!$J487</f>
        <v>0</v>
      </c>
      <c r="R487" s="77">
        <f>'[1](03)'!$K487</f>
        <v>0</v>
      </c>
      <c r="S487" s="78">
        <f t="shared" si="336"/>
        <v>0</v>
      </c>
      <c r="U487" s="76">
        <f>'[1](04)'!$J487</f>
        <v>0</v>
      </c>
      <c r="V487" s="77">
        <f>'[1](04)'!$K487</f>
        <v>0</v>
      </c>
      <c r="W487" s="78">
        <f t="shared" si="337"/>
        <v>0</v>
      </c>
      <c r="Y487" s="76">
        <f>'[1](05)'!$J487</f>
        <v>0</v>
      </c>
      <c r="Z487" s="77">
        <f>'[1](05)'!$K487</f>
        <v>0</v>
      </c>
      <c r="AA487" s="78">
        <f t="shared" si="338"/>
        <v>0</v>
      </c>
      <c r="AC487" s="76">
        <f>'[1](06)'!$J487</f>
        <v>0</v>
      </c>
      <c r="AD487" s="77">
        <f>'[1](06)'!$K487</f>
        <v>0</v>
      </c>
      <c r="AE487" s="78">
        <f t="shared" si="339"/>
        <v>0</v>
      </c>
      <c r="AG487" s="76">
        <f>'[1](07)'!$J487</f>
        <v>0</v>
      </c>
      <c r="AH487" s="77">
        <f>'[1](07)'!$K487</f>
        <v>0</v>
      </c>
      <c r="AI487" s="78">
        <f t="shared" si="340"/>
        <v>0</v>
      </c>
      <c r="AK487" s="76">
        <f>'[1](08)'!$J487</f>
        <v>0</v>
      </c>
      <c r="AL487" s="77">
        <f>'[1](08)'!$K487</f>
        <v>0</v>
      </c>
      <c r="AM487" s="78">
        <f t="shared" si="341"/>
        <v>0</v>
      </c>
      <c r="AO487" s="76">
        <f>'[1](09)'!$J487</f>
        <v>0</v>
      </c>
      <c r="AP487" s="77">
        <f>'[1](09)'!$K487</f>
        <v>0</v>
      </c>
      <c r="AQ487" s="78">
        <f t="shared" si="342"/>
        <v>0</v>
      </c>
      <c r="AS487" s="76">
        <f>'[1](10)'!$J487</f>
        <v>0</v>
      </c>
      <c r="AT487" s="77">
        <f>'[1](10)'!$K487</f>
        <v>0</v>
      </c>
      <c r="AU487" s="78">
        <f t="shared" si="343"/>
        <v>0</v>
      </c>
      <c r="AW487" s="76">
        <f>'[1](11)'!$J487</f>
        <v>0</v>
      </c>
      <c r="AX487" s="77">
        <f>'[1](11)'!$K487</f>
        <v>0</v>
      </c>
      <c r="AY487" s="78">
        <f t="shared" si="344"/>
        <v>0</v>
      </c>
      <c r="BA487" s="76">
        <f>'[1](12)'!$J487</f>
        <v>0</v>
      </c>
      <c r="BB487" s="77">
        <f>'[1](12)'!$K487</f>
        <v>0</v>
      </c>
      <c r="BC487" s="78">
        <f t="shared" si="345"/>
        <v>0</v>
      </c>
      <c r="BE487" s="79">
        <f t="shared" si="321"/>
        <v>37</v>
      </c>
      <c r="BF487" s="80">
        <f>IFERROR(HLOOKUP(BE487,A487:$BD$5001,$BL487,0),0)</f>
        <v>43131</v>
      </c>
      <c r="BG487" s="79">
        <f t="shared" si="322"/>
        <v>0</v>
      </c>
      <c r="BH487" s="80">
        <f>IFERROR(HLOOKUP(BG487,A487:$BD$5001,$BL487,0),0)</f>
        <v>43190</v>
      </c>
      <c r="BI487" s="10">
        <f t="shared" si="323"/>
        <v>37</v>
      </c>
      <c r="BJ487" s="11">
        <f t="shared" si="307"/>
        <v>-1</v>
      </c>
      <c r="BL487" s="9">
        <f t="shared" si="308"/>
        <v>524</v>
      </c>
    </row>
    <row r="488" spans="1:64" ht="18" customHeight="1" outlineLevel="2">
      <c r="A488" s="81">
        <f>[1]DATA!A488</f>
        <v>152005</v>
      </c>
      <c r="B488" s="82" t="str">
        <f>[1]DATA!B488</f>
        <v>Chocolate White Block</v>
      </c>
      <c r="C488" s="82" t="str">
        <f>[1]DATA!C488</f>
        <v>Pkt 2.5 kg</v>
      </c>
      <c r="E488" s="83"/>
      <c r="F488" s="84"/>
      <c r="G488" s="85"/>
      <c r="I488" s="83">
        <f>'[1](01)'!$J488</f>
        <v>7</v>
      </c>
      <c r="J488" s="84">
        <f>'[1](01)'!$K488</f>
        <v>753.59</v>
      </c>
      <c r="K488" s="85">
        <f t="shared" si="309"/>
        <v>1</v>
      </c>
      <c r="M488" s="83">
        <f>'[1](02)'!$J488</f>
        <v>8</v>
      </c>
      <c r="N488" s="84">
        <f>'[1](02)'!$K488</f>
        <v>861.25</v>
      </c>
      <c r="O488" s="85">
        <f t="shared" si="335"/>
        <v>0.125</v>
      </c>
      <c r="Q488" s="83">
        <f>'[1](03)'!$J488</f>
        <v>0</v>
      </c>
      <c r="R488" s="84">
        <f>'[1](03)'!$K488</f>
        <v>0</v>
      </c>
      <c r="S488" s="85">
        <f t="shared" si="336"/>
        <v>0</v>
      </c>
      <c r="U488" s="83">
        <f>'[1](04)'!$J488</f>
        <v>0</v>
      </c>
      <c r="V488" s="84">
        <f>'[1](04)'!$K488</f>
        <v>0</v>
      </c>
      <c r="W488" s="85">
        <f t="shared" si="337"/>
        <v>0</v>
      </c>
      <c r="Y488" s="83">
        <f>'[1](05)'!$J488</f>
        <v>0</v>
      </c>
      <c r="Z488" s="84">
        <f>'[1](05)'!$K488</f>
        <v>0</v>
      </c>
      <c r="AA488" s="85">
        <f t="shared" si="338"/>
        <v>0</v>
      </c>
      <c r="AC488" s="83">
        <f>'[1](06)'!$J488</f>
        <v>0</v>
      </c>
      <c r="AD488" s="84">
        <f>'[1](06)'!$K488</f>
        <v>0</v>
      </c>
      <c r="AE488" s="85">
        <f t="shared" si="339"/>
        <v>0</v>
      </c>
      <c r="AG488" s="83">
        <f>'[1](07)'!$J488</f>
        <v>0</v>
      </c>
      <c r="AH488" s="84">
        <f>'[1](07)'!$K488</f>
        <v>0</v>
      </c>
      <c r="AI488" s="85">
        <f t="shared" si="340"/>
        <v>0</v>
      </c>
      <c r="AK488" s="83">
        <f>'[1](08)'!$J488</f>
        <v>0</v>
      </c>
      <c r="AL488" s="84">
        <f>'[1](08)'!$K488</f>
        <v>0</v>
      </c>
      <c r="AM488" s="85">
        <f t="shared" si="341"/>
        <v>0</v>
      </c>
      <c r="AO488" s="83">
        <f>'[1](09)'!$J488</f>
        <v>0</v>
      </c>
      <c r="AP488" s="84">
        <f>'[1](09)'!$K488</f>
        <v>0</v>
      </c>
      <c r="AQ488" s="85">
        <f t="shared" si="342"/>
        <v>0</v>
      </c>
      <c r="AS488" s="83">
        <f>'[1](10)'!$J488</f>
        <v>0</v>
      </c>
      <c r="AT488" s="84">
        <f>'[1](10)'!$K488</f>
        <v>0</v>
      </c>
      <c r="AU488" s="85">
        <f t="shared" si="343"/>
        <v>0</v>
      </c>
      <c r="AW488" s="83">
        <f>'[1](11)'!$J488</f>
        <v>0</v>
      </c>
      <c r="AX488" s="84">
        <f>'[1](11)'!$K488</f>
        <v>0</v>
      </c>
      <c r="AY488" s="85">
        <f t="shared" si="344"/>
        <v>0</v>
      </c>
      <c r="BA488" s="83">
        <f>'[1](12)'!$J488</f>
        <v>0</v>
      </c>
      <c r="BB488" s="84">
        <f>'[1](12)'!$K488</f>
        <v>0</v>
      </c>
      <c r="BC488" s="85">
        <f t="shared" si="345"/>
        <v>0</v>
      </c>
      <c r="BE488" s="86">
        <f t="shared" si="321"/>
        <v>8</v>
      </c>
      <c r="BF488" s="87">
        <f>IFERROR(HLOOKUP(BE488,A488:$BD$5001,$BL488,0),0)</f>
        <v>43159</v>
      </c>
      <c r="BG488" s="86">
        <f t="shared" si="322"/>
        <v>0</v>
      </c>
      <c r="BH488" s="87">
        <f>IFERROR(HLOOKUP(BG488,A488:$BD$5001,$BL488,0),0)</f>
        <v>43190</v>
      </c>
      <c r="BI488" s="88">
        <f t="shared" si="323"/>
        <v>8</v>
      </c>
      <c r="BJ488" s="89">
        <f t="shared" si="307"/>
        <v>-1</v>
      </c>
      <c r="BL488" s="9">
        <f t="shared" si="308"/>
        <v>523</v>
      </c>
    </row>
    <row r="489" spans="1:64" ht="18" customHeight="1" outlineLevel="2">
      <c r="A489" s="74">
        <f>[1]DATA!A489</f>
        <v>152006</v>
      </c>
      <c r="B489" s="75" t="str">
        <f>[1]DATA!B489</f>
        <v>Chocolate Galaxy</v>
      </c>
      <c r="C489" s="75" t="str">
        <f>[1]DATA!C489</f>
        <v>Each</v>
      </c>
      <c r="E489" s="76"/>
      <c r="F489" s="77"/>
      <c r="G489" s="78"/>
      <c r="I489" s="76">
        <f>'[1](01)'!$J489</f>
        <v>0</v>
      </c>
      <c r="J489" s="77">
        <f>'[1](01)'!$K489</f>
        <v>0</v>
      </c>
      <c r="K489" s="78">
        <f t="shared" si="309"/>
        <v>0</v>
      </c>
      <c r="M489" s="76">
        <f>'[1](02)'!$J489</f>
        <v>0</v>
      </c>
      <c r="N489" s="77">
        <f>'[1](02)'!$K489</f>
        <v>0</v>
      </c>
      <c r="O489" s="78">
        <f t="shared" si="335"/>
        <v>0</v>
      </c>
      <c r="Q489" s="76">
        <f>'[1](03)'!$J489</f>
        <v>0</v>
      </c>
      <c r="R489" s="77">
        <f>'[1](03)'!$K489</f>
        <v>0</v>
      </c>
      <c r="S489" s="78">
        <f t="shared" si="336"/>
        <v>0</v>
      </c>
      <c r="U489" s="76">
        <f>'[1](04)'!$J489</f>
        <v>0</v>
      </c>
      <c r="V489" s="77">
        <f>'[1](04)'!$K489</f>
        <v>0</v>
      </c>
      <c r="W489" s="78">
        <f t="shared" si="337"/>
        <v>0</v>
      </c>
      <c r="Y489" s="76">
        <f>'[1](05)'!$J489</f>
        <v>0</v>
      </c>
      <c r="Z489" s="77">
        <f>'[1](05)'!$K489</f>
        <v>0</v>
      </c>
      <c r="AA489" s="78">
        <f t="shared" si="338"/>
        <v>0</v>
      </c>
      <c r="AC489" s="76">
        <f>'[1](06)'!$J489</f>
        <v>0</v>
      </c>
      <c r="AD489" s="77">
        <f>'[1](06)'!$K489</f>
        <v>0</v>
      </c>
      <c r="AE489" s="78">
        <f t="shared" si="339"/>
        <v>0</v>
      </c>
      <c r="AG489" s="76">
        <f>'[1](07)'!$J489</f>
        <v>0</v>
      </c>
      <c r="AH489" s="77">
        <f>'[1](07)'!$K489</f>
        <v>0</v>
      </c>
      <c r="AI489" s="78">
        <f t="shared" si="340"/>
        <v>0</v>
      </c>
      <c r="AK489" s="76">
        <f>'[1](08)'!$J489</f>
        <v>0</v>
      </c>
      <c r="AL489" s="77">
        <f>'[1](08)'!$K489</f>
        <v>0</v>
      </c>
      <c r="AM489" s="78">
        <f t="shared" si="341"/>
        <v>0</v>
      </c>
      <c r="AO489" s="76">
        <f>'[1](09)'!$J489</f>
        <v>0</v>
      </c>
      <c r="AP489" s="77">
        <f>'[1](09)'!$K489</f>
        <v>0</v>
      </c>
      <c r="AQ489" s="78">
        <f t="shared" si="342"/>
        <v>0</v>
      </c>
      <c r="AS489" s="76">
        <f>'[1](10)'!$J489</f>
        <v>0</v>
      </c>
      <c r="AT489" s="77">
        <f>'[1](10)'!$K489</f>
        <v>0</v>
      </c>
      <c r="AU489" s="78">
        <f t="shared" si="343"/>
        <v>0</v>
      </c>
      <c r="AW489" s="76">
        <f>'[1](11)'!$J489</f>
        <v>0</v>
      </c>
      <c r="AX489" s="77">
        <f>'[1](11)'!$K489</f>
        <v>0</v>
      </c>
      <c r="AY489" s="78">
        <f t="shared" si="344"/>
        <v>0</v>
      </c>
      <c r="BA489" s="76">
        <f>'[1](12)'!$J489</f>
        <v>0</v>
      </c>
      <c r="BB489" s="77">
        <f>'[1](12)'!$K489</f>
        <v>0</v>
      </c>
      <c r="BC489" s="78">
        <f t="shared" si="345"/>
        <v>0</v>
      </c>
      <c r="BE489" s="79">
        <f t="shared" si="321"/>
        <v>0</v>
      </c>
      <c r="BF489" s="80">
        <f>IFERROR(HLOOKUP(BE489,A489:$BD$5001,$BL489,0),0)</f>
        <v>43131</v>
      </c>
      <c r="BG489" s="79">
        <f t="shared" si="322"/>
        <v>0</v>
      </c>
      <c r="BH489" s="80">
        <f>IFERROR(HLOOKUP(BG489,A489:$BD$5001,$BL489,0),0)</f>
        <v>43131</v>
      </c>
      <c r="BI489" s="10">
        <f t="shared" si="323"/>
        <v>0</v>
      </c>
      <c r="BJ489" s="11">
        <f t="shared" si="307"/>
        <v>0</v>
      </c>
      <c r="BL489" s="9">
        <f t="shared" si="308"/>
        <v>522</v>
      </c>
    </row>
    <row r="490" spans="1:64" s="100" customFormat="1" ht="18" customHeight="1" outlineLevel="1">
      <c r="A490" s="90">
        <f>[1]DATA!A490</f>
        <v>0</v>
      </c>
      <c r="B490" s="91" t="str">
        <f>[1]DATA!B490</f>
        <v>Total Chocolate</v>
      </c>
      <c r="C490" s="91">
        <f>[1]DATA!C490</f>
        <v>0</v>
      </c>
      <c r="D490" s="92"/>
      <c r="E490" s="93"/>
      <c r="F490" s="94"/>
      <c r="G490" s="95"/>
      <c r="H490" s="92"/>
      <c r="I490" s="93"/>
      <c r="J490" s="94">
        <f>'[1](01)'!$K490</f>
        <v>5001.09</v>
      </c>
      <c r="K490" s="95"/>
      <c r="L490" s="92"/>
      <c r="M490" s="93"/>
      <c r="N490" s="94">
        <f>'[1](02)'!$K490</f>
        <v>5052</v>
      </c>
      <c r="O490" s="95"/>
      <c r="P490" s="92"/>
      <c r="Q490" s="93"/>
      <c r="R490" s="94">
        <f>'[1](03)'!$K490</f>
        <v>0</v>
      </c>
      <c r="S490" s="95"/>
      <c r="T490" s="92"/>
      <c r="U490" s="93"/>
      <c r="V490" s="94">
        <f>'[1](04)'!$K490</f>
        <v>0</v>
      </c>
      <c r="W490" s="95"/>
      <c r="X490" s="92"/>
      <c r="Y490" s="93"/>
      <c r="Z490" s="94">
        <f>'[1](05)'!$K490</f>
        <v>0</v>
      </c>
      <c r="AA490" s="95"/>
      <c r="AB490" s="92"/>
      <c r="AC490" s="93"/>
      <c r="AD490" s="94">
        <f>'[1](06)'!$K490</f>
        <v>0</v>
      </c>
      <c r="AE490" s="95"/>
      <c r="AF490" s="92"/>
      <c r="AG490" s="93"/>
      <c r="AH490" s="94">
        <f>'[1](07)'!$K490</f>
        <v>0</v>
      </c>
      <c r="AI490" s="95"/>
      <c r="AJ490" s="92"/>
      <c r="AK490" s="93"/>
      <c r="AL490" s="94">
        <f>'[1](08)'!$K490</f>
        <v>0</v>
      </c>
      <c r="AM490" s="95"/>
      <c r="AN490" s="92"/>
      <c r="AO490" s="93"/>
      <c r="AP490" s="94">
        <f>'[1](09)'!$K490</f>
        <v>0</v>
      </c>
      <c r="AQ490" s="95"/>
      <c r="AR490" s="92"/>
      <c r="AS490" s="93"/>
      <c r="AT490" s="94">
        <f>'[1](10)'!$K490</f>
        <v>0</v>
      </c>
      <c r="AU490" s="95"/>
      <c r="AV490" s="92"/>
      <c r="AW490" s="93"/>
      <c r="AX490" s="94">
        <f>'[1](11)'!$K490</f>
        <v>0</v>
      </c>
      <c r="AY490" s="95"/>
      <c r="AZ490" s="92"/>
      <c r="BA490" s="93"/>
      <c r="BB490" s="94">
        <f>'[1](12)'!$K490</f>
        <v>0</v>
      </c>
      <c r="BC490" s="95"/>
      <c r="BD490" s="92"/>
      <c r="BE490" s="96"/>
      <c r="BF490" s="97"/>
      <c r="BG490" s="96"/>
      <c r="BH490" s="97"/>
      <c r="BI490" s="98"/>
      <c r="BJ490" s="99">
        <f t="shared" si="307"/>
        <v>0</v>
      </c>
      <c r="BK490" s="92"/>
      <c r="BL490" s="9">
        <f t="shared" si="308"/>
        <v>521</v>
      </c>
    </row>
    <row r="491" spans="1:64" ht="18" customHeight="1" outlineLevel="2">
      <c r="A491" s="101">
        <f>[1]DATA!A491</f>
        <v>0</v>
      </c>
      <c r="B491" s="102" t="str">
        <f>[1]DATA!B491</f>
        <v>Dry Fruit</v>
      </c>
      <c r="C491" s="102">
        <f>[1]DATA!C491</f>
        <v>0</v>
      </c>
      <c r="E491" s="103"/>
      <c r="F491" s="104"/>
      <c r="G491" s="105"/>
      <c r="I491" s="103"/>
      <c r="J491" s="104"/>
      <c r="K491" s="105"/>
      <c r="M491" s="103"/>
      <c r="N491" s="104"/>
      <c r="O491" s="105"/>
      <c r="Q491" s="103"/>
      <c r="R491" s="104"/>
      <c r="S491" s="105"/>
      <c r="U491" s="103"/>
      <c r="V491" s="104"/>
      <c r="W491" s="105"/>
      <c r="Y491" s="103"/>
      <c r="Z491" s="104"/>
      <c r="AA491" s="105"/>
      <c r="AC491" s="103"/>
      <c r="AD491" s="104"/>
      <c r="AE491" s="105"/>
      <c r="AG491" s="103"/>
      <c r="AH491" s="104"/>
      <c r="AI491" s="105"/>
      <c r="AK491" s="103"/>
      <c r="AL491" s="104"/>
      <c r="AM491" s="105"/>
      <c r="AO491" s="103"/>
      <c r="AP491" s="104"/>
      <c r="AQ491" s="105"/>
      <c r="AS491" s="103"/>
      <c r="AT491" s="104"/>
      <c r="AU491" s="105"/>
      <c r="AW491" s="103"/>
      <c r="AX491" s="104"/>
      <c r="AY491" s="105"/>
      <c r="BA491" s="103"/>
      <c r="BB491" s="104"/>
      <c r="BC491" s="105"/>
      <c r="BE491" s="106"/>
      <c r="BF491" s="107"/>
      <c r="BG491" s="106"/>
      <c r="BH491" s="107"/>
      <c r="BI491" s="108"/>
      <c r="BJ491" s="109">
        <f t="shared" si="307"/>
        <v>0</v>
      </c>
      <c r="BL491" s="9">
        <f t="shared" si="308"/>
        <v>520</v>
      </c>
    </row>
    <row r="492" spans="1:64" ht="18" customHeight="1" outlineLevel="2">
      <c r="A492" s="74">
        <f>[1]DATA!A492</f>
        <v>153001</v>
      </c>
      <c r="B492" s="75" t="str">
        <f>[1]DATA!B492</f>
        <v>Dry Apricots</v>
      </c>
      <c r="C492" s="75" t="str">
        <f>[1]DATA!C492</f>
        <v>Kilogram</v>
      </c>
      <c r="E492" s="76"/>
      <c r="F492" s="77"/>
      <c r="G492" s="78"/>
      <c r="I492" s="76">
        <f>'[1](01)'!$J492</f>
        <v>1</v>
      </c>
      <c r="J492" s="77">
        <f>'[1](01)'!$K492</f>
        <v>77.88</v>
      </c>
      <c r="K492" s="78">
        <f t="shared" si="309"/>
        <v>1</v>
      </c>
      <c r="M492" s="76">
        <f>'[1](02)'!$J492</f>
        <v>0</v>
      </c>
      <c r="N492" s="77">
        <f>'[1](02)'!$K492</f>
        <v>0</v>
      </c>
      <c r="O492" s="78">
        <f t="shared" ref="O492:O504" si="346">IF(M492&gt;=I492,IFERROR(SUM(M492-I492)/M492,0),IF(M492&lt;=I492,IFERROR(-SUM(I492-M492)/M492,0)))</f>
        <v>0</v>
      </c>
      <c r="Q492" s="76">
        <f>'[1](03)'!$J492</f>
        <v>0</v>
      </c>
      <c r="R492" s="77">
        <f>'[1](03)'!$K492</f>
        <v>0</v>
      </c>
      <c r="S492" s="78">
        <f t="shared" ref="S492:S504" si="347">IF(Q492&gt;=M492,IFERROR(SUM(Q492-M492)/Q492,0),IF(Q492&lt;=M492,IFERROR(-SUM(M492-Q492)/Q492,0)))</f>
        <v>0</v>
      </c>
      <c r="U492" s="76">
        <f>'[1](04)'!$J492</f>
        <v>0</v>
      </c>
      <c r="V492" s="77">
        <f>'[1](04)'!$K492</f>
        <v>0</v>
      </c>
      <c r="W492" s="78">
        <f t="shared" ref="W492:W504" si="348">IF(U492&gt;=Q492,IFERROR(SUM(U492-Q492)/U492,0),IF(U492&lt;=Q492,IFERROR(-SUM(Q492-U492)/U492,0)))</f>
        <v>0</v>
      </c>
      <c r="Y492" s="76">
        <f>'[1](05)'!$J492</f>
        <v>0</v>
      </c>
      <c r="Z492" s="77">
        <f>'[1](05)'!$K492</f>
        <v>0</v>
      </c>
      <c r="AA492" s="78">
        <f t="shared" ref="AA492:AA504" si="349">IF(Y492&gt;=U492,IFERROR(SUM(Y492-U492)/Y492,0),IF(Y492&lt;=U492,IFERROR(-SUM(U492-Y492)/Y492,0)))</f>
        <v>0</v>
      </c>
      <c r="AC492" s="76">
        <f>'[1](06)'!$J492</f>
        <v>0</v>
      </c>
      <c r="AD492" s="77">
        <f>'[1](06)'!$K492</f>
        <v>0</v>
      </c>
      <c r="AE492" s="78">
        <f t="shared" ref="AE492:AE504" si="350">IF(AC492&gt;=Y492,IFERROR(SUM(AC492-Y492)/AC492,0),IF(AC492&lt;=Y492,IFERROR(-SUM(Y492-AC492)/AC492,0)))</f>
        <v>0</v>
      </c>
      <c r="AG492" s="76">
        <f>'[1](07)'!$J492</f>
        <v>0</v>
      </c>
      <c r="AH492" s="77">
        <f>'[1](07)'!$K492</f>
        <v>0</v>
      </c>
      <c r="AI492" s="78">
        <f t="shared" ref="AI492:AI504" si="351">IF(AG492&gt;=AC492,IFERROR(SUM(AG492-AC492)/AG492,0),IF(AG492&lt;=AC492,IFERROR(-SUM(AC492-AG492)/AG492,0)))</f>
        <v>0</v>
      </c>
      <c r="AK492" s="76">
        <f>'[1](08)'!$J492</f>
        <v>0</v>
      </c>
      <c r="AL492" s="77">
        <f>'[1](08)'!$K492</f>
        <v>0</v>
      </c>
      <c r="AM492" s="78">
        <f t="shared" ref="AM492:AM504" si="352">IF(AK492&gt;=AG492,IFERROR(SUM(AK492-AG492)/AK492,0),IF(AK492&lt;=AG492,IFERROR(-SUM(AG492-AK492)/AK492,0)))</f>
        <v>0</v>
      </c>
      <c r="AO492" s="76">
        <f>'[1](09)'!$J492</f>
        <v>0</v>
      </c>
      <c r="AP492" s="77">
        <f>'[1](09)'!$K492</f>
        <v>0</v>
      </c>
      <c r="AQ492" s="78">
        <f t="shared" ref="AQ492:AQ504" si="353">IF(AO492&gt;=AK492,IFERROR(SUM(AO492-AK492)/AO492,0),IF(AO492&lt;=AK492,IFERROR(-SUM(AK492-AO492)/AO492,0)))</f>
        <v>0</v>
      </c>
      <c r="AS492" s="76">
        <f>'[1](10)'!$J492</f>
        <v>0</v>
      </c>
      <c r="AT492" s="77">
        <f>'[1](10)'!$K492</f>
        <v>0</v>
      </c>
      <c r="AU492" s="78">
        <f t="shared" ref="AU492:AU504" si="354">IF(AS492&gt;=AO492,IFERROR(SUM(AS492-AO492)/AS492,0),IF(AS492&lt;=AO492,IFERROR(-SUM(AO492-AS492)/AS492,0)))</f>
        <v>0</v>
      </c>
      <c r="AW492" s="76">
        <f>'[1](11)'!$J492</f>
        <v>0</v>
      </c>
      <c r="AX492" s="77">
        <f>'[1](11)'!$K492</f>
        <v>0</v>
      </c>
      <c r="AY492" s="78">
        <f t="shared" ref="AY492:AY504" si="355">IF(AW492&gt;=AS492,IFERROR(SUM(AW492-AS492)/AW492,0),IF(AW492&lt;=AS492,IFERROR(-SUM(AS492-AW492)/AW492,0)))</f>
        <v>0</v>
      </c>
      <c r="BA492" s="76">
        <f>'[1](12)'!$J492</f>
        <v>0</v>
      </c>
      <c r="BB492" s="77">
        <f>'[1](12)'!$K492</f>
        <v>0</v>
      </c>
      <c r="BC492" s="78">
        <f t="shared" ref="BC492:BC504" si="356">IF(BA492&gt;=AW492,IFERROR(SUM(BA492-AW492)/BA492,0),IF(BA492&lt;=AW492,IFERROR(-SUM(AW492-BA492)/BA492,0)))</f>
        <v>0</v>
      </c>
      <c r="BE492" s="79">
        <f t="shared" si="321"/>
        <v>1</v>
      </c>
      <c r="BF492" s="80">
        <f>IFERROR(HLOOKUP(BE492,A492:$BD$5001,$BL492,0),0)</f>
        <v>43131</v>
      </c>
      <c r="BG492" s="79">
        <f t="shared" si="322"/>
        <v>0</v>
      </c>
      <c r="BH492" s="80">
        <f>IFERROR(HLOOKUP(BG492,A492:$BD$5001,$BL492,0),0)</f>
        <v>43159</v>
      </c>
      <c r="BI492" s="10">
        <f t="shared" si="323"/>
        <v>1</v>
      </c>
      <c r="BJ492" s="11">
        <f t="shared" si="307"/>
        <v>-1</v>
      </c>
      <c r="BL492" s="9">
        <f t="shared" si="308"/>
        <v>519</v>
      </c>
    </row>
    <row r="493" spans="1:64" ht="18" customHeight="1" outlineLevel="2">
      <c r="A493" s="81">
        <f>[1]DATA!A493</f>
        <v>153002</v>
      </c>
      <c r="B493" s="82" t="str">
        <f>[1]DATA!B493</f>
        <v>Dry Dates</v>
      </c>
      <c r="C493" s="82" t="str">
        <f>[1]DATA!C493</f>
        <v>Kilogram</v>
      </c>
      <c r="E493" s="83"/>
      <c r="F493" s="84"/>
      <c r="G493" s="85"/>
      <c r="I493" s="83">
        <f>'[1](01)'!$J493</f>
        <v>0</v>
      </c>
      <c r="J493" s="84">
        <f>'[1](01)'!$K493</f>
        <v>0</v>
      </c>
      <c r="K493" s="85">
        <f t="shared" si="309"/>
        <v>0</v>
      </c>
      <c r="M493" s="83">
        <f>'[1](02)'!$J493</f>
        <v>0</v>
      </c>
      <c r="N493" s="84">
        <f>'[1](02)'!$K493</f>
        <v>0</v>
      </c>
      <c r="O493" s="85">
        <f t="shared" si="346"/>
        <v>0</v>
      </c>
      <c r="Q493" s="83">
        <f>'[1](03)'!$J493</f>
        <v>0</v>
      </c>
      <c r="R493" s="84">
        <f>'[1](03)'!$K493</f>
        <v>0</v>
      </c>
      <c r="S493" s="85">
        <f t="shared" si="347"/>
        <v>0</v>
      </c>
      <c r="U493" s="83">
        <f>'[1](04)'!$J493</f>
        <v>0</v>
      </c>
      <c r="V493" s="84">
        <f>'[1](04)'!$K493</f>
        <v>0</v>
      </c>
      <c r="W493" s="85">
        <f t="shared" si="348"/>
        <v>0</v>
      </c>
      <c r="Y493" s="83">
        <f>'[1](05)'!$J493</f>
        <v>0</v>
      </c>
      <c r="Z493" s="84">
        <f>'[1](05)'!$K493</f>
        <v>0</v>
      </c>
      <c r="AA493" s="85">
        <f t="shared" si="349"/>
        <v>0</v>
      </c>
      <c r="AC493" s="83">
        <f>'[1](06)'!$J493</f>
        <v>0</v>
      </c>
      <c r="AD493" s="84">
        <f>'[1](06)'!$K493</f>
        <v>0</v>
      </c>
      <c r="AE493" s="85">
        <f t="shared" si="350"/>
        <v>0</v>
      </c>
      <c r="AG493" s="83">
        <f>'[1](07)'!$J493</f>
        <v>0</v>
      </c>
      <c r="AH493" s="84">
        <f>'[1](07)'!$K493</f>
        <v>0</v>
      </c>
      <c r="AI493" s="85">
        <f t="shared" si="351"/>
        <v>0</v>
      </c>
      <c r="AK493" s="83">
        <f>'[1](08)'!$J493</f>
        <v>0</v>
      </c>
      <c r="AL493" s="84">
        <f>'[1](08)'!$K493</f>
        <v>0</v>
      </c>
      <c r="AM493" s="85">
        <f t="shared" si="352"/>
        <v>0</v>
      </c>
      <c r="AO493" s="83">
        <f>'[1](09)'!$J493</f>
        <v>0</v>
      </c>
      <c r="AP493" s="84">
        <f>'[1](09)'!$K493</f>
        <v>0</v>
      </c>
      <c r="AQ493" s="85">
        <f t="shared" si="353"/>
        <v>0</v>
      </c>
      <c r="AS493" s="83">
        <f>'[1](10)'!$J493</f>
        <v>0</v>
      </c>
      <c r="AT493" s="84">
        <f>'[1](10)'!$K493</f>
        <v>0</v>
      </c>
      <c r="AU493" s="85">
        <f t="shared" si="354"/>
        <v>0</v>
      </c>
      <c r="AW493" s="83">
        <f>'[1](11)'!$J493</f>
        <v>0</v>
      </c>
      <c r="AX493" s="84">
        <f>'[1](11)'!$K493</f>
        <v>0</v>
      </c>
      <c r="AY493" s="85">
        <f t="shared" si="355"/>
        <v>0</v>
      </c>
      <c r="BA493" s="83">
        <f>'[1](12)'!$J493</f>
        <v>0</v>
      </c>
      <c r="BB493" s="84">
        <f>'[1](12)'!$K493</f>
        <v>0</v>
      </c>
      <c r="BC493" s="85">
        <f t="shared" si="356"/>
        <v>0</v>
      </c>
      <c r="BE493" s="86">
        <f t="shared" si="321"/>
        <v>0</v>
      </c>
      <c r="BF493" s="87">
        <f>IFERROR(HLOOKUP(BE493,A493:$BD$5001,$BL493,0),0)</f>
        <v>43131</v>
      </c>
      <c r="BG493" s="86">
        <f t="shared" si="322"/>
        <v>0</v>
      </c>
      <c r="BH493" s="87">
        <f>IFERROR(HLOOKUP(BG493,A493:$BD$5001,$BL493,0),0)</f>
        <v>43131</v>
      </c>
      <c r="BI493" s="88">
        <f t="shared" si="323"/>
        <v>0</v>
      </c>
      <c r="BJ493" s="89">
        <f t="shared" si="307"/>
        <v>0</v>
      </c>
      <c r="BL493" s="9">
        <f t="shared" si="308"/>
        <v>518</v>
      </c>
    </row>
    <row r="494" spans="1:64" ht="18" customHeight="1" outlineLevel="2">
      <c r="A494" s="74">
        <f>[1]DATA!A494</f>
        <v>153003</v>
      </c>
      <c r="B494" s="75" t="str">
        <f>[1]DATA!B494</f>
        <v>Dry Figs</v>
      </c>
      <c r="C494" s="75" t="str">
        <f>[1]DATA!C494</f>
        <v>Kilogram</v>
      </c>
      <c r="E494" s="76"/>
      <c r="F494" s="77"/>
      <c r="G494" s="78"/>
      <c r="I494" s="76">
        <f>'[1](01)'!$J494</f>
        <v>0</v>
      </c>
      <c r="J494" s="77">
        <f>'[1](01)'!$K494</f>
        <v>0</v>
      </c>
      <c r="K494" s="78">
        <f t="shared" si="309"/>
        <v>0</v>
      </c>
      <c r="M494" s="76">
        <f>'[1](02)'!$J494</f>
        <v>0</v>
      </c>
      <c r="N494" s="77">
        <f>'[1](02)'!$K494</f>
        <v>0</v>
      </c>
      <c r="O494" s="78">
        <f t="shared" si="346"/>
        <v>0</v>
      </c>
      <c r="Q494" s="76">
        <f>'[1](03)'!$J494</f>
        <v>0</v>
      </c>
      <c r="R494" s="77">
        <f>'[1](03)'!$K494</f>
        <v>0</v>
      </c>
      <c r="S494" s="78">
        <f t="shared" si="347"/>
        <v>0</v>
      </c>
      <c r="U494" s="76">
        <f>'[1](04)'!$J494</f>
        <v>0</v>
      </c>
      <c r="V494" s="77">
        <f>'[1](04)'!$K494</f>
        <v>0</v>
      </c>
      <c r="W494" s="78">
        <f t="shared" si="348"/>
        <v>0</v>
      </c>
      <c r="Y494" s="76">
        <f>'[1](05)'!$J494</f>
        <v>0</v>
      </c>
      <c r="Z494" s="77">
        <f>'[1](05)'!$K494</f>
        <v>0</v>
      </c>
      <c r="AA494" s="78">
        <f t="shared" si="349"/>
        <v>0</v>
      </c>
      <c r="AC494" s="76">
        <f>'[1](06)'!$J494</f>
        <v>0</v>
      </c>
      <c r="AD494" s="77">
        <f>'[1](06)'!$K494</f>
        <v>0</v>
      </c>
      <c r="AE494" s="78">
        <f t="shared" si="350"/>
        <v>0</v>
      </c>
      <c r="AG494" s="76">
        <f>'[1](07)'!$J494</f>
        <v>0</v>
      </c>
      <c r="AH494" s="77">
        <f>'[1](07)'!$K494</f>
        <v>0</v>
      </c>
      <c r="AI494" s="78">
        <f t="shared" si="351"/>
        <v>0</v>
      </c>
      <c r="AK494" s="76">
        <f>'[1](08)'!$J494</f>
        <v>0</v>
      </c>
      <c r="AL494" s="77">
        <f>'[1](08)'!$K494</f>
        <v>0</v>
      </c>
      <c r="AM494" s="78">
        <f t="shared" si="352"/>
        <v>0</v>
      </c>
      <c r="AO494" s="76">
        <f>'[1](09)'!$J494</f>
        <v>0</v>
      </c>
      <c r="AP494" s="77">
        <f>'[1](09)'!$K494</f>
        <v>0</v>
      </c>
      <c r="AQ494" s="78">
        <f t="shared" si="353"/>
        <v>0</v>
      </c>
      <c r="AS494" s="76">
        <f>'[1](10)'!$J494</f>
        <v>0</v>
      </c>
      <c r="AT494" s="77">
        <f>'[1](10)'!$K494</f>
        <v>0</v>
      </c>
      <c r="AU494" s="78">
        <f t="shared" si="354"/>
        <v>0</v>
      </c>
      <c r="AW494" s="76">
        <f>'[1](11)'!$J494</f>
        <v>0</v>
      </c>
      <c r="AX494" s="77">
        <f>'[1](11)'!$K494</f>
        <v>0</v>
      </c>
      <c r="AY494" s="78">
        <f t="shared" si="355"/>
        <v>0</v>
      </c>
      <c r="BA494" s="76">
        <f>'[1](12)'!$J494</f>
        <v>0</v>
      </c>
      <c r="BB494" s="77">
        <f>'[1](12)'!$K494</f>
        <v>0</v>
      </c>
      <c r="BC494" s="78">
        <f t="shared" si="356"/>
        <v>0</v>
      </c>
      <c r="BE494" s="79">
        <f t="shared" si="321"/>
        <v>0</v>
      </c>
      <c r="BF494" s="80">
        <f>IFERROR(HLOOKUP(BE494,A494:$BD$5001,$BL494,0),0)</f>
        <v>43131</v>
      </c>
      <c r="BG494" s="79">
        <f t="shared" si="322"/>
        <v>0</v>
      </c>
      <c r="BH494" s="80">
        <f>IFERROR(HLOOKUP(BG494,A494:$BD$5001,$BL494,0),0)</f>
        <v>43131</v>
      </c>
      <c r="BI494" s="10">
        <f t="shared" si="323"/>
        <v>0</v>
      </c>
      <c r="BJ494" s="11">
        <f t="shared" si="307"/>
        <v>0</v>
      </c>
      <c r="BL494" s="9">
        <f t="shared" si="308"/>
        <v>517</v>
      </c>
    </row>
    <row r="495" spans="1:64" ht="18" customHeight="1" outlineLevel="2">
      <c r="A495" s="81">
        <f>[1]DATA!A495</f>
        <v>153004</v>
      </c>
      <c r="B495" s="82" t="str">
        <f>[1]DATA!B495</f>
        <v>Dry Qamar El-Din</v>
      </c>
      <c r="C495" s="82" t="str">
        <f>[1]DATA!C495</f>
        <v>Kilogram</v>
      </c>
      <c r="E495" s="83"/>
      <c r="F495" s="84"/>
      <c r="G495" s="85"/>
      <c r="I495" s="83">
        <f>'[1](01)'!$J495</f>
        <v>0</v>
      </c>
      <c r="J495" s="84">
        <f>'[1](01)'!$K495</f>
        <v>0</v>
      </c>
      <c r="K495" s="85">
        <f t="shared" si="309"/>
        <v>0</v>
      </c>
      <c r="M495" s="83">
        <f>'[1](02)'!$J495</f>
        <v>0</v>
      </c>
      <c r="N495" s="84">
        <f>'[1](02)'!$K495</f>
        <v>0</v>
      </c>
      <c r="O495" s="85">
        <f t="shared" si="346"/>
        <v>0</v>
      </c>
      <c r="Q495" s="83">
        <f>'[1](03)'!$J495</f>
        <v>0</v>
      </c>
      <c r="R495" s="84">
        <f>'[1](03)'!$K495</f>
        <v>0</v>
      </c>
      <c r="S495" s="85">
        <f t="shared" si="347"/>
        <v>0</v>
      </c>
      <c r="U495" s="83">
        <f>'[1](04)'!$J495</f>
        <v>0</v>
      </c>
      <c r="V495" s="84">
        <f>'[1](04)'!$K495</f>
        <v>0</v>
      </c>
      <c r="W495" s="85">
        <f t="shared" si="348"/>
        <v>0</v>
      </c>
      <c r="Y495" s="83">
        <f>'[1](05)'!$J495</f>
        <v>0</v>
      </c>
      <c r="Z495" s="84">
        <f>'[1](05)'!$K495</f>
        <v>0</v>
      </c>
      <c r="AA495" s="85">
        <f t="shared" si="349"/>
        <v>0</v>
      </c>
      <c r="AC495" s="83">
        <f>'[1](06)'!$J495</f>
        <v>0</v>
      </c>
      <c r="AD495" s="84">
        <f>'[1](06)'!$K495</f>
        <v>0</v>
      </c>
      <c r="AE495" s="85">
        <f t="shared" si="350"/>
        <v>0</v>
      </c>
      <c r="AG495" s="83">
        <f>'[1](07)'!$J495</f>
        <v>0</v>
      </c>
      <c r="AH495" s="84">
        <f>'[1](07)'!$K495</f>
        <v>0</v>
      </c>
      <c r="AI495" s="85">
        <f t="shared" si="351"/>
        <v>0</v>
      </c>
      <c r="AK495" s="83">
        <f>'[1](08)'!$J495</f>
        <v>0</v>
      </c>
      <c r="AL495" s="84">
        <f>'[1](08)'!$K495</f>
        <v>0</v>
      </c>
      <c r="AM495" s="85">
        <f t="shared" si="352"/>
        <v>0</v>
      </c>
      <c r="AO495" s="83">
        <f>'[1](09)'!$J495</f>
        <v>0</v>
      </c>
      <c r="AP495" s="84">
        <f>'[1](09)'!$K495</f>
        <v>0</v>
      </c>
      <c r="AQ495" s="85">
        <f t="shared" si="353"/>
        <v>0</v>
      </c>
      <c r="AS495" s="83">
        <f>'[1](10)'!$J495</f>
        <v>0</v>
      </c>
      <c r="AT495" s="84">
        <f>'[1](10)'!$K495</f>
        <v>0</v>
      </c>
      <c r="AU495" s="85">
        <f t="shared" si="354"/>
        <v>0</v>
      </c>
      <c r="AW495" s="83">
        <f>'[1](11)'!$J495</f>
        <v>0</v>
      </c>
      <c r="AX495" s="84">
        <f>'[1](11)'!$K495</f>
        <v>0</v>
      </c>
      <c r="AY495" s="85">
        <f t="shared" si="355"/>
        <v>0</v>
      </c>
      <c r="BA495" s="83">
        <f>'[1](12)'!$J495</f>
        <v>0</v>
      </c>
      <c r="BB495" s="84">
        <f>'[1](12)'!$K495</f>
        <v>0</v>
      </c>
      <c r="BC495" s="85">
        <f t="shared" si="356"/>
        <v>0</v>
      </c>
      <c r="BE495" s="86">
        <f t="shared" si="321"/>
        <v>0</v>
      </c>
      <c r="BF495" s="87">
        <f>IFERROR(HLOOKUP(BE495,A495:$BD$5001,$BL495,0),0)</f>
        <v>43131</v>
      </c>
      <c r="BG495" s="86">
        <f t="shared" si="322"/>
        <v>0</v>
      </c>
      <c r="BH495" s="87">
        <f>IFERROR(HLOOKUP(BG495,A495:$BD$5001,$BL495,0),0)</f>
        <v>43131</v>
      </c>
      <c r="BI495" s="88">
        <f t="shared" si="323"/>
        <v>0</v>
      </c>
      <c r="BJ495" s="89">
        <f t="shared" si="307"/>
        <v>0</v>
      </c>
      <c r="BL495" s="9">
        <f t="shared" si="308"/>
        <v>516</v>
      </c>
    </row>
    <row r="496" spans="1:64" ht="18" customHeight="1" outlineLevel="2">
      <c r="A496" s="74">
        <f>[1]DATA!A496</f>
        <v>153005</v>
      </c>
      <c r="B496" s="75" t="str">
        <f>[1]DATA!B496</f>
        <v>Dry Karkadih</v>
      </c>
      <c r="C496" s="75" t="str">
        <f>[1]DATA!C496</f>
        <v>Kilogram</v>
      </c>
      <c r="E496" s="76"/>
      <c r="F496" s="77"/>
      <c r="G496" s="78"/>
      <c r="I496" s="76">
        <f>'[1](01)'!$J496</f>
        <v>0</v>
      </c>
      <c r="J496" s="77">
        <f>'[1](01)'!$K496</f>
        <v>0</v>
      </c>
      <c r="K496" s="78">
        <f t="shared" si="309"/>
        <v>0</v>
      </c>
      <c r="M496" s="76">
        <f>'[1](02)'!$J496</f>
        <v>1</v>
      </c>
      <c r="N496" s="77">
        <f>'[1](02)'!$K496</f>
        <v>62.94</v>
      </c>
      <c r="O496" s="78">
        <f t="shared" si="346"/>
        <v>1</v>
      </c>
      <c r="Q496" s="76">
        <f>'[1](03)'!$J496</f>
        <v>0</v>
      </c>
      <c r="R496" s="77">
        <f>'[1](03)'!$K496</f>
        <v>0</v>
      </c>
      <c r="S496" s="78">
        <f t="shared" si="347"/>
        <v>0</v>
      </c>
      <c r="U496" s="76">
        <f>'[1](04)'!$J496</f>
        <v>0</v>
      </c>
      <c r="V496" s="77">
        <f>'[1](04)'!$K496</f>
        <v>0</v>
      </c>
      <c r="W496" s="78">
        <f t="shared" si="348"/>
        <v>0</v>
      </c>
      <c r="Y496" s="76">
        <f>'[1](05)'!$J496</f>
        <v>0</v>
      </c>
      <c r="Z496" s="77">
        <f>'[1](05)'!$K496</f>
        <v>0</v>
      </c>
      <c r="AA496" s="78">
        <f t="shared" si="349"/>
        <v>0</v>
      </c>
      <c r="AC496" s="76">
        <f>'[1](06)'!$J496</f>
        <v>0</v>
      </c>
      <c r="AD496" s="77">
        <f>'[1](06)'!$K496</f>
        <v>0</v>
      </c>
      <c r="AE496" s="78">
        <f t="shared" si="350"/>
        <v>0</v>
      </c>
      <c r="AG496" s="76">
        <f>'[1](07)'!$J496</f>
        <v>0</v>
      </c>
      <c r="AH496" s="77">
        <f>'[1](07)'!$K496</f>
        <v>0</v>
      </c>
      <c r="AI496" s="78">
        <f t="shared" si="351"/>
        <v>0</v>
      </c>
      <c r="AK496" s="76">
        <f>'[1](08)'!$J496</f>
        <v>0</v>
      </c>
      <c r="AL496" s="77">
        <f>'[1](08)'!$K496</f>
        <v>0</v>
      </c>
      <c r="AM496" s="78">
        <f t="shared" si="352"/>
        <v>0</v>
      </c>
      <c r="AO496" s="76">
        <f>'[1](09)'!$J496</f>
        <v>0</v>
      </c>
      <c r="AP496" s="77">
        <f>'[1](09)'!$K496</f>
        <v>0</v>
      </c>
      <c r="AQ496" s="78">
        <f t="shared" si="353"/>
        <v>0</v>
      </c>
      <c r="AS496" s="76">
        <f>'[1](10)'!$J496</f>
        <v>0</v>
      </c>
      <c r="AT496" s="77">
        <f>'[1](10)'!$K496</f>
        <v>0</v>
      </c>
      <c r="AU496" s="78">
        <f t="shared" si="354"/>
        <v>0</v>
      </c>
      <c r="AW496" s="76">
        <f>'[1](11)'!$J496</f>
        <v>0</v>
      </c>
      <c r="AX496" s="77">
        <f>'[1](11)'!$K496</f>
        <v>0</v>
      </c>
      <c r="AY496" s="78">
        <f t="shared" si="355"/>
        <v>0</v>
      </c>
      <c r="BA496" s="76">
        <f>'[1](12)'!$J496</f>
        <v>0</v>
      </c>
      <c r="BB496" s="77">
        <f>'[1](12)'!$K496</f>
        <v>0</v>
      </c>
      <c r="BC496" s="78">
        <f t="shared" si="356"/>
        <v>0</v>
      </c>
      <c r="BE496" s="79">
        <f t="shared" si="321"/>
        <v>1</v>
      </c>
      <c r="BF496" s="80">
        <f>IFERROR(HLOOKUP(BE496,A496:$BD$5001,$BL496,0),0)</f>
        <v>43159</v>
      </c>
      <c r="BG496" s="79">
        <f t="shared" si="322"/>
        <v>0</v>
      </c>
      <c r="BH496" s="80">
        <f>IFERROR(HLOOKUP(BG496,A496:$BD$5001,$BL496,0),0)</f>
        <v>43131</v>
      </c>
      <c r="BI496" s="10">
        <f t="shared" si="323"/>
        <v>1</v>
      </c>
      <c r="BJ496" s="11">
        <f t="shared" si="307"/>
        <v>-1</v>
      </c>
      <c r="BL496" s="9">
        <f t="shared" si="308"/>
        <v>515</v>
      </c>
    </row>
    <row r="497" spans="1:64" ht="18" customHeight="1" outlineLevel="2">
      <c r="A497" s="81">
        <f>[1]DATA!A497</f>
        <v>153006</v>
      </c>
      <c r="B497" s="82" t="str">
        <f>[1]DATA!B497</f>
        <v>Dry Mix Fruit</v>
      </c>
      <c r="C497" s="82" t="str">
        <f>[1]DATA!C497</f>
        <v>Kilogram</v>
      </c>
      <c r="E497" s="83"/>
      <c r="F497" s="84"/>
      <c r="G497" s="85"/>
      <c r="I497" s="83">
        <f>'[1](01)'!$J497</f>
        <v>0</v>
      </c>
      <c r="J497" s="84">
        <f>'[1](01)'!$K497</f>
        <v>0</v>
      </c>
      <c r="K497" s="85">
        <f t="shared" si="309"/>
        <v>0</v>
      </c>
      <c r="M497" s="83">
        <f>'[1](02)'!$J497</f>
        <v>0</v>
      </c>
      <c r="N497" s="84">
        <f>'[1](02)'!$K497</f>
        <v>0</v>
      </c>
      <c r="O497" s="85">
        <f t="shared" si="346"/>
        <v>0</v>
      </c>
      <c r="Q497" s="83">
        <f>'[1](03)'!$J497</f>
        <v>0</v>
      </c>
      <c r="R497" s="84">
        <f>'[1](03)'!$K497</f>
        <v>0</v>
      </c>
      <c r="S497" s="85">
        <f t="shared" si="347"/>
        <v>0</v>
      </c>
      <c r="U497" s="83">
        <f>'[1](04)'!$J497</f>
        <v>0</v>
      </c>
      <c r="V497" s="84">
        <f>'[1](04)'!$K497</f>
        <v>0</v>
      </c>
      <c r="W497" s="85">
        <f t="shared" si="348"/>
        <v>0</v>
      </c>
      <c r="Y497" s="83">
        <f>'[1](05)'!$J497</f>
        <v>0</v>
      </c>
      <c r="Z497" s="84">
        <f>'[1](05)'!$K497</f>
        <v>0</v>
      </c>
      <c r="AA497" s="85">
        <f t="shared" si="349"/>
        <v>0</v>
      </c>
      <c r="AC497" s="83">
        <f>'[1](06)'!$J497</f>
        <v>0</v>
      </c>
      <c r="AD497" s="84">
        <f>'[1](06)'!$K497</f>
        <v>0</v>
      </c>
      <c r="AE497" s="85">
        <f t="shared" si="350"/>
        <v>0</v>
      </c>
      <c r="AG497" s="83">
        <f>'[1](07)'!$J497</f>
        <v>0</v>
      </c>
      <c r="AH497" s="84">
        <f>'[1](07)'!$K497</f>
        <v>0</v>
      </c>
      <c r="AI497" s="85">
        <f t="shared" si="351"/>
        <v>0</v>
      </c>
      <c r="AK497" s="83">
        <f>'[1](08)'!$J497</f>
        <v>0</v>
      </c>
      <c r="AL497" s="84">
        <f>'[1](08)'!$K497</f>
        <v>0</v>
      </c>
      <c r="AM497" s="85">
        <f t="shared" si="352"/>
        <v>0</v>
      </c>
      <c r="AO497" s="83">
        <f>'[1](09)'!$J497</f>
        <v>0</v>
      </c>
      <c r="AP497" s="84">
        <f>'[1](09)'!$K497</f>
        <v>0</v>
      </c>
      <c r="AQ497" s="85">
        <f t="shared" si="353"/>
        <v>0</v>
      </c>
      <c r="AS497" s="83">
        <f>'[1](10)'!$J497</f>
        <v>0</v>
      </c>
      <c r="AT497" s="84">
        <f>'[1](10)'!$K497</f>
        <v>0</v>
      </c>
      <c r="AU497" s="85">
        <f t="shared" si="354"/>
        <v>0</v>
      </c>
      <c r="AW497" s="83">
        <f>'[1](11)'!$J497</f>
        <v>0</v>
      </c>
      <c r="AX497" s="84">
        <f>'[1](11)'!$K497</f>
        <v>0</v>
      </c>
      <c r="AY497" s="85">
        <f t="shared" si="355"/>
        <v>0</v>
      </c>
      <c r="BA497" s="83">
        <f>'[1](12)'!$J497</f>
        <v>0</v>
      </c>
      <c r="BB497" s="84">
        <f>'[1](12)'!$K497</f>
        <v>0</v>
      </c>
      <c r="BC497" s="85">
        <f t="shared" si="356"/>
        <v>0</v>
      </c>
      <c r="BE497" s="86">
        <f t="shared" si="321"/>
        <v>0</v>
      </c>
      <c r="BF497" s="87">
        <f>IFERROR(HLOOKUP(BE497,A497:$BD$5001,$BL497,0),0)</f>
        <v>43131</v>
      </c>
      <c r="BG497" s="86">
        <f t="shared" si="322"/>
        <v>0</v>
      </c>
      <c r="BH497" s="87">
        <f>IFERROR(HLOOKUP(BG497,A497:$BD$5001,$BL497,0),0)</f>
        <v>43131</v>
      </c>
      <c r="BI497" s="88">
        <f t="shared" si="323"/>
        <v>0</v>
      </c>
      <c r="BJ497" s="89">
        <f t="shared" si="307"/>
        <v>0</v>
      </c>
      <c r="BL497" s="9">
        <f t="shared" si="308"/>
        <v>514</v>
      </c>
    </row>
    <row r="498" spans="1:64" ht="18" customHeight="1" outlineLevel="2">
      <c r="A498" s="74">
        <f>[1]DATA!A498</f>
        <v>153007</v>
      </c>
      <c r="B498" s="75" t="str">
        <f>[1]DATA!B498</f>
        <v>Dry Plums</v>
      </c>
      <c r="C498" s="75" t="str">
        <f>[1]DATA!C498</f>
        <v>Kilogram</v>
      </c>
      <c r="E498" s="76"/>
      <c r="F498" s="77"/>
      <c r="G498" s="78"/>
      <c r="I498" s="76">
        <f>'[1](01)'!$J498</f>
        <v>1</v>
      </c>
      <c r="J498" s="77">
        <f>'[1](01)'!$K498</f>
        <v>70.8</v>
      </c>
      <c r="K498" s="78">
        <f t="shared" si="309"/>
        <v>1</v>
      </c>
      <c r="M498" s="76">
        <f>'[1](02)'!$J498</f>
        <v>1</v>
      </c>
      <c r="N498" s="77">
        <f>'[1](02)'!$K498</f>
        <v>70.8</v>
      </c>
      <c r="O498" s="78">
        <f t="shared" si="346"/>
        <v>0</v>
      </c>
      <c r="Q498" s="76">
        <f>'[1](03)'!$J498</f>
        <v>0</v>
      </c>
      <c r="R498" s="77">
        <f>'[1](03)'!$K498</f>
        <v>0</v>
      </c>
      <c r="S498" s="78">
        <f t="shared" si="347"/>
        <v>0</v>
      </c>
      <c r="U498" s="76">
        <f>'[1](04)'!$J498</f>
        <v>0</v>
      </c>
      <c r="V498" s="77">
        <f>'[1](04)'!$K498</f>
        <v>0</v>
      </c>
      <c r="W498" s="78">
        <f t="shared" si="348"/>
        <v>0</v>
      </c>
      <c r="Y498" s="76">
        <f>'[1](05)'!$J498</f>
        <v>0</v>
      </c>
      <c r="Z498" s="77">
        <f>'[1](05)'!$K498</f>
        <v>0</v>
      </c>
      <c r="AA498" s="78">
        <f t="shared" si="349"/>
        <v>0</v>
      </c>
      <c r="AC498" s="76">
        <f>'[1](06)'!$J498</f>
        <v>0</v>
      </c>
      <c r="AD498" s="77">
        <f>'[1](06)'!$K498</f>
        <v>0</v>
      </c>
      <c r="AE498" s="78">
        <f t="shared" si="350"/>
        <v>0</v>
      </c>
      <c r="AG498" s="76">
        <f>'[1](07)'!$J498</f>
        <v>0</v>
      </c>
      <c r="AH498" s="77">
        <f>'[1](07)'!$K498</f>
        <v>0</v>
      </c>
      <c r="AI498" s="78">
        <f t="shared" si="351"/>
        <v>0</v>
      </c>
      <c r="AK498" s="76">
        <f>'[1](08)'!$J498</f>
        <v>0</v>
      </c>
      <c r="AL498" s="77">
        <f>'[1](08)'!$K498</f>
        <v>0</v>
      </c>
      <c r="AM498" s="78">
        <f t="shared" si="352"/>
        <v>0</v>
      </c>
      <c r="AO498" s="76">
        <f>'[1](09)'!$J498</f>
        <v>0</v>
      </c>
      <c r="AP498" s="77">
        <f>'[1](09)'!$K498</f>
        <v>0</v>
      </c>
      <c r="AQ498" s="78">
        <f t="shared" si="353"/>
        <v>0</v>
      </c>
      <c r="AS498" s="76">
        <f>'[1](10)'!$J498</f>
        <v>0</v>
      </c>
      <c r="AT498" s="77">
        <f>'[1](10)'!$K498</f>
        <v>0</v>
      </c>
      <c r="AU498" s="78">
        <f t="shared" si="354"/>
        <v>0</v>
      </c>
      <c r="AW498" s="76">
        <f>'[1](11)'!$J498</f>
        <v>0</v>
      </c>
      <c r="AX498" s="77">
        <f>'[1](11)'!$K498</f>
        <v>0</v>
      </c>
      <c r="AY498" s="78">
        <f t="shared" si="355"/>
        <v>0</v>
      </c>
      <c r="BA498" s="76">
        <f>'[1](12)'!$J498</f>
        <v>0</v>
      </c>
      <c r="BB498" s="77">
        <f>'[1](12)'!$K498</f>
        <v>0</v>
      </c>
      <c r="BC498" s="78">
        <f t="shared" si="356"/>
        <v>0</v>
      </c>
      <c r="BE498" s="79">
        <f t="shared" si="321"/>
        <v>1</v>
      </c>
      <c r="BF498" s="80">
        <f>IFERROR(HLOOKUP(BE498,A498:$BD$5001,$BL498,0),0)</f>
        <v>43131</v>
      </c>
      <c r="BG498" s="79">
        <f t="shared" si="322"/>
        <v>0</v>
      </c>
      <c r="BH498" s="80">
        <f>IFERROR(HLOOKUP(BG498,A498:$BD$5001,$BL498,0),0)</f>
        <v>0</v>
      </c>
      <c r="BI498" s="10">
        <f t="shared" si="323"/>
        <v>1</v>
      </c>
      <c r="BJ498" s="11">
        <f t="shared" si="307"/>
        <v>-1</v>
      </c>
      <c r="BL498" s="9">
        <f t="shared" si="308"/>
        <v>513</v>
      </c>
    </row>
    <row r="499" spans="1:64" ht="18" customHeight="1" outlineLevel="2">
      <c r="A499" s="81">
        <f>[1]DATA!A499</f>
        <v>153008</v>
      </c>
      <c r="B499" s="82" t="str">
        <f>[1]DATA!B499</f>
        <v>Raspberry Frozen</v>
      </c>
      <c r="C499" s="82" t="str">
        <f>[1]DATA!C499</f>
        <v>Kilogram</v>
      </c>
      <c r="E499" s="83"/>
      <c r="F499" s="84"/>
      <c r="G499" s="85"/>
      <c r="I499" s="83">
        <f>'[1](01)'!$J499</f>
        <v>0</v>
      </c>
      <c r="J499" s="84">
        <f>'[1](01)'!$K499</f>
        <v>0</v>
      </c>
      <c r="K499" s="85">
        <f t="shared" si="309"/>
        <v>0</v>
      </c>
      <c r="M499" s="83">
        <f>'[1](02)'!$J499</f>
        <v>0</v>
      </c>
      <c r="N499" s="84">
        <f>'[1](02)'!$K499</f>
        <v>0</v>
      </c>
      <c r="O499" s="85">
        <f t="shared" si="346"/>
        <v>0</v>
      </c>
      <c r="Q499" s="83">
        <f>'[1](03)'!$J499</f>
        <v>0</v>
      </c>
      <c r="R499" s="84">
        <f>'[1](03)'!$K499</f>
        <v>0</v>
      </c>
      <c r="S499" s="85">
        <f t="shared" si="347"/>
        <v>0</v>
      </c>
      <c r="U499" s="83">
        <f>'[1](04)'!$J499</f>
        <v>0</v>
      </c>
      <c r="V499" s="84">
        <f>'[1](04)'!$K499</f>
        <v>0</v>
      </c>
      <c r="W499" s="85">
        <f t="shared" si="348"/>
        <v>0</v>
      </c>
      <c r="Y499" s="83">
        <f>'[1](05)'!$J499</f>
        <v>0</v>
      </c>
      <c r="Z499" s="84">
        <f>'[1](05)'!$K499</f>
        <v>0</v>
      </c>
      <c r="AA499" s="85">
        <f t="shared" si="349"/>
        <v>0</v>
      </c>
      <c r="AC499" s="83">
        <f>'[1](06)'!$J499</f>
        <v>0</v>
      </c>
      <c r="AD499" s="84">
        <f>'[1](06)'!$K499</f>
        <v>0</v>
      </c>
      <c r="AE499" s="85">
        <f t="shared" si="350"/>
        <v>0</v>
      </c>
      <c r="AG499" s="83">
        <f>'[1](07)'!$J499</f>
        <v>0</v>
      </c>
      <c r="AH499" s="84">
        <f>'[1](07)'!$K499</f>
        <v>0</v>
      </c>
      <c r="AI499" s="85">
        <f t="shared" si="351"/>
        <v>0</v>
      </c>
      <c r="AK499" s="83">
        <f>'[1](08)'!$J499</f>
        <v>0</v>
      </c>
      <c r="AL499" s="84">
        <f>'[1](08)'!$K499</f>
        <v>0</v>
      </c>
      <c r="AM499" s="85">
        <f t="shared" si="352"/>
        <v>0</v>
      </c>
      <c r="AO499" s="83">
        <f>'[1](09)'!$J499</f>
        <v>0</v>
      </c>
      <c r="AP499" s="84">
        <f>'[1](09)'!$K499</f>
        <v>0</v>
      </c>
      <c r="AQ499" s="85">
        <f t="shared" si="353"/>
        <v>0</v>
      </c>
      <c r="AS499" s="83">
        <f>'[1](10)'!$J499</f>
        <v>0</v>
      </c>
      <c r="AT499" s="84">
        <f>'[1](10)'!$K499</f>
        <v>0</v>
      </c>
      <c r="AU499" s="85">
        <f t="shared" si="354"/>
        <v>0</v>
      </c>
      <c r="AW499" s="83">
        <f>'[1](11)'!$J499</f>
        <v>0</v>
      </c>
      <c r="AX499" s="84">
        <f>'[1](11)'!$K499</f>
        <v>0</v>
      </c>
      <c r="AY499" s="85">
        <f t="shared" si="355"/>
        <v>0</v>
      </c>
      <c r="BA499" s="83">
        <f>'[1](12)'!$J499</f>
        <v>0</v>
      </c>
      <c r="BB499" s="84">
        <f>'[1](12)'!$K499</f>
        <v>0</v>
      </c>
      <c r="BC499" s="85">
        <f t="shared" si="356"/>
        <v>0</v>
      </c>
      <c r="BE499" s="86">
        <f t="shared" si="321"/>
        <v>0</v>
      </c>
      <c r="BF499" s="87">
        <f>IFERROR(HLOOKUP(BE499,A499:$BD$5001,$BL499,0),0)</f>
        <v>43131</v>
      </c>
      <c r="BG499" s="86">
        <f t="shared" si="322"/>
        <v>0</v>
      </c>
      <c r="BH499" s="87">
        <f>IFERROR(HLOOKUP(BG499,A499:$BD$5001,$BL499,0),0)</f>
        <v>43131</v>
      </c>
      <c r="BI499" s="88">
        <f t="shared" si="323"/>
        <v>0</v>
      </c>
      <c r="BJ499" s="89">
        <f t="shared" si="307"/>
        <v>0</v>
      </c>
      <c r="BL499" s="9">
        <f t="shared" si="308"/>
        <v>512</v>
      </c>
    </row>
    <row r="500" spans="1:64" ht="18" customHeight="1" outlineLevel="2">
      <c r="A500" s="74">
        <f>[1]DATA!A500</f>
        <v>153009</v>
      </c>
      <c r="B500" s="75" t="str">
        <f>[1]DATA!B500</f>
        <v>Dry Tmr Hendi</v>
      </c>
      <c r="C500" s="75" t="str">
        <f>[1]DATA!C500</f>
        <v>Kilogram</v>
      </c>
      <c r="E500" s="76"/>
      <c r="F500" s="77"/>
      <c r="G500" s="78"/>
      <c r="I500" s="76">
        <f>'[1](01)'!$J500</f>
        <v>0</v>
      </c>
      <c r="J500" s="77">
        <f>'[1](01)'!$K500</f>
        <v>0</v>
      </c>
      <c r="K500" s="78">
        <f t="shared" si="309"/>
        <v>0</v>
      </c>
      <c r="M500" s="76">
        <f>'[1](02)'!$J500</f>
        <v>0</v>
      </c>
      <c r="N500" s="77">
        <f>'[1](02)'!$K500</f>
        <v>0</v>
      </c>
      <c r="O500" s="78">
        <f t="shared" si="346"/>
        <v>0</v>
      </c>
      <c r="Q500" s="76">
        <f>'[1](03)'!$J500</f>
        <v>0</v>
      </c>
      <c r="R500" s="77">
        <f>'[1](03)'!$K500</f>
        <v>0</v>
      </c>
      <c r="S500" s="78">
        <f t="shared" si="347"/>
        <v>0</v>
      </c>
      <c r="U500" s="76">
        <f>'[1](04)'!$J500</f>
        <v>0</v>
      </c>
      <c r="V500" s="77">
        <f>'[1](04)'!$K500</f>
        <v>0</v>
      </c>
      <c r="W500" s="78">
        <f t="shared" si="348"/>
        <v>0</v>
      </c>
      <c r="Y500" s="76">
        <f>'[1](05)'!$J500</f>
        <v>0</v>
      </c>
      <c r="Z500" s="77">
        <f>'[1](05)'!$K500</f>
        <v>0</v>
      </c>
      <c r="AA500" s="78">
        <f t="shared" si="349"/>
        <v>0</v>
      </c>
      <c r="AC500" s="76">
        <f>'[1](06)'!$J500</f>
        <v>0</v>
      </c>
      <c r="AD500" s="77">
        <f>'[1](06)'!$K500</f>
        <v>0</v>
      </c>
      <c r="AE500" s="78">
        <f t="shared" si="350"/>
        <v>0</v>
      </c>
      <c r="AG500" s="76">
        <f>'[1](07)'!$J500</f>
        <v>0</v>
      </c>
      <c r="AH500" s="77">
        <f>'[1](07)'!$K500</f>
        <v>0</v>
      </c>
      <c r="AI500" s="78">
        <f t="shared" si="351"/>
        <v>0</v>
      </c>
      <c r="AK500" s="76">
        <f>'[1](08)'!$J500</f>
        <v>0</v>
      </c>
      <c r="AL500" s="77">
        <f>'[1](08)'!$K500</f>
        <v>0</v>
      </c>
      <c r="AM500" s="78">
        <f t="shared" si="352"/>
        <v>0</v>
      </c>
      <c r="AO500" s="76">
        <f>'[1](09)'!$J500</f>
        <v>0</v>
      </c>
      <c r="AP500" s="77">
        <f>'[1](09)'!$K500</f>
        <v>0</v>
      </c>
      <c r="AQ500" s="78">
        <f t="shared" si="353"/>
        <v>0</v>
      </c>
      <c r="AS500" s="76">
        <f>'[1](10)'!$J500</f>
        <v>0</v>
      </c>
      <c r="AT500" s="77">
        <f>'[1](10)'!$K500</f>
        <v>0</v>
      </c>
      <c r="AU500" s="78">
        <f t="shared" si="354"/>
        <v>0</v>
      </c>
      <c r="AW500" s="76">
        <f>'[1](11)'!$J500</f>
        <v>0</v>
      </c>
      <c r="AX500" s="77">
        <f>'[1](11)'!$K500</f>
        <v>0</v>
      </c>
      <c r="AY500" s="78">
        <f t="shared" si="355"/>
        <v>0</v>
      </c>
      <c r="BA500" s="76">
        <f>'[1](12)'!$J500</f>
        <v>0</v>
      </c>
      <c r="BB500" s="77">
        <f>'[1](12)'!$K500</f>
        <v>0</v>
      </c>
      <c r="BC500" s="78">
        <f t="shared" si="356"/>
        <v>0</v>
      </c>
      <c r="BE500" s="79">
        <f t="shared" si="321"/>
        <v>0</v>
      </c>
      <c r="BF500" s="80">
        <f>IFERROR(HLOOKUP(BE500,A500:$BD$5001,$BL500,0),0)</f>
        <v>43131</v>
      </c>
      <c r="BG500" s="79">
        <f t="shared" si="322"/>
        <v>0</v>
      </c>
      <c r="BH500" s="80">
        <f>IFERROR(HLOOKUP(BG500,A500:$BD$5001,$BL500,0),0)</f>
        <v>43131</v>
      </c>
      <c r="BI500" s="10">
        <f t="shared" si="323"/>
        <v>0</v>
      </c>
      <c r="BJ500" s="11">
        <f t="shared" si="307"/>
        <v>0</v>
      </c>
      <c r="BL500" s="9">
        <f t="shared" si="308"/>
        <v>511</v>
      </c>
    </row>
    <row r="501" spans="1:64" ht="18" customHeight="1" outlineLevel="2">
      <c r="A501" s="81">
        <f>[1]DATA!A501</f>
        <v>153010</v>
      </c>
      <c r="B501" s="82" t="str">
        <f>[1]DATA!B501</f>
        <v>Dry Dates Half 900 Gr</v>
      </c>
      <c r="C501" s="82" t="str">
        <f>[1]DATA!C501</f>
        <v>Pkt 900 Gr</v>
      </c>
      <c r="E501" s="83"/>
      <c r="F501" s="84"/>
      <c r="G501" s="85"/>
      <c r="I501" s="83">
        <f>'[1](01)'!$J501</f>
        <v>0</v>
      </c>
      <c r="J501" s="84">
        <f>'[1](01)'!$K501</f>
        <v>0</v>
      </c>
      <c r="K501" s="85">
        <f t="shared" si="309"/>
        <v>0</v>
      </c>
      <c r="M501" s="83">
        <f>'[1](02)'!$J501</f>
        <v>0</v>
      </c>
      <c r="N501" s="84">
        <f>'[1](02)'!$K501</f>
        <v>0</v>
      </c>
      <c r="O501" s="85">
        <f t="shared" si="346"/>
        <v>0</v>
      </c>
      <c r="Q501" s="83">
        <f>'[1](03)'!$J501</f>
        <v>0</v>
      </c>
      <c r="R501" s="84">
        <f>'[1](03)'!$K501</f>
        <v>0</v>
      </c>
      <c r="S501" s="85">
        <f t="shared" si="347"/>
        <v>0</v>
      </c>
      <c r="U501" s="83">
        <f>'[1](04)'!$J501</f>
        <v>0</v>
      </c>
      <c r="V501" s="84">
        <f>'[1](04)'!$K501</f>
        <v>0</v>
      </c>
      <c r="W501" s="85">
        <f t="shared" si="348"/>
        <v>0</v>
      </c>
      <c r="Y501" s="83">
        <f>'[1](05)'!$J501</f>
        <v>0</v>
      </c>
      <c r="Z501" s="84">
        <f>'[1](05)'!$K501</f>
        <v>0</v>
      </c>
      <c r="AA501" s="85">
        <f t="shared" si="349"/>
        <v>0</v>
      </c>
      <c r="AC501" s="83">
        <f>'[1](06)'!$J501</f>
        <v>0</v>
      </c>
      <c r="AD501" s="84">
        <f>'[1](06)'!$K501</f>
        <v>0</v>
      </c>
      <c r="AE501" s="85">
        <f t="shared" si="350"/>
        <v>0</v>
      </c>
      <c r="AG501" s="83">
        <f>'[1](07)'!$J501</f>
        <v>0</v>
      </c>
      <c r="AH501" s="84">
        <f>'[1](07)'!$K501</f>
        <v>0</v>
      </c>
      <c r="AI501" s="85">
        <f t="shared" si="351"/>
        <v>0</v>
      </c>
      <c r="AK501" s="83">
        <f>'[1](08)'!$J501</f>
        <v>0</v>
      </c>
      <c r="AL501" s="84">
        <f>'[1](08)'!$K501</f>
        <v>0</v>
      </c>
      <c r="AM501" s="85">
        <f t="shared" si="352"/>
        <v>0</v>
      </c>
      <c r="AO501" s="83">
        <f>'[1](09)'!$J501</f>
        <v>0</v>
      </c>
      <c r="AP501" s="84">
        <f>'[1](09)'!$K501</f>
        <v>0</v>
      </c>
      <c r="AQ501" s="85">
        <f t="shared" si="353"/>
        <v>0</v>
      </c>
      <c r="AS501" s="83">
        <f>'[1](10)'!$J501</f>
        <v>0</v>
      </c>
      <c r="AT501" s="84">
        <f>'[1](10)'!$K501</f>
        <v>0</v>
      </c>
      <c r="AU501" s="85">
        <f t="shared" si="354"/>
        <v>0</v>
      </c>
      <c r="AW501" s="83">
        <f>'[1](11)'!$J501</f>
        <v>0</v>
      </c>
      <c r="AX501" s="84">
        <f>'[1](11)'!$K501</f>
        <v>0</v>
      </c>
      <c r="AY501" s="85">
        <f t="shared" si="355"/>
        <v>0</v>
      </c>
      <c r="BA501" s="83">
        <f>'[1](12)'!$J501</f>
        <v>0</v>
      </c>
      <c r="BB501" s="84">
        <f>'[1](12)'!$K501</f>
        <v>0</v>
      </c>
      <c r="BC501" s="85">
        <f t="shared" si="356"/>
        <v>0</v>
      </c>
      <c r="BE501" s="86">
        <f t="shared" si="321"/>
        <v>0</v>
      </c>
      <c r="BF501" s="87">
        <f>IFERROR(HLOOKUP(BE501,A501:$BD$5001,$BL501,0),0)</f>
        <v>43131</v>
      </c>
      <c r="BG501" s="86">
        <f t="shared" si="322"/>
        <v>0</v>
      </c>
      <c r="BH501" s="87">
        <f>IFERROR(HLOOKUP(BG501,A501:$BD$5001,$BL501,0),0)</f>
        <v>43131</v>
      </c>
      <c r="BI501" s="88">
        <f t="shared" si="323"/>
        <v>0</v>
      </c>
      <c r="BJ501" s="89">
        <f t="shared" si="307"/>
        <v>0</v>
      </c>
      <c r="BL501" s="9">
        <f t="shared" si="308"/>
        <v>510</v>
      </c>
    </row>
    <row r="502" spans="1:64" ht="18" customHeight="1" outlineLevel="2">
      <c r="A502" s="74">
        <f>[1]DATA!A502</f>
        <v>153011</v>
      </c>
      <c r="B502" s="75" t="str">
        <f>[1]DATA!B502</f>
        <v>Dry Qamar El-Din 400 Gr</v>
      </c>
      <c r="C502" s="75" t="str">
        <f>[1]DATA!C502</f>
        <v>Pkt 400 Gr</v>
      </c>
      <c r="E502" s="76"/>
      <c r="F502" s="77"/>
      <c r="G502" s="78"/>
      <c r="I502" s="76">
        <f>'[1](01)'!$J502</f>
        <v>0</v>
      </c>
      <c r="J502" s="77">
        <f>'[1](01)'!$K502</f>
        <v>0</v>
      </c>
      <c r="K502" s="78">
        <f t="shared" si="309"/>
        <v>0</v>
      </c>
      <c r="M502" s="76">
        <f>'[1](02)'!$J502</f>
        <v>1</v>
      </c>
      <c r="N502" s="77">
        <f>'[1](02)'!$K502</f>
        <v>21.6</v>
      </c>
      <c r="O502" s="78">
        <f t="shared" si="346"/>
        <v>1</v>
      </c>
      <c r="Q502" s="76">
        <f>'[1](03)'!$J502</f>
        <v>0</v>
      </c>
      <c r="R502" s="77">
        <f>'[1](03)'!$K502</f>
        <v>0</v>
      </c>
      <c r="S502" s="78">
        <f t="shared" si="347"/>
        <v>0</v>
      </c>
      <c r="U502" s="76">
        <f>'[1](04)'!$J502</f>
        <v>0</v>
      </c>
      <c r="V502" s="77">
        <f>'[1](04)'!$K502</f>
        <v>0</v>
      </c>
      <c r="W502" s="78">
        <f t="shared" si="348"/>
        <v>0</v>
      </c>
      <c r="Y502" s="76">
        <f>'[1](05)'!$J502</f>
        <v>0</v>
      </c>
      <c r="Z502" s="77">
        <f>'[1](05)'!$K502</f>
        <v>0</v>
      </c>
      <c r="AA502" s="78">
        <f t="shared" si="349"/>
        <v>0</v>
      </c>
      <c r="AC502" s="76">
        <f>'[1](06)'!$J502</f>
        <v>0</v>
      </c>
      <c r="AD502" s="77">
        <f>'[1](06)'!$K502</f>
        <v>0</v>
      </c>
      <c r="AE502" s="78">
        <f t="shared" si="350"/>
        <v>0</v>
      </c>
      <c r="AG502" s="76">
        <f>'[1](07)'!$J502</f>
        <v>0</v>
      </c>
      <c r="AH502" s="77">
        <f>'[1](07)'!$K502</f>
        <v>0</v>
      </c>
      <c r="AI502" s="78">
        <f t="shared" si="351"/>
        <v>0</v>
      </c>
      <c r="AK502" s="76">
        <f>'[1](08)'!$J502</f>
        <v>0</v>
      </c>
      <c r="AL502" s="77">
        <f>'[1](08)'!$K502</f>
        <v>0</v>
      </c>
      <c r="AM502" s="78">
        <f t="shared" si="352"/>
        <v>0</v>
      </c>
      <c r="AO502" s="76">
        <f>'[1](09)'!$J502</f>
        <v>0</v>
      </c>
      <c r="AP502" s="77">
        <f>'[1](09)'!$K502</f>
        <v>0</v>
      </c>
      <c r="AQ502" s="78">
        <f t="shared" si="353"/>
        <v>0</v>
      </c>
      <c r="AS502" s="76">
        <f>'[1](10)'!$J502</f>
        <v>0</v>
      </c>
      <c r="AT502" s="77">
        <f>'[1](10)'!$K502</f>
        <v>0</v>
      </c>
      <c r="AU502" s="78">
        <f t="shared" si="354"/>
        <v>0</v>
      </c>
      <c r="AW502" s="76">
        <f>'[1](11)'!$J502</f>
        <v>0</v>
      </c>
      <c r="AX502" s="77">
        <f>'[1](11)'!$K502</f>
        <v>0</v>
      </c>
      <c r="AY502" s="78">
        <f t="shared" si="355"/>
        <v>0</v>
      </c>
      <c r="BA502" s="76">
        <f>'[1](12)'!$J502</f>
        <v>0</v>
      </c>
      <c r="BB502" s="77">
        <f>'[1](12)'!$K502</f>
        <v>0</v>
      </c>
      <c r="BC502" s="78">
        <f t="shared" si="356"/>
        <v>0</v>
      </c>
      <c r="BE502" s="79">
        <f t="shared" si="321"/>
        <v>1</v>
      </c>
      <c r="BF502" s="80">
        <f>IFERROR(HLOOKUP(BE502,A502:$BD$5001,$BL502,0),0)</f>
        <v>43159</v>
      </c>
      <c r="BG502" s="79">
        <f t="shared" si="322"/>
        <v>0</v>
      </c>
      <c r="BH502" s="80">
        <f>IFERROR(HLOOKUP(BG502,A502:$BD$5001,$BL502,0),0)</f>
        <v>43131</v>
      </c>
      <c r="BI502" s="10">
        <f t="shared" si="323"/>
        <v>1</v>
      </c>
      <c r="BJ502" s="11">
        <f t="shared" si="307"/>
        <v>-1</v>
      </c>
      <c r="BL502" s="9">
        <f t="shared" si="308"/>
        <v>509</v>
      </c>
    </row>
    <row r="503" spans="1:64" ht="18" customHeight="1" outlineLevel="2">
      <c r="A503" s="81">
        <f>[1]DATA!A503</f>
        <v>153013</v>
      </c>
      <c r="B503" s="82" t="str">
        <f>[1]DATA!B503</f>
        <v>Liquorice ( Ark soose )</v>
      </c>
      <c r="C503" s="82" t="str">
        <f>[1]DATA!C503</f>
        <v>Kilogram</v>
      </c>
      <c r="E503" s="83"/>
      <c r="F503" s="84"/>
      <c r="G503" s="85"/>
      <c r="I503" s="83">
        <f>'[1](01)'!$J503</f>
        <v>0</v>
      </c>
      <c r="J503" s="84">
        <f>'[1](01)'!$K503</f>
        <v>0</v>
      </c>
      <c r="K503" s="85">
        <f t="shared" si="309"/>
        <v>0</v>
      </c>
      <c r="M503" s="83">
        <f>'[1](02)'!$J503</f>
        <v>0</v>
      </c>
      <c r="N503" s="84">
        <f>'[1](02)'!$K503</f>
        <v>0</v>
      </c>
      <c r="O503" s="85">
        <f t="shared" si="346"/>
        <v>0</v>
      </c>
      <c r="Q503" s="83">
        <f>'[1](03)'!$J503</f>
        <v>0</v>
      </c>
      <c r="R503" s="84">
        <f>'[1](03)'!$K503</f>
        <v>0</v>
      </c>
      <c r="S503" s="85">
        <f t="shared" si="347"/>
        <v>0</v>
      </c>
      <c r="U503" s="83">
        <f>'[1](04)'!$J503</f>
        <v>0</v>
      </c>
      <c r="V503" s="84">
        <f>'[1](04)'!$K503</f>
        <v>0</v>
      </c>
      <c r="W503" s="85">
        <f t="shared" si="348"/>
        <v>0</v>
      </c>
      <c r="Y503" s="83">
        <f>'[1](05)'!$J503</f>
        <v>0</v>
      </c>
      <c r="Z503" s="84">
        <f>'[1](05)'!$K503</f>
        <v>0</v>
      </c>
      <c r="AA503" s="85">
        <f t="shared" si="349"/>
        <v>0</v>
      </c>
      <c r="AC503" s="83">
        <f>'[1](06)'!$J503</f>
        <v>0</v>
      </c>
      <c r="AD503" s="84">
        <f>'[1](06)'!$K503</f>
        <v>0</v>
      </c>
      <c r="AE503" s="85">
        <f t="shared" si="350"/>
        <v>0</v>
      </c>
      <c r="AG503" s="83">
        <f>'[1](07)'!$J503</f>
        <v>0</v>
      </c>
      <c r="AH503" s="84">
        <f>'[1](07)'!$K503</f>
        <v>0</v>
      </c>
      <c r="AI503" s="85">
        <f t="shared" si="351"/>
        <v>0</v>
      </c>
      <c r="AK503" s="83">
        <f>'[1](08)'!$J503</f>
        <v>0</v>
      </c>
      <c r="AL503" s="84">
        <f>'[1](08)'!$K503</f>
        <v>0</v>
      </c>
      <c r="AM503" s="85">
        <f t="shared" si="352"/>
        <v>0</v>
      </c>
      <c r="AO503" s="83">
        <f>'[1](09)'!$J503</f>
        <v>0</v>
      </c>
      <c r="AP503" s="84">
        <f>'[1](09)'!$K503</f>
        <v>0</v>
      </c>
      <c r="AQ503" s="85">
        <f t="shared" si="353"/>
        <v>0</v>
      </c>
      <c r="AS503" s="83">
        <f>'[1](10)'!$J503</f>
        <v>0</v>
      </c>
      <c r="AT503" s="84">
        <f>'[1](10)'!$K503</f>
        <v>0</v>
      </c>
      <c r="AU503" s="85">
        <f t="shared" si="354"/>
        <v>0</v>
      </c>
      <c r="AW503" s="83">
        <f>'[1](11)'!$J503</f>
        <v>0</v>
      </c>
      <c r="AX503" s="84">
        <f>'[1](11)'!$K503</f>
        <v>0</v>
      </c>
      <c r="AY503" s="85">
        <f t="shared" si="355"/>
        <v>0</v>
      </c>
      <c r="BA503" s="83">
        <f>'[1](12)'!$J503</f>
        <v>0</v>
      </c>
      <c r="BB503" s="84">
        <f>'[1](12)'!$K503</f>
        <v>0</v>
      </c>
      <c r="BC503" s="85">
        <f t="shared" si="356"/>
        <v>0</v>
      </c>
      <c r="BE503" s="86">
        <f t="shared" si="321"/>
        <v>0</v>
      </c>
      <c r="BF503" s="87">
        <f>IFERROR(HLOOKUP(BE503,A503:$BD$5001,$BL503,0),0)</f>
        <v>43131</v>
      </c>
      <c r="BG503" s="86">
        <f t="shared" si="322"/>
        <v>0</v>
      </c>
      <c r="BH503" s="87">
        <f>IFERROR(HLOOKUP(BG503,A503:$BD$5001,$BL503,0),0)</f>
        <v>43131</v>
      </c>
      <c r="BI503" s="88">
        <f t="shared" si="323"/>
        <v>0</v>
      </c>
      <c r="BJ503" s="89">
        <f t="shared" si="307"/>
        <v>0</v>
      </c>
      <c r="BL503" s="9">
        <f t="shared" si="308"/>
        <v>508</v>
      </c>
    </row>
    <row r="504" spans="1:64" ht="18" customHeight="1" outlineLevel="2">
      <c r="A504" s="74">
        <f>[1]DATA!A504</f>
        <v>153014</v>
      </c>
      <c r="B504" s="75" t="str">
        <f>[1]DATA!B504</f>
        <v>Dry Qamar El-Din - Guava 400 Gr</v>
      </c>
      <c r="C504" s="75" t="str">
        <f>[1]DATA!C504</f>
        <v>Pkt 400 Gr</v>
      </c>
      <c r="E504" s="76"/>
      <c r="F504" s="77"/>
      <c r="G504" s="78"/>
      <c r="I504" s="76">
        <f>'[1](01)'!$J504</f>
        <v>0</v>
      </c>
      <c r="J504" s="77">
        <f>'[1](01)'!$K504</f>
        <v>0</v>
      </c>
      <c r="K504" s="78">
        <f t="shared" si="309"/>
        <v>0</v>
      </c>
      <c r="M504" s="76">
        <f>'[1](02)'!$J504</f>
        <v>0</v>
      </c>
      <c r="N504" s="77">
        <f>'[1](02)'!$K504</f>
        <v>0</v>
      </c>
      <c r="O504" s="78">
        <f t="shared" si="346"/>
        <v>0</v>
      </c>
      <c r="Q504" s="76">
        <f>'[1](03)'!$J504</f>
        <v>0</v>
      </c>
      <c r="R504" s="77">
        <f>'[1](03)'!$K504</f>
        <v>0</v>
      </c>
      <c r="S504" s="78">
        <f t="shared" si="347"/>
        <v>0</v>
      </c>
      <c r="U504" s="76">
        <f>'[1](04)'!$J504</f>
        <v>0</v>
      </c>
      <c r="V504" s="77">
        <f>'[1](04)'!$K504</f>
        <v>0</v>
      </c>
      <c r="W504" s="78">
        <f t="shared" si="348"/>
        <v>0</v>
      </c>
      <c r="Y504" s="76">
        <f>'[1](05)'!$J504</f>
        <v>0</v>
      </c>
      <c r="Z504" s="77">
        <f>'[1](05)'!$K504</f>
        <v>0</v>
      </c>
      <c r="AA504" s="78">
        <f t="shared" si="349"/>
        <v>0</v>
      </c>
      <c r="AC504" s="76">
        <f>'[1](06)'!$J504</f>
        <v>0</v>
      </c>
      <c r="AD504" s="77">
        <f>'[1](06)'!$K504</f>
        <v>0</v>
      </c>
      <c r="AE504" s="78">
        <f t="shared" si="350"/>
        <v>0</v>
      </c>
      <c r="AG504" s="76">
        <f>'[1](07)'!$J504</f>
        <v>0</v>
      </c>
      <c r="AH504" s="77">
        <f>'[1](07)'!$K504</f>
        <v>0</v>
      </c>
      <c r="AI504" s="78">
        <f t="shared" si="351"/>
        <v>0</v>
      </c>
      <c r="AK504" s="76">
        <f>'[1](08)'!$J504</f>
        <v>0</v>
      </c>
      <c r="AL504" s="77">
        <f>'[1](08)'!$K504</f>
        <v>0</v>
      </c>
      <c r="AM504" s="78">
        <f t="shared" si="352"/>
        <v>0</v>
      </c>
      <c r="AO504" s="76">
        <f>'[1](09)'!$J504</f>
        <v>0</v>
      </c>
      <c r="AP504" s="77">
        <f>'[1](09)'!$K504</f>
        <v>0</v>
      </c>
      <c r="AQ504" s="78">
        <f t="shared" si="353"/>
        <v>0</v>
      </c>
      <c r="AS504" s="76">
        <f>'[1](10)'!$J504</f>
        <v>0</v>
      </c>
      <c r="AT504" s="77">
        <f>'[1](10)'!$K504</f>
        <v>0</v>
      </c>
      <c r="AU504" s="78">
        <f t="shared" si="354"/>
        <v>0</v>
      </c>
      <c r="AW504" s="76">
        <f>'[1](11)'!$J504</f>
        <v>0</v>
      </c>
      <c r="AX504" s="77">
        <f>'[1](11)'!$K504</f>
        <v>0</v>
      </c>
      <c r="AY504" s="78">
        <f t="shared" si="355"/>
        <v>0</v>
      </c>
      <c r="BA504" s="76">
        <f>'[1](12)'!$J504</f>
        <v>0</v>
      </c>
      <c r="BB504" s="77">
        <f>'[1](12)'!$K504</f>
        <v>0</v>
      </c>
      <c r="BC504" s="78">
        <f t="shared" si="356"/>
        <v>0</v>
      </c>
      <c r="BE504" s="79">
        <f t="shared" si="321"/>
        <v>0</v>
      </c>
      <c r="BF504" s="80">
        <f>IFERROR(HLOOKUP(BE504,A504:$BD$5001,$BL504,0),0)</f>
        <v>43131</v>
      </c>
      <c r="BG504" s="79">
        <f t="shared" si="322"/>
        <v>0</v>
      </c>
      <c r="BH504" s="80">
        <f>IFERROR(HLOOKUP(BG504,A504:$BD$5001,$BL504,0),0)</f>
        <v>43131</v>
      </c>
      <c r="BI504" s="10">
        <f t="shared" si="323"/>
        <v>0</v>
      </c>
      <c r="BJ504" s="11">
        <f t="shared" si="307"/>
        <v>0</v>
      </c>
      <c r="BL504" s="9">
        <f t="shared" si="308"/>
        <v>507</v>
      </c>
    </row>
    <row r="505" spans="1:64" s="100" customFormat="1" ht="18" customHeight="1" outlineLevel="1">
      <c r="A505" s="90">
        <f>[1]DATA!A505</f>
        <v>0</v>
      </c>
      <c r="B505" s="91" t="str">
        <f>[1]DATA!B505</f>
        <v>Total Dry Fruit</v>
      </c>
      <c r="C505" s="91">
        <f>[1]DATA!C505</f>
        <v>0</v>
      </c>
      <c r="D505" s="92"/>
      <c r="E505" s="93"/>
      <c r="F505" s="94"/>
      <c r="G505" s="95"/>
      <c r="H505" s="92"/>
      <c r="I505" s="93"/>
      <c r="J505" s="94">
        <f>'[1](01)'!$K505</f>
        <v>148.68</v>
      </c>
      <c r="K505" s="95"/>
      <c r="L505" s="92"/>
      <c r="M505" s="93"/>
      <c r="N505" s="94">
        <f>'[1](02)'!$K505</f>
        <v>155.34</v>
      </c>
      <c r="O505" s="95"/>
      <c r="P505" s="92"/>
      <c r="Q505" s="93"/>
      <c r="R505" s="94">
        <f>'[1](03)'!$K505</f>
        <v>0</v>
      </c>
      <c r="S505" s="95"/>
      <c r="T505" s="92"/>
      <c r="U505" s="93"/>
      <c r="V505" s="94">
        <f>'[1](04)'!$K505</f>
        <v>0</v>
      </c>
      <c r="W505" s="95"/>
      <c r="X505" s="92"/>
      <c r="Y505" s="93"/>
      <c r="Z505" s="94">
        <f>'[1](05)'!$K505</f>
        <v>0</v>
      </c>
      <c r="AA505" s="95"/>
      <c r="AB505" s="92"/>
      <c r="AC505" s="93"/>
      <c r="AD505" s="94">
        <f>'[1](06)'!$K505</f>
        <v>0</v>
      </c>
      <c r="AE505" s="95"/>
      <c r="AF505" s="92"/>
      <c r="AG505" s="93"/>
      <c r="AH505" s="94">
        <f>'[1](07)'!$K505</f>
        <v>0</v>
      </c>
      <c r="AI505" s="95"/>
      <c r="AJ505" s="92"/>
      <c r="AK505" s="93"/>
      <c r="AL505" s="94">
        <f>'[1](08)'!$K505</f>
        <v>0</v>
      </c>
      <c r="AM505" s="95"/>
      <c r="AN505" s="92"/>
      <c r="AO505" s="93"/>
      <c r="AP505" s="94">
        <f>'[1](09)'!$K505</f>
        <v>0</v>
      </c>
      <c r="AQ505" s="95"/>
      <c r="AR505" s="92"/>
      <c r="AS505" s="93"/>
      <c r="AT505" s="94">
        <f>'[1](10)'!$K505</f>
        <v>0</v>
      </c>
      <c r="AU505" s="95"/>
      <c r="AV505" s="92"/>
      <c r="AW505" s="93"/>
      <c r="AX505" s="94">
        <f>'[1](11)'!$K505</f>
        <v>0</v>
      </c>
      <c r="AY505" s="95"/>
      <c r="AZ505" s="92"/>
      <c r="BA505" s="93"/>
      <c r="BB505" s="94">
        <f>'[1](12)'!$K505</f>
        <v>0</v>
      </c>
      <c r="BC505" s="95"/>
      <c r="BD505" s="92"/>
      <c r="BE505" s="96"/>
      <c r="BF505" s="97"/>
      <c r="BG505" s="96"/>
      <c r="BH505" s="97"/>
      <c r="BI505" s="98"/>
      <c r="BJ505" s="99">
        <f t="shared" si="307"/>
        <v>0</v>
      </c>
      <c r="BK505" s="92"/>
      <c r="BL505" s="9">
        <f t="shared" si="308"/>
        <v>506</v>
      </c>
    </row>
    <row r="506" spans="1:64" ht="18" customHeight="1" outlineLevel="2">
      <c r="A506" s="101">
        <f>[1]DATA!A506</f>
        <v>0</v>
      </c>
      <c r="B506" s="102" t="str">
        <f>[1]DATA!B506</f>
        <v>Flour</v>
      </c>
      <c r="C506" s="102">
        <f>[1]DATA!C506</f>
        <v>0</v>
      </c>
      <c r="E506" s="103"/>
      <c r="F506" s="104"/>
      <c r="G506" s="105"/>
      <c r="I506" s="103"/>
      <c r="J506" s="104"/>
      <c r="K506" s="105"/>
      <c r="M506" s="103"/>
      <c r="N506" s="104"/>
      <c r="O506" s="105"/>
      <c r="Q506" s="103"/>
      <c r="R506" s="104"/>
      <c r="S506" s="105"/>
      <c r="U506" s="103"/>
      <c r="V506" s="104"/>
      <c r="W506" s="105"/>
      <c r="Y506" s="103"/>
      <c r="Z506" s="104"/>
      <c r="AA506" s="105"/>
      <c r="AC506" s="103"/>
      <c r="AD506" s="104"/>
      <c r="AE506" s="105"/>
      <c r="AG506" s="103"/>
      <c r="AH506" s="104"/>
      <c r="AI506" s="105"/>
      <c r="AK506" s="103"/>
      <c r="AL506" s="104"/>
      <c r="AM506" s="105"/>
      <c r="AO506" s="103"/>
      <c r="AP506" s="104"/>
      <c r="AQ506" s="105"/>
      <c r="AS506" s="103"/>
      <c r="AT506" s="104"/>
      <c r="AU506" s="105"/>
      <c r="AW506" s="103"/>
      <c r="AX506" s="104"/>
      <c r="AY506" s="105"/>
      <c r="BA506" s="103"/>
      <c r="BB506" s="104"/>
      <c r="BC506" s="105"/>
      <c r="BE506" s="106"/>
      <c r="BF506" s="107"/>
      <c r="BG506" s="106"/>
      <c r="BH506" s="107"/>
      <c r="BI506" s="108"/>
      <c r="BJ506" s="109">
        <f t="shared" si="307"/>
        <v>0</v>
      </c>
      <c r="BL506" s="9">
        <f t="shared" si="308"/>
        <v>505</v>
      </c>
    </row>
    <row r="507" spans="1:64" ht="18" customHeight="1" outlineLevel="2">
      <c r="A507" s="74">
        <f>[1]DATA!A507</f>
        <v>154001</v>
      </c>
      <c r="B507" s="75" t="str">
        <f>[1]DATA!B507</f>
        <v>Bread For Staff</v>
      </c>
      <c r="C507" s="75">
        <f>[1]DATA!C507</f>
        <v>0</v>
      </c>
      <c r="E507" s="76"/>
      <c r="F507" s="77"/>
      <c r="G507" s="78"/>
      <c r="I507" s="76">
        <f>'[1](01)'!$J507</f>
        <v>0</v>
      </c>
      <c r="J507" s="77">
        <f>'[1](01)'!$K507</f>
        <v>0</v>
      </c>
      <c r="K507" s="78">
        <f t="shared" si="309"/>
        <v>0</v>
      </c>
      <c r="M507" s="76">
        <f>'[1](02)'!$J507</f>
        <v>0</v>
      </c>
      <c r="N507" s="77">
        <f>'[1](02)'!$K507</f>
        <v>0</v>
      </c>
      <c r="O507" s="78">
        <f t="shared" ref="O507:O509" si="357">IF(M507&gt;=I507,IFERROR(SUM(M507-I507)/M507,0),IF(M507&lt;=I507,IFERROR(-SUM(I507-M507)/M507,0)))</f>
        <v>0</v>
      </c>
      <c r="Q507" s="76">
        <f>'[1](03)'!$J507</f>
        <v>0</v>
      </c>
      <c r="R507" s="77">
        <f>'[1](03)'!$K507</f>
        <v>0</v>
      </c>
      <c r="S507" s="78">
        <f t="shared" ref="S507:S509" si="358">IF(Q507&gt;=M507,IFERROR(SUM(Q507-M507)/Q507,0),IF(Q507&lt;=M507,IFERROR(-SUM(M507-Q507)/Q507,0)))</f>
        <v>0</v>
      </c>
      <c r="U507" s="76">
        <f>'[1](04)'!$J507</f>
        <v>0</v>
      </c>
      <c r="V507" s="77">
        <f>'[1](04)'!$K507</f>
        <v>0</v>
      </c>
      <c r="W507" s="78">
        <f t="shared" ref="W507:W509" si="359">IF(U507&gt;=Q507,IFERROR(SUM(U507-Q507)/U507,0),IF(U507&lt;=Q507,IFERROR(-SUM(Q507-U507)/U507,0)))</f>
        <v>0</v>
      </c>
      <c r="Y507" s="76">
        <f>'[1](05)'!$J507</f>
        <v>0</v>
      </c>
      <c r="Z507" s="77">
        <f>'[1](05)'!$K507</f>
        <v>0</v>
      </c>
      <c r="AA507" s="78">
        <f t="shared" ref="AA507:AA509" si="360">IF(Y507&gt;=U507,IFERROR(SUM(Y507-U507)/Y507,0),IF(Y507&lt;=U507,IFERROR(-SUM(U507-Y507)/Y507,0)))</f>
        <v>0</v>
      </c>
      <c r="AC507" s="76">
        <f>'[1](06)'!$J507</f>
        <v>0</v>
      </c>
      <c r="AD507" s="77">
        <f>'[1](06)'!$K507</f>
        <v>0</v>
      </c>
      <c r="AE507" s="78">
        <f t="shared" ref="AE507:AE509" si="361">IF(AC507&gt;=Y507,IFERROR(SUM(AC507-Y507)/AC507,0),IF(AC507&lt;=Y507,IFERROR(-SUM(Y507-AC507)/AC507,0)))</f>
        <v>0</v>
      </c>
      <c r="AG507" s="76">
        <f>'[1](07)'!$J507</f>
        <v>0</v>
      </c>
      <c r="AH507" s="77">
        <f>'[1](07)'!$K507</f>
        <v>0</v>
      </c>
      <c r="AI507" s="78">
        <f t="shared" ref="AI507:AI509" si="362">IF(AG507&gt;=AC507,IFERROR(SUM(AG507-AC507)/AG507,0),IF(AG507&lt;=AC507,IFERROR(-SUM(AC507-AG507)/AG507,0)))</f>
        <v>0</v>
      </c>
      <c r="AK507" s="76">
        <f>'[1](08)'!$J507</f>
        <v>0</v>
      </c>
      <c r="AL507" s="77">
        <f>'[1](08)'!$K507</f>
        <v>0</v>
      </c>
      <c r="AM507" s="78">
        <f t="shared" ref="AM507:AM509" si="363">IF(AK507&gt;=AG507,IFERROR(SUM(AK507-AG507)/AK507,0),IF(AK507&lt;=AG507,IFERROR(-SUM(AG507-AK507)/AK507,0)))</f>
        <v>0</v>
      </c>
      <c r="AO507" s="76">
        <f>'[1](09)'!$J507</f>
        <v>0</v>
      </c>
      <c r="AP507" s="77">
        <f>'[1](09)'!$K507</f>
        <v>0</v>
      </c>
      <c r="AQ507" s="78">
        <f t="shared" ref="AQ507:AQ509" si="364">IF(AO507&gt;=AK507,IFERROR(SUM(AO507-AK507)/AO507,0),IF(AO507&lt;=AK507,IFERROR(-SUM(AK507-AO507)/AO507,0)))</f>
        <v>0</v>
      </c>
      <c r="AS507" s="76">
        <f>'[1](10)'!$J507</f>
        <v>0</v>
      </c>
      <c r="AT507" s="77">
        <f>'[1](10)'!$K507</f>
        <v>0</v>
      </c>
      <c r="AU507" s="78">
        <f t="shared" ref="AU507:AU509" si="365">IF(AS507&gt;=AO507,IFERROR(SUM(AS507-AO507)/AS507,0),IF(AS507&lt;=AO507,IFERROR(-SUM(AO507-AS507)/AS507,0)))</f>
        <v>0</v>
      </c>
      <c r="AW507" s="76">
        <f>'[1](11)'!$J507</f>
        <v>0</v>
      </c>
      <c r="AX507" s="77">
        <f>'[1](11)'!$K507</f>
        <v>0</v>
      </c>
      <c r="AY507" s="78">
        <f t="shared" ref="AY507:AY509" si="366">IF(AW507&gt;=AS507,IFERROR(SUM(AW507-AS507)/AW507,0),IF(AW507&lt;=AS507,IFERROR(-SUM(AS507-AW507)/AW507,0)))</f>
        <v>0</v>
      </c>
      <c r="BA507" s="76">
        <f>'[1](12)'!$J507</f>
        <v>0</v>
      </c>
      <c r="BB507" s="77">
        <f>'[1](12)'!$K507</f>
        <v>0</v>
      </c>
      <c r="BC507" s="78">
        <f t="shared" ref="BC507:BC509" si="367">IF(BA507&gt;=AW507,IFERROR(SUM(BA507-AW507)/BA507,0),IF(BA507&lt;=AW507,IFERROR(-SUM(AW507-BA507)/BA507,0)))</f>
        <v>0</v>
      </c>
      <c r="BE507" s="79">
        <f t="shared" si="321"/>
        <v>0</v>
      </c>
      <c r="BF507" s="80">
        <f>IFERROR(HLOOKUP(BE507,A507:$BD$5001,$BL507,0),0)</f>
        <v>0</v>
      </c>
      <c r="BG507" s="79">
        <f t="shared" si="322"/>
        <v>0</v>
      </c>
      <c r="BH507" s="80">
        <f>IFERROR(HLOOKUP(BG507,A507:$BD$5001,$BL507,0),0)</f>
        <v>0</v>
      </c>
      <c r="BI507" s="10">
        <f t="shared" si="323"/>
        <v>0</v>
      </c>
      <c r="BJ507" s="11">
        <f t="shared" si="307"/>
        <v>0</v>
      </c>
      <c r="BL507" s="9">
        <f t="shared" si="308"/>
        <v>504</v>
      </c>
    </row>
    <row r="508" spans="1:64" ht="18" customHeight="1" outlineLevel="2">
      <c r="A508" s="81">
        <f>[1]DATA!A508</f>
        <v>154002</v>
      </c>
      <c r="B508" s="82" t="str">
        <f>[1]DATA!B508</f>
        <v>Flour Donuts</v>
      </c>
      <c r="C508" s="82" t="str">
        <f>[1]DATA!C508</f>
        <v>Sac 25 Kg</v>
      </c>
      <c r="E508" s="83"/>
      <c r="F508" s="84"/>
      <c r="G508" s="85"/>
      <c r="I508" s="83">
        <f>'[1](01)'!$J508</f>
        <v>0</v>
      </c>
      <c r="J508" s="84">
        <f>'[1](01)'!$K508</f>
        <v>0</v>
      </c>
      <c r="K508" s="85">
        <f t="shared" si="309"/>
        <v>0</v>
      </c>
      <c r="M508" s="83">
        <f>'[1](02)'!$J508</f>
        <v>0</v>
      </c>
      <c r="N508" s="84">
        <f>'[1](02)'!$K508</f>
        <v>0</v>
      </c>
      <c r="O508" s="85">
        <f t="shared" si="357"/>
        <v>0</v>
      </c>
      <c r="Q508" s="83">
        <f>'[1](03)'!$J508</f>
        <v>0</v>
      </c>
      <c r="R508" s="84">
        <f>'[1](03)'!$K508</f>
        <v>0</v>
      </c>
      <c r="S508" s="85">
        <f t="shared" si="358"/>
        <v>0</v>
      </c>
      <c r="U508" s="83">
        <f>'[1](04)'!$J508</f>
        <v>0</v>
      </c>
      <c r="V508" s="84">
        <f>'[1](04)'!$K508</f>
        <v>0</v>
      </c>
      <c r="W508" s="85">
        <f t="shared" si="359"/>
        <v>0</v>
      </c>
      <c r="Y508" s="83">
        <f>'[1](05)'!$J508</f>
        <v>0</v>
      </c>
      <c r="Z508" s="84">
        <f>'[1](05)'!$K508</f>
        <v>0</v>
      </c>
      <c r="AA508" s="85">
        <f t="shared" si="360"/>
        <v>0</v>
      </c>
      <c r="AC508" s="83">
        <f>'[1](06)'!$J508</f>
        <v>0</v>
      </c>
      <c r="AD508" s="84">
        <f>'[1](06)'!$K508</f>
        <v>0</v>
      </c>
      <c r="AE508" s="85">
        <f t="shared" si="361"/>
        <v>0</v>
      </c>
      <c r="AG508" s="83">
        <f>'[1](07)'!$J508</f>
        <v>0</v>
      </c>
      <c r="AH508" s="84">
        <f>'[1](07)'!$K508</f>
        <v>0</v>
      </c>
      <c r="AI508" s="85">
        <f t="shared" si="362"/>
        <v>0</v>
      </c>
      <c r="AK508" s="83">
        <f>'[1](08)'!$J508</f>
        <v>0</v>
      </c>
      <c r="AL508" s="84">
        <f>'[1](08)'!$K508</f>
        <v>0</v>
      </c>
      <c r="AM508" s="85">
        <f t="shared" si="363"/>
        <v>0</v>
      </c>
      <c r="AO508" s="83">
        <f>'[1](09)'!$J508</f>
        <v>0</v>
      </c>
      <c r="AP508" s="84">
        <f>'[1](09)'!$K508</f>
        <v>0</v>
      </c>
      <c r="AQ508" s="85">
        <f t="shared" si="364"/>
        <v>0</v>
      </c>
      <c r="AS508" s="83">
        <f>'[1](10)'!$J508</f>
        <v>0</v>
      </c>
      <c r="AT508" s="84">
        <f>'[1](10)'!$K508</f>
        <v>0</v>
      </c>
      <c r="AU508" s="85">
        <f t="shared" si="365"/>
        <v>0</v>
      </c>
      <c r="AW508" s="83">
        <f>'[1](11)'!$J508</f>
        <v>0</v>
      </c>
      <c r="AX508" s="84">
        <f>'[1](11)'!$K508</f>
        <v>0</v>
      </c>
      <c r="AY508" s="85">
        <f t="shared" si="366"/>
        <v>0</v>
      </c>
      <c r="BA508" s="83">
        <f>'[1](12)'!$J508</f>
        <v>0</v>
      </c>
      <c r="BB508" s="84">
        <f>'[1](12)'!$K508</f>
        <v>0</v>
      </c>
      <c r="BC508" s="85">
        <f t="shared" si="367"/>
        <v>0</v>
      </c>
      <c r="BE508" s="86">
        <f t="shared" si="321"/>
        <v>0</v>
      </c>
      <c r="BF508" s="87">
        <f>IFERROR(HLOOKUP(BE508,A508:$BD$5001,$BL508,0),0)</f>
        <v>43131</v>
      </c>
      <c r="BG508" s="86">
        <f t="shared" si="322"/>
        <v>0</v>
      </c>
      <c r="BH508" s="87">
        <f>IFERROR(HLOOKUP(BG508,A508:$BD$5001,$BL508,0),0)</f>
        <v>43131</v>
      </c>
      <c r="BI508" s="88">
        <f t="shared" si="323"/>
        <v>0</v>
      </c>
      <c r="BJ508" s="89">
        <f t="shared" si="307"/>
        <v>0</v>
      </c>
      <c r="BL508" s="9">
        <f t="shared" si="308"/>
        <v>503</v>
      </c>
    </row>
    <row r="509" spans="1:64" ht="18" customHeight="1" outlineLevel="2">
      <c r="A509" s="74">
        <f>[1]DATA!A509</f>
        <v>154003</v>
      </c>
      <c r="B509" s="75" t="str">
        <f>[1]DATA!B509</f>
        <v>Flour White Local</v>
      </c>
      <c r="C509" s="75" t="str">
        <f>[1]DATA!C509</f>
        <v>Kilogram</v>
      </c>
      <c r="E509" s="76"/>
      <c r="F509" s="77"/>
      <c r="G509" s="78"/>
      <c r="I509" s="76">
        <f>'[1](01)'!$J509</f>
        <v>2850</v>
      </c>
      <c r="J509" s="77">
        <f>'[1](01)'!$K509</f>
        <v>18525</v>
      </c>
      <c r="K509" s="78">
        <f t="shared" si="309"/>
        <v>1</v>
      </c>
      <c r="M509" s="76">
        <f>'[1](02)'!$J509</f>
        <v>2400</v>
      </c>
      <c r="N509" s="77">
        <f>'[1](02)'!$K509</f>
        <v>15600</v>
      </c>
      <c r="O509" s="78">
        <f t="shared" si="357"/>
        <v>-0.1875</v>
      </c>
      <c r="Q509" s="76">
        <f>'[1](03)'!$J509</f>
        <v>0</v>
      </c>
      <c r="R509" s="77">
        <f>'[1](03)'!$K509</f>
        <v>0</v>
      </c>
      <c r="S509" s="78">
        <f t="shared" si="358"/>
        <v>0</v>
      </c>
      <c r="U509" s="76">
        <f>'[1](04)'!$J509</f>
        <v>0</v>
      </c>
      <c r="V509" s="77">
        <f>'[1](04)'!$K509</f>
        <v>0</v>
      </c>
      <c r="W509" s="78">
        <f t="shared" si="359"/>
        <v>0</v>
      </c>
      <c r="Y509" s="76">
        <f>'[1](05)'!$J509</f>
        <v>0</v>
      </c>
      <c r="Z509" s="77">
        <f>'[1](05)'!$K509</f>
        <v>0</v>
      </c>
      <c r="AA509" s="78">
        <f t="shared" si="360"/>
        <v>0</v>
      </c>
      <c r="AC509" s="76">
        <f>'[1](06)'!$J509</f>
        <v>0</v>
      </c>
      <c r="AD509" s="77">
        <f>'[1](06)'!$K509</f>
        <v>0</v>
      </c>
      <c r="AE509" s="78">
        <f t="shared" si="361"/>
        <v>0</v>
      </c>
      <c r="AG509" s="76">
        <f>'[1](07)'!$J509</f>
        <v>0</v>
      </c>
      <c r="AH509" s="77">
        <f>'[1](07)'!$K509</f>
        <v>0</v>
      </c>
      <c r="AI509" s="78">
        <f t="shared" si="362"/>
        <v>0</v>
      </c>
      <c r="AK509" s="76">
        <f>'[1](08)'!$J509</f>
        <v>0</v>
      </c>
      <c r="AL509" s="77">
        <f>'[1](08)'!$K509</f>
        <v>0</v>
      </c>
      <c r="AM509" s="78">
        <f t="shared" si="363"/>
        <v>0</v>
      </c>
      <c r="AO509" s="76">
        <f>'[1](09)'!$J509</f>
        <v>0</v>
      </c>
      <c r="AP509" s="77">
        <f>'[1](09)'!$K509</f>
        <v>0</v>
      </c>
      <c r="AQ509" s="78">
        <f t="shared" si="364"/>
        <v>0</v>
      </c>
      <c r="AS509" s="76">
        <f>'[1](10)'!$J509</f>
        <v>0</v>
      </c>
      <c r="AT509" s="77">
        <f>'[1](10)'!$K509</f>
        <v>0</v>
      </c>
      <c r="AU509" s="78">
        <f t="shared" si="365"/>
        <v>0</v>
      </c>
      <c r="AW509" s="76">
        <f>'[1](11)'!$J509</f>
        <v>0</v>
      </c>
      <c r="AX509" s="77">
        <f>'[1](11)'!$K509</f>
        <v>0</v>
      </c>
      <c r="AY509" s="78">
        <f t="shared" si="366"/>
        <v>0</v>
      </c>
      <c r="BA509" s="76">
        <f>'[1](12)'!$J509</f>
        <v>0</v>
      </c>
      <c r="BB509" s="77">
        <f>'[1](12)'!$K509</f>
        <v>0</v>
      </c>
      <c r="BC509" s="78">
        <f t="shared" si="367"/>
        <v>0</v>
      </c>
      <c r="BE509" s="79">
        <f t="shared" si="321"/>
        <v>2850</v>
      </c>
      <c r="BF509" s="80">
        <f>IFERROR(HLOOKUP(BE509,A509:$BD$5001,$BL509,0),0)</f>
        <v>43131</v>
      </c>
      <c r="BG509" s="79">
        <f t="shared" si="322"/>
        <v>0</v>
      </c>
      <c r="BH509" s="80">
        <f>IFERROR(HLOOKUP(BG509,A509:$BD$5001,$BL509,0),0)</f>
        <v>43190</v>
      </c>
      <c r="BI509" s="10">
        <f t="shared" si="323"/>
        <v>2850</v>
      </c>
      <c r="BJ509" s="11">
        <f t="shared" si="307"/>
        <v>-1</v>
      </c>
      <c r="BL509" s="9">
        <f t="shared" si="308"/>
        <v>502</v>
      </c>
    </row>
    <row r="510" spans="1:64" s="100" customFormat="1" ht="18" customHeight="1" outlineLevel="1">
      <c r="A510" s="90">
        <f>[1]DATA!A510</f>
        <v>0</v>
      </c>
      <c r="B510" s="91" t="str">
        <f>[1]DATA!B510</f>
        <v>Total Flour</v>
      </c>
      <c r="C510" s="91">
        <f>[1]DATA!C510</f>
        <v>0</v>
      </c>
      <c r="D510" s="92"/>
      <c r="E510" s="93"/>
      <c r="F510" s="94"/>
      <c r="G510" s="95"/>
      <c r="H510" s="92"/>
      <c r="I510" s="93"/>
      <c r="J510" s="94">
        <f>'[1](01)'!$K510</f>
        <v>18525</v>
      </c>
      <c r="K510" s="95"/>
      <c r="L510" s="92"/>
      <c r="M510" s="93"/>
      <c r="N510" s="94">
        <f>'[1](02)'!$K510</f>
        <v>15600</v>
      </c>
      <c r="O510" s="95"/>
      <c r="P510" s="92"/>
      <c r="Q510" s="93"/>
      <c r="R510" s="94">
        <f>'[1](03)'!$K510</f>
        <v>0</v>
      </c>
      <c r="S510" s="95"/>
      <c r="T510" s="92"/>
      <c r="U510" s="93"/>
      <c r="V510" s="94">
        <f>'[1](04)'!$K510</f>
        <v>0</v>
      </c>
      <c r="W510" s="95"/>
      <c r="X510" s="92"/>
      <c r="Y510" s="93"/>
      <c r="Z510" s="94">
        <f>'[1](05)'!$K510</f>
        <v>0</v>
      </c>
      <c r="AA510" s="95"/>
      <c r="AB510" s="92"/>
      <c r="AC510" s="93"/>
      <c r="AD510" s="94">
        <f>'[1](06)'!$K510</f>
        <v>0</v>
      </c>
      <c r="AE510" s="95"/>
      <c r="AF510" s="92"/>
      <c r="AG510" s="93"/>
      <c r="AH510" s="94">
        <f>'[1](07)'!$K510</f>
        <v>0</v>
      </c>
      <c r="AI510" s="95"/>
      <c r="AJ510" s="92"/>
      <c r="AK510" s="93"/>
      <c r="AL510" s="94">
        <f>'[1](08)'!$K510</f>
        <v>0</v>
      </c>
      <c r="AM510" s="95"/>
      <c r="AN510" s="92"/>
      <c r="AO510" s="93"/>
      <c r="AP510" s="94">
        <f>'[1](09)'!$K510</f>
        <v>0</v>
      </c>
      <c r="AQ510" s="95"/>
      <c r="AR510" s="92"/>
      <c r="AS510" s="93"/>
      <c r="AT510" s="94">
        <f>'[1](10)'!$K510</f>
        <v>0</v>
      </c>
      <c r="AU510" s="95"/>
      <c r="AV510" s="92"/>
      <c r="AW510" s="93"/>
      <c r="AX510" s="94">
        <f>'[1](11)'!$K510</f>
        <v>0</v>
      </c>
      <c r="AY510" s="95"/>
      <c r="AZ510" s="92"/>
      <c r="BA510" s="93"/>
      <c r="BB510" s="94">
        <f>'[1](12)'!$K510</f>
        <v>0</v>
      </c>
      <c r="BC510" s="95"/>
      <c r="BD510" s="92"/>
      <c r="BE510" s="96"/>
      <c r="BF510" s="97"/>
      <c r="BG510" s="96"/>
      <c r="BH510" s="97"/>
      <c r="BI510" s="98"/>
      <c r="BJ510" s="99">
        <f t="shared" si="307"/>
        <v>0</v>
      </c>
      <c r="BK510" s="92"/>
      <c r="BL510" s="9">
        <f t="shared" si="308"/>
        <v>501</v>
      </c>
    </row>
    <row r="511" spans="1:64" ht="18" customHeight="1" outlineLevel="2">
      <c r="A511" s="101">
        <f>[1]DATA!A511</f>
        <v>0</v>
      </c>
      <c r="B511" s="102" t="str">
        <f>[1]DATA!B511</f>
        <v>Frozen Pastry</v>
      </c>
      <c r="C511" s="102">
        <f>[1]DATA!C511</f>
        <v>0</v>
      </c>
      <c r="E511" s="103"/>
      <c r="F511" s="104"/>
      <c r="G511" s="105"/>
      <c r="I511" s="103"/>
      <c r="J511" s="104"/>
      <c r="K511" s="105"/>
      <c r="M511" s="103"/>
      <c r="N511" s="104"/>
      <c r="O511" s="105"/>
      <c r="Q511" s="103"/>
      <c r="R511" s="104"/>
      <c r="S511" s="105"/>
      <c r="U511" s="103"/>
      <c r="V511" s="104"/>
      <c r="W511" s="105"/>
      <c r="Y511" s="103"/>
      <c r="Z511" s="104"/>
      <c r="AA511" s="105"/>
      <c r="AC511" s="103"/>
      <c r="AD511" s="104"/>
      <c r="AE511" s="105"/>
      <c r="AG511" s="103"/>
      <c r="AH511" s="104"/>
      <c r="AI511" s="105"/>
      <c r="AK511" s="103"/>
      <c r="AL511" s="104"/>
      <c r="AM511" s="105"/>
      <c r="AO511" s="103"/>
      <c r="AP511" s="104"/>
      <c r="AQ511" s="105"/>
      <c r="AS511" s="103"/>
      <c r="AT511" s="104"/>
      <c r="AU511" s="105"/>
      <c r="AW511" s="103"/>
      <c r="AX511" s="104"/>
      <c r="AY511" s="105"/>
      <c r="BA511" s="103"/>
      <c r="BB511" s="104"/>
      <c r="BC511" s="105"/>
      <c r="BE511" s="106"/>
      <c r="BF511" s="107"/>
      <c r="BG511" s="106"/>
      <c r="BH511" s="107"/>
      <c r="BI511" s="108"/>
      <c r="BJ511" s="109">
        <f t="shared" si="307"/>
        <v>0</v>
      </c>
      <c r="BL511" s="9">
        <f t="shared" si="308"/>
        <v>500</v>
      </c>
    </row>
    <row r="512" spans="1:64" ht="18" customHeight="1" outlineLevel="2">
      <c r="A512" s="74">
        <f>[1]DATA!A512</f>
        <v>155001</v>
      </c>
      <c r="B512" s="75" t="str">
        <f>[1]DATA!B512</f>
        <v>Goulash Frozen</v>
      </c>
      <c r="C512" s="75" t="str">
        <f>[1]DATA!C512</f>
        <v>Kilogram</v>
      </c>
      <c r="E512" s="76"/>
      <c r="F512" s="77"/>
      <c r="G512" s="78"/>
      <c r="I512" s="76">
        <f>'[1](01)'!$J512</f>
        <v>83</v>
      </c>
      <c r="J512" s="77">
        <f>'[1](01)'!$K512</f>
        <v>898.92</v>
      </c>
      <c r="K512" s="78">
        <f t="shared" si="309"/>
        <v>1</v>
      </c>
      <c r="M512" s="76">
        <f>'[1](02)'!$J512</f>
        <v>94</v>
      </c>
      <c r="N512" s="77">
        <f>'[1](02)'!$K512</f>
        <v>1017.38</v>
      </c>
      <c r="O512" s="78">
        <f t="shared" ref="O512:O513" si="368">IF(M512&gt;=I512,IFERROR(SUM(M512-I512)/M512,0),IF(M512&lt;=I512,IFERROR(-SUM(I512-M512)/M512,0)))</f>
        <v>0.11702127659574468</v>
      </c>
      <c r="Q512" s="76">
        <f>'[1](03)'!$J512</f>
        <v>0</v>
      </c>
      <c r="R512" s="77">
        <f>'[1](03)'!$K512</f>
        <v>0</v>
      </c>
      <c r="S512" s="78">
        <f t="shared" ref="S512:S513" si="369">IF(Q512&gt;=M512,IFERROR(SUM(Q512-M512)/Q512,0),IF(Q512&lt;=M512,IFERROR(-SUM(M512-Q512)/Q512,0)))</f>
        <v>0</v>
      </c>
      <c r="U512" s="76">
        <f>'[1](04)'!$J512</f>
        <v>0</v>
      </c>
      <c r="V512" s="77">
        <f>'[1](04)'!$K512</f>
        <v>0</v>
      </c>
      <c r="W512" s="78">
        <f t="shared" ref="W512:W513" si="370">IF(U512&gt;=Q512,IFERROR(SUM(U512-Q512)/U512,0),IF(U512&lt;=Q512,IFERROR(-SUM(Q512-U512)/U512,0)))</f>
        <v>0</v>
      </c>
      <c r="Y512" s="76">
        <f>'[1](05)'!$J512</f>
        <v>0</v>
      </c>
      <c r="Z512" s="77">
        <f>'[1](05)'!$K512</f>
        <v>0</v>
      </c>
      <c r="AA512" s="78">
        <f t="shared" ref="AA512:AA513" si="371">IF(Y512&gt;=U512,IFERROR(SUM(Y512-U512)/Y512,0),IF(Y512&lt;=U512,IFERROR(-SUM(U512-Y512)/Y512,0)))</f>
        <v>0</v>
      </c>
      <c r="AC512" s="76">
        <f>'[1](06)'!$J512</f>
        <v>0</v>
      </c>
      <c r="AD512" s="77">
        <f>'[1](06)'!$K512</f>
        <v>0</v>
      </c>
      <c r="AE512" s="78">
        <f t="shared" ref="AE512:AE513" si="372">IF(AC512&gt;=Y512,IFERROR(SUM(AC512-Y512)/AC512,0),IF(AC512&lt;=Y512,IFERROR(-SUM(Y512-AC512)/AC512,0)))</f>
        <v>0</v>
      </c>
      <c r="AG512" s="76">
        <f>'[1](07)'!$J512</f>
        <v>0</v>
      </c>
      <c r="AH512" s="77">
        <f>'[1](07)'!$K512</f>
        <v>0</v>
      </c>
      <c r="AI512" s="78">
        <f t="shared" ref="AI512:AI513" si="373">IF(AG512&gt;=AC512,IFERROR(SUM(AG512-AC512)/AG512,0),IF(AG512&lt;=AC512,IFERROR(-SUM(AC512-AG512)/AG512,0)))</f>
        <v>0</v>
      </c>
      <c r="AK512" s="76">
        <f>'[1](08)'!$J512</f>
        <v>0</v>
      </c>
      <c r="AL512" s="77">
        <f>'[1](08)'!$K512</f>
        <v>0</v>
      </c>
      <c r="AM512" s="78">
        <f t="shared" ref="AM512:AM513" si="374">IF(AK512&gt;=AG512,IFERROR(SUM(AK512-AG512)/AK512,0),IF(AK512&lt;=AG512,IFERROR(-SUM(AG512-AK512)/AK512,0)))</f>
        <v>0</v>
      </c>
      <c r="AO512" s="76">
        <f>'[1](09)'!$J512</f>
        <v>0</v>
      </c>
      <c r="AP512" s="77">
        <f>'[1](09)'!$K512</f>
        <v>0</v>
      </c>
      <c r="AQ512" s="78">
        <f t="shared" ref="AQ512:AQ513" si="375">IF(AO512&gt;=AK512,IFERROR(SUM(AO512-AK512)/AO512,0),IF(AO512&lt;=AK512,IFERROR(-SUM(AK512-AO512)/AO512,0)))</f>
        <v>0</v>
      </c>
      <c r="AS512" s="76">
        <f>'[1](10)'!$J512</f>
        <v>0</v>
      </c>
      <c r="AT512" s="77">
        <f>'[1](10)'!$K512</f>
        <v>0</v>
      </c>
      <c r="AU512" s="78">
        <f t="shared" ref="AU512:AU513" si="376">IF(AS512&gt;=AO512,IFERROR(SUM(AS512-AO512)/AS512,0),IF(AS512&lt;=AO512,IFERROR(-SUM(AO512-AS512)/AS512,0)))</f>
        <v>0</v>
      </c>
      <c r="AW512" s="76">
        <f>'[1](11)'!$J512</f>
        <v>0</v>
      </c>
      <c r="AX512" s="77">
        <f>'[1](11)'!$K512</f>
        <v>0</v>
      </c>
      <c r="AY512" s="78">
        <f t="shared" ref="AY512:AY513" si="377">IF(AW512&gt;=AS512,IFERROR(SUM(AW512-AS512)/AW512,0),IF(AW512&lt;=AS512,IFERROR(-SUM(AS512-AW512)/AW512,0)))</f>
        <v>0</v>
      </c>
      <c r="BA512" s="76">
        <f>'[1](12)'!$J512</f>
        <v>0</v>
      </c>
      <c r="BB512" s="77">
        <f>'[1](12)'!$K512</f>
        <v>0</v>
      </c>
      <c r="BC512" s="78">
        <f t="shared" ref="BC512:BC513" si="378">IF(BA512&gt;=AW512,IFERROR(SUM(BA512-AW512)/BA512,0),IF(BA512&lt;=AW512,IFERROR(-SUM(AW512-BA512)/BA512,0)))</f>
        <v>0</v>
      </c>
      <c r="BE512" s="79">
        <f t="shared" si="321"/>
        <v>94</v>
      </c>
      <c r="BF512" s="80">
        <f>IFERROR(HLOOKUP(BE512,A512:$BD$5001,$BL512,0),0)</f>
        <v>43159</v>
      </c>
      <c r="BG512" s="79">
        <f t="shared" si="322"/>
        <v>0</v>
      </c>
      <c r="BH512" s="80">
        <f>IFERROR(HLOOKUP(BG512,A512:$BD$5001,$BL512,0),0)</f>
        <v>43190</v>
      </c>
      <c r="BI512" s="10">
        <f t="shared" si="323"/>
        <v>94</v>
      </c>
      <c r="BJ512" s="11">
        <f t="shared" si="307"/>
        <v>-1</v>
      </c>
      <c r="BL512" s="9">
        <f t="shared" si="308"/>
        <v>499</v>
      </c>
    </row>
    <row r="513" spans="1:64" ht="18" customHeight="1" outlineLevel="2">
      <c r="A513" s="81">
        <f>[1]DATA!A513</f>
        <v>155003</v>
      </c>
      <c r="B513" s="82" t="str">
        <f>[1]DATA!B513</f>
        <v>Kunafa Frozen</v>
      </c>
      <c r="C513" s="82" t="str">
        <f>[1]DATA!C513</f>
        <v>Kilogram</v>
      </c>
      <c r="E513" s="83"/>
      <c r="F513" s="84"/>
      <c r="G513" s="85"/>
      <c r="I513" s="83">
        <f>'[1](01)'!$J513</f>
        <v>32</v>
      </c>
      <c r="J513" s="84">
        <f>'[1](01)'!$K513</f>
        <v>350.69</v>
      </c>
      <c r="K513" s="85">
        <f t="shared" si="309"/>
        <v>1</v>
      </c>
      <c r="M513" s="83">
        <f>'[1](02)'!$J513</f>
        <v>33</v>
      </c>
      <c r="N513" s="84">
        <f>'[1](02)'!$K513</f>
        <v>373.54</v>
      </c>
      <c r="O513" s="85">
        <f t="shared" si="368"/>
        <v>3.0303030303030304E-2</v>
      </c>
      <c r="Q513" s="83">
        <f>'[1](03)'!$J513</f>
        <v>0</v>
      </c>
      <c r="R513" s="84">
        <f>'[1](03)'!$K513</f>
        <v>0</v>
      </c>
      <c r="S513" s="85">
        <f t="shared" si="369"/>
        <v>0</v>
      </c>
      <c r="U513" s="83">
        <f>'[1](04)'!$J513</f>
        <v>0</v>
      </c>
      <c r="V513" s="84">
        <f>'[1](04)'!$K513</f>
        <v>0</v>
      </c>
      <c r="W513" s="85">
        <f t="shared" si="370"/>
        <v>0</v>
      </c>
      <c r="Y513" s="83">
        <f>'[1](05)'!$J513</f>
        <v>0</v>
      </c>
      <c r="Z513" s="84">
        <f>'[1](05)'!$K513</f>
        <v>0</v>
      </c>
      <c r="AA513" s="85">
        <f t="shared" si="371"/>
        <v>0</v>
      </c>
      <c r="AC513" s="83">
        <f>'[1](06)'!$J513</f>
        <v>0</v>
      </c>
      <c r="AD513" s="84">
        <f>'[1](06)'!$K513</f>
        <v>0</v>
      </c>
      <c r="AE513" s="85">
        <f t="shared" si="372"/>
        <v>0</v>
      </c>
      <c r="AG513" s="83">
        <f>'[1](07)'!$J513</f>
        <v>0</v>
      </c>
      <c r="AH513" s="84">
        <f>'[1](07)'!$K513</f>
        <v>0</v>
      </c>
      <c r="AI513" s="85">
        <f t="shared" si="373"/>
        <v>0</v>
      </c>
      <c r="AK513" s="83">
        <f>'[1](08)'!$J513</f>
        <v>0</v>
      </c>
      <c r="AL513" s="84">
        <f>'[1](08)'!$K513</f>
        <v>0</v>
      </c>
      <c r="AM513" s="85">
        <f t="shared" si="374"/>
        <v>0</v>
      </c>
      <c r="AO513" s="83">
        <f>'[1](09)'!$J513</f>
        <v>0</v>
      </c>
      <c r="AP513" s="84">
        <f>'[1](09)'!$K513</f>
        <v>0</v>
      </c>
      <c r="AQ513" s="85">
        <f t="shared" si="375"/>
        <v>0</v>
      </c>
      <c r="AS513" s="83">
        <f>'[1](10)'!$J513</f>
        <v>0</v>
      </c>
      <c r="AT513" s="84">
        <f>'[1](10)'!$K513</f>
        <v>0</v>
      </c>
      <c r="AU513" s="85">
        <f t="shared" si="376"/>
        <v>0</v>
      </c>
      <c r="AW513" s="83">
        <f>'[1](11)'!$J513</f>
        <v>0</v>
      </c>
      <c r="AX513" s="84">
        <f>'[1](11)'!$K513</f>
        <v>0</v>
      </c>
      <c r="AY513" s="85">
        <f t="shared" si="377"/>
        <v>0</v>
      </c>
      <c r="BA513" s="83">
        <f>'[1](12)'!$J513</f>
        <v>0</v>
      </c>
      <c r="BB513" s="84">
        <f>'[1](12)'!$K513</f>
        <v>0</v>
      </c>
      <c r="BC513" s="85">
        <f t="shared" si="378"/>
        <v>0</v>
      </c>
      <c r="BE513" s="86">
        <f t="shared" si="321"/>
        <v>33</v>
      </c>
      <c r="BF513" s="87">
        <f>IFERROR(HLOOKUP(BE513,A513:$BD$5001,$BL513,0),0)</f>
        <v>43159</v>
      </c>
      <c r="BG513" s="86">
        <f t="shared" si="322"/>
        <v>0</v>
      </c>
      <c r="BH513" s="87">
        <f>IFERROR(HLOOKUP(BG513,A513:$BD$5001,$BL513,0),0)</f>
        <v>43190</v>
      </c>
      <c r="BI513" s="88">
        <f t="shared" si="323"/>
        <v>33</v>
      </c>
      <c r="BJ513" s="89">
        <f t="shared" si="307"/>
        <v>-1</v>
      </c>
      <c r="BL513" s="9">
        <f t="shared" si="308"/>
        <v>498</v>
      </c>
    </row>
    <row r="514" spans="1:64" s="100" customFormat="1" ht="18" customHeight="1" outlineLevel="1">
      <c r="A514" s="90">
        <f>[1]DATA!A514</f>
        <v>0</v>
      </c>
      <c r="B514" s="91" t="str">
        <f>[1]DATA!B514</f>
        <v>Total Frozen Pastry</v>
      </c>
      <c r="C514" s="91">
        <f>[1]DATA!C514</f>
        <v>0</v>
      </c>
      <c r="D514" s="92"/>
      <c r="E514" s="93"/>
      <c r="F514" s="94"/>
      <c r="G514" s="95"/>
      <c r="H514" s="92"/>
      <c r="I514" s="93"/>
      <c r="J514" s="94">
        <f>'[1](01)'!$K514</f>
        <v>1249.6099999999999</v>
      </c>
      <c r="K514" s="95"/>
      <c r="L514" s="92"/>
      <c r="M514" s="93"/>
      <c r="N514" s="94">
        <f>'[1](02)'!$K514</f>
        <v>1390.92</v>
      </c>
      <c r="O514" s="95"/>
      <c r="P514" s="92"/>
      <c r="Q514" s="93"/>
      <c r="R514" s="94">
        <f>'[1](03)'!$K514</f>
        <v>0</v>
      </c>
      <c r="S514" s="95"/>
      <c r="T514" s="92"/>
      <c r="U514" s="93"/>
      <c r="V514" s="94">
        <f>'[1](04)'!$K514</f>
        <v>0</v>
      </c>
      <c r="W514" s="95"/>
      <c r="X514" s="92"/>
      <c r="Y514" s="93"/>
      <c r="Z514" s="94">
        <f>'[1](05)'!$K514</f>
        <v>0</v>
      </c>
      <c r="AA514" s="95"/>
      <c r="AB514" s="92"/>
      <c r="AC514" s="93"/>
      <c r="AD514" s="94">
        <f>'[1](06)'!$K514</f>
        <v>0</v>
      </c>
      <c r="AE514" s="95"/>
      <c r="AF514" s="92"/>
      <c r="AG514" s="93"/>
      <c r="AH514" s="94">
        <f>'[1](07)'!$K514</f>
        <v>0</v>
      </c>
      <c r="AI514" s="95"/>
      <c r="AJ514" s="92"/>
      <c r="AK514" s="93"/>
      <c r="AL514" s="94">
        <f>'[1](08)'!$K514</f>
        <v>0</v>
      </c>
      <c r="AM514" s="95"/>
      <c r="AN514" s="92"/>
      <c r="AO514" s="93"/>
      <c r="AP514" s="94">
        <f>'[1](09)'!$K514</f>
        <v>0</v>
      </c>
      <c r="AQ514" s="95"/>
      <c r="AR514" s="92"/>
      <c r="AS514" s="93"/>
      <c r="AT514" s="94">
        <f>'[1](10)'!$K514</f>
        <v>0</v>
      </c>
      <c r="AU514" s="95"/>
      <c r="AV514" s="92"/>
      <c r="AW514" s="93"/>
      <c r="AX514" s="94">
        <f>'[1](11)'!$K514</f>
        <v>0</v>
      </c>
      <c r="AY514" s="95"/>
      <c r="AZ514" s="92"/>
      <c r="BA514" s="93"/>
      <c r="BB514" s="94">
        <f>'[1](12)'!$K514</f>
        <v>0</v>
      </c>
      <c r="BC514" s="95"/>
      <c r="BD514" s="92"/>
      <c r="BE514" s="96"/>
      <c r="BF514" s="97"/>
      <c r="BG514" s="96"/>
      <c r="BH514" s="97"/>
      <c r="BI514" s="98"/>
      <c r="BJ514" s="99">
        <f t="shared" si="307"/>
        <v>0</v>
      </c>
      <c r="BK514" s="92"/>
      <c r="BL514" s="9">
        <f t="shared" si="308"/>
        <v>497</v>
      </c>
    </row>
    <row r="515" spans="1:64" ht="18" customHeight="1" outlineLevel="2">
      <c r="A515" s="101">
        <f>[1]DATA!A515</f>
        <v>0</v>
      </c>
      <c r="B515" s="102" t="str">
        <f>[1]DATA!B515</f>
        <v>Improvements</v>
      </c>
      <c r="C515" s="102">
        <f>[1]DATA!C515</f>
        <v>0</v>
      </c>
      <c r="E515" s="103"/>
      <c r="F515" s="104"/>
      <c r="G515" s="105"/>
      <c r="I515" s="103"/>
      <c r="J515" s="104"/>
      <c r="K515" s="105"/>
      <c r="M515" s="103"/>
      <c r="N515" s="104"/>
      <c r="O515" s="105"/>
      <c r="Q515" s="103"/>
      <c r="R515" s="104"/>
      <c r="S515" s="105"/>
      <c r="U515" s="103"/>
      <c r="V515" s="104"/>
      <c r="W515" s="105"/>
      <c r="Y515" s="103"/>
      <c r="Z515" s="104"/>
      <c r="AA515" s="105"/>
      <c r="AC515" s="103"/>
      <c r="AD515" s="104"/>
      <c r="AE515" s="105"/>
      <c r="AG515" s="103"/>
      <c r="AH515" s="104"/>
      <c r="AI515" s="105"/>
      <c r="AK515" s="103"/>
      <c r="AL515" s="104"/>
      <c r="AM515" s="105"/>
      <c r="AO515" s="103"/>
      <c r="AP515" s="104"/>
      <c r="AQ515" s="105"/>
      <c r="AS515" s="103"/>
      <c r="AT515" s="104"/>
      <c r="AU515" s="105"/>
      <c r="AW515" s="103"/>
      <c r="AX515" s="104"/>
      <c r="AY515" s="105"/>
      <c r="BA515" s="103"/>
      <c r="BB515" s="104"/>
      <c r="BC515" s="105"/>
      <c r="BE515" s="106"/>
      <c r="BF515" s="107"/>
      <c r="BG515" s="106"/>
      <c r="BH515" s="107"/>
      <c r="BI515" s="108"/>
      <c r="BJ515" s="109">
        <f t="shared" si="307"/>
        <v>0</v>
      </c>
      <c r="BL515" s="9">
        <f t="shared" si="308"/>
        <v>496</v>
      </c>
    </row>
    <row r="516" spans="1:64" ht="18" customHeight="1" outlineLevel="2">
      <c r="A516" s="74">
        <f>[1]DATA!A516</f>
        <v>156001</v>
      </c>
      <c r="B516" s="75" t="str">
        <f>[1]DATA!B516</f>
        <v>Baking Powder</v>
      </c>
      <c r="C516" s="75" t="str">
        <f>[1]DATA!C516</f>
        <v>Pkt 50 Pic</v>
      </c>
      <c r="E516" s="76"/>
      <c r="F516" s="77"/>
      <c r="G516" s="78"/>
      <c r="I516" s="76">
        <f>'[1](01)'!$J516</f>
        <v>11</v>
      </c>
      <c r="J516" s="77">
        <f>'[1](01)'!$K516</f>
        <v>373.44</v>
      </c>
      <c r="K516" s="78">
        <f t="shared" si="309"/>
        <v>1</v>
      </c>
      <c r="M516" s="76">
        <f>'[1](02)'!$J516</f>
        <v>8</v>
      </c>
      <c r="N516" s="77">
        <f>'[1](02)'!$K516</f>
        <v>274.95</v>
      </c>
      <c r="O516" s="78">
        <f t="shared" ref="O516:O540" si="379">IF(M516&gt;=I516,IFERROR(SUM(M516-I516)/M516,0),IF(M516&lt;=I516,IFERROR(-SUM(I516-M516)/M516,0)))</f>
        <v>-0.375</v>
      </c>
      <c r="Q516" s="76">
        <f>'[1](03)'!$J516</f>
        <v>0</v>
      </c>
      <c r="R516" s="77">
        <f>'[1](03)'!$K516</f>
        <v>0</v>
      </c>
      <c r="S516" s="78">
        <f t="shared" ref="S516:S540" si="380">IF(Q516&gt;=M516,IFERROR(SUM(Q516-M516)/Q516,0),IF(Q516&lt;=M516,IFERROR(-SUM(M516-Q516)/Q516,0)))</f>
        <v>0</v>
      </c>
      <c r="U516" s="76">
        <f>'[1](04)'!$J516</f>
        <v>0</v>
      </c>
      <c r="V516" s="77">
        <f>'[1](04)'!$K516</f>
        <v>0</v>
      </c>
      <c r="W516" s="78">
        <f t="shared" ref="W516:W540" si="381">IF(U516&gt;=Q516,IFERROR(SUM(U516-Q516)/U516,0),IF(U516&lt;=Q516,IFERROR(-SUM(Q516-U516)/U516,0)))</f>
        <v>0</v>
      </c>
      <c r="Y516" s="76">
        <f>'[1](05)'!$J516</f>
        <v>0</v>
      </c>
      <c r="Z516" s="77">
        <f>'[1](05)'!$K516</f>
        <v>0</v>
      </c>
      <c r="AA516" s="78">
        <f t="shared" ref="AA516:AA540" si="382">IF(Y516&gt;=U516,IFERROR(SUM(Y516-U516)/Y516,0),IF(Y516&lt;=U516,IFERROR(-SUM(U516-Y516)/Y516,0)))</f>
        <v>0</v>
      </c>
      <c r="AC516" s="76">
        <f>'[1](06)'!$J516</f>
        <v>0</v>
      </c>
      <c r="AD516" s="77">
        <f>'[1](06)'!$K516</f>
        <v>0</v>
      </c>
      <c r="AE516" s="78">
        <f t="shared" ref="AE516:AE540" si="383">IF(AC516&gt;=Y516,IFERROR(SUM(AC516-Y516)/AC516,0),IF(AC516&lt;=Y516,IFERROR(-SUM(Y516-AC516)/AC516,0)))</f>
        <v>0</v>
      </c>
      <c r="AG516" s="76">
        <f>'[1](07)'!$J516</f>
        <v>0</v>
      </c>
      <c r="AH516" s="77">
        <f>'[1](07)'!$K516</f>
        <v>0</v>
      </c>
      <c r="AI516" s="78">
        <f t="shared" ref="AI516:AI540" si="384">IF(AG516&gt;=AC516,IFERROR(SUM(AG516-AC516)/AG516,0),IF(AG516&lt;=AC516,IFERROR(-SUM(AC516-AG516)/AG516,0)))</f>
        <v>0</v>
      </c>
      <c r="AK516" s="76">
        <f>'[1](08)'!$J516</f>
        <v>0</v>
      </c>
      <c r="AL516" s="77">
        <f>'[1](08)'!$K516</f>
        <v>0</v>
      </c>
      <c r="AM516" s="78">
        <f t="shared" ref="AM516:AM540" si="385">IF(AK516&gt;=AG516,IFERROR(SUM(AK516-AG516)/AK516,0),IF(AK516&lt;=AG516,IFERROR(-SUM(AG516-AK516)/AK516,0)))</f>
        <v>0</v>
      </c>
      <c r="AO516" s="76">
        <f>'[1](09)'!$J516</f>
        <v>0</v>
      </c>
      <c r="AP516" s="77">
        <f>'[1](09)'!$K516</f>
        <v>0</v>
      </c>
      <c r="AQ516" s="78">
        <f t="shared" ref="AQ516:AQ540" si="386">IF(AO516&gt;=AK516,IFERROR(SUM(AO516-AK516)/AO516,0),IF(AO516&lt;=AK516,IFERROR(-SUM(AK516-AO516)/AO516,0)))</f>
        <v>0</v>
      </c>
      <c r="AS516" s="76">
        <f>'[1](10)'!$J516</f>
        <v>0</v>
      </c>
      <c r="AT516" s="77">
        <f>'[1](10)'!$K516</f>
        <v>0</v>
      </c>
      <c r="AU516" s="78">
        <f t="shared" ref="AU516:AU540" si="387">IF(AS516&gt;=AO516,IFERROR(SUM(AS516-AO516)/AS516,0),IF(AS516&lt;=AO516,IFERROR(-SUM(AO516-AS516)/AS516,0)))</f>
        <v>0</v>
      </c>
      <c r="AW516" s="76">
        <f>'[1](11)'!$J516</f>
        <v>0</v>
      </c>
      <c r="AX516" s="77">
        <f>'[1](11)'!$K516</f>
        <v>0</v>
      </c>
      <c r="AY516" s="78">
        <f t="shared" ref="AY516:AY540" si="388">IF(AW516&gt;=AS516,IFERROR(SUM(AW516-AS516)/AW516,0),IF(AW516&lt;=AS516,IFERROR(-SUM(AS516-AW516)/AW516,0)))</f>
        <v>0</v>
      </c>
      <c r="BA516" s="76">
        <f>'[1](12)'!$J516</f>
        <v>0</v>
      </c>
      <c r="BB516" s="77">
        <f>'[1](12)'!$K516</f>
        <v>0</v>
      </c>
      <c r="BC516" s="78">
        <f t="shared" ref="BC516:BC540" si="389">IF(BA516&gt;=AW516,IFERROR(SUM(BA516-AW516)/BA516,0),IF(BA516&lt;=AW516,IFERROR(-SUM(AW516-BA516)/BA516,0)))</f>
        <v>0</v>
      </c>
      <c r="BE516" s="79">
        <f t="shared" si="321"/>
        <v>11</v>
      </c>
      <c r="BF516" s="80">
        <f>IFERROR(HLOOKUP(BE516,A516:$BD$5001,$BL516,0),0)</f>
        <v>43131</v>
      </c>
      <c r="BG516" s="79">
        <f t="shared" si="322"/>
        <v>0</v>
      </c>
      <c r="BH516" s="80">
        <f>IFERROR(HLOOKUP(BG516,A516:$BD$5001,$BL516,0),0)</f>
        <v>43190</v>
      </c>
      <c r="BI516" s="10">
        <f t="shared" si="323"/>
        <v>11</v>
      </c>
      <c r="BJ516" s="11">
        <f t="shared" si="307"/>
        <v>-1</v>
      </c>
      <c r="BL516" s="9">
        <f t="shared" si="308"/>
        <v>495</v>
      </c>
    </row>
    <row r="517" spans="1:64" ht="18" customHeight="1" outlineLevel="2">
      <c r="A517" s="81">
        <f>[1]DATA!A517</f>
        <v>156002</v>
      </c>
      <c r="B517" s="82" t="str">
        <f>[1]DATA!B517</f>
        <v>Bread Improver Sac 10 kg</v>
      </c>
      <c r="C517" s="82" t="str">
        <f>[1]DATA!C517</f>
        <v>Sac 10 kg</v>
      </c>
      <c r="E517" s="83"/>
      <c r="F517" s="84"/>
      <c r="G517" s="85"/>
      <c r="I517" s="83">
        <f>'[1](01)'!$J517</f>
        <v>4</v>
      </c>
      <c r="J517" s="84">
        <f>'[1](01)'!$K517</f>
        <v>370</v>
      </c>
      <c r="K517" s="85">
        <f t="shared" si="309"/>
        <v>1</v>
      </c>
      <c r="M517" s="83">
        <f>'[1](02)'!$J517</f>
        <v>3</v>
      </c>
      <c r="N517" s="84">
        <f>'[1](02)'!$K517</f>
        <v>277.5</v>
      </c>
      <c r="O517" s="85">
        <f t="shared" si="379"/>
        <v>-0.33333333333333331</v>
      </c>
      <c r="Q517" s="83">
        <f>'[1](03)'!$J517</f>
        <v>0</v>
      </c>
      <c r="R517" s="84">
        <f>'[1](03)'!$K517</f>
        <v>0</v>
      </c>
      <c r="S517" s="85">
        <f t="shared" si="380"/>
        <v>0</v>
      </c>
      <c r="U517" s="83">
        <f>'[1](04)'!$J517</f>
        <v>0</v>
      </c>
      <c r="V517" s="84">
        <f>'[1](04)'!$K517</f>
        <v>0</v>
      </c>
      <c r="W517" s="85">
        <f t="shared" si="381"/>
        <v>0</v>
      </c>
      <c r="Y517" s="83">
        <f>'[1](05)'!$J517</f>
        <v>0</v>
      </c>
      <c r="Z517" s="84">
        <f>'[1](05)'!$K517</f>
        <v>0</v>
      </c>
      <c r="AA517" s="85">
        <f t="shared" si="382"/>
        <v>0</v>
      </c>
      <c r="AC517" s="83">
        <f>'[1](06)'!$J517</f>
        <v>0</v>
      </c>
      <c r="AD517" s="84">
        <f>'[1](06)'!$K517</f>
        <v>0</v>
      </c>
      <c r="AE517" s="85">
        <f t="shared" si="383"/>
        <v>0</v>
      </c>
      <c r="AG517" s="83">
        <f>'[1](07)'!$J517</f>
        <v>0</v>
      </c>
      <c r="AH517" s="84">
        <f>'[1](07)'!$K517</f>
        <v>0</v>
      </c>
      <c r="AI517" s="85">
        <f t="shared" si="384"/>
        <v>0</v>
      </c>
      <c r="AK517" s="83">
        <f>'[1](08)'!$J517</f>
        <v>0</v>
      </c>
      <c r="AL517" s="84">
        <f>'[1](08)'!$K517</f>
        <v>0</v>
      </c>
      <c r="AM517" s="85">
        <f t="shared" si="385"/>
        <v>0</v>
      </c>
      <c r="AO517" s="83">
        <f>'[1](09)'!$J517</f>
        <v>0</v>
      </c>
      <c r="AP517" s="84">
        <f>'[1](09)'!$K517</f>
        <v>0</v>
      </c>
      <c r="AQ517" s="85">
        <f t="shared" si="386"/>
        <v>0</v>
      </c>
      <c r="AS517" s="83">
        <f>'[1](10)'!$J517</f>
        <v>0</v>
      </c>
      <c r="AT517" s="84">
        <f>'[1](10)'!$K517</f>
        <v>0</v>
      </c>
      <c r="AU517" s="85">
        <f t="shared" si="387"/>
        <v>0</v>
      </c>
      <c r="AW517" s="83">
        <f>'[1](11)'!$J517</f>
        <v>0</v>
      </c>
      <c r="AX517" s="84">
        <f>'[1](11)'!$K517</f>
        <v>0</v>
      </c>
      <c r="AY517" s="85">
        <f t="shared" si="388"/>
        <v>0</v>
      </c>
      <c r="BA517" s="83">
        <f>'[1](12)'!$J517</f>
        <v>0</v>
      </c>
      <c r="BB517" s="84">
        <f>'[1](12)'!$K517</f>
        <v>0</v>
      </c>
      <c r="BC517" s="85">
        <f t="shared" si="389"/>
        <v>0</v>
      </c>
      <c r="BE517" s="86">
        <f t="shared" si="321"/>
        <v>4</v>
      </c>
      <c r="BF517" s="87">
        <f>IFERROR(HLOOKUP(BE517,A517:$BD$5001,$BL517,0),0)</f>
        <v>43131</v>
      </c>
      <c r="BG517" s="86">
        <f t="shared" si="322"/>
        <v>0</v>
      </c>
      <c r="BH517" s="87">
        <f>IFERROR(HLOOKUP(BG517,A517:$BD$5001,$BL517,0),0)</f>
        <v>43190</v>
      </c>
      <c r="BI517" s="88">
        <f t="shared" si="323"/>
        <v>4</v>
      </c>
      <c r="BJ517" s="89">
        <f t="shared" si="307"/>
        <v>-1</v>
      </c>
      <c r="BL517" s="9">
        <f t="shared" si="308"/>
        <v>494</v>
      </c>
    </row>
    <row r="518" spans="1:64" ht="18" customHeight="1" outlineLevel="2">
      <c r="A518" s="74">
        <f>[1]DATA!A518</f>
        <v>156003</v>
      </c>
      <c r="B518" s="75" t="str">
        <f>[1]DATA!B518</f>
        <v>Cake Improver Gallon</v>
      </c>
      <c r="C518" s="75" t="str">
        <f>[1]DATA!C518</f>
        <v>Gallon 4 kg</v>
      </c>
      <c r="E518" s="76"/>
      <c r="F518" s="77"/>
      <c r="G518" s="78"/>
      <c r="I518" s="76">
        <f>'[1](01)'!$J518</f>
        <v>2</v>
      </c>
      <c r="J518" s="77">
        <f>'[1](01)'!$K518</f>
        <v>211.66</v>
      </c>
      <c r="K518" s="78">
        <f t="shared" si="309"/>
        <v>1</v>
      </c>
      <c r="M518" s="76">
        <f>'[1](02)'!$J518</f>
        <v>4</v>
      </c>
      <c r="N518" s="77">
        <f>'[1](02)'!$K518</f>
        <v>358.42</v>
      </c>
      <c r="O518" s="78">
        <f t="shared" si="379"/>
        <v>0.5</v>
      </c>
      <c r="Q518" s="76">
        <f>'[1](03)'!$J518</f>
        <v>0</v>
      </c>
      <c r="R518" s="77">
        <f>'[1](03)'!$K518</f>
        <v>0</v>
      </c>
      <c r="S518" s="78">
        <f t="shared" si="380"/>
        <v>0</v>
      </c>
      <c r="U518" s="76">
        <f>'[1](04)'!$J518</f>
        <v>0</v>
      </c>
      <c r="V518" s="77">
        <f>'[1](04)'!$K518</f>
        <v>0</v>
      </c>
      <c r="W518" s="78">
        <f t="shared" si="381"/>
        <v>0</v>
      </c>
      <c r="Y518" s="76">
        <f>'[1](05)'!$J518</f>
        <v>0</v>
      </c>
      <c r="Z518" s="77">
        <f>'[1](05)'!$K518</f>
        <v>0</v>
      </c>
      <c r="AA518" s="78">
        <f t="shared" si="382"/>
        <v>0</v>
      </c>
      <c r="AC518" s="76">
        <f>'[1](06)'!$J518</f>
        <v>0</v>
      </c>
      <c r="AD518" s="77">
        <f>'[1](06)'!$K518</f>
        <v>0</v>
      </c>
      <c r="AE518" s="78">
        <f t="shared" si="383"/>
        <v>0</v>
      </c>
      <c r="AG518" s="76">
        <f>'[1](07)'!$J518</f>
        <v>0</v>
      </c>
      <c r="AH518" s="77">
        <f>'[1](07)'!$K518</f>
        <v>0</v>
      </c>
      <c r="AI518" s="78">
        <f t="shared" si="384"/>
        <v>0</v>
      </c>
      <c r="AK518" s="76">
        <f>'[1](08)'!$J518</f>
        <v>0</v>
      </c>
      <c r="AL518" s="77">
        <f>'[1](08)'!$K518</f>
        <v>0</v>
      </c>
      <c r="AM518" s="78">
        <f t="shared" si="385"/>
        <v>0</v>
      </c>
      <c r="AO518" s="76">
        <f>'[1](09)'!$J518</f>
        <v>0</v>
      </c>
      <c r="AP518" s="77">
        <f>'[1](09)'!$K518</f>
        <v>0</v>
      </c>
      <c r="AQ518" s="78">
        <f t="shared" si="386"/>
        <v>0</v>
      </c>
      <c r="AS518" s="76">
        <f>'[1](10)'!$J518</f>
        <v>0</v>
      </c>
      <c r="AT518" s="77">
        <f>'[1](10)'!$K518</f>
        <v>0</v>
      </c>
      <c r="AU518" s="78">
        <f t="shared" si="387"/>
        <v>0</v>
      </c>
      <c r="AW518" s="76">
        <f>'[1](11)'!$J518</f>
        <v>0</v>
      </c>
      <c r="AX518" s="77">
        <f>'[1](11)'!$K518</f>
        <v>0</v>
      </c>
      <c r="AY518" s="78">
        <f t="shared" si="388"/>
        <v>0</v>
      </c>
      <c r="BA518" s="76">
        <f>'[1](12)'!$J518</f>
        <v>0</v>
      </c>
      <c r="BB518" s="77">
        <f>'[1](12)'!$K518</f>
        <v>0</v>
      </c>
      <c r="BC518" s="78">
        <f t="shared" si="389"/>
        <v>0</v>
      </c>
      <c r="BE518" s="79">
        <f t="shared" si="321"/>
        <v>4</v>
      </c>
      <c r="BF518" s="80">
        <f>IFERROR(HLOOKUP(BE518,A518:$BD$5001,$BL518,0),0)</f>
        <v>43159</v>
      </c>
      <c r="BG518" s="79">
        <f t="shared" si="322"/>
        <v>0</v>
      </c>
      <c r="BH518" s="80">
        <f>IFERROR(HLOOKUP(BG518,A518:$BD$5001,$BL518,0),0)</f>
        <v>43190</v>
      </c>
      <c r="BI518" s="10">
        <f t="shared" si="323"/>
        <v>4</v>
      </c>
      <c r="BJ518" s="11">
        <f t="shared" si="307"/>
        <v>-1</v>
      </c>
      <c r="BL518" s="9">
        <f t="shared" si="308"/>
        <v>493</v>
      </c>
    </row>
    <row r="519" spans="1:64" ht="18" customHeight="1" outlineLevel="2">
      <c r="A519" s="81">
        <f>[1]DATA!A519</f>
        <v>156004</v>
      </c>
      <c r="B519" s="82" t="str">
        <f>[1]DATA!B519</f>
        <v>Corn Flakes - Choco Pops</v>
      </c>
      <c r="C519" s="82" t="str">
        <f>[1]DATA!C519</f>
        <v>Pkt 250 Gr</v>
      </c>
      <c r="E519" s="83"/>
      <c r="F519" s="84"/>
      <c r="G519" s="85"/>
      <c r="I519" s="83">
        <f>'[1](01)'!$J519</f>
        <v>118</v>
      </c>
      <c r="J519" s="84">
        <f>'[1](01)'!$K519</f>
        <v>2613.52</v>
      </c>
      <c r="K519" s="85">
        <f t="shared" si="309"/>
        <v>1</v>
      </c>
      <c r="M519" s="83">
        <f>'[1](02)'!$J519</f>
        <v>101</v>
      </c>
      <c r="N519" s="84">
        <f>'[1](02)'!$K519</f>
        <v>2246.27</v>
      </c>
      <c r="O519" s="85">
        <f t="shared" si="379"/>
        <v>-0.16831683168316833</v>
      </c>
      <c r="Q519" s="83">
        <f>'[1](03)'!$J519</f>
        <v>0</v>
      </c>
      <c r="R519" s="84">
        <f>'[1](03)'!$K519</f>
        <v>0</v>
      </c>
      <c r="S519" s="85">
        <f t="shared" si="380"/>
        <v>0</v>
      </c>
      <c r="U519" s="83">
        <f>'[1](04)'!$J519</f>
        <v>0</v>
      </c>
      <c r="V519" s="84">
        <f>'[1](04)'!$K519</f>
        <v>0</v>
      </c>
      <c r="W519" s="85">
        <f t="shared" si="381"/>
        <v>0</v>
      </c>
      <c r="Y519" s="83">
        <f>'[1](05)'!$J519</f>
        <v>0</v>
      </c>
      <c r="Z519" s="84">
        <f>'[1](05)'!$K519</f>
        <v>0</v>
      </c>
      <c r="AA519" s="85">
        <f t="shared" si="382"/>
        <v>0</v>
      </c>
      <c r="AC519" s="83">
        <f>'[1](06)'!$J519</f>
        <v>0</v>
      </c>
      <c r="AD519" s="84">
        <f>'[1](06)'!$K519</f>
        <v>0</v>
      </c>
      <c r="AE519" s="85">
        <f t="shared" si="383"/>
        <v>0</v>
      </c>
      <c r="AG519" s="83">
        <f>'[1](07)'!$J519</f>
        <v>0</v>
      </c>
      <c r="AH519" s="84">
        <f>'[1](07)'!$K519</f>
        <v>0</v>
      </c>
      <c r="AI519" s="85">
        <f t="shared" si="384"/>
        <v>0</v>
      </c>
      <c r="AK519" s="83">
        <f>'[1](08)'!$J519</f>
        <v>0</v>
      </c>
      <c r="AL519" s="84">
        <f>'[1](08)'!$K519</f>
        <v>0</v>
      </c>
      <c r="AM519" s="85">
        <f t="shared" si="385"/>
        <v>0</v>
      </c>
      <c r="AO519" s="83">
        <f>'[1](09)'!$J519</f>
        <v>0</v>
      </c>
      <c r="AP519" s="84">
        <f>'[1](09)'!$K519</f>
        <v>0</v>
      </c>
      <c r="AQ519" s="85">
        <f t="shared" si="386"/>
        <v>0</v>
      </c>
      <c r="AS519" s="83">
        <f>'[1](10)'!$J519</f>
        <v>0</v>
      </c>
      <c r="AT519" s="84">
        <f>'[1](10)'!$K519</f>
        <v>0</v>
      </c>
      <c r="AU519" s="85">
        <f t="shared" si="387"/>
        <v>0</v>
      </c>
      <c r="AW519" s="83">
        <f>'[1](11)'!$J519</f>
        <v>0</v>
      </c>
      <c r="AX519" s="84">
        <f>'[1](11)'!$K519</f>
        <v>0</v>
      </c>
      <c r="AY519" s="85">
        <f t="shared" si="388"/>
        <v>0</v>
      </c>
      <c r="BA519" s="83">
        <f>'[1](12)'!$J519</f>
        <v>0</v>
      </c>
      <c r="BB519" s="84">
        <f>'[1](12)'!$K519</f>
        <v>0</v>
      </c>
      <c r="BC519" s="85">
        <f t="shared" si="389"/>
        <v>0</v>
      </c>
      <c r="BE519" s="86">
        <f t="shared" si="321"/>
        <v>118</v>
      </c>
      <c r="BF519" s="87">
        <f>IFERROR(HLOOKUP(BE519,A519:$BD$5001,$BL519,0),0)</f>
        <v>43131</v>
      </c>
      <c r="BG519" s="86">
        <f t="shared" si="322"/>
        <v>0</v>
      </c>
      <c r="BH519" s="87">
        <f>IFERROR(HLOOKUP(BG519,A519:$BD$5001,$BL519,0),0)</f>
        <v>43190</v>
      </c>
      <c r="BI519" s="88">
        <f t="shared" si="323"/>
        <v>118</v>
      </c>
      <c r="BJ519" s="89">
        <f t="shared" si="307"/>
        <v>-1</v>
      </c>
      <c r="BL519" s="9">
        <f t="shared" si="308"/>
        <v>492</v>
      </c>
    </row>
    <row r="520" spans="1:64" ht="18" customHeight="1" outlineLevel="2">
      <c r="A520" s="74">
        <f>[1]DATA!A520</f>
        <v>156005</v>
      </c>
      <c r="B520" s="75" t="str">
        <f>[1]DATA!B520</f>
        <v>Corn Flakes - Honey Pops</v>
      </c>
      <c r="C520" s="75" t="str">
        <f>[1]DATA!C520</f>
        <v>Pkt 250 Gr</v>
      </c>
      <c r="E520" s="76"/>
      <c r="F520" s="77"/>
      <c r="G520" s="78"/>
      <c r="I520" s="76">
        <f>'[1](01)'!$J520</f>
        <v>41</v>
      </c>
      <c r="J520" s="77">
        <f>'[1](01)'!$K520</f>
        <v>930.35</v>
      </c>
      <c r="K520" s="78">
        <f t="shared" si="309"/>
        <v>1</v>
      </c>
      <c r="M520" s="76">
        <f>'[1](02)'!$J520</f>
        <v>50</v>
      </c>
      <c r="N520" s="77">
        <f>'[1](02)'!$K520</f>
        <v>1138.6099999999999</v>
      </c>
      <c r="O520" s="78">
        <f t="shared" si="379"/>
        <v>0.18</v>
      </c>
      <c r="Q520" s="76">
        <f>'[1](03)'!$J520</f>
        <v>0</v>
      </c>
      <c r="R520" s="77">
        <f>'[1](03)'!$K520</f>
        <v>0</v>
      </c>
      <c r="S520" s="78">
        <f t="shared" si="380"/>
        <v>0</v>
      </c>
      <c r="U520" s="76">
        <f>'[1](04)'!$J520</f>
        <v>0</v>
      </c>
      <c r="V520" s="77">
        <f>'[1](04)'!$K520</f>
        <v>0</v>
      </c>
      <c r="W520" s="78">
        <f t="shared" si="381"/>
        <v>0</v>
      </c>
      <c r="Y520" s="76">
        <f>'[1](05)'!$J520</f>
        <v>0</v>
      </c>
      <c r="Z520" s="77">
        <f>'[1](05)'!$K520</f>
        <v>0</v>
      </c>
      <c r="AA520" s="78">
        <f t="shared" si="382"/>
        <v>0</v>
      </c>
      <c r="AC520" s="76">
        <f>'[1](06)'!$J520</f>
        <v>0</v>
      </c>
      <c r="AD520" s="77">
        <f>'[1](06)'!$K520</f>
        <v>0</v>
      </c>
      <c r="AE520" s="78">
        <f t="shared" si="383"/>
        <v>0</v>
      </c>
      <c r="AG520" s="76">
        <f>'[1](07)'!$J520</f>
        <v>0</v>
      </c>
      <c r="AH520" s="77">
        <f>'[1](07)'!$K520</f>
        <v>0</v>
      </c>
      <c r="AI520" s="78">
        <f t="shared" si="384"/>
        <v>0</v>
      </c>
      <c r="AK520" s="76">
        <f>'[1](08)'!$J520</f>
        <v>0</v>
      </c>
      <c r="AL520" s="77">
        <f>'[1](08)'!$K520</f>
        <v>0</v>
      </c>
      <c r="AM520" s="78">
        <f t="shared" si="385"/>
        <v>0</v>
      </c>
      <c r="AO520" s="76">
        <f>'[1](09)'!$J520</f>
        <v>0</v>
      </c>
      <c r="AP520" s="77">
        <f>'[1](09)'!$K520</f>
        <v>0</v>
      </c>
      <c r="AQ520" s="78">
        <f t="shared" si="386"/>
        <v>0</v>
      </c>
      <c r="AS520" s="76">
        <f>'[1](10)'!$J520</f>
        <v>0</v>
      </c>
      <c r="AT520" s="77">
        <f>'[1](10)'!$K520</f>
        <v>0</v>
      </c>
      <c r="AU520" s="78">
        <f t="shared" si="387"/>
        <v>0</v>
      </c>
      <c r="AW520" s="76">
        <f>'[1](11)'!$J520</f>
        <v>0</v>
      </c>
      <c r="AX520" s="77">
        <f>'[1](11)'!$K520</f>
        <v>0</v>
      </c>
      <c r="AY520" s="78">
        <f t="shared" si="388"/>
        <v>0</v>
      </c>
      <c r="BA520" s="76">
        <f>'[1](12)'!$J520</f>
        <v>0</v>
      </c>
      <c r="BB520" s="77">
        <f>'[1](12)'!$K520</f>
        <v>0</v>
      </c>
      <c r="BC520" s="78">
        <f t="shared" si="389"/>
        <v>0</v>
      </c>
      <c r="BE520" s="79">
        <f t="shared" si="321"/>
        <v>50</v>
      </c>
      <c r="BF520" s="80">
        <f>IFERROR(HLOOKUP(BE520,A520:$BD$5001,$BL520,0),0)</f>
        <v>43159</v>
      </c>
      <c r="BG520" s="79">
        <f t="shared" si="322"/>
        <v>0</v>
      </c>
      <c r="BH520" s="80">
        <f>IFERROR(HLOOKUP(BG520,A520:$BD$5001,$BL520,0),0)</f>
        <v>43190</v>
      </c>
      <c r="BI520" s="10">
        <f t="shared" si="323"/>
        <v>50</v>
      </c>
      <c r="BJ520" s="11">
        <f t="shared" si="307"/>
        <v>-1</v>
      </c>
      <c r="BL520" s="9">
        <f t="shared" si="308"/>
        <v>491</v>
      </c>
    </row>
    <row r="521" spans="1:64" ht="18" customHeight="1" outlineLevel="2">
      <c r="A521" s="81">
        <f>[1]DATA!A521</f>
        <v>156006</v>
      </c>
      <c r="B521" s="82" t="str">
        <f>[1]DATA!B521</f>
        <v>Corn Flakes - Plain 500 Gr</v>
      </c>
      <c r="C521" s="82" t="str">
        <f>[1]DATA!C521</f>
        <v>Pkt 500 Gr</v>
      </c>
      <c r="E521" s="83"/>
      <c r="F521" s="84"/>
      <c r="G521" s="85"/>
      <c r="I521" s="83">
        <f>'[1](01)'!$J521</f>
        <v>36</v>
      </c>
      <c r="J521" s="84">
        <f>'[1](01)'!$K521</f>
        <v>1211.76</v>
      </c>
      <c r="K521" s="85">
        <f t="shared" si="309"/>
        <v>1</v>
      </c>
      <c r="M521" s="83">
        <f>'[1](02)'!$J521</f>
        <v>0</v>
      </c>
      <c r="N521" s="84">
        <f>'[1](02)'!$K521</f>
        <v>0</v>
      </c>
      <c r="O521" s="85">
        <f t="shared" si="379"/>
        <v>0</v>
      </c>
      <c r="Q521" s="83">
        <f>'[1](03)'!$J521</f>
        <v>0</v>
      </c>
      <c r="R521" s="84">
        <f>'[1](03)'!$K521</f>
        <v>0</v>
      </c>
      <c r="S521" s="85">
        <f t="shared" si="380"/>
        <v>0</v>
      </c>
      <c r="U521" s="83">
        <f>'[1](04)'!$J521</f>
        <v>0</v>
      </c>
      <c r="V521" s="84">
        <f>'[1](04)'!$K521</f>
        <v>0</v>
      </c>
      <c r="W521" s="85">
        <f t="shared" si="381"/>
        <v>0</v>
      </c>
      <c r="Y521" s="83">
        <f>'[1](05)'!$J521</f>
        <v>0</v>
      </c>
      <c r="Z521" s="84">
        <f>'[1](05)'!$K521</f>
        <v>0</v>
      </c>
      <c r="AA521" s="85">
        <f t="shared" si="382"/>
        <v>0</v>
      </c>
      <c r="AC521" s="83">
        <f>'[1](06)'!$J521</f>
        <v>0</v>
      </c>
      <c r="AD521" s="84">
        <f>'[1](06)'!$K521</f>
        <v>0</v>
      </c>
      <c r="AE521" s="85">
        <f t="shared" si="383"/>
        <v>0</v>
      </c>
      <c r="AG521" s="83">
        <f>'[1](07)'!$J521</f>
        <v>0</v>
      </c>
      <c r="AH521" s="84">
        <f>'[1](07)'!$K521</f>
        <v>0</v>
      </c>
      <c r="AI521" s="85">
        <f t="shared" si="384"/>
        <v>0</v>
      </c>
      <c r="AK521" s="83">
        <f>'[1](08)'!$J521</f>
        <v>0</v>
      </c>
      <c r="AL521" s="84">
        <f>'[1](08)'!$K521</f>
        <v>0</v>
      </c>
      <c r="AM521" s="85">
        <f t="shared" si="385"/>
        <v>0</v>
      </c>
      <c r="AO521" s="83">
        <f>'[1](09)'!$J521</f>
        <v>0</v>
      </c>
      <c r="AP521" s="84">
        <f>'[1](09)'!$K521</f>
        <v>0</v>
      </c>
      <c r="AQ521" s="85">
        <f t="shared" si="386"/>
        <v>0</v>
      </c>
      <c r="AS521" s="83">
        <f>'[1](10)'!$J521</f>
        <v>0</v>
      </c>
      <c r="AT521" s="84">
        <f>'[1](10)'!$K521</f>
        <v>0</v>
      </c>
      <c r="AU521" s="85">
        <f t="shared" si="387"/>
        <v>0</v>
      </c>
      <c r="AW521" s="83">
        <f>'[1](11)'!$J521</f>
        <v>0</v>
      </c>
      <c r="AX521" s="84">
        <f>'[1](11)'!$K521</f>
        <v>0</v>
      </c>
      <c r="AY521" s="85">
        <f t="shared" si="388"/>
        <v>0</v>
      </c>
      <c r="BA521" s="83">
        <f>'[1](12)'!$J521</f>
        <v>0</v>
      </c>
      <c r="BB521" s="84">
        <f>'[1](12)'!$K521</f>
        <v>0</v>
      </c>
      <c r="BC521" s="85">
        <f t="shared" si="389"/>
        <v>0</v>
      </c>
      <c r="BE521" s="86">
        <f t="shared" si="321"/>
        <v>36</v>
      </c>
      <c r="BF521" s="87">
        <f>IFERROR(HLOOKUP(BE521,A521:$BD$5001,$BL521,0),0)</f>
        <v>43131</v>
      </c>
      <c r="BG521" s="86">
        <f t="shared" si="322"/>
        <v>0</v>
      </c>
      <c r="BH521" s="87">
        <f>IFERROR(HLOOKUP(BG521,A521:$BD$5001,$BL521,0),0)</f>
        <v>43159</v>
      </c>
      <c r="BI521" s="88">
        <f t="shared" si="323"/>
        <v>36</v>
      </c>
      <c r="BJ521" s="89">
        <f t="shared" si="307"/>
        <v>-1</v>
      </c>
      <c r="BL521" s="9">
        <f t="shared" si="308"/>
        <v>490</v>
      </c>
    </row>
    <row r="522" spans="1:64" ht="18" customHeight="1" outlineLevel="2">
      <c r="A522" s="74">
        <f>[1]DATA!A522</f>
        <v>156007</v>
      </c>
      <c r="B522" s="75" t="str">
        <f>[1]DATA!B522</f>
        <v>Corn Flakes - Crispy Rice</v>
      </c>
      <c r="C522" s="75" t="str">
        <f>[1]DATA!C522</f>
        <v>Pkt 250 Gr</v>
      </c>
      <c r="E522" s="76"/>
      <c r="F522" s="77"/>
      <c r="G522" s="78"/>
      <c r="I522" s="76">
        <f>'[1](01)'!$J522</f>
        <v>0</v>
      </c>
      <c r="J522" s="77">
        <f>'[1](01)'!$K522</f>
        <v>0</v>
      </c>
      <c r="K522" s="78">
        <f t="shared" si="309"/>
        <v>0</v>
      </c>
      <c r="M522" s="76">
        <f>'[1](02)'!$J522</f>
        <v>0</v>
      </c>
      <c r="N522" s="77">
        <f>'[1](02)'!$K522</f>
        <v>0</v>
      </c>
      <c r="O522" s="78">
        <f t="shared" si="379"/>
        <v>0</v>
      </c>
      <c r="Q522" s="76">
        <f>'[1](03)'!$J522</f>
        <v>0</v>
      </c>
      <c r="R522" s="77">
        <f>'[1](03)'!$K522</f>
        <v>0</v>
      </c>
      <c r="S522" s="78">
        <f t="shared" si="380"/>
        <v>0</v>
      </c>
      <c r="U522" s="76">
        <f>'[1](04)'!$J522</f>
        <v>0</v>
      </c>
      <c r="V522" s="77">
        <f>'[1](04)'!$K522</f>
        <v>0</v>
      </c>
      <c r="W522" s="78">
        <f t="shared" si="381"/>
        <v>0</v>
      </c>
      <c r="Y522" s="76">
        <f>'[1](05)'!$J522</f>
        <v>0</v>
      </c>
      <c r="Z522" s="77">
        <f>'[1](05)'!$K522</f>
        <v>0</v>
      </c>
      <c r="AA522" s="78">
        <f t="shared" si="382"/>
        <v>0</v>
      </c>
      <c r="AC522" s="76">
        <f>'[1](06)'!$J522</f>
        <v>0</v>
      </c>
      <c r="AD522" s="77">
        <f>'[1](06)'!$K522</f>
        <v>0</v>
      </c>
      <c r="AE522" s="78">
        <f t="shared" si="383"/>
        <v>0</v>
      </c>
      <c r="AG522" s="76">
        <f>'[1](07)'!$J522</f>
        <v>0</v>
      </c>
      <c r="AH522" s="77">
        <f>'[1](07)'!$K522</f>
        <v>0</v>
      </c>
      <c r="AI522" s="78">
        <f t="shared" si="384"/>
        <v>0</v>
      </c>
      <c r="AK522" s="76">
        <f>'[1](08)'!$J522</f>
        <v>0</v>
      </c>
      <c r="AL522" s="77">
        <f>'[1](08)'!$K522</f>
        <v>0</v>
      </c>
      <c r="AM522" s="78">
        <f t="shared" si="385"/>
        <v>0</v>
      </c>
      <c r="AO522" s="76">
        <f>'[1](09)'!$J522</f>
        <v>0</v>
      </c>
      <c r="AP522" s="77">
        <f>'[1](09)'!$K522</f>
        <v>0</v>
      </c>
      <c r="AQ522" s="78">
        <f t="shared" si="386"/>
        <v>0</v>
      </c>
      <c r="AS522" s="76">
        <f>'[1](10)'!$J522</f>
        <v>0</v>
      </c>
      <c r="AT522" s="77">
        <f>'[1](10)'!$K522</f>
        <v>0</v>
      </c>
      <c r="AU522" s="78">
        <f t="shared" si="387"/>
        <v>0</v>
      </c>
      <c r="AW522" s="76">
        <f>'[1](11)'!$J522</f>
        <v>0</v>
      </c>
      <c r="AX522" s="77">
        <f>'[1](11)'!$K522</f>
        <v>0</v>
      </c>
      <c r="AY522" s="78">
        <f t="shared" si="388"/>
        <v>0</v>
      </c>
      <c r="BA522" s="76">
        <f>'[1](12)'!$J522</f>
        <v>0</v>
      </c>
      <c r="BB522" s="77">
        <f>'[1](12)'!$K522</f>
        <v>0</v>
      </c>
      <c r="BC522" s="78">
        <f t="shared" si="389"/>
        <v>0</v>
      </c>
      <c r="BE522" s="79">
        <f t="shared" si="321"/>
        <v>0</v>
      </c>
      <c r="BF522" s="80">
        <f>IFERROR(HLOOKUP(BE522,A522:$BD$5001,$BL522,0),0)</f>
        <v>43131</v>
      </c>
      <c r="BG522" s="79">
        <f t="shared" si="322"/>
        <v>0</v>
      </c>
      <c r="BH522" s="80">
        <f>IFERROR(HLOOKUP(BG522,A522:$BD$5001,$BL522,0),0)</f>
        <v>43131</v>
      </c>
      <c r="BI522" s="10">
        <f t="shared" si="323"/>
        <v>0</v>
      </c>
      <c r="BJ522" s="11">
        <f t="shared" si="307"/>
        <v>0</v>
      </c>
      <c r="BL522" s="9">
        <f t="shared" si="308"/>
        <v>489</v>
      </c>
    </row>
    <row r="523" spans="1:64" ht="18" customHeight="1" outlineLevel="2">
      <c r="A523" s="81">
        <f>[1]DATA!A523</f>
        <v>156008</v>
      </c>
      <c r="B523" s="82" t="str">
        <f>[1]DATA!B523</f>
        <v>Corn Flour Packet</v>
      </c>
      <c r="C523" s="82" t="str">
        <f>[1]DATA!C523</f>
        <v>Pkt 280 Gr</v>
      </c>
      <c r="E523" s="83"/>
      <c r="F523" s="84"/>
      <c r="G523" s="85"/>
      <c r="I523" s="83">
        <f>'[1](01)'!$J523</f>
        <v>146</v>
      </c>
      <c r="J523" s="84">
        <f>'[1](01)'!$K523</f>
        <v>594.26</v>
      </c>
      <c r="K523" s="85">
        <f t="shared" si="309"/>
        <v>1</v>
      </c>
      <c r="M523" s="83">
        <f>'[1](02)'!$J523</f>
        <v>132</v>
      </c>
      <c r="N523" s="84">
        <f>'[1](02)'!$K523</f>
        <v>542.94000000000005</v>
      </c>
      <c r="O523" s="85">
        <f t="shared" si="379"/>
        <v>-0.10606060606060606</v>
      </c>
      <c r="Q523" s="83">
        <f>'[1](03)'!$J523</f>
        <v>0</v>
      </c>
      <c r="R523" s="84">
        <f>'[1](03)'!$K523</f>
        <v>0</v>
      </c>
      <c r="S523" s="85">
        <f t="shared" si="380"/>
        <v>0</v>
      </c>
      <c r="U523" s="83">
        <f>'[1](04)'!$J523</f>
        <v>0</v>
      </c>
      <c r="V523" s="84">
        <f>'[1](04)'!$K523</f>
        <v>0</v>
      </c>
      <c r="W523" s="85">
        <f t="shared" si="381"/>
        <v>0</v>
      </c>
      <c r="Y523" s="83">
        <f>'[1](05)'!$J523</f>
        <v>0</v>
      </c>
      <c r="Z523" s="84">
        <f>'[1](05)'!$K523</f>
        <v>0</v>
      </c>
      <c r="AA523" s="85">
        <f t="shared" si="382"/>
        <v>0</v>
      </c>
      <c r="AC523" s="83">
        <f>'[1](06)'!$J523</f>
        <v>0</v>
      </c>
      <c r="AD523" s="84">
        <f>'[1](06)'!$K523</f>
        <v>0</v>
      </c>
      <c r="AE523" s="85">
        <f t="shared" si="383"/>
        <v>0</v>
      </c>
      <c r="AG523" s="83">
        <f>'[1](07)'!$J523</f>
        <v>0</v>
      </c>
      <c r="AH523" s="84">
        <f>'[1](07)'!$K523</f>
        <v>0</v>
      </c>
      <c r="AI523" s="85">
        <f t="shared" si="384"/>
        <v>0</v>
      </c>
      <c r="AK523" s="83">
        <f>'[1](08)'!$J523</f>
        <v>0</v>
      </c>
      <c r="AL523" s="84">
        <f>'[1](08)'!$K523</f>
        <v>0</v>
      </c>
      <c r="AM523" s="85">
        <f t="shared" si="385"/>
        <v>0</v>
      </c>
      <c r="AO523" s="83">
        <f>'[1](09)'!$J523</f>
        <v>0</v>
      </c>
      <c r="AP523" s="84">
        <f>'[1](09)'!$K523</f>
        <v>0</v>
      </c>
      <c r="AQ523" s="85">
        <f t="shared" si="386"/>
        <v>0</v>
      </c>
      <c r="AS523" s="83">
        <f>'[1](10)'!$J523</f>
        <v>0</v>
      </c>
      <c r="AT523" s="84">
        <f>'[1](10)'!$K523</f>
        <v>0</v>
      </c>
      <c r="AU523" s="85">
        <f t="shared" si="387"/>
        <v>0</v>
      </c>
      <c r="AW523" s="83">
        <f>'[1](11)'!$J523</f>
        <v>0</v>
      </c>
      <c r="AX523" s="84">
        <f>'[1](11)'!$K523</f>
        <v>0</v>
      </c>
      <c r="AY523" s="85">
        <f t="shared" si="388"/>
        <v>0</v>
      </c>
      <c r="BA523" s="83">
        <f>'[1](12)'!$J523</f>
        <v>0</v>
      </c>
      <c r="BB523" s="84">
        <f>'[1](12)'!$K523</f>
        <v>0</v>
      </c>
      <c r="BC523" s="85">
        <f t="shared" si="389"/>
        <v>0</v>
      </c>
      <c r="BE523" s="86">
        <f t="shared" si="321"/>
        <v>146</v>
      </c>
      <c r="BF523" s="87">
        <f>IFERROR(HLOOKUP(BE523,A523:$BD$5001,$BL523,0),0)</f>
        <v>43131</v>
      </c>
      <c r="BG523" s="86">
        <f t="shared" si="322"/>
        <v>0</v>
      </c>
      <c r="BH523" s="87">
        <f>IFERROR(HLOOKUP(BG523,A523:$BD$5001,$BL523,0),0)</f>
        <v>43190</v>
      </c>
      <c r="BI523" s="88">
        <f t="shared" si="323"/>
        <v>146</v>
      </c>
      <c r="BJ523" s="89">
        <f t="shared" ref="BJ523:BJ586" si="390">IFERROR((BG523-BE523)/BE523,0)</f>
        <v>-1</v>
      </c>
      <c r="BL523" s="9">
        <f t="shared" si="308"/>
        <v>488</v>
      </c>
    </row>
    <row r="524" spans="1:64" ht="18" customHeight="1" outlineLevel="2">
      <c r="A524" s="74">
        <f>[1]DATA!A524</f>
        <v>156009</v>
      </c>
      <c r="B524" s="75" t="str">
        <f>[1]DATA!B524</f>
        <v>Creme Caramel Packet 1 kg</v>
      </c>
      <c r="C524" s="75" t="str">
        <f>[1]DATA!C524</f>
        <v>Packet 1 Kg</v>
      </c>
      <c r="E524" s="76"/>
      <c r="F524" s="77"/>
      <c r="G524" s="78"/>
      <c r="I524" s="76">
        <f>'[1](01)'!$J524</f>
        <v>0</v>
      </c>
      <c r="J524" s="77">
        <f>'[1](01)'!$K524</f>
        <v>0</v>
      </c>
      <c r="K524" s="78">
        <f t="shared" si="309"/>
        <v>0</v>
      </c>
      <c r="M524" s="76">
        <f>'[1](02)'!$J524</f>
        <v>0</v>
      </c>
      <c r="N524" s="77">
        <f>'[1](02)'!$K524</f>
        <v>0</v>
      </c>
      <c r="O524" s="78">
        <f t="shared" si="379"/>
        <v>0</v>
      </c>
      <c r="Q524" s="76">
        <f>'[1](03)'!$J524</f>
        <v>0</v>
      </c>
      <c r="R524" s="77">
        <f>'[1](03)'!$K524</f>
        <v>0</v>
      </c>
      <c r="S524" s="78">
        <f t="shared" si="380"/>
        <v>0</v>
      </c>
      <c r="U524" s="76">
        <f>'[1](04)'!$J524</f>
        <v>0</v>
      </c>
      <c r="V524" s="77">
        <f>'[1](04)'!$K524</f>
        <v>0</v>
      </c>
      <c r="W524" s="78">
        <f t="shared" si="381"/>
        <v>0</v>
      </c>
      <c r="Y524" s="76">
        <f>'[1](05)'!$J524</f>
        <v>0</v>
      </c>
      <c r="Z524" s="77">
        <f>'[1](05)'!$K524</f>
        <v>0</v>
      </c>
      <c r="AA524" s="78">
        <f t="shared" si="382"/>
        <v>0</v>
      </c>
      <c r="AC524" s="76">
        <f>'[1](06)'!$J524</f>
        <v>0</v>
      </c>
      <c r="AD524" s="77">
        <f>'[1](06)'!$K524</f>
        <v>0</v>
      </c>
      <c r="AE524" s="78">
        <f t="shared" si="383"/>
        <v>0</v>
      </c>
      <c r="AG524" s="76">
        <f>'[1](07)'!$J524</f>
        <v>0</v>
      </c>
      <c r="AH524" s="77">
        <f>'[1](07)'!$K524</f>
        <v>0</v>
      </c>
      <c r="AI524" s="78">
        <f t="shared" si="384"/>
        <v>0</v>
      </c>
      <c r="AK524" s="76">
        <f>'[1](08)'!$J524</f>
        <v>0</v>
      </c>
      <c r="AL524" s="77">
        <f>'[1](08)'!$K524</f>
        <v>0</v>
      </c>
      <c r="AM524" s="78">
        <f t="shared" si="385"/>
        <v>0</v>
      </c>
      <c r="AO524" s="76">
        <f>'[1](09)'!$J524</f>
        <v>0</v>
      </c>
      <c r="AP524" s="77">
        <f>'[1](09)'!$K524</f>
        <v>0</v>
      </c>
      <c r="AQ524" s="78">
        <f t="shared" si="386"/>
        <v>0</v>
      </c>
      <c r="AS524" s="76">
        <f>'[1](10)'!$J524</f>
        <v>0</v>
      </c>
      <c r="AT524" s="77">
        <f>'[1](10)'!$K524</f>
        <v>0</v>
      </c>
      <c r="AU524" s="78">
        <f t="shared" si="387"/>
        <v>0</v>
      </c>
      <c r="AW524" s="76">
        <f>'[1](11)'!$J524</f>
        <v>0</v>
      </c>
      <c r="AX524" s="77">
        <f>'[1](11)'!$K524</f>
        <v>0</v>
      </c>
      <c r="AY524" s="78">
        <f t="shared" si="388"/>
        <v>0</v>
      </c>
      <c r="BA524" s="76">
        <f>'[1](12)'!$J524</f>
        <v>0</v>
      </c>
      <c r="BB524" s="77">
        <f>'[1](12)'!$K524</f>
        <v>0</v>
      </c>
      <c r="BC524" s="78">
        <f t="shared" si="389"/>
        <v>0</v>
      </c>
      <c r="BE524" s="79">
        <f t="shared" si="321"/>
        <v>0</v>
      </c>
      <c r="BF524" s="80">
        <f>IFERROR(HLOOKUP(BE524,A524:$BD$5001,$BL524,0),0)</f>
        <v>43131</v>
      </c>
      <c r="BG524" s="79">
        <f t="shared" si="322"/>
        <v>0</v>
      </c>
      <c r="BH524" s="80">
        <f>IFERROR(HLOOKUP(BG524,A524:$BD$5001,$BL524,0),0)</f>
        <v>43131</v>
      </c>
      <c r="BI524" s="10">
        <f t="shared" si="323"/>
        <v>0</v>
      </c>
      <c r="BJ524" s="11">
        <f t="shared" si="390"/>
        <v>0</v>
      </c>
      <c r="BL524" s="9">
        <f t="shared" ref="BL524:BL587" si="391">BL523-1</f>
        <v>487</v>
      </c>
    </row>
    <row r="525" spans="1:64" ht="18" customHeight="1" outlineLevel="2">
      <c r="A525" s="81">
        <f>[1]DATA!A525</f>
        <v>156010</v>
      </c>
      <c r="B525" s="82" t="str">
        <f>[1]DATA!B525</f>
        <v>Cream Chante Without Sugar</v>
      </c>
      <c r="C525" s="82" t="str">
        <f>[1]DATA!C525</f>
        <v>Kilogram</v>
      </c>
      <c r="E525" s="83"/>
      <c r="F525" s="84"/>
      <c r="G525" s="85"/>
      <c r="I525" s="83">
        <f>'[1](01)'!$J525</f>
        <v>85</v>
      </c>
      <c r="J525" s="84">
        <f>'[1](01)'!$K525</f>
        <v>4749.5200000000004</v>
      </c>
      <c r="K525" s="85">
        <f t="shared" si="309"/>
        <v>1</v>
      </c>
      <c r="M525" s="83">
        <f>'[1](02)'!$J525</f>
        <v>80</v>
      </c>
      <c r="N525" s="84">
        <f>'[1](02)'!$K525</f>
        <v>4532.5200000000004</v>
      </c>
      <c r="O525" s="85">
        <f t="shared" si="379"/>
        <v>-6.25E-2</v>
      </c>
      <c r="Q525" s="83">
        <f>'[1](03)'!$J525</f>
        <v>0</v>
      </c>
      <c r="R525" s="84">
        <f>'[1](03)'!$K525</f>
        <v>0</v>
      </c>
      <c r="S525" s="85">
        <f t="shared" si="380"/>
        <v>0</v>
      </c>
      <c r="U525" s="83">
        <f>'[1](04)'!$J525</f>
        <v>0</v>
      </c>
      <c r="V525" s="84">
        <f>'[1](04)'!$K525</f>
        <v>0</v>
      </c>
      <c r="W525" s="85">
        <f t="shared" si="381"/>
        <v>0</v>
      </c>
      <c r="Y525" s="83">
        <f>'[1](05)'!$J525</f>
        <v>0</v>
      </c>
      <c r="Z525" s="84">
        <f>'[1](05)'!$K525</f>
        <v>0</v>
      </c>
      <c r="AA525" s="85">
        <f t="shared" si="382"/>
        <v>0</v>
      </c>
      <c r="AC525" s="83">
        <f>'[1](06)'!$J525</f>
        <v>0</v>
      </c>
      <c r="AD525" s="84">
        <f>'[1](06)'!$K525</f>
        <v>0</v>
      </c>
      <c r="AE525" s="85">
        <f t="shared" si="383"/>
        <v>0</v>
      </c>
      <c r="AG525" s="83">
        <f>'[1](07)'!$J525</f>
        <v>0</v>
      </c>
      <c r="AH525" s="84">
        <f>'[1](07)'!$K525</f>
        <v>0</v>
      </c>
      <c r="AI525" s="85">
        <f t="shared" si="384"/>
        <v>0</v>
      </c>
      <c r="AK525" s="83">
        <f>'[1](08)'!$J525</f>
        <v>0</v>
      </c>
      <c r="AL525" s="84">
        <f>'[1](08)'!$K525</f>
        <v>0</v>
      </c>
      <c r="AM525" s="85">
        <f t="shared" si="385"/>
        <v>0</v>
      </c>
      <c r="AO525" s="83">
        <f>'[1](09)'!$J525</f>
        <v>0</v>
      </c>
      <c r="AP525" s="84">
        <f>'[1](09)'!$K525</f>
        <v>0</v>
      </c>
      <c r="AQ525" s="85">
        <f t="shared" si="386"/>
        <v>0</v>
      </c>
      <c r="AS525" s="83">
        <f>'[1](10)'!$J525</f>
        <v>0</v>
      </c>
      <c r="AT525" s="84">
        <f>'[1](10)'!$K525</f>
        <v>0</v>
      </c>
      <c r="AU525" s="85">
        <f t="shared" si="387"/>
        <v>0</v>
      </c>
      <c r="AW525" s="83">
        <f>'[1](11)'!$J525</f>
        <v>0</v>
      </c>
      <c r="AX525" s="84">
        <f>'[1](11)'!$K525</f>
        <v>0</v>
      </c>
      <c r="AY525" s="85">
        <f t="shared" si="388"/>
        <v>0</v>
      </c>
      <c r="BA525" s="83">
        <f>'[1](12)'!$J525</f>
        <v>0</v>
      </c>
      <c r="BB525" s="84">
        <f>'[1](12)'!$K525</f>
        <v>0</v>
      </c>
      <c r="BC525" s="85">
        <f t="shared" si="389"/>
        <v>0</v>
      </c>
      <c r="BE525" s="86">
        <f t="shared" si="321"/>
        <v>85</v>
      </c>
      <c r="BF525" s="87">
        <f>IFERROR(HLOOKUP(BE525,A525:$BD$5001,$BL525,0),0)</f>
        <v>43131</v>
      </c>
      <c r="BG525" s="86">
        <f t="shared" si="322"/>
        <v>0</v>
      </c>
      <c r="BH525" s="87">
        <f>IFERROR(HLOOKUP(BG525,A525:$BD$5001,$BL525,0),0)</f>
        <v>43190</v>
      </c>
      <c r="BI525" s="88">
        <f t="shared" si="323"/>
        <v>85</v>
      </c>
      <c r="BJ525" s="89">
        <f t="shared" si="390"/>
        <v>-1</v>
      </c>
      <c r="BL525" s="9">
        <f t="shared" si="391"/>
        <v>486</v>
      </c>
    </row>
    <row r="526" spans="1:64" ht="18" customHeight="1" outlineLevel="2">
      <c r="A526" s="74">
        <f>[1]DATA!A526</f>
        <v>156011</v>
      </c>
      <c r="B526" s="75" t="str">
        <f>[1]DATA!B526</f>
        <v>Cream Pastry</v>
      </c>
      <c r="C526" s="75" t="str">
        <f>[1]DATA!C526</f>
        <v>Sac 10 kg</v>
      </c>
      <c r="E526" s="76"/>
      <c r="F526" s="77"/>
      <c r="G526" s="78"/>
      <c r="I526" s="76">
        <f>'[1](01)'!$J526</f>
        <v>2</v>
      </c>
      <c r="J526" s="77">
        <f>'[1](01)'!$K526</f>
        <v>750</v>
      </c>
      <c r="K526" s="78">
        <f t="shared" si="309"/>
        <v>1</v>
      </c>
      <c r="M526" s="76">
        <f>'[1](02)'!$J526</f>
        <v>2</v>
      </c>
      <c r="N526" s="77">
        <f>'[1](02)'!$K526</f>
        <v>750</v>
      </c>
      <c r="O526" s="78">
        <f t="shared" si="379"/>
        <v>0</v>
      </c>
      <c r="Q526" s="76">
        <f>'[1](03)'!$J526</f>
        <v>0</v>
      </c>
      <c r="R526" s="77">
        <f>'[1](03)'!$K526</f>
        <v>0</v>
      </c>
      <c r="S526" s="78">
        <f t="shared" si="380"/>
        <v>0</v>
      </c>
      <c r="U526" s="76">
        <f>'[1](04)'!$J526</f>
        <v>0</v>
      </c>
      <c r="V526" s="77">
        <f>'[1](04)'!$K526</f>
        <v>0</v>
      </c>
      <c r="W526" s="78">
        <f t="shared" si="381"/>
        <v>0</v>
      </c>
      <c r="Y526" s="76">
        <f>'[1](05)'!$J526</f>
        <v>0</v>
      </c>
      <c r="Z526" s="77">
        <f>'[1](05)'!$K526</f>
        <v>0</v>
      </c>
      <c r="AA526" s="78">
        <f t="shared" si="382"/>
        <v>0</v>
      </c>
      <c r="AC526" s="76">
        <f>'[1](06)'!$J526</f>
        <v>0</v>
      </c>
      <c r="AD526" s="77">
        <f>'[1](06)'!$K526</f>
        <v>0</v>
      </c>
      <c r="AE526" s="78">
        <f t="shared" si="383"/>
        <v>0</v>
      </c>
      <c r="AG526" s="76">
        <f>'[1](07)'!$J526</f>
        <v>0</v>
      </c>
      <c r="AH526" s="77">
        <f>'[1](07)'!$K526</f>
        <v>0</v>
      </c>
      <c r="AI526" s="78">
        <f t="shared" si="384"/>
        <v>0</v>
      </c>
      <c r="AK526" s="76">
        <f>'[1](08)'!$J526</f>
        <v>0</v>
      </c>
      <c r="AL526" s="77">
        <f>'[1](08)'!$K526</f>
        <v>0</v>
      </c>
      <c r="AM526" s="78">
        <f t="shared" si="385"/>
        <v>0</v>
      </c>
      <c r="AO526" s="76">
        <f>'[1](09)'!$J526</f>
        <v>0</v>
      </c>
      <c r="AP526" s="77">
        <f>'[1](09)'!$K526</f>
        <v>0</v>
      </c>
      <c r="AQ526" s="78">
        <f t="shared" si="386"/>
        <v>0</v>
      </c>
      <c r="AS526" s="76">
        <f>'[1](10)'!$J526</f>
        <v>0</v>
      </c>
      <c r="AT526" s="77">
        <f>'[1](10)'!$K526</f>
        <v>0</v>
      </c>
      <c r="AU526" s="78">
        <f t="shared" si="387"/>
        <v>0</v>
      </c>
      <c r="AW526" s="76">
        <f>'[1](11)'!$J526</f>
        <v>0</v>
      </c>
      <c r="AX526" s="77">
        <f>'[1](11)'!$K526</f>
        <v>0</v>
      </c>
      <c r="AY526" s="78">
        <f t="shared" si="388"/>
        <v>0</v>
      </c>
      <c r="BA526" s="76">
        <f>'[1](12)'!$J526</f>
        <v>0</v>
      </c>
      <c r="BB526" s="77">
        <f>'[1](12)'!$K526</f>
        <v>0</v>
      </c>
      <c r="BC526" s="78">
        <f t="shared" si="389"/>
        <v>0</v>
      </c>
      <c r="BE526" s="79">
        <f t="shared" si="321"/>
        <v>2</v>
      </c>
      <c r="BF526" s="80">
        <f>IFERROR(HLOOKUP(BE526,A526:$BD$5001,$BL526,0),0)</f>
        <v>43131</v>
      </c>
      <c r="BG526" s="79">
        <f t="shared" si="322"/>
        <v>0</v>
      </c>
      <c r="BH526" s="80">
        <f>IFERROR(HLOOKUP(BG526,A526:$BD$5001,$BL526,0),0)</f>
        <v>0</v>
      </c>
      <c r="BI526" s="10">
        <f t="shared" si="323"/>
        <v>2</v>
      </c>
      <c r="BJ526" s="11">
        <f t="shared" si="390"/>
        <v>-1</v>
      </c>
      <c r="BL526" s="9">
        <f t="shared" si="391"/>
        <v>485</v>
      </c>
    </row>
    <row r="527" spans="1:64" ht="18" customHeight="1" outlineLevel="2">
      <c r="A527" s="81">
        <f>[1]DATA!A527</f>
        <v>156012</v>
      </c>
      <c r="B527" s="82" t="str">
        <f>[1]DATA!B527</f>
        <v>Custard Powder Packet</v>
      </c>
      <c r="C527" s="82" t="str">
        <f>[1]DATA!C527</f>
        <v>Pkt 280 Gr</v>
      </c>
      <c r="E527" s="83"/>
      <c r="F527" s="84"/>
      <c r="G527" s="85"/>
      <c r="I527" s="83">
        <f>'[1](01)'!$J527</f>
        <v>0</v>
      </c>
      <c r="J527" s="84">
        <f>'[1](01)'!$K527</f>
        <v>0</v>
      </c>
      <c r="K527" s="85">
        <f t="shared" ref="K527:K590" si="392">IF(I527&gt;=E527,IFERROR(SUM(I527-E527)/I527,0),IF(I527&lt;=E527,IFERROR(-SUM(E527-I527)/I527,0)))</f>
        <v>0</v>
      </c>
      <c r="M527" s="83">
        <f>'[1](02)'!$J527</f>
        <v>0</v>
      </c>
      <c r="N527" s="84">
        <f>'[1](02)'!$K527</f>
        <v>0</v>
      </c>
      <c r="O527" s="85">
        <f t="shared" si="379"/>
        <v>0</v>
      </c>
      <c r="Q527" s="83">
        <f>'[1](03)'!$J527</f>
        <v>0</v>
      </c>
      <c r="R527" s="84">
        <f>'[1](03)'!$K527</f>
        <v>0</v>
      </c>
      <c r="S527" s="85">
        <f t="shared" si="380"/>
        <v>0</v>
      </c>
      <c r="U527" s="83">
        <f>'[1](04)'!$J527</f>
        <v>0</v>
      </c>
      <c r="V527" s="84">
        <f>'[1](04)'!$K527</f>
        <v>0</v>
      </c>
      <c r="W527" s="85">
        <f t="shared" si="381"/>
        <v>0</v>
      </c>
      <c r="Y527" s="83">
        <f>'[1](05)'!$J527</f>
        <v>0</v>
      </c>
      <c r="Z527" s="84">
        <f>'[1](05)'!$K527</f>
        <v>0</v>
      </c>
      <c r="AA527" s="85">
        <f t="shared" si="382"/>
        <v>0</v>
      </c>
      <c r="AC527" s="83">
        <f>'[1](06)'!$J527</f>
        <v>0</v>
      </c>
      <c r="AD527" s="84">
        <f>'[1](06)'!$K527</f>
        <v>0</v>
      </c>
      <c r="AE527" s="85">
        <f t="shared" si="383"/>
        <v>0</v>
      </c>
      <c r="AG527" s="83">
        <f>'[1](07)'!$J527</f>
        <v>0</v>
      </c>
      <c r="AH527" s="84">
        <f>'[1](07)'!$K527</f>
        <v>0</v>
      </c>
      <c r="AI527" s="85">
        <f t="shared" si="384"/>
        <v>0</v>
      </c>
      <c r="AK527" s="83">
        <f>'[1](08)'!$J527</f>
        <v>0</v>
      </c>
      <c r="AL527" s="84">
        <f>'[1](08)'!$K527</f>
        <v>0</v>
      </c>
      <c r="AM527" s="85">
        <f t="shared" si="385"/>
        <v>0</v>
      </c>
      <c r="AO527" s="83">
        <f>'[1](09)'!$J527</f>
        <v>0</v>
      </c>
      <c r="AP527" s="84">
        <f>'[1](09)'!$K527</f>
        <v>0</v>
      </c>
      <c r="AQ527" s="85">
        <f t="shared" si="386"/>
        <v>0</v>
      </c>
      <c r="AS527" s="83">
        <f>'[1](10)'!$J527</f>
        <v>0</v>
      </c>
      <c r="AT527" s="84">
        <f>'[1](10)'!$K527</f>
        <v>0</v>
      </c>
      <c r="AU527" s="85">
        <f t="shared" si="387"/>
        <v>0</v>
      </c>
      <c r="AW527" s="83">
        <f>'[1](11)'!$J527</f>
        <v>0</v>
      </c>
      <c r="AX527" s="84">
        <f>'[1](11)'!$K527</f>
        <v>0</v>
      </c>
      <c r="AY527" s="85">
        <f t="shared" si="388"/>
        <v>0</v>
      </c>
      <c r="BA527" s="83">
        <f>'[1](12)'!$J527</f>
        <v>0</v>
      </c>
      <c r="BB527" s="84">
        <f>'[1](12)'!$K527</f>
        <v>0</v>
      </c>
      <c r="BC527" s="85">
        <f t="shared" si="389"/>
        <v>0</v>
      </c>
      <c r="BE527" s="86">
        <f t="shared" ref="BE527:BE590" si="393">MAX($E527,$I527,$M527,$Q527,$U527,$Y527,$AC527,$AG527,$AK527,$AO527,$AS527,$AW527,$BA527)</f>
        <v>0</v>
      </c>
      <c r="BF527" s="87">
        <f>IFERROR(HLOOKUP(BE527,A527:$BD$5001,$BL527,0),0)</f>
        <v>43131</v>
      </c>
      <c r="BG527" s="86">
        <f t="shared" ref="BG527:BG590" si="394">MIN($E527,$I527,$M527,$Q527,$U527,$Y527,$AC527,$AG527,$AK527,$AO527,$AS527,$AW527,$BA527)</f>
        <v>0</v>
      </c>
      <c r="BH527" s="87">
        <f>IFERROR(HLOOKUP(BG527,A527:$BD$5001,$BL527,0),0)</f>
        <v>43131</v>
      </c>
      <c r="BI527" s="88">
        <f t="shared" ref="BI527:BI590" si="395">BE527-BG527</f>
        <v>0</v>
      </c>
      <c r="BJ527" s="89">
        <f t="shared" si="390"/>
        <v>0</v>
      </c>
      <c r="BL527" s="9">
        <f t="shared" si="391"/>
        <v>484</v>
      </c>
    </row>
    <row r="528" spans="1:64" ht="18" customHeight="1" outlineLevel="2">
      <c r="A528" s="74">
        <f>[1]DATA!A528</f>
        <v>156013</v>
      </c>
      <c r="B528" s="75" t="str">
        <f>[1]DATA!B528</f>
        <v>Dry Yeast</v>
      </c>
      <c r="C528" s="75" t="str">
        <f>[1]DATA!C528</f>
        <v>Pkt 450 Gr</v>
      </c>
      <c r="E528" s="76"/>
      <c r="F528" s="77"/>
      <c r="G528" s="78"/>
      <c r="I528" s="76">
        <f>'[1](01)'!$J528</f>
        <v>87</v>
      </c>
      <c r="J528" s="77">
        <f>'[1](01)'!$K528</f>
        <v>2176.5700000000002</v>
      </c>
      <c r="K528" s="78">
        <f t="shared" si="392"/>
        <v>1</v>
      </c>
      <c r="M528" s="76">
        <f>'[1](02)'!$J528</f>
        <v>91</v>
      </c>
      <c r="N528" s="77">
        <f>'[1](02)'!$K528</f>
        <v>2275.25</v>
      </c>
      <c r="O528" s="78">
        <f t="shared" si="379"/>
        <v>4.3956043956043959E-2</v>
      </c>
      <c r="Q528" s="76">
        <f>'[1](03)'!$J528</f>
        <v>0</v>
      </c>
      <c r="R528" s="77">
        <f>'[1](03)'!$K528</f>
        <v>0</v>
      </c>
      <c r="S528" s="78">
        <f t="shared" si="380"/>
        <v>0</v>
      </c>
      <c r="U528" s="76">
        <f>'[1](04)'!$J528</f>
        <v>0</v>
      </c>
      <c r="V528" s="77">
        <f>'[1](04)'!$K528</f>
        <v>0</v>
      </c>
      <c r="W528" s="78">
        <f t="shared" si="381"/>
        <v>0</v>
      </c>
      <c r="Y528" s="76">
        <f>'[1](05)'!$J528</f>
        <v>0</v>
      </c>
      <c r="Z528" s="77">
        <f>'[1](05)'!$K528</f>
        <v>0</v>
      </c>
      <c r="AA528" s="78">
        <f t="shared" si="382"/>
        <v>0</v>
      </c>
      <c r="AC528" s="76">
        <f>'[1](06)'!$J528</f>
        <v>0</v>
      </c>
      <c r="AD528" s="77">
        <f>'[1](06)'!$K528</f>
        <v>0</v>
      </c>
      <c r="AE528" s="78">
        <f t="shared" si="383"/>
        <v>0</v>
      </c>
      <c r="AG528" s="76">
        <f>'[1](07)'!$J528</f>
        <v>0</v>
      </c>
      <c r="AH528" s="77">
        <f>'[1](07)'!$K528</f>
        <v>0</v>
      </c>
      <c r="AI528" s="78">
        <f t="shared" si="384"/>
        <v>0</v>
      </c>
      <c r="AK528" s="76">
        <f>'[1](08)'!$J528</f>
        <v>0</v>
      </c>
      <c r="AL528" s="77">
        <f>'[1](08)'!$K528</f>
        <v>0</v>
      </c>
      <c r="AM528" s="78">
        <f t="shared" si="385"/>
        <v>0</v>
      </c>
      <c r="AO528" s="76">
        <f>'[1](09)'!$J528</f>
        <v>0</v>
      </c>
      <c r="AP528" s="77">
        <f>'[1](09)'!$K528</f>
        <v>0</v>
      </c>
      <c r="AQ528" s="78">
        <f t="shared" si="386"/>
        <v>0</v>
      </c>
      <c r="AS528" s="76">
        <f>'[1](10)'!$J528</f>
        <v>0</v>
      </c>
      <c r="AT528" s="77">
        <f>'[1](10)'!$K528</f>
        <v>0</v>
      </c>
      <c r="AU528" s="78">
        <f t="shared" si="387"/>
        <v>0</v>
      </c>
      <c r="AW528" s="76">
        <f>'[1](11)'!$J528</f>
        <v>0</v>
      </c>
      <c r="AX528" s="77">
        <f>'[1](11)'!$K528</f>
        <v>0</v>
      </c>
      <c r="AY528" s="78">
        <f t="shared" si="388"/>
        <v>0</v>
      </c>
      <c r="BA528" s="76">
        <f>'[1](12)'!$J528</f>
        <v>0</v>
      </c>
      <c r="BB528" s="77">
        <f>'[1](12)'!$K528</f>
        <v>0</v>
      </c>
      <c r="BC528" s="78">
        <f t="shared" si="389"/>
        <v>0</v>
      </c>
      <c r="BE528" s="79">
        <f t="shared" si="393"/>
        <v>91</v>
      </c>
      <c r="BF528" s="80">
        <f>IFERROR(HLOOKUP(BE528,A528:$BD$5001,$BL528,0),0)</f>
        <v>43159</v>
      </c>
      <c r="BG528" s="79">
        <f t="shared" si="394"/>
        <v>0</v>
      </c>
      <c r="BH528" s="80">
        <f>IFERROR(HLOOKUP(BG528,A528:$BD$5001,$BL528,0),0)</f>
        <v>43190</v>
      </c>
      <c r="BI528" s="10">
        <f t="shared" si="395"/>
        <v>91</v>
      </c>
      <c r="BJ528" s="11">
        <f t="shared" si="390"/>
        <v>-1</v>
      </c>
      <c r="BL528" s="9">
        <f t="shared" si="391"/>
        <v>483</v>
      </c>
    </row>
    <row r="529" spans="1:64" ht="18" customHeight="1" outlineLevel="2">
      <c r="A529" s="81">
        <f>[1]DATA!A529</f>
        <v>156014</v>
      </c>
      <c r="B529" s="82" t="str">
        <f>[1]DATA!B529</f>
        <v>Gelatin Powder</v>
      </c>
      <c r="C529" s="82" t="str">
        <f>[1]DATA!C529</f>
        <v>Kilogram</v>
      </c>
      <c r="E529" s="83"/>
      <c r="F529" s="84"/>
      <c r="G529" s="85"/>
      <c r="I529" s="83">
        <f>'[1](01)'!$J529</f>
        <v>1</v>
      </c>
      <c r="J529" s="84">
        <f>'[1](01)'!$K529</f>
        <v>113.46</v>
      </c>
      <c r="K529" s="85">
        <f t="shared" si="392"/>
        <v>1</v>
      </c>
      <c r="M529" s="83">
        <f>'[1](02)'!$J529</f>
        <v>4</v>
      </c>
      <c r="N529" s="84">
        <f>'[1](02)'!$K529</f>
        <v>453.84</v>
      </c>
      <c r="O529" s="85">
        <f t="shared" si="379"/>
        <v>0.75</v>
      </c>
      <c r="Q529" s="83">
        <f>'[1](03)'!$J529</f>
        <v>0</v>
      </c>
      <c r="R529" s="84">
        <f>'[1](03)'!$K529</f>
        <v>0</v>
      </c>
      <c r="S529" s="85">
        <f t="shared" si="380"/>
        <v>0</v>
      </c>
      <c r="U529" s="83">
        <f>'[1](04)'!$J529</f>
        <v>0</v>
      </c>
      <c r="V529" s="84">
        <f>'[1](04)'!$K529</f>
        <v>0</v>
      </c>
      <c r="W529" s="85">
        <f t="shared" si="381"/>
        <v>0</v>
      </c>
      <c r="Y529" s="83">
        <f>'[1](05)'!$J529</f>
        <v>0</v>
      </c>
      <c r="Z529" s="84">
        <f>'[1](05)'!$K529</f>
        <v>0</v>
      </c>
      <c r="AA529" s="85">
        <f t="shared" si="382"/>
        <v>0</v>
      </c>
      <c r="AC529" s="83">
        <f>'[1](06)'!$J529</f>
        <v>0</v>
      </c>
      <c r="AD529" s="84">
        <f>'[1](06)'!$K529</f>
        <v>0</v>
      </c>
      <c r="AE529" s="85">
        <f t="shared" si="383"/>
        <v>0</v>
      </c>
      <c r="AG529" s="83">
        <f>'[1](07)'!$J529</f>
        <v>0</v>
      </c>
      <c r="AH529" s="84">
        <f>'[1](07)'!$K529</f>
        <v>0</v>
      </c>
      <c r="AI529" s="85">
        <f t="shared" si="384"/>
        <v>0</v>
      </c>
      <c r="AK529" s="83">
        <f>'[1](08)'!$J529</f>
        <v>0</v>
      </c>
      <c r="AL529" s="84">
        <f>'[1](08)'!$K529</f>
        <v>0</v>
      </c>
      <c r="AM529" s="85">
        <f t="shared" si="385"/>
        <v>0</v>
      </c>
      <c r="AO529" s="83">
        <f>'[1](09)'!$J529</f>
        <v>0</v>
      </c>
      <c r="AP529" s="84">
        <f>'[1](09)'!$K529</f>
        <v>0</v>
      </c>
      <c r="AQ529" s="85">
        <f t="shared" si="386"/>
        <v>0</v>
      </c>
      <c r="AS529" s="83">
        <f>'[1](10)'!$J529</f>
        <v>0</v>
      </c>
      <c r="AT529" s="84">
        <f>'[1](10)'!$K529</f>
        <v>0</v>
      </c>
      <c r="AU529" s="85">
        <f t="shared" si="387"/>
        <v>0</v>
      </c>
      <c r="AW529" s="83">
        <f>'[1](11)'!$J529</f>
        <v>0</v>
      </c>
      <c r="AX529" s="84">
        <f>'[1](11)'!$K529</f>
        <v>0</v>
      </c>
      <c r="AY529" s="85">
        <f t="shared" si="388"/>
        <v>0</v>
      </c>
      <c r="BA529" s="83">
        <f>'[1](12)'!$J529</f>
        <v>0</v>
      </c>
      <c r="BB529" s="84">
        <f>'[1](12)'!$K529</f>
        <v>0</v>
      </c>
      <c r="BC529" s="85">
        <f t="shared" si="389"/>
        <v>0</v>
      </c>
      <c r="BE529" s="86">
        <f t="shared" si="393"/>
        <v>4</v>
      </c>
      <c r="BF529" s="87">
        <f>IFERROR(HLOOKUP(BE529,A529:$BD$5001,$BL529,0),0)</f>
        <v>43159</v>
      </c>
      <c r="BG529" s="86">
        <f t="shared" si="394"/>
        <v>0</v>
      </c>
      <c r="BH529" s="87">
        <f>IFERROR(HLOOKUP(BG529,A529:$BD$5001,$BL529,0),0)</f>
        <v>43190</v>
      </c>
      <c r="BI529" s="88">
        <f t="shared" si="395"/>
        <v>4</v>
      </c>
      <c r="BJ529" s="89">
        <f t="shared" si="390"/>
        <v>-1</v>
      </c>
      <c r="BL529" s="9">
        <f t="shared" si="391"/>
        <v>482</v>
      </c>
    </row>
    <row r="530" spans="1:64" ht="18" customHeight="1" outlineLevel="2">
      <c r="A530" s="74">
        <f>[1]DATA!A530</f>
        <v>156015</v>
      </c>
      <c r="B530" s="75" t="str">
        <f>[1]DATA!B530</f>
        <v>Jelly Powder Mixed Packet</v>
      </c>
      <c r="C530" s="75" t="str">
        <f>[1]DATA!C530</f>
        <v>Box 12 Pkt 80 Gr</v>
      </c>
      <c r="E530" s="76"/>
      <c r="F530" s="77"/>
      <c r="G530" s="78"/>
      <c r="I530" s="76">
        <f>'[1](01)'!$J530</f>
        <v>6</v>
      </c>
      <c r="J530" s="77">
        <f>'[1](01)'!$K530</f>
        <v>221.05</v>
      </c>
      <c r="K530" s="78">
        <f t="shared" si="392"/>
        <v>1</v>
      </c>
      <c r="M530" s="76">
        <f>'[1](02)'!$J530</f>
        <v>0</v>
      </c>
      <c r="N530" s="77">
        <f>'[1](02)'!$K530</f>
        <v>0</v>
      </c>
      <c r="O530" s="78">
        <f t="shared" si="379"/>
        <v>0</v>
      </c>
      <c r="Q530" s="76">
        <f>'[1](03)'!$J530</f>
        <v>0</v>
      </c>
      <c r="R530" s="77">
        <f>'[1](03)'!$K530</f>
        <v>0</v>
      </c>
      <c r="S530" s="78">
        <f t="shared" si="380"/>
        <v>0</v>
      </c>
      <c r="U530" s="76">
        <f>'[1](04)'!$J530</f>
        <v>0</v>
      </c>
      <c r="V530" s="77">
        <f>'[1](04)'!$K530</f>
        <v>0</v>
      </c>
      <c r="W530" s="78">
        <f t="shared" si="381"/>
        <v>0</v>
      </c>
      <c r="Y530" s="76">
        <f>'[1](05)'!$J530</f>
        <v>0</v>
      </c>
      <c r="Z530" s="77">
        <f>'[1](05)'!$K530</f>
        <v>0</v>
      </c>
      <c r="AA530" s="78">
        <f t="shared" si="382"/>
        <v>0</v>
      </c>
      <c r="AC530" s="76">
        <f>'[1](06)'!$J530</f>
        <v>0</v>
      </c>
      <c r="AD530" s="77">
        <f>'[1](06)'!$K530</f>
        <v>0</v>
      </c>
      <c r="AE530" s="78">
        <f t="shared" si="383"/>
        <v>0</v>
      </c>
      <c r="AG530" s="76">
        <f>'[1](07)'!$J530</f>
        <v>0</v>
      </c>
      <c r="AH530" s="77">
        <f>'[1](07)'!$K530</f>
        <v>0</v>
      </c>
      <c r="AI530" s="78">
        <f t="shared" si="384"/>
        <v>0</v>
      </c>
      <c r="AK530" s="76">
        <f>'[1](08)'!$J530</f>
        <v>0</v>
      </c>
      <c r="AL530" s="77">
        <f>'[1](08)'!$K530</f>
        <v>0</v>
      </c>
      <c r="AM530" s="78">
        <f t="shared" si="385"/>
        <v>0</v>
      </c>
      <c r="AO530" s="76">
        <f>'[1](09)'!$J530</f>
        <v>0</v>
      </c>
      <c r="AP530" s="77">
        <f>'[1](09)'!$K530</f>
        <v>0</v>
      </c>
      <c r="AQ530" s="78">
        <f t="shared" si="386"/>
        <v>0</v>
      </c>
      <c r="AS530" s="76">
        <f>'[1](10)'!$J530</f>
        <v>0</v>
      </c>
      <c r="AT530" s="77">
        <f>'[1](10)'!$K530</f>
        <v>0</v>
      </c>
      <c r="AU530" s="78">
        <f t="shared" si="387"/>
        <v>0</v>
      </c>
      <c r="AW530" s="76">
        <f>'[1](11)'!$J530</f>
        <v>0</v>
      </c>
      <c r="AX530" s="77">
        <f>'[1](11)'!$K530</f>
        <v>0</v>
      </c>
      <c r="AY530" s="78">
        <f t="shared" si="388"/>
        <v>0</v>
      </c>
      <c r="BA530" s="76">
        <f>'[1](12)'!$J530</f>
        <v>0</v>
      </c>
      <c r="BB530" s="77">
        <f>'[1](12)'!$K530</f>
        <v>0</v>
      </c>
      <c r="BC530" s="78">
        <f t="shared" si="389"/>
        <v>0</v>
      </c>
      <c r="BE530" s="79">
        <f t="shared" si="393"/>
        <v>6</v>
      </c>
      <c r="BF530" s="80">
        <f>IFERROR(HLOOKUP(BE530,A530:$BD$5001,$BL530,0),0)</f>
        <v>43131</v>
      </c>
      <c r="BG530" s="79">
        <f t="shared" si="394"/>
        <v>0</v>
      </c>
      <c r="BH530" s="80">
        <f>IFERROR(HLOOKUP(BG530,A530:$BD$5001,$BL530,0),0)</f>
        <v>43159</v>
      </c>
      <c r="BI530" s="10">
        <f t="shared" si="395"/>
        <v>6</v>
      </c>
      <c r="BJ530" s="11">
        <f t="shared" si="390"/>
        <v>-1</v>
      </c>
      <c r="BL530" s="9">
        <f t="shared" si="391"/>
        <v>481</v>
      </c>
    </row>
    <row r="531" spans="1:64" ht="18" customHeight="1" outlineLevel="2">
      <c r="A531" s="81">
        <f>[1]DATA!A531</f>
        <v>156016</v>
      </c>
      <c r="B531" s="82" t="str">
        <f>[1]DATA!B531</f>
        <v>Jelly Fax Gallon 5 kg</v>
      </c>
      <c r="C531" s="82" t="str">
        <f>[1]DATA!C531</f>
        <v>Gallon 5 kg</v>
      </c>
      <c r="E531" s="83"/>
      <c r="F531" s="84"/>
      <c r="G531" s="85"/>
      <c r="I531" s="83">
        <f>'[1](01)'!$J531</f>
        <v>3</v>
      </c>
      <c r="J531" s="84">
        <f>'[1](01)'!$K531</f>
        <v>181.51</v>
      </c>
      <c r="K531" s="85">
        <f t="shared" si="392"/>
        <v>1</v>
      </c>
      <c r="M531" s="83">
        <f>'[1](02)'!$J531</f>
        <v>4</v>
      </c>
      <c r="N531" s="84">
        <f>'[1](02)'!$K531</f>
        <v>242.02</v>
      </c>
      <c r="O531" s="85">
        <f t="shared" si="379"/>
        <v>0.25</v>
      </c>
      <c r="Q531" s="83">
        <f>'[1](03)'!$J531</f>
        <v>0</v>
      </c>
      <c r="R531" s="84">
        <f>'[1](03)'!$K531</f>
        <v>0</v>
      </c>
      <c r="S531" s="85">
        <f t="shared" si="380"/>
        <v>0</v>
      </c>
      <c r="U531" s="83">
        <f>'[1](04)'!$J531</f>
        <v>0</v>
      </c>
      <c r="V531" s="84">
        <f>'[1](04)'!$K531</f>
        <v>0</v>
      </c>
      <c r="W531" s="85">
        <f t="shared" si="381"/>
        <v>0</v>
      </c>
      <c r="Y531" s="83">
        <f>'[1](05)'!$J531</f>
        <v>0</v>
      </c>
      <c r="Z531" s="84">
        <f>'[1](05)'!$K531</f>
        <v>0</v>
      </c>
      <c r="AA531" s="85">
        <f t="shared" si="382"/>
        <v>0</v>
      </c>
      <c r="AC531" s="83">
        <f>'[1](06)'!$J531</f>
        <v>0</v>
      </c>
      <c r="AD531" s="84">
        <f>'[1](06)'!$K531</f>
        <v>0</v>
      </c>
      <c r="AE531" s="85">
        <f t="shared" si="383"/>
        <v>0</v>
      </c>
      <c r="AG531" s="83">
        <f>'[1](07)'!$J531</f>
        <v>0</v>
      </c>
      <c r="AH531" s="84">
        <f>'[1](07)'!$K531</f>
        <v>0</v>
      </c>
      <c r="AI531" s="85">
        <f t="shared" si="384"/>
        <v>0</v>
      </c>
      <c r="AK531" s="83">
        <f>'[1](08)'!$J531</f>
        <v>0</v>
      </c>
      <c r="AL531" s="84">
        <f>'[1](08)'!$K531</f>
        <v>0</v>
      </c>
      <c r="AM531" s="85">
        <f t="shared" si="385"/>
        <v>0</v>
      </c>
      <c r="AO531" s="83">
        <f>'[1](09)'!$J531</f>
        <v>0</v>
      </c>
      <c r="AP531" s="84">
        <f>'[1](09)'!$K531</f>
        <v>0</v>
      </c>
      <c r="AQ531" s="85">
        <f t="shared" si="386"/>
        <v>0</v>
      </c>
      <c r="AS531" s="83">
        <f>'[1](10)'!$J531</f>
        <v>0</v>
      </c>
      <c r="AT531" s="84">
        <f>'[1](10)'!$K531</f>
        <v>0</v>
      </c>
      <c r="AU531" s="85">
        <f t="shared" si="387"/>
        <v>0</v>
      </c>
      <c r="AW531" s="83">
        <f>'[1](11)'!$J531</f>
        <v>0</v>
      </c>
      <c r="AX531" s="84">
        <f>'[1](11)'!$K531</f>
        <v>0</v>
      </c>
      <c r="AY531" s="85">
        <f t="shared" si="388"/>
        <v>0</v>
      </c>
      <c r="BA531" s="83">
        <f>'[1](12)'!$J531</f>
        <v>0</v>
      </c>
      <c r="BB531" s="84">
        <f>'[1](12)'!$K531</f>
        <v>0</v>
      </c>
      <c r="BC531" s="85">
        <f t="shared" si="389"/>
        <v>0</v>
      </c>
      <c r="BE531" s="86">
        <f t="shared" si="393"/>
        <v>4</v>
      </c>
      <c r="BF531" s="87">
        <f>IFERROR(HLOOKUP(BE531,A531:$BD$5001,$BL531,0),0)</f>
        <v>43159</v>
      </c>
      <c r="BG531" s="86">
        <f t="shared" si="394"/>
        <v>0</v>
      </c>
      <c r="BH531" s="87">
        <f>IFERROR(HLOOKUP(BG531,A531:$BD$5001,$BL531,0),0)</f>
        <v>43190</v>
      </c>
      <c r="BI531" s="88">
        <f t="shared" si="395"/>
        <v>4</v>
      </c>
      <c r="BJ531" s="89">
        <f t="shared" si="390"/>
        <v>-1</v>
      </c>
      <c r="BL531" s="9">
        <f t="shared" si="391"/>
        <v>480</v>
      </c>
    </row>
    <row r="532" spans="1:64" ht="18" customHeight="1" outlineLevel="2">
      <c r="A532" s="74">
        <f>[1]DATA!A532</f>
        <v>156017</v>
      </c>
      <c r="B532" s="75" t="str">
        <f>[1]DATA!B532</f>
        <v>Vanillin Powder</v>
      </c>
      <c r="C532" s="75" t="str">
        <f>[1]DATA!C532</f>
        <v>Pkt 100 Gr</v>
      </c>
      <c r="E532" s="76"/>
      <c r="F532" s="77"/>
      <c r="G532" s="78"/>
      <c r="I532" s="76">
        <f>'[1](01)'!$J532</f>
        <v>24</v>
      </c>
      <c r="J532" s="77">
        <f>'[1](01)'!$K532</f>
        <v>617.91</v>
      </c>
      <c r="K532" s="78">
        <f t="shared" si="392"/>
        <v>1</v>
      </c>
      <c r="M532" s="76">
        <f>'[1](02)'!$J532</f>
        <v>14</v>
      </c>
      <c r="N532" s="77">
        <f>'[1](02)'!$K532</f>
        <v>376.75</v>
      </c>
      <c r="O532" s="78">
        <f t="shared" si="379"/>
        <v>-0.7142857142857143</v>
      </c>
      <c r="Q532" s="76">
        <f>'[1](03)'!$J532</f>
        <v>0</v>
      </c>
      <c r="R532" s="77">
        <f>'[1](03)'!$K532</f>
        <v>0</v>
      </c>
      <c r="S532" s="78">
        <f t="shared" si="380"/>
        <v>0</v>
      </c>
      <c r="U532" s="76">
        <f>'[1](04)'!$J532</f>
        <v>0</v>
      </c>
      <c r="V532" s="77">
        <f>'[1](04)'!$K532</f>
        <v>0</v>
      </c>
      <c r="W532" s="78">
        <f t="shared" si="381"/>
        <v>0</v>
      </c>
      <c r="Y532" s="76">
        <f>'[1](05)'!$J532</f>
        <v>0</v>
      </c>
      <c r="Z532" s="77">
        <f>'[1](05)'!$K532</f>
        <v>0</v>
      </c>
      <c r="AA532" s="78">
        <f t="shared" si="382"/>
        <v>0</v>
      </c>
      <c r="AC532" s="76">
        <f>'[1](06)'!$J532</f>
        <v>0</v>
      </c>
      <c r="AD532" s="77">
        <f>'[1](06)'!$K532</f>
        <v>0</v>
      </c>
      <c r="AE532" s="78">
        <f t="shared" si="383"/>
        <v>0</v>
      </c>
      <c r="AG532" s="76">
        <f>'[1](07)'!$J532</f>
        <v>0</v>
      </c>
      <c r="AH532" s="77">
        <f>'[1](07)'!$K532</f>
        <v>0</v>
      </c>
      <c r="AI532" s="78">
        <f t="shared" si="384"/>
        <v>0</v>
      </c>
      <c r="AK532" s="76">
        <f>'[1](08)'!$J532</f>
        <v>0</v>
      </c>
      <c r="AL532" s="77">
        <f>'[1](08)'!$K532</f>
        <v>0</v>
      </c>
      <c r="AM532" s="78">
        <f t="shared" si="385"/>
        <v>0</v>
      </c>
      <c r="AO532" s="76">
        <f>'[1](09)'!$J532</f>
        <v>0</v>
      </c>
      <c r="AP532" s="77">
        <f>'[1](09)'!$K532</f>
        <v>0</v>
      </c>
      <c r="AQ532" s="78">
        <f t="shared" si="386"/>
        <v>0</v>
      </c>
      <c r="AS532" s="76">
        <f>'[1](10)'!$J532</f>
        <v>0</v>
      </c>
      <c r="AT532" s="77">
        <f>'[1](10)'!$K532</f>
        <v>0</v>
      </c>
      <c r="AU532" s="78">
        <f t="shared" si="387"/>
        <v>0</v>
      </c>
      <c r="AW532" s="76">
        <f>'[1](11)'!$J532</f>
        <v>0</v>
      </c>
      <c r="AX532" s="77">
        <f>'[1](11)'!$K532</f>
        <v>0</v>
      </c>
      <c r="AY532" s="78">
        <f t="shared" si="388"/>
        <v>0</v>
      </c>
      <c r="BA532" s="76">
        <f>'[1](12)'!$J532</f>
        <v>0</v>
      </c>
      <c r="BB532" s="77">
        <f>'[1](12)'!$K532</f>
        <v>0</v>
      </c>
      <c r="BC532" s="78">
        <f t="shared" si="389"/>
        <v>0</v>
      </c>
      <c r="BE532" s="79">
        <f t="shared" si="393"/>
        <v>24</v>
      </c>
      <c r="BF532" s="80">
        <f>IFERROR(HLOOKUP(BE532,A532:$BD$5001,$BL532,0),0)</f>
        <v>43131</v>
      </c>
      <c r="BG532" s="79">
        <f t="shared" si="394"/>
        <v>0</v>
      </c>
      <c r="BH532" s="80">
        <f>IFERROR(HLOOKUP(BG532,A532:$BD$5001,$BL532,0),0)</f>
        <v>43190</v>
      </c>
      <c r="BI532" s="10">
        <f t="shared" si="395"/>
        <v>24</v>
      </c>
      <c r="BJ532" s="11">
        <f t="shared" si="390"/>
        <v>-1</v>
      </c>
      <c r="BL532" s="9">
        <f t="shared" si="391"/>
        <v>479</v>
      </c>
    </row>
    <row r="533" spans="1:64" ht="18" customHeight="1" outlineLevel="2">
      <c r="A533" s="81">
        <f>[1]DATA!A533</f>
        <v>156018</v>
      </c>
      <c r="B533" s="82" t="str">
        <f>[1]DATA!B533</f>
        <v>Jelly Fax Gallon 6 kg</v>
      </c>
      <c r="C533" s="82" t="str">
        <f>[1]DATA!C533</f>
        <v>Tin 6 Kg</v>
      </c>
      <c r="E533" s="83"/>
      <c r="F533" s="84"/>
      <c r="G533" s="85"/>
      <c r="I533" s="83">
        <f>'[1](01)'!$J533</f>
        <v>0</v>
      </c>
      <c r="J533" s="84">
        <f>'[1](01)'!$K533</f>
        <v>0</v>
      </c>
      <c r="K533" s="85">
        <f t="shared" si="392"/>
        <v>0</v>
      </c>
      <c r="M533" s="83">
        <f>'[1](02)'!$J533</f>
        <v>0</v>
      </c>
      <c r="N533" s="84">
        <f>'[1](02)'!$K533</f>
        <v>0</v>
      </c>
      <c r="O533" s="85">
        <f t="shared" si="379"/>
        <v>0</v>
      </c>
      <c r="Q533" s="83">
        <f>'[1](03)'!$J533</f>
        <v>0</v>
      </c>
      <c r="R533" s="84">
        <f>'[1](03)'!$K533</f>
        <v>0</v>
      </c>
      <c r="S533" s="85">
        <f t="shared" si="380"/>
        <v>0</v>
      </c>
      <c r="U533" s="83">
        <f>'[1](04)'!$J533</f>
        <v>0</v>
      </c>
      <c r="V533" s="84">
        <f>'[1](04)'!$K533</f>
        <v>0</v>
      </c>
      <c r="W533" s="85">
        <f t="shared" si="381"/>
        <v>0</v>
      </c>
      <c r="Y533" s="83">
        <f>'[1](05)'!$J533</f>
        <v>0</v>
      </c>
      <c r="Z533" s="84">
        <f>'[1](05)'!$K533</f>
        <v>0</v>
      </c>
      <c r="AA533" s="85">
        <f t="shared" si="382"/>
        <v>0</v>
      </c>
      <c r="AC533" s="83">
        <f>'[1](06)'!$J533</f>
        <v>0</v>
      </c>
      <c r="AD533" s="84">
        <f>'[1](06)'!$K533</f>
        <v>0</v>
      </c>
      <c r="AE533" s="85">
        <f t="shared" si="383"/>
        <v>0</v>
      </c>
      <c r="AG533" s="83">
        <f>'[1](07)'!$J533</f>
        <v>0</v>
      </c>
      <c r="AH533" s="84">
        <f>'[1](07)'!$K533</f>
        <v>0</v>
      </c>
      <c r="AI533" s="85">
        <f t="shared" si="384"/>
        <v>0</v>
      </c>
      <c r="AK533" s="83">
        <f>'[1](08)'!$J533</f>
        <v>0</v>
      </c>
      <c r="AL533" s="84">
        <f>'[1](08)'!$K533</f>
        <v>0</v>
      </c>
      <c r="AM533" s="85">
        <f t="shared" si="385"/>
        <v>0</v>
      </c>
      <c r="AO533" s="83">
        <f>'[1](09)'!$J533</f>
        <v>0</v>
      </c>
      <c r="AP533" s="84">
        <f>'[1](09)'!$K533</f>
        <v>0</v>
      </c>
      <c r="AQ533" s="85">
        <f t="shared" si="386"/>
        <v>0</v>
      </c>
      <c r="AS533" s="83">
        <f>'[1](10)'!$J533</f>
        <v>0</v>
      </c>
      <c r="AT533" s="84">
        <f>'[1](10)'!$K533</f>
        <v>0</v>
      </c>
      <c r="AU533" s="85">
        <f t="shared" si="387"/>
        <v>0</v>
      </c>
      <c r="AW533" s="83">
        <f>'[1](11)'!$J533</f>
        <v>0</v>
      </c>
      <c r="AX533" s="84">
        <f>'[1](11)'!$K533</f>
        <v>0</v>
      </c>
      <c r="AY533" s="85">
        <f t="shared" si="388"/>
        <v>0</v>
      </c>
      <c r="BA533" s="83">
        <f>'[1](12)'!$J533</f>
        <v>0</v>
      </c>
      <c r="BB533" s="84">
        <f>'[1](12)'!$K533</f>
        <v>0</v>
      </c>
      <c r="BC533" s="85">
        <f t="shared" si="389"/>
        <v>0</v>
      </c>
      <c r="BE533" s="86">
        <f t="shared" si="393"/>
        <v>0</v>
      </c>
      <c r="BF533" s="87">
        <f>IFERROR(HLOOKUP(BE533,A533:$BD$5001,$BL533,0),0)</f>
        <v>43131</v>
      </c>
      <c r="BG533" s="86">
        <f t="shared" si="394"/>
        <v>0</v>
      </c>
      <c r="BH533" s="87">
        <f>IFERROR(HLOOKUP(BG533,A533:$BD$5001,$BL533,0),0)</f>
        <v>43131</v>
      </c>
      <c r="BI533" s="88">
        <f t="shared" si="395"/>
        <v>0</v>
      </c>
      <c r="BJ533" s="89">
        <f t="shared" si="390"/>
        <v>0</v>
      </c>
      <c r="BL533" s="9">
        <f t="shared" si="391"/>
        <v>478</v>
      </c>
    </row>
    <row r="534" spans="1:64" ht="18" customHeight="1" outlineLevel="2">
      <c r="A534" s="74">
        <f>[1]DATA!A534</f>
        <v>156019</v>
      </c>
      <c r="B534" s="75" t="str">
        <f>[1]DATA!B534</f>
        <v>Corn Flour Sac</v>
      </c>
      <c r="C534" s="75" t="str">
        <f>[1]DATA!C534</f>
        <v>Kilogram</v>
      </c>
      <c r="E534" s="76"/>
      <c r="F534" s="77"/>
      <c r="G534" s="78"/>
      <c r="I534" s="76">
        <f>'[1](01)'!$J534</f>
        <v>0</v>
      </c>
      <c r="J534" s="77">
        <f>'[1](01)'!$K534</f>
        <v>0</v>
      </c>
      <c r="K534" s="78">
        <f t="shared" si="392"/>
        <v>0</v>
      </c>
      <c r="M534" s="76">
        <f>'[1](02)'!$J534</f>
        <v>0</v>
      </c>
      <c r="N534" s="77">
        <f>'[1](02)'!$K534</f>
        <v>0</v>
      </c>
      <c r="O534" s="78">
        <f t="shared" si="379"/>
        <v>0</v>
      </c>
      <c r="Q534" s="76">
        <f>'[1](03)'!$J534</f>
        <v>0</v>
      </c>
      <c r="R534" s="77">
        <f>'[1](03)'!$K534</f>
        <v>0</v>
      </c>
      <c r="S534" s="78">
        <f t="shared" si="380"/>
        <v>0</v>
      </c>
      <c r="U534" s="76">
        <f>'[1](04)'!$J534</f>
        <v>0</v>
      </c>
      <c r="V534" s="77">
        <f>'[1](04)'!$K534</f>
        <v>0</v>
      </c>
      <c r="W534" s="78">
        <f t="shared" si="381"/>
        <v>0</v>
      </c>
      <c r="Y534" s="76">
        <f>'[1](05)'!$J534</f>
        <v>0</v>
      </c>
      <c r="Z534" s="77">
        <f>'[1](05)'!$K534</f>
        <v>0</v>
      </c>
      <c r="AA534" s="78">
        <f t="shared" si="382"/>
        <v>0</v>
      </c>
      <c r="AC534" s="76">
        <f>'[1](06)'!$J534</f>
        <v>0</v>
      </c>
      <c r="AD534" s="77">
        <f>'[1](06)'!$K534</f>
        <v>0</v>
      </c>
      <c r="AE534" s="78">
        <f t="shared" si="383"/>
        <v>0</v>
      </c>
      <c r="AG534" s="76">
        <f>'[1](07)'!$J534</f>
        <v>0</v>
      </c>
      <c r="AH534" s="77">
        <f>'[1](07)'!$K534</f>
        <v>0</v>
      </c>
      <c r="AI534" s="78">
        <f t="shared" si="384"/>
        <v>0</v>
      </c>
      <c r="AK534" s="76">
        <f>'[1](08)'!$J534</f>
        <v>0</v>
      </c>
      <c r="AL534" s="77">
        <f>'[1](08)'!$K534</f>
        <v>0</v>
      </c>
      <c r="AM534" s="78">
        <f t="shared" si="385"/>
        <v>0</v>
      </c>
      <c r="AO534" s="76">
        <f>'[1](09)'!$J534</f>
        <v>0</v>
      </c>
      <c r="AP534" s="77">
        <f>'[1](09)'!$K534</f>
        <v>0</v>
      </c>
      <c r="AQ534" s="78">
        <f t="shared" si="386"/>
        <v>0</v>
      </c>
      <c r="AS534" s="76">
        <f>'[1](10)'!$J534</f>
        <v>0</v>
      </c>
      <c r="AT534" s="77">
        <f>'[1](10)'!$K534</f>
        <v>0</v>
      </c>
      <c r="AU534" s="78">
        <f t="shared" si="387"/>
        <v>0</v>
      </c>
      <c r="AW534" s="76">
        <f>'[1](11)'!$J534</f>
        <v>0</v>
      </c>
      <c r="AX534" s="77">
        <f>'[1](11)'!$K534</f>
        <v>0</v>
      </c>
      <c r="AY534" s="78">
        <f t="shared" si="388"/>
        <v>0</v>
      </c>
      <c r="BA534" s="76">
        <f>'[1](12)'!$J534</f>
        <v>0</v>
      </c>
      <c r="BB534" s="77">
        <f>'[1](12)'!$K534</f>
        <v>0</v>
      </c>
      <c r="BC534" s="78">
        <f t="shared" si="389"/>
        <v>0</v>
      </c>
      <c r="BE534" s="79">
        <f t="shared" si="393"/>
        <v>0</v>
      </c>
      <c r="BF534" s="80">
        <f>IFERROR(HLOOKUP(BE534,A534:$BD$5001,$BL534,0),0)</f>
        <v>43131</v>
      </c>
      <c r="BG534" s="79">
        <f t="shared" si="394"/>
        <v>0</v>
      </c>
      <c r="BH534" s="80">
        <f>IFERROR(HLOOKUP(BG534,A534:$BD$5001,$BL534,0),0)</f>
        <v>43131</v>
      </c>
      <c r="BI534" s="10">
        <f t="shared" si="395"/>
        <v>0</v>
      </c>
      <c r="BJ534" s="11">
        <f t="shared" si="390"/>
        <v>0</v>
      </c>
      <c r="BL534" s="9">
        <f t="shared" si="391"/>
        <v>477</v>
      </c>
    </row>
    <row r="535" spans="1:64" ht="18" customHeight="1" outlineLevel="2">
      <c r="A535" s="81">
        <f>[1]DATA!A535</f>
        <v>156020</v>
      </c>
      <c r="B535" s="82" t="str">
        <f>[1]DATA!B535</f>
        <v>Corn Flakes - Plain 250 Gr</v>
      </c>
      <c r="C535" s="82" t="str">
        <f>[1]DATA!C535</f>
        <v>Pkt 250 Gr</v>
      </c>
      <c r="E535" s="83"/>
      <c r="F535" s="84"/>
      <c r="G535" s="85"/>
      <c r="I535" s="83">
        <f>'[1](01)'!$J535</f>
        <v>43</v>
      </c>
      <c r="J535" s="84">
        <f>'[1](01)'!$K535</f>
        <v>848.86</v>
      </c>
      <c r="K535" s="85">
        <f t="shared" si="392"/>
        <v>1</v>
      </c>
      <c r="M535" s="83">
        <f>'[1](02)'!$J535</f>
        <v>111</v>
      </c>
      <c r="N535" s="84">
        <f>'[1](02)'!$K535</f>
        <v>2182.0100000000002</v>
      </c>
      <c r="O535" s="85">
        <f t="shared" si="379"/>
        <v>0.61261261261261257</v>
      </c>
      <c r="Q535" s="83">
        <f>'[1](03)'!$J535</f>
        <v>0</v>
      </c>
      <c r="R535" s="84">
        <f>'[1](03)'!$K535</f>
        <v>0</v>
      </c>
      <c r="S535" s="85">
        <f t="shared" si="380"/>
        <v>0</v>
      </c>
      <c r="U535" s="83">
        <f>'[1](04)'!$J535</f>
        <v>0</v>
      </c>
      <c r="V535" s="84">
        <f>'[1](04)'!$K535</f>
        <v>0</v>
      </c>
      <c r="W535" s="85">
        <f t="shared" si="381"/>
        <v>0</v>
      </c>
      <c r="Y535" s="83">
        <f>'[1](05)'!$J535</f>
        <v>0</v>
      </c>
      <c r="Z535" s="84">
        <f>'[1](05)'!$K535</f>
        <v>0</v>
      </c>
      <c r="AA535" s="85">
        <f t="shared" si="382"/>
        <v>0</v>
      </c>
      <c r="AC535" s="83">
        <f>'[1](06)'!$J535</f>
        <v>0</v>
      </c>
      <c r="AD535" s="84">
        <f>'[1](06)'!$K535</f>
        <v>0</v>
      </c>
      <c r="AE535" s="85">
        <f t="shared" si="383"/>
        <v>0</v>
      </c>
      <c r="AG535" s="83">
        <f>'[1](07)'!$J535</f>
        <v>0</v>
      </c>
      <c r="AH535" s="84">
        <f>'[1](07)'!$K535</f>
        <v>0</v>
      </c>
      <c r="AI535" s="85">
        <f t="shared" si="384"/>
        <v>0</v>
      </c>
      <c r="AK535" s="83">
        <f>'[1](08)'!$J535</f>
        <v>0</v>
      </c>
      <c r="AL535" s="84">
        <f>'[1](08)'!$K535</f>
        <v>0</v>
      </c>
      <c r="AM535" s="85">
        <f t="shared" si="385"/>
        <v>0</v>
      </c>
      <c r="AO535" s="83">
        <f>'[1](09)'!$J535</f>
        <v>0</v>
      </c>
      <c r="AP535" s="84">
        <f>'[1](09)'!$K535</f>
        <v>0</v>
      </c>
      <c r="AQ535" s="85">
        <f t="shared" si="386"/>
        <v>0</v>
      </c>
      <c r="AS535" s="83">
        <f>'[1](10)'!$J535</f>
        <v>0</v>
      </c>
      <c r="AT535" s="84">
        <f>'[1](10)'!$K535</f>
        <v>0</v>
      </c>
      <c r="AU535" s="85">
        <f t="shared" si="387"/>
        <v>0</v>
      </c>
      <c r="AW535" s="83">
        <f>'[1](11)'!$J535</f>
        <v>0</v>
      </c>
      <c r="AX535" s="84">
        <f>'[1](11)'!$K535</f>
        <v>0</v>
      </c>
      <c r="AY535" s="85">
        <f t="shared" si="388"/>
        <v>0</v>
      </c>
      <c r="BA535" s="83">
        <f>'[1](12)'!$J535</f>
        <v>0</v>
      </c>
      <c r="BB535" s="84">
        <f>'[1](12)'!$K535</f>
        <v>0</v>
      </c>
      <c r="BC535" s="85">
        <f t="shared" si="389"/>
        <v>0</v>
      </c>
      <c r="BE535" s="86">
        <f t="shared" si="393"/>
        <v>111</v>
      </c>
      <c r="BF535" s="87">
        <f>IFERROR(HLOOKUP(BE535,A535:$BD$5001,$BL535,0),0)</f>
        <v>43159</v>
      </c>
      <c r="BG535" s="86">
        <f t="shared" si="394"/>
        <v>0</v>
      </c>
      <c r="BH535" s="87">
        <f>IFERROR(HLOOKUP(BG535,A535:$BD$5001,$BL535,0),0)</f>
        <v>43190</v>
      </c>
      <c r="BI535" s="88">
        <f t="shared" si="395"/>
        <v>111</v>
      </c>
      <c r="BJ535" s="89">
        <f t="shared" si="390"/>
        <v>-1</v>
      </c>
      <c r="BL535" s="9">
        <f t="shared" si="391"/>
        <v>476</v>
      </c>
    </row>
    <row r="536" spans="1:64" ht="18" customHeight="1" outlineLevel="2">
      <c r="A536" s="74">
        <f>[1]DATA!A536</f>
        <v>156022</v>
      </c>
      <c r="B536" s="75" t="str">
        <f>[1]DATA!B536</f>
        <v>Bread Improver Box 3 kg</v>
      </c>
      <c r="C536" s="75" t="str">
        <f>[1]DATA!C536</f>
        <v>Box 20 Pkt 150 Gr</v>
      </c>
      <c r="E536" s="76"/>
      <c r="F536" s="77"/>
      <c r="G536" s="78"/>
      <c r="I536" s="76">
        <f>'[1](01)'!$J536</f>
        <v>0</v>
      </c>
      <c r="J536" s="77">
        <f>'[1](01)'!$K536</f>
        <v>0</v>
      </c>
      <c r="K536" s="78">
        <f t="shared" si="392"/>
        <v>0</v>
      </c>
      <c r="M536" s="76">
        <f>'[1](02)'!$J536</f>
        <v>0</v>
      </c>
      <c r="N536" s="77">
        <f>'[1](02)'!$K536</f>
        <v>0</v>
      </c>
      <c r="O536" s="78">
        <f t="shared" si="379"/>
        <v>0</v>
      </c>
      <c r="Q536" s="76">
        <f>'[1](03)'!$J536</f>
        <v>0</v>
      </c>
      <c r="R536" s="77">
        <f>'[1](03)'!$K536</f>
        <v>0</v>
      </c>
      <c r="S536" s="78">
        <f t="shared" si="380"/>
        <v>0</v>
      </c>
      <c r="U536" s="76">
        <f>'[1](04)'!$J536</f>
        <v>0</v>
      </c>
      <c r="V536" s="77">
        <f>'[1](04)'!$K536</f>
        <v>0</v>
      </c>
      <c r="W536" s="78">
        <f t="shared" si="381"/>
        <v>0</v>
      </c>
      <c r="Y536" s="76">
        <f>'[1](05)'!$J536</f>
        <v>0</v>
      </c>
      <c r="Z536" s="77">
        <f>'[1](05)'!$K536</f>
        <v>0</v>
      </c>
      <c r="AA536" s="78">
        <f t="shared" si="382"/>
        <v>0</v>
      </c>
      <c r="AC536" s="76">
        <f>'[1](06)'!$J536</f>
        <v>0</v>
      </c>
      <c r="AD536" s="77">
        <f>'[1](06)'!$K536</f>
        <v>0</v>
      </c>
      <c r="AE536" s="78">
        <f t="shared" si="383"/>
        <v>0</v>
      </c>
      <c r="AG536" s="76">
        <f>'[1](07)'!$J536</f>
        <v>0</v>
      </c>
      <c r="AH536" s="77">
        <f>'[1](07)'!$K536</f>
        <v>0</v>
      </c>
      <c r="AI536" s="78">
        <f t="shared" si="384"/>
        <v>0</v>
      </c>
      <c r="AK536" s="76">
        <f>'[1](08)'!$J536</f>
        <v>0</v>
      </c>
      <c r="AL536" s="77">
        <f>'[1](08)'!$K536</f>
        <v>0</v>
      </c>
      <c r="AM536" s="78">
        <f t="shared" si="385"/>
        <v>0</v>
      </c>
      <c r="AO536" s="76">
        <f>'[1](09)'!$J536</f>
        <v>0</v>
      </c>
      <c r="AP536" s="77">
        <f>'[1](09)'!$K536</f>
        <v>0</v>
      </c>
      <c r="AQ536" s="78">
        <f t="shared" si="386"/>
        <v>0</v>
      </c>
      <c r="AS536" s="76">
        <f>'[1](10)'!$J536</f>
        <v>0</v>
      </c>
      <c r="AT536" s="77">
        <f>'[1](10)'!$K536</f>
        <v>0</v>
      </c>
      <c r="AU536" s="78">
        <f t="shared" si="387"/>
        <v>0</v>
      </c>
      <c r="AW536" s="76">
        <f>'[1](11)'!$J536</f>
        <v>0</v>
      </c>
      <c r="AX536" s="77">
        <f>'[1](11)'!$K536</f>
        <v>0</v>
      </c>
      <c r="AY536" s="78">
        <f t="shared" si="388"/>
        <v>0</v>
      </c>
      <c r="BA536" s="76">
        <f>'[1](12)'!$J536</f>
        <v>0</v>
      </c>
      <c r="BB536" s="77">
        <f>'[1](12)'!$K536</f>
        <v>0</v>
      </c>
      <c r="BC536" s="78">
        <f t="shared" si="389"/>
        <v>0</v>
      </c>
      <c r="BE536" s="79">
        <f t="shared" si="393"/>
        <v>0</v>
      </c>
      <c r="BF536" s="80">
        <f>IFERROR(HLOOKUP(BE536,A536:$BD$5001,$BL536,0),0)</f>
        <v>43131</v>
      </c>
      <c r="BG536" s="79">
        <f t="shared" si="394"/>
        <v>0</v>
      </c>
      <c r="BH536" s="80">
        <f>IFERROR(HLOOKUP(BG536,A536:$BD$5001,$BL536,0),0)</f>
        <v>43131</v>
      </c>
      <c r="BI536" s="10">
        <f t="shared" si="395"/>
        <v>0</v>
      </c>
      <c r="BJ536" s="11">
        <f t="shared" si="390"/>
        <v>0</v>
      </c>
      <c r="BL536" s="9">
        <f t="shared" si="391"/>
        <v>475</v>
      </c>
    </row>
    <row r="537" spans="1:64" ht="18" customHeight="1" outlineLevel="2">
      <c r="A537" s="81">
        <f>[1]DATA!A537</f>
        <v>156023</v>
      </c>
      <c r="B537" s="82" t="str">
        <f>[1]DATA!B537</f>
        <v>Jelly Powder Pkt 1 kg</v>
      </c>
      <c r="C537" s="82" t="str">
        <f>[1]DATA!C537</f>
        <v>Packet 1 Kg</v>
      </c>
      <c r="E537" s="83"/>
      <c r="F537" s="84"/>
      <c r="G537" s="85"/>
      <c r="I537" s="83">
        <f>'[1](01)'!$J537</f>
        <v>50</v>
      </c>
      <c r="J537" s="84">
        <f>'[1](01)'!$K537</f>
        <v>1458.35</v>
      </c>
      <c r="K537" s="85">
        <f t="shared" si="392"/>
        <v>1</v>
      </c>
      <c r="M537" s="83">
        <f>'[1](02)'!$J537</f>
        <v>53</v>
      </c>
      <c r="N537" s="84">
        <f>'[1](02)'!$K537</f>
        <v>1555.99</v>
      </c>
      <c r="O537" s="85">
        <f t="shared" si="379"/>
        <v>5.6603773584905662E-2</v>
      </c>
      <c r="Q537" s="83">
        <f>'[1](03)'!$J537</f>
        <v>0</v>
      </c>
      <c r="R537" s="84">
        <f>'[1](03)'!$K537</f>
        <v>0</v>
      </c>
      <c r="S537" s="85">
        <f t="shared" si="380"/>
        <v>0</v>
      </c>
      <c r="U537" s="83">
        <f>'[1](04)'!$J537</f>
        <v>0</v>
      </c>
      <c r="V537" s="84">
        <f>'[1](04)'!$K537</f>
        <v>0</v>
      </c>
      <c r="W537" s="85">
        <f t="shared" si="381"/>
        <v>0</v>
      </c>
      <c r="Y537" s="83">
        <f>'[1](05)'!$J537</f>
        <v>0</v>
      </c>
      <c r="Z537" s="84">
        <f>'[1](05)'!$K537</f>
        <v>0</v>
      </c>
      <c r="AA537" s="85">
        <f t="shared" si="382"/>
        <v>0</v>
      </c>
      <c r="AC537" s="83">
        <f>'[1](06)'!$J537</f>
        <v>0</v>
      </c>
      <c r="AD537" s="84">
        <f>'[1](06)'!$K537</f>
        <v>0</v>
      </c>
      <c r="AE537" s="85">
        <f t="shared" si="383"/>
        <v>0</v>
      </c>
      <c r="AG537" s="83">
        <f>'[1](07)'!$J537</f>
        <v>0</v>
      </c>
      <c r="AH537" s="84">
        <f>'[1](07)'!$K537</f>
        <v>0</v>
      </c>
      <c r="AI537" s="85">
        <f t="shared" si="384"/>
        <v>0</v>
      </c>
      <c r="AK537" s="83">
        <f>'[1](08)'!$J537</f>
        <v>0</v>
      </c>
      <c r="AL537" s="84">
        <f>'[1](08)'!$K537</f>
        <v>0</v>
      </c>
      <c r="AM537" s="85">
        <f t="shared" si="385"/>
        <v>0</v>
      </c>
      <c r="AO537" s="83">
        <f>'[1](09)'!$J537</f>
        <v>0</v>
      </c>
      <c r="AP537" s="84">
        <f>'[1](09)'!$K537</f>
        <v>0</v>
      </c>
      <c r="AQ537" s="85">
        <f t="shared" si="386"/>
        <v>0</v>
      </c>
      <c r="AS537" s="83">
        <f>'[1](10)'!$J537</f>
        <v>0</v>
      </c>
      <c r="AT537" s="84">
        <f>'[1](10)'!$K537</f>
        <v>0</v>
      </c>
      <c r="AU537" s="85">
        <f t="shared" si="387"/>
        <v>0</v>
      </c>
      <c r="AW537" s="83">
        <f>'[1](11)'!$J537</f>
        <v>0</v>
      </c>
      <c r="AX537" s="84">
        <f>'[1](11)'!$K537</f>
        <v>0</v>
      </c>
      <c r="AY537" s="85">
        <f t="shared" si="388"/>
        <v>0</v>
      </c>
      <c r="BA537" s="83">
        <f>'[1](12)'!$J537</f>
        <v>0</v>
      </c>
      <c r="BB537" s="84">
        <f>'[1](12)'!$K537</f>
        <v>0</v>
      </c>
      <c r="BC537" s="85">
        <f t="shared" si="389"/>
        <v>0</v>
      </c>
      <c r="BE537" s="86">
        <f t="shared" si="393"/>
        <v>53</v>
      </c>
      <c r="BF537" s="87">
        <f>IFERROR(HLOOKUP(BE537,A537:$BD$5001,$BL537,0),0)</f>
        <v>43159</v>
      </c>
      <c r="BG537" s="86">
        <f t="shared" si="394"/>
        <v>0</v>
      </c>
      <c r="BH537" s="87">
        <f>IFERROR(HLOOKUP(BG537,A537:$BD$5001,$BL537,0),0)</f>
        <v>43190</v>
      </c>
      <c r="BI537" s="88">
        <f t="shared" si="395"/>
        <v>53</v>
      </c>
      <c r="BJ537" s="89">
        <f t="shared" si="390"/>
        <v>-1</v>
      </c>
      <c r="BL537" s="9">
        <f t="shared" si="391"/>
        <v>474</v>
      </c>
    </row>
    <row r="538" spans="1:64" ht="18" customHeight="1" outlineLevel="2">
      <c r="A538" s="74">
        <f>[1]DATA!A538</f>
        <v>156024</v>
      </c>
      <c r="B538" s="75" t="str">
        <f>[1]DATA!B538</f>
        <v>Jelly Piping Mixed Gallon</v>
      </c>
      <c r="C538" s="75" t="str">
        <f>[1]DATA!C538</f>
        <v>Gallon 4 kg</v>
      </c>
      <c r="E538" s="76"/>
      <c r="F538" s="77"/>
      <c r="G538" s="78"/>
      <c r="I538" s="76">
        <f>'[1](01)'!$J538</f>
        <v>12</v>
      </c>
      <c r="J538" s="77">
        <f>'[1](01)'!$K538</f>
        <v>940.98</v>
      </c>
      <c r="K538" s="78">
        <f t="shared" si="392"/>
        <v>1</v>
      </c>
      <c r="M538" s="76">
        <f>'[1](02)'!$J538</f>
        <v>14</v>
      </c>
      <c r="N538" s="77">
        <f>'[1](02)'!$K538</f>
        <v>1076.08</v>
      </c>
      <c r="O538" s="78">
        <f t="shared" si="379"/>
        <v>0.14285714285714285</v>
      </c>
      <c r="Q538" s="76">
        <f>'[1](03)'!$J538</f>
        <v>0</v>
      </c>
      <c r="R538" s="77">
        <f>'[1](03)'!$K538</f>
        <v>0</v>
      </c>
      <c r="S538" s="78">
        <f t="shared" si="380"/>
        <v>0</v>
      </c>
      <c r="U538" s="76">
        <f>'[1](04)'!$J538</f>
        <v>0</v>
      </c>
      <c r="V538" s="77">
        <f>'[1](04)'!$K538</f>
        <v>0</v>
      </c>
      <c r="W538" s="78">
        <f t="shared" si="381"/>
        <v>0</v>
      </c>
      <c r="Y538" s="76">
        <f>'[1](05)'!$J538</f>
        <v>0</v>
      </c>
      <c r="Z538" s="77">
        <f>'[1](05)'!$K538</f>
        <v>0</v>
      </c>
      <c r="AA538" s="78">
        <f t="shared" si="382"/>
        <v>0</v>
      </c>
      <c r="AC538" s="76">
        <f>'[1](06)'!$J538</f>
        <v>0</v>
      </c>
      <c r="AD538" s="77">
        <f>'[1](06)'!$K538</f>
        <v>0</v>
      </c>
      <c r="AE538" s="78">
        <f t="shared" si="383"/>
        <v>0</v>
      </c>
      <c r="AG538" s="76">
        <f>'[1](07)'!$J538</f>
        <v>0</v>
      </c>
      <c r="AH538" s="77">
        <f>'[1](07)'!$K538</f>
        <v>0</v>
      </c>
      <c r="AI538" s="78">
        <f t="shared" si="384"/>
        <v>0</v>
      </c>
      <c r="AK538" s="76">
        <f>'[1](08)'!$J538</f>
        <v>0</v>
      </c>
      <c r="AL538" s="77">
        <f>'[1](08)'!$K538</f>
        <v>0</v>
      </c>
      <c r="AM538" s="78">
        <f t="shared" si="385"/>
        <v>0</v>
      </c>
      <c r="AO538" s="76">
        <f>'[1](09)'!$J538</f>
        <v>0</v>
      </c>
      <c r="AP538" s="77">
        <f>'[1](09)'!$K538</f>
        <v>0</v>
      </c>
      <c r="AQ538" s="78">
        <f t="shared" si="386"/>
        <v>0</v>
      </c>
      <c r="AS538" s="76">
        <f>'[1](10)'!$J538</f>
        <v>0</v>
      </c>
      <c r="AT538" s="77">
        <f>'[1](10)'!$K538</f>
        <v>0</v>
      </c>
      <c r="AU538" s="78">
        <f t="shared" si="387"/>
        <v>0</v>
      </c>
      <c r="AW538" s="76">
        <f>'[1](11)'!$J538</f>
        <v>0</v>
      </c>
      <c r="AX538" s="77">
        <f>'[1](11)'!$K538</f>
        <v>0</v>
      </c>
      <c r="AY538" s="78">
        <f t="shared" si="388"/>
        <v>0</v>
      </c>
      <c r="BA538" s="76">
        <f>'[1](12)'!$J538</f>
        <v>0</v>
      </c>
      <c r="BB538" s="77">
        <f>'[1](12)'!$K538</f>
        <v>0</v>
      </c>
      <c r="BC538" s="78">
        <f t="shared" si="389"/>
        <v>0</v>
      </c>
      <c r="BE538" s="79">
        <f t="shared" si="393"/>
        <v>14</v>
      </c>
      <c r="BF538" s="80">
        <f>IFERROR(HLOOKUP(BE538,A538:$BD$5001,$BL538,0),0)</f>
        <v>43159</v>
      </c>
      <c r="BG538" s="79">
        <f t="shared" si="394"/>
        <v>0</v>
      </c>
      <c r="BH538" s="80">
        <f>IFERROR(HLOOKUP(BG538,A538:$BD$5001,$BL538,0),0)</f>
        <v>43190</v>
      </c>
      <c r="BI538" s="10">
        <f t="shared" si="395"/>
        <v>14</v>
      </c>
      <c r="BJ538" s="11">
        <f t="shared" si="390"/>
        <v>-1</v>
      </c>
      <c r="BL538" s="9">
        <f t="shared" si="391"/>
        <v>473</v>
      </c>
    </row>
    <row r="539" spans="1:64" ht="18" customHeight="1" outlineLevel="2">
      <c r="A539" s="81">
        <f>[1]DATA!A539</f>
        <v>156025</v>
      </c>
      <c r="B539" s="82" t="str">
        <f>[1]DATA!B539</f>
        <v>Cream Caramel Sac 5 kg</v>
      </c>
      <c r="C539" s="82" t="str">
        <f>[1]DATA!C539</f>
        <v>Pkt 5 kg</v>
      </c>
      <c r="E539" s="83"/>
      <c r="F539" s="84"/>
      <c r="G539" s="85"/>
      <c r="I539" s="83">
        <f>'[1](01)'!$J539</f>
        <v>1</v>
      </c>
      <c r="J539" s="84">
        <f>'[1](01)'!$K539</f>
        <v>225</v>
      </c>
      <c r="K539" s="85">
        <f t="shared" si="392"/>
        <v>1</v>
      </c>
      <c r="M539" s="83">
        <f>'[1](02)'!$J539</f>
        <v>0</v>
      </c>
      <c r="N539" s="84">
        <f>'[1](02)'!$K539</f>
        <v>0</v>
      </c>
      <c r="O539" s="85">
        <f t="shared" si="379"/>
        <v>0</v>
      </c>
      <c r="Q539" s="83">
        <f>'[1](03)'!$J539</f>
        <v>0</v>
      </c>
      <c r="R539" s="84">
        <f>'[1](03)'!$K539</f>
        <v>0</v>
      </c>
      <c r="S539" s="85">
        <f t="shared" si="380"/>
        <v>0</v>
      </c>
      <c r="U539" s="83">
        <f>'[1](04)'!$J539</f>
        <v>0</v>
      </c>
      <c r="V539" s="84">
        <f>'[1](04)'!$K539</f>
        <v>0</v>
      </c>
      <c r="W539" s="85">
        <f t="shared" si="381"/>
        <v>0</v>
      </c>
      <c r="Y539" s="83">
        <f>'[1](05)'!$J539</f>
        <v>0</v>
      </c>
      <c r="Z539" s="84">
        <f>'[1](05)'!$K539</f>
        <v>0</v>
      </c>
      <c r="AA539" s="85">
        <f t="shared" si="382"/>
        <v>0</v>
      </c>
      <c r="AC539" s="83">
        <f>'[1](06)'!$J539</f>
        <v>0</v>
      </c>
      <c r="AD539" s="84">
        <f>'[1](06)'!$K539</f>
        <v>0</v>
      </c>
      <c r="AE539" s="85">
        <f t="shared" si="383"/>
        <v>0</v>
      </c>
      <c r="AG539" s="83">
        <f>'[1](07)'!$J539</f>
        <v>0</v>
      </c>
      <c r="AH539" s="84">
        <f>'[1](07)'!$K539</f>
        <v>0</v>
      </c>
      <c r="AI539" s="85">
        <f t="shared" si="384"/>
        <v>0</v>
      </c>
      <c r="AK539" s="83">
        <f>'[1](08)'!$J539</f>
        <v>0</v>
      </c>
      <c r="AL539" s="84">
        <f>'[1](08)'!$K539</f>
        <v>0</v>
      </c>
      <c r="AM539" s="85">
        <f t="shared" si="385"/>
        <v>0</v>
      </c>
      <c r="AO539" s="83">
        <f>'[1](09)'!$J539</f>
        <v>0</v>
      </c>
      <c r="AP539" s="84">
        <f>'[1](09)'!$K539</f>
        <v>0</v>
      </c>
      <c r="AQ539" s="85">
        <f t="shared" si="386"/>
        <v>0</v>
      </c>
      <c r="AS539" s="83">
        <f>'[1](10)'!$J539</f>
        <v>0</v>
      </c>
      <c r="AT539" s="84">
        <f>'[1](10)'!$K539</f>
        <v>0</v>
      </c>
      <c r="AU539" s="85">
        <f t="shared" si="387"/>
        <v>0</v>
      </c>
      <c r="AW539" s="83">
        <f>'[1](11)'!$J539</f>
        <v>0</v>
      </c>
      <c r="AX539" s="84">
        <f>'[1](11)'!$K539</f>
        <v>0</v>
      </c>
      <c r="AY539" s="85">
        <f t="shared" si="388"/>
        <v>0</v>
      </c>
      <c r="BA539" s="83">
        <f>'[1](12)'!$J539</f>
        <v>0</v>
      </c>
      <c r="BB539" s="84">
        <f>'[1](12)'!$K539</f>
        <v>0</v>
      </c>
      <c r="BC539" s="85">
        <f t="shared" si="389"/>
        <v>0</v>
      </c>
      <c r="BE539" s="86">
        <f t="shared" si="393"/>
        <v>1</v>
      </c>
      <c r="BF539" s="87">
        <f>IFERROR(HLOOKUP(BE539,A539:$BD$5001,$BL539,0),0)</f>
        <v>43131</v>
      </c>
      <c r="BG539" s="86">
        <f t="shared" si="394"/>
        <v>0</v>
      </c>
      <c r="BH539" s="87">
        <f>IFERROR(HLOOKUP(BG539,A539:$BD$5001,$BL539,0),0)</f>
        <v>43159</v>
      </c>
      <c r="BI539" s="88">
        <f t="shared" si="395"/>
        <v>1</v>
      </c>
      <c r="BJ539" s="89">
        <f t="shared" si="390"/>
        <v>-1</v>
      </c>
      <c r="BL539" s="9">
        <f t="shared" si="391"/>
        <v>472</v>
      </c>
    </row>
    <row r="540" spans="1:64" ht="18" customHeight="1" outlineLevel="2">
      <c r="A540" s="74">
        <f>[1]DATA!A540</f>
        <v>156028</v>
      </c>
      <c r="B540" s="75" t="str">
        <f>[1]DATA!B540</f>
        <v>Custard Powder Packet Sac</v>
      </c>
      <c r="C540" s="75" t="str">
        <f>[1]DATA!C540</f>
        <v>Kilogram</v>
      </c>
      <c r="E540" s="76"/>
      <c r="F540" s="77"/>
      <c r="G540" s="78"/>
      <c r="I540" s="76">
        <f>'[1](01)'!$J540</f>
        <v>0</v>
      </c>
      <c r="J540" s="77">
        <f>'[1](01)'!$K540</f>
        <v>0</v>
      </c>
      <c r="K540" s="78">
        <f t="shared" si="392"/>
        <v>0</v>
      </c>
      <c r="M540" s="76">
        <f>'[1](02)'!$J540</f>
        <v>0</v>
      </c>
      <c r="N540" s="77">
        <f>'[1](02)'!$K540</f>
        <v>0</v>
      </c>
      <c r="O540" s="78">
        <f t="shared" si="379"/>
        <v>0</v>
      </c>
      <c r="Q540" s="76">
        <f>'[1](03)'!$J540</f>
        <v>0</v>
      </c>
      <c r="R540" s="77">
        <f>'[1](03)'!$K540</f>
        <v>0</v>
      </c>
      <c r="S540" s="78">
        <f t="shared" si="380"/>
        <v>0</v>
      </c>
      <c r="U540" s="76">
        <f>'[1](04)'!$J540</f>
        <v>0</v>
      </c>
      <c r="V540" s="77">
        <f>'[1](04)'!$K540</f>
        <v>0</v>
      </c>
      <c r="W540" s="78">
        <f t="shared" si="381"/>
        <v>0</v>
      </c>
      <c r="Y540" s="76">
        <f>'[1](05)'!$J540</f>
        <v>0</v>
      </c>
      <c r="Z540" s="77">
        <f>'[1](05)'!$K540</f>
        <v>0</v>
      </c>
      <c r="AA540" s="78">
        <f t="shared" si="382"/>
        <v>0</v>
      </c>
      <c r="AC540" s="76">
        <f>'[1](06)'!$J540</f>
        <v>0</v>
      </c>
      <c r="AD540" s="77">
        <f>'[1](06)'!$K540</f>
        <v>0</v>
      </c>
      <c r="AE540" s="78">
        <f t="shared" si="383"/>
        <v>0</v>
      </c>
      <c r="AG540" s="76">
        <f>'[1](07)'!$J540</f>
        <v>0</v>
      </c>
      <c r="AH540" s="77">
        <f>'[1](07)'!$K540</f>
        <v>0</v>
      </c>
      <c r="AI540" s="78">
        <f t="shared" si="384"/>
        <v>0</v>
      </c>
      <c r="AK540" s="76">
        <f>'[1](08)'!$J540</f>
        <v>0</v>
      </c>
      <c r="AL540" s="77">
        <f>'[1](08)'!$K540</f>
        <v>0</v>
      </c>
      <c r="AM540" s="78">
        <f t="shared" si="385"/>
        <v>0</v>
      </c>
      <c r="AO540" s="76">
        <f>'[1](09)'!$J540</f>
        <v>0</v>
      </c>
      <c r="AP540" s="77">
        <f>'[1](09)'!$K540</f>
        <v>0</v>
      </c>
      <c r="AQ540" s="78">
        <f t="shared" si="386"/>
        <v>0</v>
      </c>
      <c r="AS540" s="76">
        <f>'[1](10)'!$J540</f>
        <v>0</v>
      </c>
      <c r="AT540" s="77">
        <f>'[1](10)'!$K540</f>
        <v>0</v>
      </c>
      <c r="AU540" s="78">
        <f t="shared" si="387"/>
        <v>0</v>
      </c>
      <c r="AW540" s="76">
        <f>'[1](11)'!$J540</f>
        <v>0</v>
      </c>
      <c r="AX540" s="77">
        <f>'[1](11)'!$K540</f>
        <v>0</v>
      </c>
      <c r="AY540" s="78">
        <f t="shared" si="388"/>
        <v>0</v>
      </c>
      <c r="BA540" s="76">
        <f>'[1](12)'!$J540</f>
        <v>0</v>
      </c>
      <c r="BB540" s="77">
        <f>'[1](12)'!$K540</f>
        <v>0</v>
      </c>
      <c r="BC540" s="78">
        <f t="shared" si="389"/>
        <v>0</v>
      </c>
      <c r="BE540" s="79">
        <f t="shared" si="393"/>
        <v>0</v>
      </c>
      <c r="BF540" s="80">
        <f>IFERROR(HLOOKUP(BE540,A540:$BD$5001,$BL540,0),0)</f>
        <v>43131</v>
      </c>
      <c r="BG540" s="79">
        <f t="shared" si="394"/>
        <v>0</v>
      </c>
      <c r="BH540" s="80">
        <f>IFERROR(HLOOKUP(BG540,A540:$BD$5001,$BL540,0),0)</f>
        <v>43131</v>
      </c>
      <c r="BI540" s="10">
        <f t="shared" si="395"/>
        <v>0</v>
      </c>
      <c r="BJ540" s="11">
        <f t="shared" si="390"/>
        <v>0</v>
      </c>
      <c r="BL540" s="9">
        <f t="shared" si="391"/>
        <v>471</v>
      </c>
    </row>
    <row r="541" spans="1:64" s="100" customFormat="1" ht="18" customHeight="1" outlineLevel="1">
      <c r="A541" s="90">
        <f>[1]DATA!A541</f>
        <v>0</v>
      </c>
      <c r="B541" s="91" t="str">
        <f>[1]DATA!B541</f>
        <v>Total Improvements</v>
      </c>
      <c r="C541" s="91">
        <f>[1]DATA!C541</f>
        <v>0</v>
      </c>
      <c r="D541" s="92"/>
      <c r="E541" s="93"/>
      <c r="F541" s="94"/>
      <c r="G541" s="95"/>
      <c r="H541" s="92"/>
      <c r="I541" s="93"/>
      <c r="J541" s="94">
        <f>'[1](01)'!$K541</f>
        <v>18588.2</v>
      </c>
      <c r="K541" s="95"/>
      <c r="L541" s="92"/>
      <c r="M541" s="93"/>
      <c r="N541" s="94">
        <f>'[1](02)'!$K541</f>
        <v>18283.150000000001</v>
      </c>
      <c r="O541" s="95"/>
      <c r="P541" s="92"/>
      <c r="Q541" s="93"/>
      <c r="R541" s="94">
        <f>'[1](03)'!$K541</f>
        <v>0</v>
      </c>
      <c r="S541" s="95"/>
      <c r="T541" s="92"/>
      <c r="U541" s="93"/>
      <c r="V541" s="94">
        <f>'[1](04)'!$K541</f>
        <v>0</v>
      </c>
      <c r="W541" s="95"/>
      <c r="X541" s="92"/>
      <c r="Y541" s="93"/>
      <c r="Z541" s="94">
        <f>'[1](05)'!$K541</f>
        <v>0</v>
      </c>
      <c r="AA541" s="95"/>
      <c r="AB541" s="92"/>
      <c r="AC541" s="93"/>
      <c r="AD541" s="94">
        <f>'[1](06)'!$K541</f>
        <v>0</v>
      </c>
      <c r="AE541" s="95"/>
      <c r="AF541" s="92"/>
      <c r="AG541" s="93"/>
      <c r="AH541" s="94">
        <f>'[1](07)'!$K541</f>
        <v>0</v>
      </c>
      <c r="AI541" s="95"/>
      <c r="AJ541" s="92"/>
      <c r="AK541" s="93"/>
      <c r="AL541" s="94">
        <f>'[1](08)'!$K541</f>
        <v>0</v>
      </c>
      <c r="AM541" s="95"/>
      <c r="AN541" s="92"/>
      <c r="AO541" s="93"/>
      <c r="AP541" s="94">
        <f>'[1](09)'!$K541</f>
        <v>0</v>
      </c>
      <c r="AQ541" s="95"/>
      <c r="AR541" s="92"/>
      <c r="AS541" s="93"/>
      <c r="AT541" s="94">
        <f>'[1](10)'!$K541</f>
        <v>0</v>
      </c>
      <c r="AU541" s="95"/>
      <c r="AV541" s="92"/>
      <c r="AW541" s="93"/>
      <c r="AX541" s="94">
        <f>'[1](11)'!$K541</f>
        <v>0</v>
      </c>
      <c r="AY541" s="95"/>
      <c r="AZ541" s="92"/>
      <c r="BA541" s="93"/>
      <c r="BB541" s="94">
        <f>'[1](12)'!$K541</f>
        <v>0</v>
      </c>
      <c r="BC541" s="95"/>
      <c r="BD541" s="92"/>
      <c r="BE541" s="96"/>
      <c r="BF541" s="97"/>
      <c r="BG541" s="96"/>
      <c r="BH541" s="97"/>
      <c r="BI541" s="98"/>
      <c r="BJ541" s="99">
        <f t="shared" si="390"/>
        <v>0</v>
      </c>
      <c r="BK541" s="92"/>
      <c r="BL541" s="9">
        <f t="shared" si="391"/>
        <v>470</v>
      </c>
    </row>
    <row r="542" spans="1:64" ht="18" customHeight="1" outlineLevel="2">
      <c r="A542" s="101">
        <f>[1]DATA!A542</f>
        <v>0</v>
      </c>
      <c r="B542" s="102" t="str">
        <f>[1]DATA!B542</f>
        <v>Pastry Products</v>
      </c>
      <c r="C542" s="102">
        <f>[1]DATA!C542</f>
        <v>0</v>
      </c>
      <c r="E542" s="103"/>
      <c r="F542" s="104"/>
      <c r="G542" s="105"/>
      <c r="I542" s="103"/>
      <c r="J542" s="104"/>
      <c r="K542" s="105"/>
      <c r="M542" s="103"/>
      <c r="N542" s="104"/>
      <c r="O542" s="105"/>
      <c r="Q542" s="103"/>
      <c r="R542" s="104"/>
      <c r="S542" s="105"/>
      <c r="U542" s="103"/>
      <c r="V542" s="104"/>
      <c r="W542" s="105"/>
      <c r="Y542" s="103"/>
      <c r="Z542" s="104"/>
      <c r="AA542" s="105"/>
      <c r="AC542" s="103"/>
      <c r="AD542" s="104"/>
      <c r="AE542" s="105"/>
      <c r="AG542" s="103"/>
      <c r="AH542" s="104"/>
      <c r="AI542" s="105"/>
      <c r="AK542" s="103"/>
      <c r="AL542" s="104"/>
      <c r="AM542" s="105"/>
      <c r="AO542" s="103"/>
      <c r="AP542" s="104"/>
      <c r="AQ542" s="105"/>
      <c r="AS542" s="103"/>
      <c r="AT542" s="104"/>
      <c r="AU542" s="105"/>
      <c r="AW542" s="103"/>
      <c r="AX542" s="104"/>
      <c r="AY542" s="105"/>
      <c r="BA542" s="103"/>
      <c r="BB542" s="104"/>
      <c r="BC542" s="105"/>
      <c r="BE542" s="106"/>
      <c r="BF542" s="107"/>
      <c r="BG542" s="106"/>
      <c r="BH542" s="107"/>
      <c r="BI542" s="108"/>
      <c r="BJ542" s="109">
        <f t="shared" si="390"/>
        <v>0</v>
      </c>
      <c r="BL542" s="9">
        <f t="shared" si="391"/>
        <v>469</v>
      </c>
    </row>
    <row r="543" spans="1:64" ht="18" customHeight="1" outlineLevel="2">
      <c r="A543" s="74">
        <f>[1]DATA!A543</f>
        <v>157001</v>
      </c>
      <c r="B543" s="75" t="str">
        <f>[1]DATA!B543</f>
        <v>Paste Almond</v>
      </c>
      <c r="C543" s="75" t="str">
        <f>[1]DATA!C543</f>
        <v>Box 5 kg</v>
      </c>
      <c r="E543" s="76"/>
      <c r="F543" s="77"/>
      <c r="G543" s="78"/>
      <c r="I543" s="76">
        <f>'[1](01)'!$J543</f>
        <v>0</v>
      </c>
      <c r="J543" s="77">
        <f>'[1](01)'!$K543</f>
        <v>0</v>
      </c>
      <c r="K543" s="78">
        <f t="shared" si="392"/>
        <v>0</v>
      </c>
      <c r="M543" s="76">
        <f>'[1](02)'!$J543</f>
        <v>0</v>
      </c>
      <c r="N543" s="77">
        <f>'[1](02)'!$K543</f>
        <v>0</v>
      </c>
      <c r="O543" s="78">
        <f t="shared" ref="O543:O553" si="396">IF(M543&gt;=I543,IFERROR(SUM(M543-I543)/M543,0),IF(M543&lt;=I543,IFERROR(-SUM(I543-M543)/M543,0)))</f>
        <v>0</v>
      </c>
      <c r="Q543" s="76">
        <f>'[1](03)'!$J543</f>
        <v>0</v>
      </c>
      <c r="R543" s="77">
        <f>'[1](03)'!$K543</f>
        <v>0</v>
      </c>
      <c r="S543" s="78">
        <f t="shared" ref="S543:S553" si="397">IF(Q543&gt;=M543,IFERROR(SUM(Q543-M543)/Q543,0),IF(Q543&lt;=M543,IFERROR(-SUM(M543-Q543)/Q543,0)))</f>
        <v>0</v>
      </c>
      <c r="U543" s="76">
        <f>'[1](04)'!$J543</f>
        <v>0</v>
      </c>
      <c r="V543" s="77">
        <f>'[1](04)'!$K543</f>
        <v>0</v>
      </c>
      <c r="W543" s="78">
        <f t="shared" ref="W543:W553" si="398">IF(U543&gt;=Q543,IFERROR(SUM(U543-Q543)/U543,0),IF(U543&lt;=Q543,IFERROR(-SUM(Q543-U543)/U543,0)))</f>
        <v>0</v>
      </c>
      <c r="Y543" s="76">
        <f>'[1](05)'!$J543</f>
        <v>0</v>
      </c>
      <c r="Z543" s="77">
        <f>'[1](05)'!$K543</f>
        <v>0</v>
      </c>
      <c r="AA543" s="78">
        <f t="shared" ref="AA543:AA553" si="399">IF(Y543&gt;=U543,IFERROR(SUM(Y543-U543)/Y543,0),IF(Y543&lt;=U543,IFERROR(-SUM(U543-Y543)/Y543,0)))</f>
        <v>0</v>
      </c>
      <c r="AC543" s="76">
        <f>'[1](06)'!$J543</f>
        <v>0</v>
      </c>
      <c r="AD543" s="77">
        <f>'[1](06)'!$K543</f>
        <v>0</v>
      </c>
      <c r="AE543" s="78">
        <f t="shared" ref="AE543:AE553" si="400">IF(AC543&gt;=Y543,IFERROR(SUM(AC543-Y543)/AC543,0),IF(AC543&lt;=Y543,IFERROR(-SUM(Y543-AC543)/AC543,0)))</f>
        <v>0</v>
      </c>
      <c r="AG543" s="76">
        <f>'[1](07)'!$J543</f>
        <v>0</v>
      </c>
      <c r="AH543" s="77">
        <f>'[1](07)'!$K543</f>
        <v>0</v>
      </c>
      <c r="AI543" s="78">
        <f t="shared" ref="AI543:AI553" si="401">IF(AG543&gt;=AC543,IFERROR(SUM(AG543-AC543)/AG543,0),IF(AG543&lt;=AC543,IFERROR(-SUM(AC543-AG543)/AG543,0)))</f>
        <v>0</v>
      </c>
      <c r="AK543" s="76">
        <f>'[1](08)'!$J543</f>
        <v>0</v>
      </c>
      <c r="AL543" s="77">
        <f>'[1](08)'!$K543</f>
        <v>0</v>
      </c>
      <c r="AM543" s="78">
        <f t="shared" ref="AM543:AM553" si="402">IF(AK543&gt;=AG543,IFERROR(SUM(AK543-AG543)/AK543,0),IF(AK543&lt;=AG543,IFERROR(-SUM(AG543-AK543)/AK543,0)))</f>
        <v>0</v>
      </c>
      <c r="AO543" s="76">
        <f>'[1](09)'!$J543</f>
        <v>0</v>
      </c>
      <c r="AP543" s="77">
        <f>'[1](09)'!$K543</f>
        <v>0</v>
      </c>
      <c r="AQ543" s="78">
        <f t="shared" ref="AQ543:AQ553" si="403">IF(AO543&gt;=AK543,IFERROR(SUM(AO543-AK543)/AO543,0),IF(AO543&lt;=AK543,IFERROR(-SUM(AK543-AO543)/AO543,0)))</f>
        <v>0</v>
      </c>
      <c r="AS543" s="76">
        <f>'[1](10)'!$J543</f>
        <v>0</v>
      </c>
      <c r="AT543" s="77">
        <f>'[1](10)'!$K543</f>
        <v>0</v>
      </c>
      <c r="AU543" s="78">
        <f t="shared" ref="AU543:AU553" si="404">IF(AS543&gt;=AO543,IFERROR(SUM(AS543-AO543)/AS543,0),IF(AS543&lt;=AO543,IFERROR(-SUM(AO543-AS543)/AS543,0)))</f>
        <v>0</v>
      </c>
      <c r="AW543" s="76">
        <f>'[1](11)'!$J543</f>
        <v>0</v>
      </c>
      <c r="AX543" s="77">
        <f>'[1](11)'!$K543</f>
        <v>0</v>
      </c>
      <c r="AY543" s="78">
        <f t="shared" ref="AY543:AY553" si="405">IF(AW543&gt;=AS543,IFERROR(SUM(AW543-AS543)/AW543,0),IF(AW543&lt;=AS543,IFERROR(-SUM(AS543-AW543)/AW543,0)))</f>
        <v>0</v>
      </c>
      <c r="BA543" s="76">
        <f>'[1](12)'!$J543</f>
        <v>0</v>
      </c>
      <c r="BB543" s="77">
        <f>'[1](12)'!$K543</f>
        <v>0</v>
      </c>
      <c r="BC543" s="78">
        <f t="shared" ref="BC543:BC553" si="406">IF(BA543&gt;=AW543,IFERROR(SUM(BA543-AW543)/BA543,0),IF(BA543&lt;=AW543,IFERROR(-SUM(AW543-BA543)/BA543,0)))</f>
        <v>0</v>
      </c>
      <c r="BE543" s="79">
        <f t="shared" si="393"/>
        <v>0</v>
      </c>
      <c r="BF543" s="80">
        <f>IFERROR(HLOOKUP(BE543,A543:$BD$5001,$BL543,0),0)</f>
        <v>43131</v>
      </c>
      <c r="BG543" s="79">
        <f t="shared" si="394"/>
        <v>0</v>
      </c>
      <c r="BH543" s="80">
        <f>IFERROR(HLOOKUP(BG543,A543:$BD$5001,$BL543,0),0)</f>
        <v>43131</v>
      </c>
      <c r="BI543" s="10">
        <f t="shared" si="395"/>
        <v>0</v>
      </c>
      <c r="BJ543" s="11">
        <f t="shared" si="390"/>
        <v>0</v>
      </c>
      <c r="BL543" s="9">
        <f t="shared" si="391"/>
        <v>468</v>
      </c>
    </row>
    <row r="544" spans="1:64" ht="18" customHeight="1" outlineLevel="2">
      <c r="A544" s="81">
        <f>[1]DATA!A544</f>
        <v>157002</v>
      </c>
      <c r="B544" s="82" t="str">
        <f>[1]DATA!B544</f>
        <v>Paste Fondant</v>
      </c>
      <c r="C544" s="82" t="str">
        <f>[1]DATA!C544</f>
        <v>Box 5 kg</v>
      </c>
      <c r="E544" s="83"/>
      <c r="F544" s="84"/>
      <c r="G544" s="85"/>
      <c r="I544" s="83">
        <f>'[1](01)'!$J544</f>
        <v>0</v>
      </c>
      <c r="J544" s="84">
        <f>'[1](01)'!$K544</f>
        <v>0</v>
      </c>
      <c r="K544" s="85">
        <f t="shared" si="392"/>
        <v>0</v>
      </c>
      <c r="M544" s="83">
        <f>'[1](02)'!$J544</f>
        <v>0</v>
      </c>
      <c r="N544" s="84">
        <f>'[1](02)'!$K544</f>
        <v>0</v>
      </c>
      <c r="O544" s="85">
        <f t="shared" si="396"/>
        <v>0</v>
      </c>
      <c r="Q544" s="83">
        <f>'[1](03)'!$J544</f>
        <v>0</v>
      </c>
      <c r="R544" s="84">
        <f>'[1](03)'!$K544</f>
        <v>0</v>
      </c>
      <c r="S544" s="85">
        <f t="shared" si="397"/>
        <v>0</v>
      </c>
      <c r="U544" s="83">
        <f>'[1](04)'!$J544</f>
        <v>0</v>
      </c>
      <c r="V544" s="84">
        <f>'[1](04)'!$K544</f>
        <v>0</v>
      </c>
      <c r="W544" s="85">
        <f t="shared" si="398"/>
        <v>0</v>
      </c>
      <c r="Y544" s="83">
        <f>'[1](05)'!$J544</f>
        <v>0</v>
      </c>
      <c r="Z544" s="84">
        <f>'[1](05)'!$K544</f>
        <v>0</v>
      </c>
      <c r="AA544" s="85">
        <f t="shared" si="399"/>
        <v>0</v>
      </c>
      <c r="AC544" s="83">
        <f>'[1](06)'!$J544</f>
        <v>0</v>
      </c>
      <c r="AD544" s="84">
        <f>'[1](06)'!$K544</f>
        <v>0</v>
      </c>
      <c r="AE544" s="85">
        <f t="shared" si="400"/>
        <v>0</v>
      </c>
      <c r="AG544" s="83">
        <f>'[1](07)'!$J544</f>
        <v>0</v>
      </c>
      <c r="AH544" s="84">
        <f>'[1](07)'!$K544</f>
        <v>0</v>
      </c>
      <c r="AI544" s="85">
        <f t="shared" si="401"/>
        <v>0</v>
      </c>
      <c r="AK544" s="83">
        <f>'[1](08)'!$J544</f>
        <v>0</v>
      </c>
      <c r="AL544" s="84">
        <f>'[1](08)'!$K544</f>
        <v>0</v>
      </c>
      <c r="AM544" s="85">
        <f t="shared" si="402"/>
        <v>0</v>
      </c>
      <c r="AO544" s="83">
        <f>'[1](09)'!$J544</f>
        <v>0</v>
      </c>
      <c r="AP544" s="84">
        <f>'[1](09)'!$K544</f>
        <v>0</v>
      </c>
      <c r="AQ544" s="85">
        <f t="shared" si="403"/>
        <v>0</v>
      </c>
      <c r="AS544" s="83">
        <f>'[1](10)'!$J544</f>
        <v>0</v>
      </c>
      <c r="AT544" s="84">
        <f>'[1](10)'!$K544</f>
        <v>0</v>
      </c>
      <c r="AU544" s="85">
        <f t="shared" si="404"/>
        <v>0</v>
      </c>
      <c r="AW544" s="83">
        <f>'[1](11)'!$J544</f>
        <v>0</v>
      </c>
      <c r="AX544" s="84">
        <f>'[1](11)'!$K544</f>
        <v>0</v>
      </c>
      <c r="AY544" s="85">
        <f t="shared" si="405"/>
        <v>0</v>
      </c>
      <c r="BA544" s="83">
        <f>'[1](12)'!$J544</f>
        <v>0</v>
      </c>
      <c r="BB544" s="84">
        <f>'[1](12)'!$K544</f>
        <v>0</v>
      </c>
      <c r="BC544" s="85">
        <f t="shared" si="406"/>
        <v>0</v>
      </c>
      <c r="BE544" s="86">
        <f t="shared" si="393"/>
        <v>0</v>
      </c>
      <c r="BF544" s="87">
        <f>IFERROR(HLOOKUP(BE544,A544:$BD$5001,$BL544,0),0)</f>
        <v>43131</v>
      </c>
      <c r="BG544" s="86">
        <f t="shared" si="394"/>
        <v>0</v>
      </c>
      <c r="BH544" s="87">
        <f>IFERROR(HLOOKUP(BG544,A544:$BD$5001,$BL544,0),0)</f>
        <v>43131</v>
      </c>
      <c r="BI544" s="88">
        <f t="shared" si="395"/>
        <v>0</v>
      </c>
      <c r="BJ544" s="89">
        <f t="shared" si="390"/>
        <v>0</v>
      </c>
      <c r="BL544" s="9">
        <f t="shared" si="391"/>
        <v>467</v>
      </c>
    </row>
    <row r="545" spans="1:64" ht="18" customHeight="1" outlineLevel="2">
      <c r="A545" s="74">
        <f>[1]DATA!A545</f>
        <v>157003</v>
      </c>
      <c r="B545" s="75" t="str">
        <f>[1]DATA!B545</f>
        <v>Paste Hazelnut</v>
      </c>
      <c r="C545" s="75" t="str">
        <f>[1]DATA!C545</f>
        <v>Box 5 kg</v>
      </c>
      <c r="E545" s="76"/>
      <c r="F545" s="77"/>
      <c r="G545" s="78"/>
      <c r="I545" s="76">
        <f>'[1](01)'!$J545</f>
        <v>0</v>
      </c>
      <c r="J545" s="77">
        <f>'[1](01)'!$K545</f>
        <v>0</v>
      </c>
      <c r="K545" s="78">
        <f t="shared" si="392"/>
        <v>0</v>
      </c>
      <c r="M545" s="76">
        <f>'[1](02)'!$J545</f>
        <v>0</v>
      </c>
      <c r="N545" s="77">
        <f>'[1](02)'!$K545</f>
        <v>0</v>
      </c>
      <c r="O545" s="78">
        <f t="shared" si="396"/>
        <v>0</v>
      </c>
      <c r="Q545" s="76">
        <f>'[1](03)'!$J545</f>
        <v>0</v>
      </c>
      <c r="R545" s="77">
        <f>'[1](03)'!$K545</f>
        <v>0</v>
      </c>
      <c r="S545" s="78">
        <f t="shared" si="397"/>
        <v>0</v>
      </c>
      <c r="U545" s="76">
        <f>'[1](04)'!$J545</f>
        <v>0</v>
      </c>
      <c r="V545" s="77">
        <f>'[1](04)'!$K545</f>
        <v>0</v>
      </c>
      <c r="W545" s="78">
        <f t="shared" si="398"/>
        <v>0</v>
      </c>
      <c r="Y545" s="76">
        <f>'[1](05)'!$J545</f>
        <v>0</v>
      </c>
      <c r="Z545" s="77">
        <f>'[1](05)'!$K545</f>
        <v>0</v>
      </c>
      <c r="AA545" s="78">
        <f t="shared" si="399"/>
        <v>0</v>
      </c>
      <c r="AC545" s="76">
        <f>'[1](06)'!$J545</f>
        <v>0</v>
      </c>
      <c r="AD545" s="77">
        <f>'[1](06)'!$K545</f>
        <v>0</v>
      </c>
      <c r="AE545" s="78">
        <f t="shared" si="400"/>
        <v>0</v>
      </c>
      <c r="AG545" s="76">
        <f>'[1](07)'!$J545</f>
        <v>0</v>
      </c>
      <c r="AH545" s="77">
        <f>'[1](07)'!$K545</f>
        <v>0</v>
      </c>
      <c r="AI545" s="78">
        <f t="shared" si="401"/>
        <v>0</v>
      </c>
      <c r="AK545" s="76">
        <f>'[1](08)'!$J545</f>
        <v>0</v>
      </c>
      <c r="AL545" s="77">
        <f>'[1](08)'!$K545</f>
        <v>0</v>
      </c>
      <c r="AM545" s="78">
        <f t="shared" si="402"/>
        <v>0</v>
      </c>
      <c r="AO545" s="76">
        <f>'[1](09)'!$J545</f>
        <v>0</v>
      </c>
      <c r="AP545" s="77">
        <f>'[1](09)'!$K545</f>
        <v>0</v>
      </c>
      <c r="AQ545" s="78">
        <f t="shared" si="403"/>
        <v>0</v>
      </c>
      <c r="AS545" s="76">
        <f>'[1](10)'!$J545</f>
        <v>0</v>
      </c>
      <c r="AT545" s="77">
        <f>'[1](10)'!$K545</f>
        <v>0</v>
      </c>
      <c r="AU545" s="78">
        <f t="shared" si="404"/>
        <v>0</v>
      </c>
      <c r="AW545" s="76">
        <f>'[1](11)'!$J545</f>
        <v>0</v>
      </c>
      <c r="AX545" s="77">
        <f>'[1](11)'!$K545</f>
        <v>0</v>
      </c>
      <c r="AY545" s="78">
        <f t="shared" si="405"/>
        <v>0</v>
      </c>
      <c r="BA545" s="76">
        <f>'[1](12)'!$J545</f>
        <v>0</v>
      </c>
      <c r="BB545" s="77">
        <f>'[1](12)'!$K545</f>
        <v>0</v>
      </c>
      <c r="BC545" s="78">
        <f t="shared" si="406"/>
        <v>0</v>
      </c>
      <c r="BE545" s="79">
        <f t="shared" si="393"/>
        <v>0</v>
      </c>
      <c r="BF545" s="80">
        <f>IFERROR(HLOOKUP(BE545,A545:$BD$5001,$BL545,0),0)</f>
        <v>43131</v>
      </c>
      <c r="BG545" s="79">
        <f t="shared" si="394"/>
        <v>0</v>
      </c>
      <c r="BH545" s="80">
        <f>IFERROR(HLOOKUP(BG545,A545:$BD$5001,$BL545,0),0)</f>
        <v>43131</v>
      </c>
      <c r="BI545" s="10">
        <f t="shared" si="395"/>
        <v>0</v>
      </c>
      <c r="BJ545" s="11">
        <f t="shared" si="390"/>
        <v>0</v>
      </c>
      <c r="BL545" s="9">
        <f t="shared" si="391"/>
        <v>466</v>
      </c>
    </row>
    <row r="546" spans="1:64" ht="18" customHeight="1" outlineLevel="2">
      <c r="A546" s="81">
        <f>[1]DATA!A546</f>
        <v>157004</v>
      </c>
      <c r="B546" s="82" t="str">
        <f>[1]DATA!B546</f>
        <v>Honey Glucose Gallon 20 kg</v>
      </c>
      <c r="C546" s="82" t="str">
        <f>[1]DATA!C546</f>
        <v>Tin 20 Kg</v>
      </c>
      <c r="E546" s="83"/>
      <c r="F546" s="84"/>
      <c r="G546" s="85"/>
      <c r="I546" s="83">
        <f>'[1](01)'!$J546</f>
        <v>1</v>
      </c>
      <c r="J546" s="84">
        <f>'[1](01)'!$K546</f>
        <v>237.5</v>
      </c>
      <c r="K546" s="85">
        <f t="shared" si="392"/>
        <v>1</v>
      </c>
      <c r="M546" s="83">
        <f>'[1](02)'!$J546</f>
        <v>0</v>
      </c>
      <c r="N546" s="84">
        <f>'[1](02)'!$K546</f>
        <v>0</v>
      </c>
      <c r="O546" s="85">
        <f t="shared" si="396"/>
        <v>0</v>
      </c>
      <c r="Q546" s="83">
        <f>'[1](03)'!$J546</f>
        <v>0</v>
      </c>
      <c r="R546" s="84">
        <f>'[1](03)'!$K546</f>
        <v>0</v>
      </c>
      <c r="S546" s="85">
        <f t="shared" si="397"/>
        <v>0</v>
      </c>
      <c r="U546" s="83">
        <f>'[1](04)'!$J546</f>
        <v>0</v>
      </c>
      <c r="V546" s="84">
        <f>'[1](04)'!$K546</f>
        <v>0</v>
      </c>
      <c r="W546" s="85">
        <f t="shared" si="398"/>
        <v>0</v>
      </c>
      <c r="Y546" s="83">
        <f>'[1](05)'!$J546</f>
        <v>0</v>
      </c>
      <c r="Z546" s="84">
        <f>'[1](05)'!$K546</f>
        <v>0</v>
      </c>
      <c r="AA546" s="85">
        <f t="shared" si="399"/>
        <v>0</v>
      </c>
      <c r="AC546" s="83">
        <f>'[1](06)'!$J546</f>
        <v>0</v>
      </c>
      <c r="AD546" s="84">
        <f>'[1](06)'!$K546</f>
        <v>0</v>
      </c>
      <c r="AE546" s="85">
        <f t="shared" si="400"/>
        <v>0</v>
      </c>
      <c r="AG546" s="83">
        <f>'[1](07)'!$J546</f>
        <v>0</v>
      </c>
      <c r="AH546" s="84">
        <f>'[1](07)'!$K546</f>
        <v>0</v>
      </c>
      <c r="AI546" s="85">
        <f t="shared" si="401"/>
        <v>0</v>
      </c>
      <c r="AK546" s="83">
        <f>'[1](08)'!$J546</f>
        <v>0</v>
      </c>
      <c r="AL546" s="84">
        <f>'[1](08)'!$K546</f>
        <v>0</v>
      </c>
      <c r="AM546" s="85">
        <f t="shared" si="402"/>
        <v>0</v>
      </c>
      <c r="AO546" s="83">
        <f>'[1](09)'!$J546</f>
        <v>0</v>
      </c>
      <c r="AP546" s="84">
        <f>'[1](09)'!$K546</f>
        <v>0</v>
      </c>
      <c r="AQ546" s="85">
        <f t="shared" si="403"/>
        <v>0</v>
      </c>
      <c r="AS546" s="83">
        <f>'[1](10)'!$J546</f>
        <v>0</v>
      </c>
      <c r="AT546" s="84">
        <f>'[1](10)'!$K546</f>
        <v>0</v>
      </c>
      <c r="AU546" s="85">
        <f t="shared" si="404"/>
        <v>0</v>
      </c>
      <c r="AW546" s="83">
        <f>'[1](11)'!$J546</f>
        <v>0</v>
      </c>
      <c r="AX546" s="84">
        <f>'[1](11)'!$K546</f>
        <v>0</v>
      </c>
      <c r="AY546" s="85">
        <f t="shared" si="405"/>
        <v>0</v>
      </c>
      <c r="BA546" s="83">
        <f>'[1](12)'!$J546</f>
        <v>0</v>
      </c>
      <c r="BB546" s="84">
        <f>'[1](12)'!$K546</f>
        <v>0</v>
      </c>
      <c r="BC546" s="85">
        <f t="shared" si="406"/>
        <v>0</v>
      </c>
      <c r="BE546" s="86">
        <f t="shared" si="393"/>
        <v>1</v>
      </c>
      <c r="BF546" s="87">
        <f>IFERROR(HLOOKUP(BE546,A546:$BD$5001,$BL546,0),0)</f>
        <v>43131</v>
      </c>
      <c r="BG546" s="86">
        <f t="shared" si="394"/>
        <v>0</v>
      </c>
      <c r="BH546" s="87">
        <f>IFERROR(HLOOKUP(BG546,A546:$BD$5001,$BL546,0),0)</f>
        <v>43159</v>
      </c>
      <c r="BI546" s="88">
        <f t="shared" si="395"/>
        <v>1</v>
      </c>
      <c r="BJ546" s="89">
        <f t="shared" si="390"/>
        <v>-1</v>
      </c>
      <c r="BL546" s="9">
        <f t="shared" si="391"/>
        <v>465</v>
      </c>
    </row>
    <row r="547" spans="1:64" ht="18" customHeight="1" outlineLevel="2">
      <c r="A547" s="74">
        <f>[1]DATA!A547</f>
        <v>157006</v>
      </c>
      <c r="B547" s="75" t="str">
        <f>[1]DATA!B547</f>
        <v>Peaches Compote</v>
      </c>
      <c r="C547" s="75" t="str">
        <f>[1]DATA!C547</f>
        <v>Can 820 Gr</v>
      </c>
      <c r="E547" s="76"/>
      <c r="F547" s="77"/>
      <c r="G547" s="78"/>
      <c r="I547" s="76">
        <f>'[1](01)'!$J547</f>
        <v>7</v>
      </c>
      <c r="J547" s="77">
        <f>'[1](01)'!$K547</f>
        <v>189.02</v>
      </c>
      <c r="K547" s="78">
        <f t="shared" si="392"/>
        <v>1</v>
      </c>
      <c r="M547" s="76">
        <f>'[1](02)'!$J547</f>
        <v>14</v>
      </c>
      <c r="N547" s="77">
        <f>'[1](02)'!$K547</f>
        <v>400.88</v>
      </c>
      <c r="O547" s="78">
        <f t="shared" si="396"/>
        <v>0.5</v>
      </c>
      <c r="Q547" s="76">
        <f>'[1](03)'!$J547</f>
        <v>0</v>
      </c>
      <c r="R547" s="77">
        <f>'[1](03)'!$K547</f>
        <v>0</v>
      </c>
      <c r="S547" s="78">
        <f t="shared" si="397"/>
        <v>0</v>
      </c>
      <c r="U547" s="76">
        <f>'[1](04)'!$J547</f>
        <v>0</v>
      </c>
      <c r="V547" s="77">
        <f>'[1](04)'!$K547</f>
        <v>0</v>
      </c>
      <c r="W547" s="78">
        <f t="shared" si="398"/>
        <v>0</v>
      </c>
      <c r="Y547" s="76">
        <f>'[1](05)'!$J547</f>
        <v>0</v>
      </c>
      <c r="Z547" s="77">
        <f>'[1](05)'!$K547</f>
        <v>0</v>
      </c>
      <c r="AA547" s="78">
        <f t="shared" si="399"/>
        <v>0</v>
      </c>
      <c r="AC547" s="76">
        <f>'[1](06)'!$J547</f>
        <v>0</v>
      </c>
      <c r="AD547" s="77">
        <f>'[1](06)'!$K547</f>
        <v>0</v>
      </c>
      <c r="AE547" s="78">
        <f t="shared" si="400"/>
        <v>0</v>
      </c>
      <c r="AG547" s="76">
        <f>'[1](07)'!$J547</f>
        <v>0</v>
      </c>
      <c r="AH547" s="77">
        <f>'[1](07)'!$K547</f>
        <v>0</v>
      </c>
      <c r="AI547" s="78">
        <f t="shared" si="401"/>
        <v>0</v>
      </c>
      <c r="AK547" s="76">
        <f>'[1](08)'!$J547</f>
        <v>0</v>
      </c>
      <c r="AL547" s="77">
        <f>'[1](08)'!$K547</f>
        <v>0</v>
      </c>
      <c r="AM547" s="78">
        <f t="shared" si="402"/>
        <v>0</v>
      </c>
      <c r="AO547" s="76">
        <f>'[1](09)'!$J547</f>
        <v>0</v>
      </c>
      <c r="AP547" s="77">
        <f>'[1](09)'!$K547</f>
        <v>0</v>
      </c>
      <c r="AQ547" s="78">
        <f t="shared" si="403"/>
        <v>0</v>
      </c>
      <c r="AS547" s="76">
        <f>'[1](10)'!$J547</f>
        <v>0</v>
      </c>
      <c r="AT547" s="77">
        <f>'[1](10)'!$K547</f>
        <v>0</v>
      </c>
      <c r="AU547" s="78">
        <f t="shared" si="404"/>
        <v>0</v>
      </c>
      <c r="AW547" s="76">
        <f>'[1](11)'!$J547</f>
        <v>0</v>
      </c>
      <c r="AX547" s="77">
        <f>'[1](11)'!$K547</f>
        <v>0</v>
      </c>
      <c r="AY547" s="78">
        <f t="shared" si="405"/>
        <v>0</v>
      </c>
      <c r="BA547" s="76">
        <f>'[1](12)'!$J547</f>
        <v>0</v>
      </c>
      <c r="BB547" s="77">
        <f>'[1](12)'!$K547</f>
        <v>0</v>
      </c>
      <c r="BC547" s="78">
        <f t="shared" si="406"/>
        <v>0</v>
      </c>
      <c r="BE547" s="79">
        <f t="shared" si="393"/>
        <v>14</v>
      </c>
      <c r="BF547" s="80">
        <f>IFERROR(HLOOKUP(BE547,A547:$BD$5001,$BL547,0),0)</f>
        <v>43159</v>
      </c>
      <c r="BG547" s="79">
        <f t="shared" si="394"/>
        <v>0</v>
      </c>
      <c r="BH547" s="80">
        <f>IFERROR(HLOOKUP(BG547,A547:$BD$5001,$BL547,0),0)</f>
        <v>43190</v>
      </c>
      <c r="BI547" s="10">
        <f t="shared" si="395"/>
        <v>14</v>
      </c>
      <c r="BJ547" s="11">
        <f t="shared" si="390"/>
        <v>-1</v>
      </c>
      <c r="BL547" s="9">
        <f t="shared" si="391"/>
        <v>464</v>
      </c>
    </row>
    <row r="548" spans="1:64" ht="18" customHeight="1" outlineLevel="2">
      <c r="A548" s="81">
        <f>[1]DATA!A548</f>
        <v>157007</v>
      </c>
      <c r="B548" s="82" t="str">
        <f>[1]DATA!B548</f>
        <v>Pineapple Compote</v>
      </c>
      <c r="C548" s="82" t="str">
        <f>[1]DATA!C548</f>
        <v>Can 820 Gr</v>
      </c>
      <c r="E548" s="83"/>
      <c r="F548" s="84"/>
      <c r="G548" s="85"/>
      <c r="I548" s="83">
        <f>'[1](01)'!$J548</f>
        <v>7</v>
      </c>
      <c r="J548" s="84">
        <f>'[1](01)'!$K548</f>
        <v>201.22</v>
      </c>
      <c r="K548" s="85">
        <f t="shared" si="392"/>
        <v>1</v>
      </c>
      <c r="M548" s="83">
        <f>'[1](02)'!$J548</f>
        <v>14</v>
      </c>
      <c r="N548" s="84">
        <f>'[1](02)'!$K548</f>
        <v>450.47</v>
      </c>
      <c r="O548" s="85">
        <f t="shared" si="396"/>
        <v>0.5</v>
      </c>
      <c r="Q548" s="83">
        <f>'[1](03)'!$J548</f>
        <v>0</v>
      </c>
      <c r="R548" s="84">
        <f>'[1](03)'!$K548</f>
        <v>0</v>
      </c>
      <c r="S548" s="85">
        <f t="shared" si="397"/>
        <v>0</v>
      </c>
      <c r="U548" s="83">
        <f>'[1](04)'!$J548</f>
        <v>0</v>
      </c>
      <c r="V548" s="84">
        <f>'[1](04)'!$K548</f>
        <v>0</v>
      </c>
      <c r="W548" s="85">
        <f t="shared" si="398"/>
        <v>0</v>
      </c>
      <c r="Y548" s="83">
        <f>'[1](05)'!$J548</f>
        <v>0</v>
      </c>
      <c r="Z548" s="84">
        <f>'[1](05)'!$K548</f>
        <v>0</v>
      </c>
      <c r="AA548" s="85">
        <f t="shared" si="399"/>
        <v>0</v>
      </c>
      <c r="AC548" s="83">
        <f>'[1](06)'!$J548</f>
        <v>0</v>
      </c>
      <c r="AD548" s="84">
        <f>'[1](06)'!$K548</f>
        <v>0</v>
      </c>
      <c r="AE548" s="85">
        <f t="shared" si="400"/>
        <v>0</v>
      </c>
      <c r="AG548" s="83">
        <f>'[1](07)'!$J548</f>
        <v>0</v>
      </c>
      <c r="AH548" s="84">
        <f>'[1](07)'!$K548</f>
        <v>0</v>
      </c>
      <c r="AI548" s="85">
        <f t="shared" si="401"/>
        <v>0</v>
      </c>
      <c r="AK548" s="83">
        <f>'[1](08)'!$J548</f>
        <v>0</v>
      </c>
      <c r="AL548" s="84">
        <f>'[1](08)'!$K548</f>
        <v>0</v>
      </c>
      <c r="AM548" s="85">
        <f t="shared" si="402"/>
        <v>0</v>
      </c>
      <c r="AO548" s="83">
        <f>'[1](09)'!$J548</f>
        <v>0</v>
      </c>
      <c r="AP548" s="84">
        <f>'[1](09)'!$K548</f>
        <v>0</v>
      </c>
      <c r="AQ548" s="85">
        <f t="shared" si="403"/>
        <v>0</v>
      </c>
      <c r="AS548" s="83">
        <f>'[1](10)'!$J548</f>
        <v>0</v>
      </c>
      <c r="AT548" s="84">
        <f>'[1](10)'!$K548</f>
        <v>0</v>
      </c>
      <c r="AU548" s="85">
        <f t="shared" si="404"/>
        <v>0</v>
      </c>
      <c r="AW548" s="83">
        <f>'[1](11)'!$J548</f>
        <v>0</v>
      </c>
      <c r="AX548" s="84">
        <f>'[1](11)'!$K548</f>
        <v>0</v>
      </c>
      <c r="AY548" s="85">
        <f t="shared" si="405"/>
        <v>0</v>
      </c>
      <c r="BA548" s="83">
        <f>'[1](12)'!$J548</f>
        <v>0</v>
      </c>
      <c r="BB548" s="84">
        <f>'[1](12)'!$K548</f>
        <v>0</v>
      </c>
      <c r="BC548" s="85">
        <f t="shared" si="406"/>
        <v>0</v>
      </c>
      <c r="BE548" s="86">
        <f t="shared" si="393"/>
        <v>14</v>
      </c>
      <c r="BF548" s="87">
        <f>IFERROR(HLOOKUP(BE548,A548:$BD$5001,$BL548,0),0)</f>
        <v>43159</v>
      </c>
      <c r="BG548" s="86">
        <f t="shared" si="394"/>
        <v>0</v>
      </c>
      <c r="BH548" s="87">
        <f>IFERROR(HLOOKUP(BG548,A548:$BD$5001,$BL548,0),0)</f>
        <v>43190</v>
      </c>
      <c r="BI548" s="88">
        <f t="shared" si="395"/>
        <v>14</v>
      </c>
      <c r="BJ548" s="89">
        <f t="shared" si="390"/>
        <v>-1</v>
      </c>
      <c r="BL548" s="9">
        <f t="shared" si="391"/>
        <v>463</v>
      </c>
    </row>
    <row r="549" spans="1:64" ht="18" customHeight="1" outlineLevel="2">
      <c r="A549" s="74">
        <f>[1]DATA!A549</f>
        <v>157010</v>
      </c>
      <c r="B549" s="75" t="str">
        <f>[1]DATA!B549</f>
        <v>Color Blue Gallon</v>
      </c>
      <c r="C549" s="75" t="str">
        <f>[1]DATA!C549</f>
        <v>Gallon 2 Liter</v>
      </c>
      <c r="E549" s="76"/>
      <c r="F549" s="77"/>
      <c r="G549" s="78"/>
      <c r="I549" s="76">
        <f>'[1](01)'!$J549</f>
        <v>0</v>
      </c>
      <c r="J549" s="77">
        <f>'[1](01)'!$K549</f>
        <v>0</v>
      </c>
      <c r="K549" s="78">
        <f t="shared" si="392"/>
        <v>0</v>
      </c>
      <c r="M549" s="76">
        <f>'[1](02)'!$J549</f>
        <v>0</v>
      </c>
      <c r="N549" s="77">
        <f>'[1](02)'!$K549</f>
        <v>0</v>
      </c>
      <c r="O549" s="78">
        <f t="shared" si="396"/>
        <v>0</v>
      </c>
      <c r="Q549" s="76">
        <f>'[1](03)'!$J549</f>
        <v>0</v>
      </c>
      <c r="R549" s="77">
        <f>'[1](03)'!$K549</f>
        <v>0</v>
      </c>
      <c r="S549" s="78">
        <f t="shared" si="397"/>
        <v>0</v>
      </c>
      <c r="U549" s="76">
        <f>'[1](04)'!$J549</f>
        <v>0</v>
      </c>
      <c r="V549" s="77">
        <f>'[1](04)'!$K549</f>
        <v>0</v>
      </c>
      <c r="W549" s="78">
        <f t="shared" si="398"/>
        <v>0</v>
      </c>
      <c r="Y549" s="76">
        <f>'[1](05)'!$J549</f>
        <v>0</v>
      </c>
      <c r="Z549" s="77">
        <f>'[1](05)'!$K549</f>
        <v>0</v>
      </c>
      <c r="AA549" s="78">
        <f t="shared" si="399"/>
        <v>0</v>
      </c>
      <c r="AC549" s="76">
        <f>'[1](06)'!$J549</f>
        <v>0</v>
      </c>
      <c r="AD549" s="77">
        <f>'[1](06)'!$K549</f>
        <v>0</v>
      </c>
      <c r="AE549" s="78">
        <f t="shared" si="400"/>
        <v>0</v>
      </c>
      <c r="AG549" s="76">
        <f>'[1](07)'!$J549</f>
        <v>0</v>
      </c>
      <c r="AH549" s="77">
        <f>'[1](07)'!$K549</f>
        <v>0</v>
      </c>
      <c r="AI549" s="78">
        <f t="shared" si="401"/>
        <v>0</v>
      </c>
      <c r="AK549" s="76">
        <f>'[1](08)'!$J549</f>
        <v>0</v>
      </c>
      <c r="AL549" s="77">
        <f>'[1](08)'!$K549</f>
        <v>0</v>
      </c>
      <c r="AM549" s="78">
        <f t="shared" si="402"/>
        <v>0</v>
      </c>
      <c r="AO549" s="76">
        <f>'[1](09)'!$J549</f>
        <v>0</v>
      </c>
      <c r="AP549" s="77">
        <f>'[1](09)'!$K549</f>
        <v>0</v>
      </c>
      <c r="AQ549" s="78">
        <f t="shared" si="403"/>
        <v>0</v>
      </c>
      <c r="AS549" s="76">
        <f>'[1](10)'!$J549</f>
        <v>0</v>
      </c>
      <c r="AT549" s="77">
        <f>'[1](10)'!$K549</f>
        <v>0</v>
      </c>
      <c r="AU549" s="78">
        <f t="shared" si="404"/>
        <v>0</v>
      </c>
      <c r="AW549" s="76">
        <f>'[1](11)'!$J549</f>
        <v>0</v>
      </c>
      <c r="AX549" s="77">
        <f>'[1](11)'!$K549</f>
        <v>0</v>
      </c>
      <c r="AY549" s="78">
        <f t="shared" si="405"/>
        <v>0</v>
      </c>
      <c r="BA549" s="76">
        <f>'[1](12)'!$J549</f>
        <v>0</v>
      </c>
      <c r="BB549" s="77">
        <f>'[1](12)'!$K549</f>
        <v>0</v>
      </c>
      <c r="BC549" s="78">
        <f t="shared" si="406"/>
        <v>0</v>
      </c>
      <c r="BE549" s="79">
        <f t="shared" si="393"/>
        <v>0</v>
      </c>
      <c r="BF549" s="80">
        <f>IFERROR(HLOOKUP(BE549,A549:$BD$5001,$BL549,0),0)</f>
        <v>43131</v>
      </c>
      <c r="BG549" s="79">
        <f t="shared" si="394"/>
        <v>0</v>
      </c>
      <c r="BH549" s="80">
        <f>IFERROR(HLOOKUP(BG549,A549:$BD$5001,$BL549,0),0)</f>
        <v>43131</v>
      </c>
      <c r="BI549" s="10">
        <f t="shared" si="395"/>
        <v>0</v>
      </c>
      <c r="BJ549" s="11">
        <f t="shared" si="390"/>
        <v>0</v>
      </c>
      <c r="BL549" s="9">
        <f t="shared" si="391"/>
        <v>462</v>
      </c>
    </row>
    <row r="550" spans="1:64" ht="18" customHeight="1" outlineLevel="2">
      <c r="A550" s="81">
        <f>[1]DATA!A550</f>
        <v>157011</v>
      </c>
      <c r="B550" s="82" t="str">
        <f>[1]DATA!B550</f>
        <v>Color Lemon Gallon</v>
      </c>
      <c r="C550" s="82" t="str">
        <f>[1]DATA!C550</f>
        <v>Gallon 2 Liter</v>
      </c>
      <c r="E550" s="83"/>
      <c r="F550" s="84"/>
      <c r="G550" s="85"/>
      <c r="I550" s="83">
        <f>'[1](01)'!$J550</f>
        <v>0</v>
      </c>
      <c r="J550" s="84">
        <f>'[1](01)'!$K550</f>
        <v>0</v>
      </c>
      <c r="K550" s="85">
        <f t="shared" si="392"/>
        <v>0</v>
      </c>
      <c r="M550" s="83">
        <f>'[1](02)'!$J550</f>
        <v>0</v>
      </c>
      <c r="N550" s="84">
        <f>'[1](02)'!$K550</f>
        <v>0</v>
      </c>
      <c r="O550" s="85">
        <f t="shared" si="396"/>
        <v>0</v>
      </c>
      <c r="Q550" s="83">
        <f>'[1](03)'!$J550</f>
        <v>0</v>
      </c>
      <c r="R550" s="84">
        <f>'[1](03)'!$K550</f>
        <v>0</v>
      </c>
      <c r="S550" s="85">
        <f t="shared" si="397"/>
        <v>0</v>
      </c>
      <c r="U550" s="83">
        <f>'[1](04)'!$J550</f>
        <v>0</v>
      </c>
      <c r="V550" s="84">
        <f>'[1](04)'!$K550</f>
        <v>0</v>
      </c>
      <c r="W550" s="85">
        <f t="shared" si="398"/>
        <v>0</v>
      </c>
      <c r="Y550" s="83">
        <f>'[1](05)'!$J550</f>
        <v>0</v>
      </c>
      <c r="Z550" s="84">
        <f>'[1](05)'!$K550</f>
        <v>0</v>
      </c>
      <c r="AA550" s="85">
        <f t="shared" si="399"/>
        <v>0</v>
      </c>
      <c r="AC550" s="83">
        <f>'[1](06)'!$J550</f>
        <v>0</v>
      </c>
      <c r="AD550" s="84">
        <f>'[1](06)'!$K550</f>
        <v>0</v>
      </c>
      <c r="AE550" s="85">
        <f t="shared" si="400"/>
        <v>0</v>
      </c>
      <c r="AG550" s="83">
        <f>'[1](07)'!$J550</f>
        <v>0</v>
      </c>
      <c r="AH550" s="84">
        <f>'[1](07)'!$K550</f>
        <v>0</v>
      </c>
      <c r="AI550" s="85">
        <f t="shared" si="401"/>
        <v>0</v>
      </c>
      <c r="AK550" s="83">
        <f>'[1](08)'!$J550</f>
        <v>0</v>
      </c>
      <c r="AL550" s="84">
        <f>'[1](08)'!$K550</f>
        <v>0</v>
      </c>
      <c r="AM550" s="85">
        <f t="shared" si="402"/>
        <v>0</v>
      </c>
      <c r="AO550" s="83">
        <f>'[1](09)'!$J550</f>
        <v>0</v>
      </c>
      <c r="AP550" s="84">
        <f>'[1](09)'!$K550</f>
        <v>0</v>
      </c>
      <c r="AQ550" s="85">
        <f t="shared" si="403"/>
        <v>0</v>
      </c>
      <c r="AS550" s="83">
        <f>'[1](10)'!$J550</f>
        <v>0</v>
      </c>
      <c r="AT550" s="84">
        <f>'[1](10)'!$K550</f>
        <v>0</v>
      </c>
      <c r="AU550" s="85">
        <f t="shared" si="404"/>
        <v>0</v>
      </c>
      <c r="AW550" s="83">
        <f>'[1](11)'!$J550</f>
        <v>0</v>
      </c>
      <c r="AX550" s="84">
        <f>'[1](11)'!$K550</f>
        <v>0</v>
      </c>
      <c r="AY550" s="85">
        <f t="shared" si="405"/>
        <v>0</v>
      </c>
      <c r="BA550" s="83">
        <f>'[1](12)'!$J550</f>
        <v>0</v>
      </c>
      <c r="BB550" s="84">
        <f>'[1](12)'!$K550</f>
        <v>0</v>
      </c>
      <c r="BC550" s="85">
        <f t="shared" si="406"/>
        <v>0</v>
      </c>
      <c r="BE550" s="86">
        <f t="shared" si="393"/>
        <v>0</v>
      </c>
      <c r="BF550" s="87">
        <f>IFERROR(HLOOKUP(BE550,A550:$BD$5001,$BL550,0),0)</f>
        <v>43131</v>
      </c>
      <c r="BG550" s="86">
        <f t="shared" si="394"/>
        <v>0</v>
      </c>
      <c r="BH550" s="87">
        <f>IFERROR(HLOOKUP(BG550,A550:$BD$5001,$BL550,0),0)</f>
        <v>43131</v>
      </c>
      <c r="BI550" s="88">
        <f t="shared" si="395"/>
        <v>0</v>
      </c>
      <c r="BJ550" s="89">
        <f t="shared" si="390"/>
        <v>0</v>
      </c>
      <c r="BL550" s="9">
        <f t="shared" si="391"/>
        <v>461</v>
      </c>
    </row>
    <row r="551" spans="1:64" ht="18" customHeight="1" outlineLevel="2">
      <c r="A551" s="74">
        <f>[1]DATA!A551</f>
        <v>157012</v>
      </c>
      <c r="B551" s="75" t="str">
        <f>[1]DATA!B551</f>
        <v>Color Sunset Gallon</v>
      </c>
      <c r="C551" s="75" t="str">
        <f>[1]DATA!C551</f>
        <v>Gallon 2 Liter</v>
      </c>
      <c r="E551" s="76"/>
      <c r="F551" s="77"/>
      <c r="G551" s="78"/>
      <c r="I551" s="76">
        <f>'[1](01)'!$J551</f>
        <v>0</v>
      </c>
      <c r="J551" s="77">
        <f>'[1](01)'!$K551</f>
        <v>0</v>
      </c>
      <c r="K551" s="78">
        <f t="shared" si="392"/>
        <v>0</v>
      </c>
      <c r="M551" s="76">
        <f>'[1](02)'!$J551</f>
        <v>0</v>
      </c>
      <c r="N551" s="77">
        <f>'[1](02)'!$K551</f>
        <v>0</v>
      </c>
      <c r="O551" s="78">
        <f t="shared" si="396"/>
        <v>0</v>
      </c>
      <c r="Q551" s="76">
        <f>'[1](03)'!$J551</f>
        <v>0</v>
      </c>
      <c r="R551" s="77">
        <f>'[1](03)'!$K551</f>
        <v>0</v>
      </c>
      <c r="S551" s="78">
        <f t="shared" si="397"/>
        <v>0</v>
      </c>
      <c r="U551" s="76">
        <f>'[1](04)'!$J551</f>
        <v>0</v>
      </c>
      <c r="V551" s="77">
        <f>'[1](04)'!$K551</f>
        <v>0</v>
      </c>
      <c r="W551" s="78">
        <f t="shared" si="398"/>
        <v>0</v>
      </c>
      <c r="Y551" s="76">
        <f>'[1](05)'!$J551</f>
        <v>0</v>
      </c>
      <c r="Z551" s="77">
        <f>'[1](05)'!$K551</f>
        <v>0</v>
      </c>
      <c r="AA551" s="78">
        <f t="shared" si="399"/>
        <v>0</v>
      </c>
      <c r="AC551" s="76">
        <f>'[1](06)'!$J551</f>
        <v>0</v>
      </c>
      <c r="AD551" s="77">
        <f>'[1](06)'!$K551</f>
        <v>0</v>
      </c>
      <c r="AE551" s="78">
        <f t="shared" si="400"/>
        <v>0</v>
      </c>
      <c r="AG551" s="76">
        <f>'[1](07)'!$J551</f>
        <v>0</v>
      </c>
      <c r="AH551" s="77">
        <f>'[1](07)'!$K551</f>
        <v>0</v>
      </c>
      <c r="AI551" s="78">
        <f t="shared" si="401"/>
        <v>0</v>
      </c>
      <c r="AK551" s="76">
        <f>'[1](08)'!$J551</f>
        <v>0</v>
      </c>
      <c r="AL551" s="77">
        <f>'[1](08)'!$K551</f>
        <v>0</v>
      </c>
      <c r="AM551" s="78">
        <f t="shared" si="402"/>
        <v>0</v>
      </c>
      <c r="AO551" s="76">
        <f>'[1](09)'!$J551</f>
        <v>0</v>
      </c>
      <c r="AP551" s="77">
        <f>'[1](09)'!$K551</f>
        <v>0</v>
      </c>
      <c r="AQ551" s="78">
        <f t="shared" si="403"/>
        <v>0</v>
      </c>
      <c r="AS551" s="76">
        <f>'[1](10)'!$J551</f>
        <v>0</v>
      </c>
      <c r="AT551" s="77">
        <f>'[1](10)'!$K551</f>
        <v>0</v>
      </c>
      <c r="AU551" s="78">
        <f t="shared" si="404"/>
        <v>0</v>
      </c>
      <c r="AW551" s="76">
        <f>'[1](11)'!$J551</f>
        <v>0</v>
      </c>
      <c r="AX551" s="77">
        <f>'[1](11)'!$K551</f>
        <v>0</v>
      </c>
      <c r="AY551" s="78">
        <f t="shared" si="405"/>
        <v>0</v>
      </c>
      <c r="BA551" s="76">
        <f>'[1](12)'!$J551</f>
        <v>0</v>
      </c>
      <c r="BB551" s="77">
        <f>'[1](12)'!$K551</f>
        <v>0</v>
      </c>
      <c r="BC551" s="78">
        <f t="shared" si="406"/>
        <v>0</v>
      </c>
      <c r="BE551" s="79">
        <f t="shared" si="393"/>
        <v>0</v>
      </c>
      <c r="BF551" s="80">
        <f>IFERROR(HLOOKUP(BE551,A551:$BD$5001,$BL551,0),0)</f>
        <v>43131</v>
      </c>
      <c r="BG551" s="79">
        <f t="shared" si="394"/>
        <v>0</v>
      </c>
      <c r="BH551" s="80">
        <f>IFERROR(HLOOKUP(BG551,A551:$BD$5001,$BL551,0),0)</f>
        <v>43131</v>
      </c>
      <c r="BI551" s="10">
        <f t="shared" si="395"/>
        <v>0</v>
      </c>
      <c r="BJ551" s="11">
        <f t="shared" si="390"/>
        <v>0</v>
      </c>
      <c r="BL551" s="9">
        <f t="shared" si="391"/>
        <v>460</v>
      </c>
    </row>
    <row r="552" spans="1:64" ht="18" customHeight="1" outlineLevel="2">
      <c r="A552" s="81">
        <f>[1]DATA!A552</f>
        <v>157013</v>
      </c>
      <c r="B552" s="82" t="str">
        <f>[1]DATA!B552</f>
        <v>Color Red Gallon</v>
      </c>
      <c r="C552" s="82" t="str">
        <f>[1]DATA!C552</f>
        <v>Gallon 2 Liter</v>
      </c>
      <c r="E552" s="83"/>
      <c r="F552" s="84"/>
      <c r="G552" s="85"/>
      <c r="I552" s="83">
        <f>'[1](01)'!$J552</f>
        <v>0</v>
      </c>
      <c r="J552" s="84">
        <f>'[1](01)'!$K552</f>
        <v>0</v>
      </c>
      <c r="K552" s="85">
        <f t="shared" si="392"/>
        <v>0</v>
      </c>
      <c r="M552" s="83">
        <f>'[1](02)'!$J552</f>
        <v>0</v>
      </c>
      <c r="N552" s="84">
        <f>'[1](02)'!$K552</f>
        <v>0</v>
      </c>
      <c r="O552" s="85">
        <f t="shared" si="396"/>
        <v>0</v>
      </c>
      <c r="Q552" s="83">
        <f>'[1](03)'!$J552</f>
        <v>0</v>
      </c>
      <c r="R552" s="84">
        <f>'[1](03)'!$K552</f>
        <v>0</v>
      </c>
      <c r="S552" s="85">
        <f t="shared" si="397"/>
        <v>0</v>
      </c>
      <c r="U552" s="83">
        <f>'[1](04)'!$J552</f>
        <v>0</v>
      </c>
      <c r="V552" s="84">
        <f>'[1](04)'!$K552</f>
        <v>0</v>
      </c>
      <c r="W552" s="85">
        <f t="shared" si="398"/>
        <v>0</v>
      </c>
      <c r="Y552" s="83">
        <f>'[1](05)'!$J552</f>
        <v>0</v>
      </c>
      <c r="Z552" s="84">
        <f>'[1](05)'!$K552</f>
        <v>0</v>
      </c>
      <c r="AA552" s="85">
        <f t="shared" si="399"/>
        <v>0</v>
      </c>
      <c r="AC552" s="83">
        <f>'[1](06)'!$J552</f>
        <v>0</v>
      </c>
      <c r="AD552" s="84">
        <f>'[1](06)'!$K552</f>
        <v>0</v>
      </c>
      <c r="AE552" s="85">
        <f t="shared" si="400"/>
        <v>0</v>
      </c>
      <c r="AG552" s="83">
        <f>'[1](07)'!$J552</f>
        <v>0</v>
      </c>
      <c r="AH552" s="84">
        <f>'[1](07)'!$K552</f>
        <v>0</v>
      </c>
      <c r="AI552" s="85">
        <f t="shared" si="401"/>
        <v>0</v>
      </c>
      <c r="AK552" s="83">
        <f>'[1](08)'!$J552</f>
        <v>0</v>
      </c>
      <c r="AL552" s="84">
        <f>'[1](08)'!$K552</f>
        <v>0</v>
      </c>
      <c r="AM552" s="85">
        <f t="shared" si="402"/>
        <v>0</v>
      </c>
      <c r="AO552" s="83">
        <f>'[1](09)'!$J552</f>
        <v>0</v>
      </c>
      <c r="AP552" s="84">
        <f>'[1](09)'!$K552</f>
        <v>0</v>
      </c>
      <c r="AQ552" s="85">
        <f t="shared" si="403"/>
        <v>0</v>
      </c>
      <c r="AS552" s="83">
        <f>'[1](10)'!$J552</f>
        <v>0</v>
      </c>
      <c r="AT552" s="84">
        <f>'[1](10)'!$K552</f>
        <v>0</v>
      </c>
      <c r="AU552" s="85">
        <f t="shared" si="404"/>
        <v>0</v>
      </c>
      <c r="AW552" s="83">
        <f>'[1](11)'!$J552</f>
        <v>0</v>
      </c>
      <c r="AX552" s="84">
        <f>'[1](11)'!$K552</f>
        <v>0</v>
      </c>
      <c r="AY552" s="85">
        <f t="shared" si="405"/>
        <v>0</v>
      </c>
      <c r="BA552" s="83">
        <f>'[1](12)'!$J552</f>
        <v>0</v>
      </c>
      <c r="BB552" s="84">
        <f>'[1](12)'!$K552</f>
        <v>0</v>
      </c>
      <c r="BC552" s="85">
        <f t="shared" si="406"/>
        <v>0</v>
      </c>
      <c r="BE552" s="86">
        <f t="shared" si="393"/>
        <v>0</v>
      </c>
      <c r="BF552" s="87">
        <f>IFERROR(HLOOKUP(BE552,A552:$BD$5001,$BL552,0),0)</f>
        <v>43131</v>
      </c>
      <c r="BG552" s="86">
        <f t="shared" si="394"/>
        <v>0</v>
      </c>
      <c r="BH552" s="87">
        <f>IFERROR(HLOOKUP(BG552,A552:$BD$5001,$BL552,0),0)</f>
        <v>43131</v>
      </c>
      <c r="BI552" s="88">
        <f t="shared" si="395"/>
        <v>0</v>
      </c>
      <c r="BJ552" s="89">
        <f t="shared" si="390"/>
        <v>0</v>
      </c>
      <c r="BL552" s="9">
        <f t="shared" si="391"/>
        <v>459</v>
      </c>
    </row>
    <row r="553" spans="1:64" ht="18" customHeight="1" outlineLevel="2">
      <c r="A553" s="74">
        <f>[1]DATA!A553</f>
        <v>157019</v>
      </c>
      <c r="B553" s="75" t="str">
        <f>[1]DATA!B553</f>
        <v>Honey Glucose Gallon 25 kg</v>
      </c>
      <c r="C553" s="75" t="str">
        <f>[1]DATA!C553</f>
        <v>Tin 25 Kg</v>
      </c>
      <c r="E553" s="76"/>
      <c r="F553" s="77"/>
      <c r="G553" s="78"/>
      <c r="I553" s="76">
        <f>'[1](01)'!$J553</f>
        <v>0</v>
      </c>
      <c r="J553" s="77">
        <f>'[1](01)'!$K553</f>
        <v>0</v>
      </c>
      <c r="K553" s="78">
        <f t="shared" si="392"/>
        <v>0</v>
      </c>
      <c r="M553" s="76">
        <f>'[1](02)'!$J553</f>
        <v>0</v>
      </c>
      <c r="N553" s="77">
        <f>'[1](02)'!$K553</f>
        <v>0</v>
      </c>
      <c r="O553" s="78">
        <f t="shared" si="396"/>
        <v>0</v>
      </c>
      <c r="Q553" s="76">
        <f>'[1](03)'!$J553</f>
        <v>0</v>
      </c>
      <c r="R553" s="77">
        <f>'[1](03)'!$K553</f>
        <v>0</v>
      </c>
      <c r="S553" s="78">
        <f t="shared" si="397"/>
        <v>0</v>
      </c>
      <c r="U553" s="76">
        <f>'[1](04)'!$J553</f>
        <v>0</v>
      </c>
      <c r="V553" s="77">
        <f>'[1](04)'!$K553</f>
        <v>0</v>
      </c>
      <c r="W553" s="78">
        <f t="shared" si="398"/>
        <v>0</v>
      </c>
      <c r="Y553" s="76">
        <f>'[1](05)'!$J553</f>
        <v>0</v>
      </c>
      <c r="Z553" s="77">
        <f>'[1](05)'!$K553</f>
        <v>0</v>
      </c>
      <c r="AA553" s="78">
        <f t="shared" si="399"/>
        <v>0</v>
      </c>
      <c r="AC553" s="76">
        <f>'[1](06)'!$J553</f>
        <v>0</v>
      </c>
      <c r="AD553" s="77">
        <f>'[1](06)'!$K553</f>
        <v>0</v>
      </c>
      <c r="AE553" s="78">
        <f t="shared" si="400"/>
        <v>0</v>
      </c>
      <c r="AG553" s="76">
        <f>'[1](07)'!$J553</f>
        <v>0</v>
      </c>
      <c r="AH553" s="77">
        <f>'[1](07)'!$K553</f>
        <v>0</v>
      </c>
      <c r="AI553" s="78">
        <f t="shared" si="401"/>
        <v>0</v>
      </c>
      <c r="AK553" s="76">
        <f>'[1](08)'!$J553</f>
        <v>0</v>
      </c>
      <c r="AL553" s="77">
        <f>'[1](08)'!$K553</f>
        <v>0</v>
      </c>
      <c r="AM553" s="78">
        <f t="shared" si="402"/>
        <v>0</v>
      </c>
      <c r="AO553" s="76">
        <f>'[1](09)'!$J553</f>
        <v>0</v>
      </c>
      <c r="AP553" s="77">
        <f>'[1](09)'!$K553</f>
        <v>0</v>
      </c>
      <c r="AQ553" s="78">
        <f t="shared" si="403"/>
        <v>0</v>
      </c>
      <c r="AS553" s="76">
        <f>'[1](10)'!$J553</f>
        <v>0</v>
      </c>
      <c r="AT553" s="77">
        <f>'[1](10)'!$K553</f>
        <v>0</v>
      </c>
      <c r="AU553" s="78">
        <f t="shared" si="404"/>
        <v>0</v>
      </c>
      <c r="AW553" s="76">
        <f>'[1](11)'!$J553</f>
        <v>0</v>
      </c>
      <c r="AX553" s="77">
        <f>'[1](11)'!$K553</f>
        <v>0</v>
      </c>
      <c r="AY553" s="78">
        <f t="shared" si="405"/>
        <v>0</v>
      </c>
      <c r="BA553" s="76">
        <f>'[1](12)'!$J553</f>
        <v>0</v>
      </c>
      <c r="BB553" s="77">
        <f>'[1](12)'!$K553</f>
        <v>0</v>
      </c>
      <c r="BC553" s="78">
        <f t="shared" si="406"/>
        <v>0</v>
      </c>
      <c r="BE553" s="79">
        <f t="shared" si="393"/>
        <v>0</v>
      </c>
      <c r="BF553" s="80">
        <f>IFERROR(HLOOKUP(BE553,A553:$BD$5001,$BL553,0),0)</f>
        <v>43131</v>
      </c>
      <c r="BG553" s="79">
        <f t="shared" si="394"/>
        <v>0</v>
      </c>
      <c r="BH553" s="80">
        <f>IFERROR(HLOOKUP(BG553,A553:$BD$5001,$BL553,0),0)</f>
        <v>43131</v>
      </c>
      <c r="BI553" s="10">
        <f t="shared" si="395"/>
        <v>0</v>
      </c>
      <c r="BJ553" s="11">
        <f t="shared" si="390"/>
        <v>0</v>
      </c>
      <c r="BL553" s="9">
        <f t="shared" si="391"/>
        <v>458</v>
      </c>
    </row>
    <row r="554" spans="1:64" s="100" customFormat="1" ht="18" customHeight="1" outlineLevel="1">
      <c r="A554" s="90">
        <f>[1]DATA!A554</f>
        <v>0</v>
      </c>
      <c r="B554" s="91" t="str">
        <f>[1]DATA!B554</f>
        <v>Total Pastry Products</v>
      </c>
      <c r="C554" s="91">
        <f>[1]DATA!C554</f>
        <v>0</v>
      </c>
      <c r="D554" s="92"/>
      <c r="E554" s="93"/>
      <c r="F554" s="94"/>
      <c r="G554" s="95"/>
      <c r="H554" s="92"/>
      <c r="I554" s="93"/>
      <c r="J554" s="94">
        <f>'[1](01)'!$K554</f>
        <v>627.74</v>
      </c>
      <c r="K554" s="95"/>
      <c r="L554" s="92"/>
      <c r="M554" s="93"/>
      <c r="N554" s="94">
        <f>'[1](02)'!$K554</f>
        <v>851.35</v>
      </c>
      <c r="O554" s="95"/>
      <c r="P554" s="92"/>
      <c r="Q554" s="93"/>
      <c r="R554" s="94">
        <f>'[1](03)'!$K554</f>
        <v>0</v>
      </c>
      <c r="S554" s="95"/>
      <c r="T554" s="92"/>
      <c r="U554" s="93"/>
      <c r="V554" s="94">
        <f>'[1](04)'!$K554</f>
        <v>0</v>
      </c>
      <c r="W554" s="95"/>
      <c r="X554" s="92"/>
      <c r="Y554" s="93"/>
      <c r="Z554" s="94">
        <f>'[1](05)'!$K554</f>
        <v>0</v>
      </c>
      <c r="AA554" s="95"/>
      <c r="AB554" s="92"/>
      <c r="AC554" s="93"/>
      <c r="AD554" s="94">
        <f>'[1](06)'!$K554</f>
        <v>0</v>
      </c>
      <c r="AE554" s="95"/>
      <c r="AF554" s="92"/>
      <c r="AG554" s="93"/>
      <c r="AH554" s="94">
        <f>'[1](07)'!$K554</f>
        <v>0</v>
      </c>
      <c r="AI554" s="95"/>
      <c r="AJ554" s="92"/>
      <c r="AK554" s="93"/>
      <c r="AL554" s="94">
        <f>'[1](08)'!$K554</f>
        <v>0</v>
      </c>
      <c r="AM554" s="95"/>
      <c r="AN554" s="92"/>
      <c r="AO554" s="93"/>
      <c r="AP554" s="94">
        <f>'[1](09)'!$K554</f>
        <v>0</v>
      </c>
      <c r="AQ554" s="95"/>
      <c r="AR554" s="92"/>
      <c r="AS554" s="93"/>
      <c r="AT554" s="94">
        <f>'[1](10)'!$K554</f>
        <v>0</v>
      </c>
      <c r="AU554" s="95"/>
      <c r="AV554" s="92"/>
      <c r="AW554" s="93"/>
      <c r="AX554" s="94">
        <f>'[1](11)'!$K554</f>
        <v>0</v>
      </c>
      <c r="AY554" s="95"/>
      <c r="AZ554" s="92"/>
      <c r="BA554" s="93"/>
      <c r="BB554" s="94">
        <f>'[1](12)'!$K554</f>
        <v>0</v>
      </c>
      <c r="BC554" s="95"/>
      <c r="BD554" s="92"/>
      <c r="BE554" s="96"/>
      <c r="BF554" s="97"/>
      <c r="BG554" s="96"/>
      <c r="BH554" s="97"/>
      <c r="BI554" s="98"/>
      <c r="BJ554" s="99">
        <f t="shared" si="390"/>
        <v>0</v>
      </c>
      <c r="BK554" s="92"/>
      <c r="BL554" s="9">
        <f t="shared" si="391"/>
        <v>457</v>
      </c>
    </row>
    <row r="555" spans="1:64" s="126" customFormat="1" ht="21" customHeight="1">
      <c r="A555" s="115">
        <f>[1]DATA!A555</f>
        <v>0</v>
      </c>
      <c r="B555" s="116" t="str">
        <f>[1]DATA!B555</f>
        <v>Total Pastry &amp; Bakary</v>
      </c>
      <c r="C555" s="117">
        <f>[1]DATA!C555</f>
        <v>0</v>
      </c>
      <c r="D555" s="118"/>
      <c r="E555" s="119"/>
      <c r="F555" s="120"/>
      <c r="G555" s="121"/>
      <c r="H555" s="118"/>
      <c r="I555" s="119"/>
      <c r="J555" s="120">
        <f>'[1](01)'!$K555</f>
        <v>52506.029999999992</v>
      </c>
      <c r="K555" s="121"/>
      <c r="L555" s="118"/>
      <c r="M555" s="119"/>
      <c r="N555" s="120">
        <f>'[1](02)'!$K555</f>
        <v>48312</v>
      </c>
      <c r="O555" s="121"/>
      <c r="P555" s="118"/>
      <c r="Q555" s="119"/>
      <c r="R555" s="120">
        <f>'[1](03)'!$K555</f>
        <v>0</v>
      </c>
      <c r="S555" s="121"/>
      <c r="T555" s="118"/>
      <c r="U555" s="119"/>
      <c r="V555" s="120">
        <f>'[1](04)'!$K555</f>
        <v>0</v>
      </c>
      <c r="W555" s="121"/>
      <c r="X555" s="118"/>
      <c r="Y555" s="119"/>
      <c r="Z555" s="120">
        <f>'[1](05)'!$K555</f>
        <v>0</v>
      </c>
      <c r="AA555" s="121"/>
      <c r="AB555" s="118"/>
      <c r="AC555" s="119"/>
      <c r="AD555" s="120">
        <f>'[1](06)'!$K555</f>
        <v>0</v>
      </c>
      <c r="AE555" s="121"/>
      <c r="AF555" s="118"/>
      <c r="AG555" s="119"/>
      <c r="AH555" s="120">
        <f>'[1](07)'!$K555</f>
        <v>0</v>
      </c>
      <c r="AI555" s="121"/>
      <c r="AJ555" s="118"/>
      <c r="AK555" s="119"/>
      <c r="AL555" s="120">
        <f>'[1](08)'!$K555</f>
        <v>0</v>
      </c>
      <c r="AM555" s="121"/>
      <c r="AN555" s="118"/>
      <c r="AO555" s="119"/>
      <c r="AP555" s="120">
        <f>'[1](09)'!$K555</f>
        <v>0</v>
      </c>
      <c r="AQ555" s="121"/>
      <c r="AR555" s="118"/>
      <c r="AS555" s="119"/>
      <c r="AT555" s="120">
        <f>'[1](10)'!$K555</f>
        <v>0</v>
      </c>
      <c r="AU555" s="121"/>
      <c r="AV555" s="118"/>
      <c r="AW555" s="119"/>
      <c r="AX555" s="120">
        <f>'[1](11)'!$K555</f>
        <v>0</v>
      </c>
      <c r="AY555" s="121"/>
      <c r="AZ555" s="118"/>
      <c r="BA555" s="119"/>
      <c r="BB555" s="120">
        <f>'[1](12)'!$K555</f>
        <v>0</v>
      </c>
      <c r="BC555" s="121"/>
      <c r="BD555" s="118"/>
      <c r="BE555" s="122"/>
      <c r="BF555" s="123"/>
      <c r="BG555" s="122"/>
      <c r="BH555" s="123"/>
      <c r="BI555" s="124"/>
      <c r="BJ555" s="125">
        <f t="shared" si="390"/>
        <v>0</v>
      </c>
      <c r="BK555" s="118"/>
      <c r="BL555" s="9">
        <f t="shared" si="391"/>
        <v>456</v>
      </c>
    </row>
    <row r="556" spans="1:64" s="64" customFormat="1" ht="21" customHeight="1" outlineLevel="1">
      <c r="A556" s="127">
        <f>[1]DATA!A556</f>
        <v>0</v>
      </c>
      <c r="B556" s="128" t="str">
        <f>[1]DATA!B556</f>
        <v>Poultry</v>
      </c>
      <c r="C556" s="129">
        <f>[1]DATA!C556</f>
        <v>0</v>
      </c>
      <c r="D556" s="130"/>
      <c r="E556" s="131"/>
      <c r="F556" s="132"/>
      <c r="G556" s="133"/>
      <c r="H556" s="130"/>
      <c r="I556" s="131"/>
      <c r="J556" s="132"/>
      <c r="K556" s="133"/>
      <c r="L556" s="130"/>
      <c r="M556" s="131"/>
      <c r="N556" s="132"/>
      <c r="O556" s="133"/>
      <c r="P556" s="130"/>
      <c r="Q556" s="131"/>
      <c r="R556" s="132"/>
      <c r="S556" s="133"/>
      <c r="T556" s="130"/>
      <c r="U556" s="131"/>
      <c r="V556" s="132"/>
      <c r="W556" s="133"/>
      <c r="X556" s="130"/>
      <c r="Y556" s="131"/>
      <c r="Z556" s="132"/>
      <c r="AA556" s="133"/>
      <c r="AB556" s="130"/>
      <c r="AC556" s="131"/>
      <c r="AD556" s="132"/>
      <c r="AE556" s="133"/>
      <c r="AF556" s="130"/>
      <c r="AG556" s="131"/>
      <c r="AH556" s="132"/>
      <c r="AI556" s="133"/>
      <c r="AJ556" s="130"/>
      <c r="AK556" s="131"/>
      <c r="AL556" s="132"/>
      <c r="AM556" s="133"/>
      <c r="AN556" s="130"/>
      <c r="AO556" s="131"/>
      <c r="AP556" s="132"/>
      <c r="AQ556" s="133"/>
      <c r="AR556" s="130"/>
      <c r="AS556" s="131"/>
      <c r="AT556" s="132"/>
      <c r="AU556" s="133"/>
      <c r="AV556" s="130"/>
      <c r="AW556" s="131"/>
      <c r="AX556" s="132"/>
      <c r="AY556" s="133"/>
      <c r="AZ556" s="130"/>
      <c r="BA556" s="131"/>
      <c r="BB556" s="132"/>
      <c r="BC556" s="133"/>
      <c r="BD556" s="130"/>
      <c r="BE556" s="134"/>
      <c r="BF556" s="135"/>
      <c r="BG556" s="134"/>
      <c r="BH556" s="135"/>
      <c r="BI556" s="136"/>
      <c r="BJ556" s="137">
        <f t="shared" si="390"/>
        <v>0</v>
      </c>
      <c r="BK556" s="130"/>
      <c r="BL556" s="9">
        <f t="shared" si="391"/>
        <v>455</v>
      </c>
    </row>
    <row r="557" spans="1:64" ht="18" customHeight="1" outlineLevel="2">
      <c r="A557" s="101">
        <f>[1]DATA!A557</f>
        <v>0</v>
      </c>
      <c r="B557" s="102" t="str">
        <f>[1]DATA!B557</f>
        <v>Chicken</v>
      </c>
      <c r="C557" s="102">
        <f>[1]DATA!C557</f>
        <v>0</v>
      </c>
      <c r="E557" s="103"/>
      <c r="F557" s="104"/>
      <c r="G557" s="105"/>
      <c r="I557" s="103"/>
      <c r="J557" s="104"/>
      <c r="K557" s="105"/>
      <c r="M557" s="103"/>
      <c r="N557" s="104"/>
      <c r="O557" s="105"/>
      <c r="Q557" s="103"/>
      <c r="R557" s="104"/>
      <c r="S557" s="105"/>
      <c r="U557" s="103"/>
      <c r="V557" s="104"/>
      <c r="W557" s="105"/>
      <c r="Y557" s="103"/>
      <c r="Z557" s="104"/>
      <c r="AA557" s="105"/>
      <c r="AC557" s="103"/>
      <c r="AD557" s="104"/>
      <c r="AE557" s="105"/>
      <c r="AG557" s="103"/>
      <c r="AH557" s="104"/>
      <c r="AI557" s="105"/>
      <c r="AK557" s="103"/>
      <c r="AL557" s="104"/>
      <c r="AM557" s="105"/>
      <c r="AO557" s="103"/>
      <c r="AP557" s="104"/>
      <c r="AQ557" s="105"/>
      <c r="AS557" s="103"/>
      <c r="AT557" s="104"/>
      <c r="AU557" s="105"/>
      <c r="AW557" s="103"/>
      <c r="AX557" s="104"/>
      <c r="AY557" s="105"/>
      <c r="BA557" s="103"/>
      <c r="BB557" s="104"/>
      <c r="BC557" s="105"/>
      <c r="BE557" s="106"/>
      <c r="BF557" s="107"/>
      <c r="BG557" s="106"/>
      <c r="BH557" s="107"/>
      <c r="BI557" s="108"/>
      <c r="BJ557" s="109">
        <f t="shared" si="390"/>
        <v>0</v>
      </c>
      <c r="BL557" s="9">
        <f t="shared" si="391"/>
        <v>454</v>
      </c>
    </row>
    <row r="558" spans="1:64" ht="18" customHeight="1" outlineLevel="2">
      <c r="A558" s="74">
        <f>[1]DATA!A558</f>
        <v>121001</v>
      </c>
      <c r="B558" s="75" t="str">
        <f>[1]DATA!B558</f>
        <v>Chicken Breast</v>
      </c>
      <c r="C558" s="75" t="str">
        <f>[1]DATA!C558</f>
        <v>Kilogram</v>
      </c>
      <c r="E558" s="76"/>
      <c r="F558" s="77"/>
      <c r="G558" s="78"/>
      <c r="I558" s="76">
        <f>'[1](01)'!$J558</f>
        <v>0</v>
      </c>
      <c r="J558" s="77">
        <f>'[1](01)'!$K558</f>
        <v>0</v>
      </c>
      <c r="K558" s="78">
        <f t="shared" si="392"/>
        <v>0</v>
      </c>
      <c r="M558" s="76">
        <f>'[1](02)'!$J558</f>
        <v>0</v>
      </c>
      <c r="N558" s="77">
        <f>'[1](02)'!$K558</f>
        <v>0</v>
      </c>
      <c r="O558" s="78">
        <f t="shared" ref="O558:O560" si="407">IF(M558&gt;=I558,IFERROR(SUM(M558-I558)/M558,0),IF(M558&lt;=I558,IFERROR(-SUM(I558-M558)/M558,0)))</f>
        <v>0</v>
      </c>
      <c r="Q558" s="76">
        <f>'[1](03)'!$J558</f>
        <v>0</v>
      </c>
      <c r="R558" s="77">
        <f>'[1](03)'!$K558</f>
        <v>0</v>
      </c>
      <c r="S558" s="78">
        <f t="shared" ref="S558:S560" si="408">IF(Q558&gt;=M558,IFERROR(SUM(Q558-M558)/Q558,0),IF(Q558&lt;=M558,IFERROR(-SUM(M558-Q558)/Q558,0)))</f>
        <v>0</v>
      </c>
      <c r="U558" s="76">
        <f>'[1](04)'!$J558</f>
        <v>0</v>
      </c>
      <c r="V558" s="77">
        <f>'[1](04)'!$K558</f>
        <v>0</v>
      </c>
      <c r="W558" s="78">
        <f t="shared" ref="W558:W560" si="409">IF(U558&gt;=Q558,IFERROR(SUM(U558-Q558)/U558,0),IF(U558&lt;=Q558,IFERROR(-SUM(Q558-U558)/U558,0)))</f>
        <v>0</v>
      </c>
      <c r="Y558" s="76">
        <f>'[1](05)'!$J558</f>
        <v>0</v>
      </c>
      <c r="Z558" s="77">
        <f>'[1](05)'!$K558</f>
        <v>0</v>
      </c>
      <c r="AA558" s="78">
        <f t="shared" ref="AA558:AA560" si="410">IF(Y558&gt;=U558,IFERROR(SUM(Y558-U558)/Y558,0),IF(Y558&lt;=U558,IFERROR(-SUM(U558-Y558)/Y558,0)))</f>
        <v>0</v>
      </c>
      <c r="AC558" s="76">
        <f>'[1](06)'!$J558</f>
        <v>0</v>
      </c>
      <c r="AD558" s="77">
        <f>'[1](06)'!$K558</f>
        <v>0</v>
      </c>
      <c r="AE558" s="78">
        <f t="shared" ref="AE558:AE560" si="411">IF(AC558&gt;=Y558,IFERROR(SUM(AC558-Y558)/AC558,0),IF(AC558&lt;=Y558,IFERROR(-SUM(Y558-AC558)/AC558,0)))</f>
        <v>0</v>
      </c>
      <c r="AG558" s="76">
        <f>'[1](07)'!$J558</f>
        <v>0</v>
      </c>
      <c r="AH558" s="77">
        <f>'[1](07)'!$K558</f>
        <v>0</v>
      </c>
      <c r="AI558" s="78">
        <f t="shared" ref="AI558:AI560" si="412">IF(AG558&gt;=AC558,IFERROR(SUM(AG558-AC558)/AG558,0),IF(AG558&lt;=AC558,IFERROR(-SUM(AC558-AG558)/AG558,0)))</f>
        <v>0</v>
      </c>
      <c r="AK558" s="76">
        <f>'[1](08)'!$J558</f>
        <v>0</v>
      </c>
      <c r="AL558" s="77">
        <f>'[1](08)'!$K558</f>
        <v>0</v>
      </c>
      <c r="AM558" s="78">
        <f t="shared" ref="AM558:AM560" si="413">IF(AK558&gt;=AG558,IFERROR(SUM(AK558-AG558)/AK558,0),IF(AK558&lt;=AG558,IFERROR(-SUM(AG558-AK558)/AK558,0)))</f>
        <v>0</v>
      </c>
      <c r="AO558" s="76">
        <f>'[1](09)'!$J558</f>
        <v>0</v>
      </c>
      <c r="AP558" s="77">
        <f>'[1](09)'!$K558</f>
        <v>0</v>
      </c>
      <c r="AQ558" s="78">
        <f t="shared" ref="AQ558:AQ560" si="414">IF(AO558&gt;=AK558,IFERROR(SUM(AO558-AK558)/AO558,0),IF(AO558&lt;=AK558,IFERROR(-SUM(AK558-AO558)/AO558,0)))</f>
        <v>0</v>
      </c>
      <c r="AS558" s="76">
        <f>'[1](10)'!$J558</f>
        <v>0</v>
      </c>
      <c r="AT558" s="77">
        <f>'[1](10)'!$K558</f>
        <v>0</v>
      </c>
      <c r="AU558" s="78">
        <f t="shared" ref="AU558:AU560" si="415">IF(AS558&gt;=AO558,IFERROR(SUM(AS558-AO558)/AS558,0),IF(AS558&lt;=AO558,IFERROR(-SUM(AO558-AS558)/AS558,0)))</f>
        <v>0</v>
      </c>
      <c r="AW558" s="76">
        <f>'[1](11)'!$J558</f>
        <v>0</v>
      </c>
      <c r="AX558" s="77">
        <f>'[1](11)'!$K558</f>
        <v>0</v>
      </c>
      <c r="AY558" s="78">
        <f t="shared" ref="AY558:AY560" si="416">IF(AW558&gt;=AS558,IFERROR(SUM(AW558-AS558)/AW558,0),IF(AW558&lt;=AS558,IFERROR(-SUM(AS558-AW558)/AW558,0)))</f>
        <v>0</v>
      </c>
      <c r="BA558" s="76">
        <f>'[1](12)'!$J558</f>
        <v>0</v>
      </c>
      <c r="BB558" s="77">
        <f>'[1](12)'!$K558</f>
        <v>0</v>
      </c>
      <c r="BC558" s="78">
        <f t="shared" ref="BC558:BC560" si="417">IF(BA558&gt;=AW558,IFERROR(SUM(BA558-AW558)/BA558,0),IF(BA558&lt;=AW558,IFERROR(-SUM(AW558-BA558)/BA558,0)))</f>
        <v>0</v>
      </c>
      <c r="BE558" s="79">
        <f t="shared" si="393"/>
        <v>0</v>
      </c>
      <c r="BF558" s="80">
        <f>IFERROR(HLOOKUP(BE558,A558:$BD$5001,$BL558,0),0)</f>
        <v>43131</v>
      </c>
      <c r="BG558" s="79">
        <f t="shared" si="394"/>
        <v>0</v>
      </c>
      <c r="BH558" s="80">
        <f>IFERROR(HLOOKUP(BG558,A558:$BD$5001,$BL558,0),0)</f>
        <v>43131</v>
      </c>
      <c r="BI558" s="10">
        <f t="shared" si="395"/>
        <v>0</v>
      </c>
      <c r="BJ558" s="11">
        <f t="shared" si="390"/>
        <v>0</v>
      </c>
      <c r="BL558" s="9">
        <f t="shared" si="391"/>
        <v>453</v>
      </c>
    </row>
    <row r="559" spans="1:64" ht="18" customHeight="1" outlineLevel="2">
      <c r="A559" s="81">
        <f>[1]DATA!A559</f>
        <v>121003</v>
      </c>
      <c r="B559" s="82" t="str">
        <f>[1]DATA!B559</f>
        <v>Chicken Whole</v>
      </c>
      <c r="C559" s="82" t="str">
        <f>[1]DATA!C559</f>
        <v>Kilogram</v>
      </c>
      <c r="E559" s="83"/>
      <c r="F559" s="84"/>
      <c r="G559" s="85"/>
      <c r="I559" s="83">
        <f>'[1](01)'!$J559</f>
        <v>3189.5</v>
      </c>
      <c r="J559" s="84">
        <f>'[1](01)'!$K559</f>
        <v>71359.960000000006</v>
      </c>
      <c r="K559" s="85">
        <f t="shared" si="392"/>
        <v>1</v>
      </c>
      <c r="M559" s="83">
        <f>'[1](02)'!$J559</f>
        <v>4429</v>
      </c>
      <c r="N559" s="84">
        <f>'[1](02)'!$K559</f>
        <v>80114.5</v>
      </c>
      <c r="O559" s="85">
        <f t="shared" si="407"/>
        <v>0.27986001354707607</v>
      </c>
      <c r="Q559" s="83">
        <f>'[1](03)'!$J559</f>
        <v>0</v>
      </c>
      <c r="R559" s="84">
        <f>'[1](03)'!$K559</f>
        <v>0</v>
      </c>
      <c r="S559" s="85">
        <f t="shared" si="408"/>
        <v>0</v>
      </c>
      <c r="U559" s="83">
        <f>'[1](04)'!$J559</f>
        <v>0</v>
      </c>
      <c r="V559" s="84">
        <f>'[1](04)'!$K559</f>
        <v>0</v>
      </c>
      <c r="W559" s="85">
        <f t="shared" si="409"/>
        <v>0</v>
      </c>
      <c r="Y559" s="83">
        <f>'[1](05)'!$J559</f>
        <v>0</v>
      </c>
      <c r="Z559" s="84">
        <f>'[1](05)'!$K559</f>
        <v>0</v>
      </c>
      <c r="AA559" s="85">
        <f t="shared" si="410"/>
        <v>0</v>
      </c>
      <c r="AC559" s="83">
        <f>'[1](06)'!$J559</f>
        <v>0</v>
      </c>
      <c r="AD559" s="84">
        <f>'[1](06)'!$K559</f>
        <v>0</v>
      </c>
      <c r="AE559" s="85">
        <f t="shared" si="411"/>
        <v>0</v>
      </c>
      <c r="AG559" s="83">
        <f>'[1](07)'!$J559</f>
        <v>0</v>
      </c>
      <c r="AH559" s="84">
        <f>'[1](07)'!$K559</f>
        <v>0</v>
      </c>
      <c r="AI559" s="85">
        <f t="shared" si="412"/>
        <v>0</v>
      </c>
      <c r="AK559" s="83">
        <f>'[1](08)'!$J559</f>
        <v>0</v>
      </c>
      <c r="AL559" s="84">
        <f>'[1](08)'!$K559</f>
        <v>0</v>
      </c>
      <c r="AM559" s="85">
        <f t="shared" si="413"/>
        <v>0</v>
      </c>
      <c r="AO559" s="83">
        <f>'[1](09)'!$J559</f>
        <v>0</v>
      </c>
      <c r="AP559" s="84">
        <f>'[1](09)'!$K559</f>
        <v>0</v>
      </c>
      <c r="AQ559" s="85">
        <f t="shared" si="414"/>
        <v>0</v>
      </c>
      <c r="AS559" s="83">
        <f>'[1](10)'!$J559</f>
        <v>0</v>
      </c>
      <c r="AT559" s="84">
        <f>'[1](10)'!$K559</f>
        <v>0</v>
      </c>
      <c r="AU559" s="85">
        <f t="shared" si="415"/>
        <v>0</v>
      </c>
      <c r="AW559" s="83">
        <f>'[1](11)'!$J559</f>
        <v>0</v>
      </c>
      <c r="AX559" s="84">
        <f>'[1](11)'!$K559</f>
        <v>0</v>
      </c>
      <c r="AY559" s="85">
        <f t="shared" si="416"/>
        <v>0</v>
      </c>
      <c r="BA559" s="83">
        <f>'[1](12)'!$J559</f>
        <v>0</v>
      </c>
      <c r="BB559" s="84">
        <f>'[1](12)'!$K559</f>
        <v>0</v>
      </c>
      <c r="BC559" s="85">
        <f t="shared" si="417"/>
        <v>0</v>
      </c>
      <c r="BE559" s="86">
        <f t="shared" si="393"/>
        <v>4429</v>
      </c>
      <c r="BF559" s="87">
        <f>IFERROR(HLOOKUP(BE559,A559:$BD$5001,$BL559,0),0)</f>
        <v>43159</v>
      </c>
      <c r="BG559" s="86">
        <f t="shared" si="394"/>
        <v>0</v>
      </c>
      <c r="BH559" s="87">
        <f>IFERROR(HLOOKUP(BG559,A559:$BD$5001,$BL559,0),0)</f>
        <v>43190</v>
      </c>
      <c r="BI559" s="88">
        <f t="shared" si="395"/>
        <v>4429</v>
      </c>
      <c r="BJ559" s="89">
        <f t="shared" si="390"/>
        <v>-1</v>
      </c>
      <c r="BL559" s="9">
        <f t="shared" si="391"/>
        <v>452</v>
      </c>
    </row>
    <row r="560" spans="1:64" ht="18" customHeight="1" outlineLevel="2">
      <c r="A560" s="74">
        <f>[1]DATA!A560</f>
        <v>121006</v>
      </c>
      <c r="B560" s="75" t="str">
        <f>[1]DATA!B560</f>
        <v>Chicken Drumsticks</v>
      </c>
      <c r="C560" s="75" t="str">
        <f>[1]DATA!C560</f>
        <v>Kilogram</v>
      </c>
      <c r="E560" s="76"/>
      <c r="F560" s="77"/>
      <c r="G560" s="78"/>
      <c r="I560" s="76">
        <f>'[1](01)'!$J560</f>
        <v>1036</v>
      </c>
      <c r="J560" s="77">
        <f>'[1](01)'!$K560</f>
        <v>30044</v>
      </c>
      <c r="K560" s="78">
        <f t="shared" si="392"/>
        <v>1</v>
      </c>
      <c r="M560" s="76">
        <f>'[1](02)'!$J560</f>
        <v>0</v>
      </c>
      <c r="N560" s="77">
        <f>'[1](02)'!$K560</f>
        <v>0</v>
      </c>
      <c r="O560" s="78">
        <f t="shared" si="407"/>
        <v>0</v>
      </c>
      <c r="Q560" s="76">
        <f>'[1](03)'!$J560</f>
        <v>0</v>
      </c>
      <c r="R560" s="77">
        <f>'[1](03)'!$K560</f>
        <v>0</v>
      </c>
      <c r="S560" s="78">
        <f t="shared" si="408"/>
        <v>0</v>
      </c>
      <c r="U560" s="76">
        <f>'[1](04)'!$J560</f>
        <v>0</v>
      </c>
      <c r="V560" s="77">
        <f>'[1](04)'!$K560</f>
        <v>0</v>
      </c>
      <c r="W560" s="78">
        <f t="shared" si="409"/>
        <v>0</v>
      </c>
      <c r="Y560" s="76">
        <f>'[1](05)'!$J560</f>
        <v>0</v>
      </c>
      <c r="Z560" s="77">
        <f>'[1](05)'!$K560</f>
        <v>0</v>
      </c>
      <c r="AA560" s="78">
        <f t="shared" si="410"/>
        <v>0</v>
      </c>
      <c r="AC560" s="76">
        <f>'[1](06)'!$J560</f>
        <v>0</v>
      </c>
      <c r="AD560" s="77">
        <f>'[1](06)'!$K560</f>
        <v>0</v>
      </c>
      <c r="AE560" s="78">
        <f t="shared" si="411"/>
        <v>0</v>
      </c>
      <c r="AG560" s="76">
        <f>'[1](07)'!$J560</f>
        <v>0</v>
      </c>
      <c r="AH560" s="77">
        <f>'[1](07)'!$K560</f>
        <v>0</v>
      </c>
      <c r="AI560" s="78">
        <f t="shared" si="412"/>
        <v>0</v>
      </c>
      <c r="AK560" s="76">
        <f>'[1](08)'!$J560</f>
        <v>0</v>
      </c>
      <c r="AL560" s="77">
        <f>'[1](08)'!$K560</f>
        <v>0</v>
      </c>
      <c r="AM560" s="78">
        <f t="shared" si="413"/>
        <v>0</v>
      </c>
      <c r="AO560" s="76">
        <f>'[1](09)'!$J560</f>
        <v>0</v>
      </c>
      <c r="AP560" s="77">
        <f>'[1](09)'!$K560</f>
        <v>0</v>
      </c>
      <c r="AQ560" s="78">
        <f t="shared" si="414"/>
        <v>0</v>
      </c>
      <c r="AS560" s="76">
        <f>'[1](10)'!$J560</f>
        <v>0</v>
      </c>
      <c r="AT560" s="77">
        <f>'[1](10)'!$K560</f>
        <v>0</v>
      </c>
      <c r="AU560" s="78">
        <f t="shared" si="415"/>
        <v>0</v>
      </c>
      <c r="AW560" s="76">
        <f>'[1](11)'!$J560</f>
        <v>0</v>
      </c>
      <c r="AX560" s="77">
        <f>'[1](11)'!$K560</f>
        <v>0</v>
      </c>
      <c r="AY560" s="78">
        <f t="shared" si="416"/>
        <v>0</v>
      </c>
      <c r="BA560" s="76">
        <f>'[1](12)'!$J560</f>
        <v>0</v>
      </c>
      <c r="BB560" s="77">
        <f>'[1](12)'!$K560</f>
        <v>0</v>
      </c>
      <c r="BC560" s="78">
        <f t="shared" si="417"/>
        <v>0</v>
      </c>
      <c r="BE560" s="79">
        <f t="shared" si="393"/>
        <v>1036</v>
      </c>
      <c r="BF560" s="80">
        <f>IFERROR(HLOOKUP(BE560,A560:$BD$5001,$BL560,0),0)</f>
        <v>43131</v>
      </c>
      <c r="BG560" s="79">
        <f t="shared" si="394"/>
        <v>0</v>
      </c>
      <c r="BH560" s="80">
        <f>IFERROR(HLOOKUP(BG560,A560:$BD$5001,$BL560,0),0)</f>
        <v>43159</v>
      </c>
      <c r="BI560" s="10">
        <f t="shared" si="395"/>
        <v>1036</v>
      </c>
      <c r="BJ560" s="11">
        <f t="shared" si="390"/>
        <v>-1</v>
      </c>
      <c r="BL560" s="9">
        <f t="shared" si="391"/>
        <v>451</v>
      </c>
    </row>
    <row r="561" spans="1:64" s="100" customFormat="1" ht="18" customHeight="1" outlineLevel="1">
      <c r="A561" s="90">
        <f>[1]DATA!A561</f>
        <v>0</v>
      </c>
      <c r="B561" s="91" t="str">
        <f>[1]DATA!B561</f>
        <v>Total Chicken</v>
      </c>
      <c r="C561" s="91">
        <f>[1]DATA!C561</f>
        <v>0</v>
      </c>
      <c r="D561" s="92"/>
      <c r="E561" s="93"/>
      <c r="F561" s="94"/>
      <c r="G561" s="95"/>
      <c r="H561" s="92"/>
      <c r="I561" s="93"/>
      <c r="J561" s="94">
        <f>'[1](01)'!$K561</f>
        <v>101403.96</v>
      </c>
      <c r="K561" s="95"/>
      <c r="L561" s="92"/>
      <c r="M561" s="93"/>
      <c r="N561" s="94">
        <f>'[1](02)'!$K561</f>
        <v>80114.5</v>
      </c>
      <c r="O561" s="95"/>
      <c r="P561" s="92"/>
      <c r="Q561" s="93"/>
      <c r="R561" s="94">
        <f>'[1](03)'!$K561</f>
        <v>0</v>
      </c>
      <c r="S561" s="95"/>
      <c r="T561" s="92"/>
      <c r="U561" s="93"/>
      <c r="V561" s="94">
        <f>'[1](04)'!$K561</f>
        <v>0</v>
      </c>
      <c r="W561" s="95"/>
      <c r="X561" s="92"/>
      <c r="Y561" s="93"/>
      <c r="Z561" s="94">
        <f>'[1](05)'!$K561</f>
        <v>0</v>
      </c>
      <c r="AA561" s="95"/>
      <c r="AB561" s="92"/>
      <c r="AC561" s="93"/>
      <c r="AD561" s="94">
        <f>'[1](06)'!$K561</f>
        <v>0</v>
      </c>
      <c r="AE561" s="95"/>
      <c r="AF561" s="92"/>
      <c r="AG561" s="93"/>
      <c r="AH561" s="94">
        <f>'[1](07)'!$K561</f>
        <v>0</v>
      </c>
      <c r="AI561" s="95"/>
      <c r="AJ561" s="92"/>
      <c r="AK561" s="93"/>
      <c r="AL561" s="94">
        <f>'[1](08)'!$K561</f>
        <v>0</v>
      </c>
      <c r="AM561" s="95"/>
      <c r="AN561" s="92"/>
      <c r="AO561" s="93"/>
      <c r="AP561" s="94">
        <f>'[1](09)'!$K561</f>
        <v>0</v>
      </c>
      <c r="AQ561" s="95"/>
      <c r="AR561" s="92"/>
      <c r="AS561" s="93"/>
      <c r="AT561" s="94">
        <f>'[1](10)'!$K561</f>
        <v>0</v>
      </c>
      <c r="AU561" s="95"/>
      <c r="AV561" s="92"/>
      <c r="AW561" s="93"/>
      <c r="AX561" s="94">
        <f>'[1](11)'!$K561</f>
        <v>0</v>
      </c>
      <c r="AY561" s="95"/>
      <c r="AZ561" s="92"/>
      <c r="BA561" s="93"/>
      <c r="BB561" s="94">
        <f>'[1](12)'!$K561</f>
        <v>0</v>
      </c>
      <c r="BC561" s="95"/>
      <c r="BD561" s="92"/>
      <c r="BE561" s="96"/>
      <c r="BF561" s="97"/>
      <c r="BG561" s="96"/>
      <c r="BH561" s="97"/>
      <c r="BI561" s="98"/>
      <c r="BJ561" s="99">
        <f t="shared" si="390"/>
        <v>0</v>
      </c>
      <c r="BK561" s="92"/>
      <c r="BL561" s="9">
        <f t="shared" si="391"/>
        <v>450</v>
      </c>
    </row>
    <row r="562" spans="1:64" ht="18" customHeight="1" outlineLevel="2">
      <c r="A562" s="101">
        <f>[1]DATA!A562</f>
        <v>0</v>
      </c>
      <c r="B562" s="102" t="str">
        <f>[1]DATA!B562</f>
        <v>Duck</v>
      </c>
      <c r="C562" s="102">
        <f>[1]DATA!C562</f>
        <v>0</v>
      </c>
      <c r="E562" s="103"/>
      <c r="F562" s="104"/>
      <c r="G562" s="105"/>
      <c r="I562" s="103"/>
      <c r="J562" s="104"/>
      <c r="K562" s="105"/>
      <c r="M562" s="103"/>
      <c r="N562" s="104"/>
      <c r="O562" s="105"/>
      <c r="Q562" s="103"/>
      <c r="R562" s="104"/>
      <c r="S562" s="105"/>
      <c r="U562" s="103"/>
      <c r="V562" s="104"/>
      <c r="W562" s="105"/>
      <c r="Y562" s="103"/>
      <c r="Z562" s="104"/>
      <c r="AA562" s="105"/>
      <c r="AC562" s="103"/>
      <c r="AD562" s="104"/>
      <c r="AE562" s="105"/>
      <c r="AG562" s="103"/>
      <c r="AH562" s="104"/>
      <c r="AI562" s="105"/>
      <c r="AK562" s="103"/>
      <c r="AL562" s="104"/>
      <c r="AM562" s="105"/>
      <c r="AO562" s="103"/>
      <c r="AP562" s="104"/>
      <c r="AQ562" s="105"/>
      <c r="AS562" s="103"/>
      <c r="AT562" s="104"/>
      <c r="AU562" s="105"/>
      <c r="AW562" s="103"/>
      <c r="AX562" s="104"/>
      <c r="AY562" s="105"/>
      <c r="BA562" s="103"/>
      <c r="BB562" s="104"/>
      <c r="BC562" s="105"/>
      <c r="BE562" s="106"/>
      <c r="BF562" s="107"/>
      <c r="BG562" s="106"/>
      <c r="BH562" s="107"/>
      <c r="BI562" s="108"/>
      <c r="BJ562" s="109">
        <f t="shared" si="390"/>
        <v>0</v>
      </c>
      <c r="BL562" s="9">
        <f t="shared" si="391"/>
        <v>449</v>
      </c>
    </row>
    <row r="563" spans="1:64" ht="18" customHeight="1" outlineLevel="2">
      <c r="A563" s="74">
        <f>[1]DATA!A563</f>
        <v>122001</v>
      </c>
      <c r="B563" s="75" t="str">
        <f>[1]DATA!B563</f>
        <v>Ducks</v>
      </c>
      <c r="C563" s="75" t="str">
        <f>[1]DATA!C563</f>
        <v>Kilogram</v>
      </c>
      <c r="E563" s="76"/>
      <c r="F563" s="77"/>
      <c r="G563" s="78"/>
      <c r="I563" s="76">
        <f>'[1](01)'!$J563</f>
        <v>0</v>
      </c>
      <c r="J563" s="77">
        <f>'[1](01)'!$K563</f>
        <v>0</v>
      </c>
      <c r="K563" s="78">
        <f t="shared" si="392"/>
        <v>0</v>
      </c>
      <c r="M563" s="76">
        <f>'[1](02)'!$J563</f>
        <v>60</v>
      </c>
      <c r="N563" s="77">
        <f>'[1](02)'!$K563</f>
        <v>1860</v>
      </c>
      <c r="O563" s="78">
        <f t="shared" ref="O563" si="418">IF(M563&gt;=I563,IFERROR(SUM(M563-I563)/M563,0),IF(M563&lt;=I563,IFERROR(-SUM(I563-M563)/M563,0)))</f>
        <v>1</v>
      </c>
      <c r="Q563" s="76">
        <f>'[1](03)'!$J563</f>
        <v>0</v>
      </c>
      <c r="R563" s="77">
        <f>'[1](03)'!$K563</f>
        <v>0</v>
      </c>
      <c r="S563" s="78">
        <f t="shared" ref="S563" si="419">IF(Q563&gt;=M563,IFERROR(SUM(Q563-M563)/Q563,0),IF(Q563&lt;=M563,IFERROR(-SUM(M563-Q563)/Q563,0)))</f>
        <v>0</v>
      </c>
      <c r="U563" s="76">
        <f>'[1](04)'!$J563</f>
        <v>0</v>
      </c>
      <c r="V563" s="77">
        <f>'[1](04)'!$K563</f>
        <v>0</v>
      </c>
      <c r="W563" s="78">
        <f t="shared" ref="W563" si="420">IF(U563&gt;=Q563,IFERROR(SUM(U563-Q563)/U563,0),IF(U563&lt;=Q563,IFERROR(-SUM(Q563-U563)/U563,0)))</f>
        <v>0</v>
      </c>
      <c r="Y563" s="76">
        <f>'[1](05)'!$J563</f>
        <v>0</v>
      </c>
      <c r="Z563" s="77">
        <f>'[1](05)'!$K563</f>
        <v>0</v>
      </c>
      <c r="AA563" s="78">
        <f t="shared" ref="AA563" si="421">IF(Y563&gt;=U563,IFERROR(SUM(Y563-U563)/Y563,0),IF(Y563&lt;=U563,IFERROR(-SUM(U563-Y563)/Y563,0)))</f>
        <v>0</v>
      </c>
      <c r="AC563" s="76">
        <f>'[1](06)'!$J563</f>
        <v>0</v>
      </c>
      <c r="AD563" s="77">
        <f>'[1](06)'!$K563</f>
        <v>0</v>
      </c>
      <c r="AE563" s="78">
        <f t="shared" ref="AE563" si="422">IF(AC563&gt;=Y563,IFERROR(SUM(AC563-Y563)/AC563,0),IF(AC563&lt;=Y563,IFERROR(-SUM(Y563-AC563)/AC563,0)))</f>
        <v>0</v>
      </c>
      <c r="AG563" s="76">
        <f>'[1](07)'!$J563</f>
        <v>0</v>
      </c>
      <c r="AH563" s="77">
        <f>'[1](07)'!$K563</f>
        <v>0</v>
      </c>
      <c r="AI563" s="78">
        <f t="shared" ref="AI563" si="423">IF(AG563&gt;=AC563,IFERROR(SUM(AG563-AC563)/AG563,0),IF(AG563&lt;=AC563,IFERROR(-SUM(AC563-AG563)/AG563,0)))</f>
        <v>0</v>
      </c>
      <c r="AK563" s="76">
        <f>'[1](08)'!$J563</f>
        <v>0</v>
      </c>
      <c r="AL563" s="77">
        <f>'[1](08)'!$K563</f>
        <v>0</v>
      </c>
      <c r="AM563" s="78">
        <f t="shared" ref="AM563" si="424">IF(AK563&gt;=AG563,IFERROR(SUM(AK563-AG563)/AK563,0),IF(AK563&lt;=AG563,IFERROR(-SUM(AG563-AK563)/AK563,0)))</f>
        <v>0</v>
      </c>
      <c r="AO563" s="76">
        <f>'[1](09)'!$J563</f>
        <v>0</v>
      </c>
      <c r="AP563" s="77">
        <f>'[1](09)'!$K563</f>
        <v>0</v>
      </c>
      <c r="AQ563" s="78">
        <f t="shared" ref="AQ563" si="425">IF(AO563&gt;=AK563,IFERROR(SUM(AO563-AK563)/AO563,0),IF(AO563&lt;=AK563,IFERROR(-SUM(AK563-AO563)/AO563,0)))</f>
        <v>0</v>
      </c>
      <c r="AS563" s="76">
        <f>'[1](10)'!$J563</f>
        <v>0</v>
      </c>
      <c r="AT563" s="77">
        <f>'[1](10)'!$K563</f>
        <v>0</v>
      </c>
      <c r="AU563" s="78">
        <f t="shared" ref="AU563" si="426">IF(AS563&gt;=AO563,IFERROR(SUM(AS563-AO563)/AS563,0),IF(AS563&lt;=AO563,IFERROR(-SUM(AO563-AS563)/AS563,0)))</f>
        <v>0</v>
      </c>
      <c r="AW563" s="76">
        <f>'[1](11)'!$J563</f>
        <v>0</v>
      </c>
      <c r="AX563" s="77">
        <f>'[1](11)'!$K563</f>
        <v>0</v>
      </c>
      <c r="AY563" s="78">
        <f t="shared" ref="AY563" si="427">IF(AW563&gt;=AS563,IFERROR(SUM(AW563-AS563)/AW563,0),IF(AW563&lt;=AS563,IFERROR(-SUM(AS563-AW563)/AW563,0)))</f>
        <v>0</v>
      </c>
      <c r="BA563" s="76">
        <f>'[1](12)'!$J563</f>
        <v>0</v>
      </c>
      <c r="BB563" s="77">
        <f>'[1](12)'!$K563</f>
        <v>0</v>
      </c>
      <c r="BC563" s="78">
        <f t="shared" ref="BC563" si="428">IF(BA563&gt;=AW563,IFERROR(SUM(BA563-AW563)/BA563,0),IF(BA563&lt;=AW563,IFERROR(-SUM(AW563-BA563)/BA563,0)))</f>
        <v>0</v>
      </c>
      <c r="BE563" s="79">
        <f t="shared" si="393"/>
        <v>60</v>
      </c>
      <c r="BF563" s="80">
        <f>IFERROR(HLOOKUP(BE563,A563:$BD$5001,$BL563,0),0)</f>
        <v>43159</v>
      </c>
      <c r="BG563" s="79">
        <f t="shared" si="394"/>
        <v>0</v>
      </c>
      <c r="BH563" s="80">
        <f>IFERROR(HLOOKUP(BG563,A563:$BD$5001,$BL563,0),0)</f>
        <v>43131</v>
      </c>
      <c r="BI563" s="10">
        <f t="shared" si="395"/>
        <v>60</v>
      </c>
      <c r="BJ563" s="11">
        <f t="shared" si="390"/>
        <v>-1</v>
      </c>
      <c r="BL563" s="9">
        <f t="shared" si="391"/>
        <v>448</v>
      </c>
    </row>
    <row r="564" spans="1:64" s="100" customFormat="1" ht="18" customHeight="1" outlineLevel="1">
      <c r="A564" s="90">
        <f>[1]DATA!A564</f>
        <v>0</v>
      </c>
      <c r="B564" s="91" t="str">
        <f>[1]DATA!B564</f>
        <v>Total Duck</v>
      </c>
      <c r="C564" s="91">
        <f>[1]DATA!C564</f>
        <v>0</v>
      </c>
      <c r="D564" s="92"/>
      <c r="E564" s="93"/>
      <c r="F564" s="94"/>
      <c r="G564" s="95"/>
      <c r="H564" s="92"/>
      <c r="I564" s="93"/>
      <c r="J564" s="94">
        <f>'[1](01)'!$K564</f>
        <v>0</v>
      </c>
      <c r="K564" s="95"/>
      <c r="L564" s="92"/>
      <c r="M564" s="93"/>
      <c r="N564" s="94">
        <f>'[1](02)'!$K564</f>
        <v>1860</v>
      </c>
      <c r="O564" s="95"/>
      <c r="P564" s="92"/>
      <c r="Q564" s="93"/>
      <c r="R564" s="94">
        <f>'[1](03)'!$K564</f>
        <v>0</v>
      </c>
      <c r="S564" s="95"/>
      <c r="T564" s="92"/>
      <c r="U564" s="93"/>
      <c r="V564" s="94">
        <f>'[1](04)'!$K564</f>
        <v>0</v>
      </c>
      <c r="W564" s="95"/>
      <c r="X564" s="92"/>
      <c r="Y564" s="93"/>
      <c r="Z564" s="94">
        <f>'[1](05)'!$K564</f>
        <v>0</v>
      </c>
      <c r="AA564" s="95"/>
      <c r="AB564" s="92"/>
      <c r="AC564" s="93"/>
      <c r="AD564" s="94">
        <f>'[1](06)'!$K564</f>
        <v>0</v>
      </c>
      <c r="AE564" s="95"/>
      <c r="AF564" s="92"/>
      <c r="AG564" s="93"/>
      <c r="AH564" s="94">
        <f>'[1](07)'!$K564</f>
        <v>0</v>
      </c>
      <c r="AI564" s="95"/>
      <c r="AJ564" s="92"/>
      <c r="AK564" s="93"/>
      <c r="AL564" s="94">
        <f>'[1](08)'!$K564</f>
        <v>0</v>
      </c>
      <c r="AM564" s="95"/>
      <c r="AN564" s="92"/>
      <c r="AO564" s="93"/>
      <c r="AP564" s="94">
        <f>'[1](09)'!$K564</f>
        <v>0</v>
      </c>
      <c r="AQ564" s="95"/>
      <c r="AR564" s="92"/>
      <c r="AS564" s="93"/>
      <c r="AT564" s="94">
        <f>'[1](10)'!$K564</f>
        <v>0</v>
      </c>
      <c r="AU564" s="95"/>
      <c r="AV564" s="92"/>
      <c r="AW564" s="93"/>
      <c r="AX564" s="94">
        <f>'[1](11)'!$K564</f>
        <v>0</v>
      </c>
      <c r="AY564" s="95"/>
      <c r="AZ564" s="92"/>
      <c r="BA564" s="93"/>
      <c r="BB564" s="94">
        <f>'[1](12)'!$K564</f>
        <v>0</v>
      </c>
      <c r="BC564" s="95"/>
      <c r="BD564" s="92"/>
      <c r="BE564" s="96"/>
      <c r="BF564" s="97"/>
      <c r="BG564" s="96"/>
      <c r="BH564" s="97"/>
      <c r="BI564" s="98"/>
      <c r="BJ564" s="99">
        <f t="shared" si="390"/>
        <v>0</v>
      </c>
      <c r="BK564" s="92"/>
      <c r="BL564" s="9">
        <f t="shared" si="391"/>
        <v>447</v>
      </c>
    </row>
    <row r="565" spans="1:64" ht="18" customHeight="1" outlineLevel="2">
      <c r="A565" s="101">
        <f>[1]DATA!A565</f>
        <v>0</v>
      </c>
      <c r="B565" s="102" t="str">
        <f>[1]DATA!B565</f>
        <v>Pigeon</v>
      </c>
      <c r="C565" s="102">
        <f>[1]DATA!C565</f>
        <v>0</v>
      </c>
      <c r="E565" s="103"/>
      <c r="F565" s="104"/>
      <c r="G565" s="105"/>
      <c r="I565" s="103"/>
      <c r="J565" s="104"/>
      <c r="K565" s="105"/>
      <c r="M565" s="103"/>
      <c r="N565" s="104"/>
      <c r="O565" s="105"/>
      <c r="Q565" s="103"/>
      <c r="R565" s="104"/>
      <c r="S565" s="105"/>
      <c r="U565" s="103"/>
      <c r="V565" s="104"/>
      <c r="W565" s="105"/>
      <c r="Y565" s="103"/>
      <c r="Z565" s="104"/>
      <c r="AA565" s="105"/>
      <c r="AC565" s="103"/>
      <c r="AD565" s="104"/>
      <c r="AE565" s="105"/>
      <c r="AG565" s="103"/>
      <c r="AH565" s="104"/>
      <c r="AI565" s="105"/>
      <c r="AK565" s="103"/>
      <c r="AL565" s="104"/>
      <c r="AM565" s="105"/>
      <c r="AO565" s="103"/>
      <c r="AP565" s="104"/>
      <c r="AQ565" s="105"/>
      <c r="AS565" s="103"/>
      <c r="AT565" s="104"/>
      <c r="AU565" s="105"/>
      <c r="AW565" s="103"/>
      <c r="AX565" s="104"/>
      <c r="AY565" s="105"/>
      <c r="BA565" s="103"/>
      <c r="BB565" s="104"/>
      <c r="BC565" s="105"/>
      <c r="BE565" s="106"/>
      <c r="BF565" s="107"/>
      <c r="BG565" s="106"/>
      <c r="BH565" s="107"/>
      <c r="BI565" s="108"/>
      <c r="BJ565" s="109">
        <f t="shared" si="390"/>
        <v>0</v>
      </c>
      <c r="BL565" s="9">
        <f t="shared" si="391"/>
        <v>446</v>
      </c>
    </row>
    <row r="566" spans="1:64" ht="18" customHeight="1" outlineLevel="2">
      <c r="A566" s="74">
        <f>[1]DATA!A566</f>
        <v>123001</v>
      </c>
      <c r="B566" s="75" t="str">
        <f>[1]DATA!B566</f>
        <v>Pigeon 2 Pieces</v>
      </c>
      <c r="C566" s="75" t="str">
        <f>[1]DATA!C566</f>
        <v>Pkt 2 Each</v>
      </c>
      <c r="E566" s="76"/>
      <c r="F566" s="77"/>
      <c r="G566" s="78"/>
      <c r="I566" s="76">
        <f>'[1](01)'!$J566</f>
        <v>0</v>
      </c>
      <c r="J566" s="77">
        <f>'[1](01)'!$K566</f>
        <v>0</v>
      </c>
      <c r="K566" s="78">
        <f t="shared" si="392"/>
        <v>0</v>
      </c>
      <c r="M566" s="76">
        <f>'[1](02)'!$J566</f>
        <v>0</v>
      </c>
      <c r="N566" s="77">
        <f>'[1](02)'!$K566</f>
        <v>0</v>
      </c>
      <c r="O566" s="78">
        <f t="shared" ref="O566:O567" si="429">IF(M566&gt;=I566,IFERROR(SUM(M566-I566)/M566,0),IF(M566&lt;=I566,IFERROR(-SUM(I566-M566)/M566,0)))</f>
        <v>0</v>
      </c>
      <c r="Q566" s="76">
        <f>'[1](03)'!$J566</f>
        <v>0</v>
      </c>
      <c r="R566" s="77">
        <f>'[1](03)'!$K566</f>
        <v>0</v>
      </c>
      <c r="S566" s="78">
        <f t="shared" ref="S566:S567" si="430">IF(Q566&gt;=M566,IFERROR(SUM(Q566-M566)/Q566,0),IF(Q566&lt;=M566,IFERROR(-SUM(M566-Q566)/Q566,0)))</f>
        <v>0</v>
      </c>
      <c r="U566" s="76">
        <f>'[1](04)'!$J566</f>
        <v>0</v>
      </c>
      <c r="V566" s="77">
        <f>'[1](04)'!$K566</f>
        <v>0</v>
      </c>
      <c r="W566" s="78">
        <f t="shared" ref="W566:W567" si="431">IF(U566&gt;=Q566,IFERROR(SUM(U566-Q566)/U566,0),IF(U566&lt;=Q566,IFERROR(-SUM(Q566-U566)/U566,0)))</f>
        <v>0</v>
      </c>
      <c r="Y566" s="76">
        <f>'[1](05)'!$J566</f>
        <v>0</v>
      </c>
      <c r="Z566" s="77">
        <f>'[1](05)'!$K566</f>
        <v>0</v>
      </c>
      <c r="AA566" s="78">
        <f t="shared" ref="AA566:AA567" si="432">IF(Y566&gt;=U566,IFERROR(SUM(Y566-U566)/Y566,0),IF(Y566&lt;=U566,IFERROR(-SUM(U566-Y566)/Y566,0)))</f>
        <v>0</v>
      </c>
      <c r="AC566" s="76">
        <f>'[1](06)'!$J566</f>
        <v>0</v>
      </c>
      <c r="AD566" s="77">
        <f>'[1](06)'!$K566</f>
        <v>0</v>
      </c>
      <c r="AE566" s="78">
        <f t="shared" ref="AE566:AE567" si="433">IF(AC566&gt;=Y566,IFERROR(SUM(AC566-Y566)/AC566,0),IF(AC566&lt;=Y566,IFERROR(-SUM(Y566-AC566)/AC566,0)))</f>
        <v>0</v>
      </c>
      <c r="AG566" s="76">
        <f>'[1](07)'!$J566</f>
        <v>0</v>
      </c>
      <c r="AH566" s="77">
        <f>'[1](07)'!$K566</f>
        <v>0</v>
      </c>
      <c r="AI566" s="78">
        <f t="shared" ref="AI566:AI567" si="434">IF(AG566&gt;=AC566,IFERROR(SUM(AG566-AC566)/AG566,0),IF(AG566&lt;=AC566,IFERROR(-SUM(AC566-AG566)/AG566,0)))</f>
        <v>0</v>
      </c>
      <c r="AK566" s="76">
        <f>'[1](08)'!$J566</f>
        <v>0</v>
      </c>
      <c r="AL566" s="77">
        <f>'[1](08)'!$K566</f>
        <v>0</v>
      </c>
      <c r="AM566" s="78">
        <f t="shared" ref="AM566:AM567" si="435">IF(AK566&gt;=AG566,IFERROR(SUM(AK566-AG566)/AK566,0),IF(AK566&lt;=AG566,IFERROR(-SUM(AG566-AK566)/AK566,0)))</f>
        <v>0</v>
      </c>
      <c r="AO566" s="76">
        <f>'[1](09)'!$J566</f>
        <v>0</v>
      </c>
      <c r="AP566" s="77">
        <f>'[1](09)'!$K566</f>
        <v>0</v>
      </c>
      <c r="AQ566" s="78">
        <f t="shared" ref="AQ566:AQ567" si="436">IF(AO566&gt;=AK566,IFERROR(SUM(AO566-AK566)/AO566,0),IF(AO566&lt;=AK566,IFERROR(-SUM(AK566-AO566)/AO566,0)))</f>
        <v>0</v>
      </c>
      <c r="AS566" s="76">
        <f>'[1](10)'!$J566</f>
        <v>0</v>
      </c>
      <c r="AT566" s="77">
        <f>'[1](10)'!$K566</f>
        <v>0</v>
      </c>
      <c r="AU566" s="78">
        <f t="shared" ref="AU566:AU567" si="437">IF(AS566&gt;=AO566,IFERROR(SUM(AS566-AO566)/AS566,0),IF(AS566&lt;=AO566,IFERROR(-SUM(AO566-AS566)/AS566,0)))</f>
        <v>0</v>
      </c>
      <c r="AW566" s="76">
        <f>'[1](11)'!$J566</f>
        <v>0</v>
      </c>
      <c r="AX566" s="77">
        <f>'[1](11)'!$K566</f>
        <v>0</v>
      </c>
      <c r="AY566" s="78">
        <f t="shared" ref="AY566:AY567" si="438">IF(AW566&gt;=AS566,IFERROR(SUM(AW566-AS566)/AW566,0),IF(AW566&lt;=AS566,IFERROR(-SUM(AS566-AW566)/AW566,0)))</f>
        <v>0</v>
      </c>
      <c r="BA566" s="76">
        <f>'[1](12)'!$J566</f>
        <v>0</v>
      </c>
      <c r="BB566" s="77">
        <f>'[1](12)'!$K566</f>
        <v>0</v>
      </c>
      <c r="BC566" s="78">
        <f t="shared" ref="BC566:BC567" si="439">IF(BA566&gt;=AW566,IFERROR(SUM(BA566-AW566)/BA566,0),IF(BA566&lt;=AW566,IFERROR(-SUM(AW566-BA566)/BA566,0)))</f>
        <v>0</v>
      </c>
      <c r="BE566" s="79">
        <f t="shared" si="393"/>
        <v>0</v>
      </c>
      <c r="BF566" s="80">
        <f>IFERROR(HLOOKUP(BE566,A566:$BD$5001,$BL566,0),0)</f>
        <v>43131</v>
      </c>
      <c r="BG566" s="79">
        <f t="shared" si="394"/>
        <v>0</v>
      </c>
      <c r="BH566" s="80">
        <f>IFERROR(HLOOKUP(BG566,A566:$BD$5001,$BL566,0),0)</f>
        <v>43131</v>
      </c>
      <c r="BI566" s="10">
        <f t="shared" si="395"/>
        <v>0</v>
      </c>
      <c r="BJ566" s="11">
        <f t="shared" si="390"/>
        <v>0</v>
      </c>
      <c r="BL566" s="9">
        <f t="shared" si="391"/>
        <v>445</v>
      </c>
    </row>
    <row r="567" spans="1:64" ht="18" customHeight="1" outlineLevel="2">
      <c r="A567" s="81">
        <f>[1]DATA!A567</f>
        <v>123002</v>
      </c>
      <c r="B567" s="82" t="str">
        <f>[1]DATA!B567</f>
        <v>Quails 4 Pieces</v>
      </c>
      <c r="C567" s="82" t="str">
        <f>[1]DATA!C567</f>
        <v>Pkt 4 Each</v>
      </c>
      <c r="E567" s="83"/>
      <c r="F567" s="84"/>
      <c r="G567" s="85"/>
      <c r="I567" s="83">
        <f>'[1](01)'!$J567</f>
        <v>189</v>
      </c>
      <c r="J567" s="84">
        <f>'[1](01)'!$K567</f>
        <v>4225</v>
      </c>
      <c r="K567" s="85">
        <f t="shared" si="392"/>
        <v>1</v>
      </c>
      <c r="M567" s="83">
        <f>'[1](02)'!$J567</f>
        <v>0</v>
      </c>
      <c r="N567" s="84">
        <f>'[1](02)'!$K567</f>
        <v>0</v>
      </c>
      <c r="O567" s="85">
        <f t="shared" si="429"/>
        <v>0</v>
      </c>
      <c r="Q567" s="83">
        <f>'[1](03)'!$J567</f>
        <v>0</v>
      </c>
      <c r="R567" s="84">
        <f>'[1](03)'!$K567</f>
        <v>0</v>
      </c>
      <c r="S567" s="85">
        <f t="shared" si="430"/>
        <v>0</v>
      </c>
      <c r="U567" s="83">
        <f>'[1](04)'!$J567</f>
        <v>0</v>
      </c>
      <c r="V567" s="84">
        <f>'[1](04)'!$K567</f>
        <v>0</v>
      </c>
      <c r="W567" s="85">
        <f t="shared" si="431"/>
        <v>0</v>
      </c>
      <c r="Y567" s="83">
        <f>'[1](05)'!$J567</f>
        <v>0</v>
      </c>
      <c r="Z567" s="84">
        <f>'[1](05)'!$K567</f>
        <v>0</v>
      </c>
      <c r="AA567" s="85">
        <f t="shared" si="432"/>
        <v>0</v>
      </c>
      <c r="AC567" s="83">
        <f>'[1](06)'!$J567</f>
        <v>0</v>
      </c>
      <c r="AD567" s="84">
        <f>'[1](06)'!$K567</f>
        <v>0</v>
      </c>
      <c r="AE567" s="85">
        <f t="shared" si="433"/>
        <v>0</v>
      </c>
      <c r="AG567" s="83">
        <f>'[1](07)'!$J567</f>
        <v>0</v>
      </c>
      <c r="AH567" s="84">
        <f>'[1](07)'!$K567</f>
        <v>0</v>
      </c>
      <c r="AI567" s="85">
        <f t="shared" si="434"/>
        <v>0</v>
      </c>
      <c r="AK567" s="83">
        <f>'[1](08)'!$J567</f>
        <v>0</v>
      </c>
      <c r="AL567" s="84">
        <f>'[1](08)'!$K567</f>
        <v>0</v>
      </c>
      <c r="AM567" s="85">
        <f t="shared" si="435"/>
        <v>0</v>
      </c>
      <c r="AO567" s="83">
        <f>'[1](09)'!$J567</f>
        <v>0</v>
      </c>
      <c r="AP567" s="84">
        <f>'[1](09)'!$K567</f>
        <v>0</v>
      </c>
      <c r="AQ567" s="85">
        <f t="shared" si="436"/>
        <v>0</v>
      </c>
      <c r="AS567" s="83">
        <f>'[1](10)'!$J567</f>
        <v>0</v>
      </c>
      <c r="AT567" s="84">
        <f>'[1](10)'!$K567</f>
        <v>0</v>
      </c>
      <c r="AU567" s="85">
        <f t="shared" si="437"/>
        <v>0</v>
      </c>
      <c r="AW567" s="83">
        <f>'[1](11)'!$J567</f>
        <v>0</v>
      </c>
      <c r="AX567" s="84">
        <f>'[1](11)'!$K567</f>
        <v>0</v>
      </c>
      <c r="AY567" s="85">
        <f t="shared" si="438"/>
        <v>0</v>
      </c>
      <c r="BA567" s="83">
        <f>'[1](12)'!$J567</f>
        <v>0</v>
      </c>
      <c r="BB567" s="84">
        <f>'[1](12)'!$K567</f>
        <v>0</v>
      </c>
      <c r="BC567" s="85">
        <f t="shared" si="439"/>
        <v>0</v>
      </c>
      <c r="BE567" s="86">
        <f t="shared" si="393"/>
        <v>189</v>
      </c>
      <c r="BF567" s="87">
        <f>IFERROR(HLOOKUP(BE567,A567:$BD$5001,$BL567,0),0)</f>
        <v>43131</v>
      </c>
      <c r="BG567" s="86">
        <f t="shared" si="394"/>
        <v>0</v>
      </c>
      <c r="BH567" s="87">
        <f>IFERROR(HLOOKUP(BG567,A567:$BD$5001,$BL567,0),0)</f>
        <v>43159</v>
      </c>
      <c r="BI567" s="88">
        <f t="shared" si="395"/>
        <v>189</v>
      </c>
      <c r="BJ567" s="89">
        <f t="shared" si="390"/>
        <v>-1</v>
      </c>
      <c r="BL567" s="9">
        <f t="shared" si="391"/>
        <v>444</v>
      </c>
    </row>
    <row r="568" spans="1:64" s="100" customFormat="1" ht="18" customHeight="1" outlineLevel="1">
      <c r="A568" s="90">
        <f>[1]DATA!A568</f>
        <v>0</v>
      </c>
      <c r="B568" s="91" t="str">
        <f>[1]DATA!B568</f>
        <v>Total Pigeon</v>
      </c>
      <c r="C568" s="91">
        <f>[1]DATA!C568</f>
        <v>0</v>
      </c>
      <c r="D568" s="92"/>
      <c r="E568" s="93"/>
      <c r="F568" s="94"/>
      <c r="G568" s="95"/>
      <c r="H568" s="92"/>
      <c r="I568" s="93"/>
      <c r="J568" s="94">
        <f>'[1](01)'!$K568</f>
        <v>4225</v>
      </c>
      <c r="K568" s="95"/>
      <c r="L568" s="92"/>
      <c r="M568" s="93"/>
      <c r="N568" s="94">
        <f>'[1](02)'!$K568</f>
        <v>0</v>
      </c>
      <c r="O568" s="95"/>
      <c r="P568" s="92"/>
      <c r="Q568" s="93"/>
      <c r="R568" s="94">
        <f>'[1](03)'!$K568</f>
        <v>0</v>
      </c>
      <c r="S568" s="95"/>
      <c r="T568" s="92"/>
      <c r="U568" s="93"/>
      <c r="V568" s="94">
        <f>'[1](04)'!$K568</f>
        <v>0</v>
      </c>
      <c r="W568" s="95"/>
      <c r="X568" s="92"/>
      <c r="Y568" s="93"/>
      <c r="Z568" s="94">
        <f>'[1](05)'!$K568</f>
        <v>0</v>
      </c>
      <c r="AA568" s="95"/>
      <c r="AB568" s="92"/>
      <c r="AC568" s="93"/>
      <c r="AD568" s="94">
        <f>'[1](06)'!$K568</f>
        <v>0</v>
      </c>
      <c r="AE568" s="95"/>
      <c r="AF568" s="92"/>
      <c r="AG568" s="93"/>
      <c r="AH568" s="94">
        <f>'[1](07)'!$K568</f>
        <v>0</v>
      </c>
      <c r="AI568" s="95"/>
      <c r="AJ568" s="92"/>
      <c r="AK568" s="93"/>
      <c r="AL568" s="94">
        <f>'[1](08)'!$K568</f>
        <v>0</v>
      </c>
      <c r="AM568" s="95"/>
      <c r="AN568" s="92"/>
      <c r="AO568" s="93"/>
      <c r="AP568" s="94">
        <f>'[1](09)'!$K568</f>
        <v>0</v>
      </c>
      <c r="AQ568" s="95"/>
      <c r="AR568" s="92"/>
      <c r="AS568" s="93"/>
      <c r="AT568" s="94">
        <f>'[1](10)'!$K568</f>
        <v>0</v>
      </c>
      <c r="AU568" s="95"/>
      <c r="AV568" s="92"/>
      <c r="AW568" s="93"/>
      <c r="AX568" s="94">
        <f>'[1](11)'!$K568</f>
        <v>0</v>
      </c>
      <c r="AY568" s="95"/>
      <c r="AZ568" s="92"/>
      <c r="BA568" s="93"/>
      <c r="BB568" s="94">
        <f>'[1](12)'!$K568</f>
        <v>0</v>
      </c>
      <c r="BC568" s="95"/>
      <c r="BD568" s="92"/>
      <c r="BE568" s="96"/>
      <c r="BF568" s="97"/>
      <c r="BG568" s="96"/>
      <c r="BH568" s="97"/>
      <c r="BI568" s="98"/>
      <c r="BJ568" s="99">
        <f t="shared" si="390"/>
        <v>0</v>
      </c>
      <c r="BK568" s="92"/>
      <c r="BL568" s="9">
        <f t="shared" si="391"/>
        <v>443</v>
      </c>
    </row>
    <row r="569" spans="1:64" ht="18" customHeight="1" outlineLevel="2">
      <c r="A569" s="101">
        <f>[1]DATA!A569</f>
        <v>0</v>
      </c>
      <c r="B569" s="102" t="str">
        <f>[1]DATA!B569</f>
        <v>Turkey</v>
      </c>
      <c r="C569" s="102">
        <f>[1]DATA!C569</f>
        <v>0</v>
      </c>
      <c r="E569" s="103"/>
      <c r="F569" s="104"/>
      <c r="G569" s="105"/>
      <c r="I569" s="103"/>
      <c r="J569" s="104"/>
      <c r="K569" s="105"/>
      <c r="M569" s="103"/>
      <c r="N569" s="104"/>
      <c r="O569" s="105"/>
      <c r="Q569" s="103"/>
      <c r="R569" s="104"/>
      <c r="S569" s="105"/>
      <c r="U569" s="103"/>
      <c r="V569" s="104"/>
      <c r="W569" s="105"/>
      <c r="Y569" s="103"/>
      <c r="Z569" s="104"/>
      <c r="AA569" s="105"/>
      <c r="AC569" s="103"/>
      <c r="AD569" s="104"/>
      <c r="AE569" s="105"/>
      <c r="AG569" s="103"/>
      <c r="AH569" s="104"/>
      <c r="AI569" s="105"/>
      <c r="AK569" s="103"/>
      <c r="AL569" s="104"/>
      <c r="AM569" s="105"/>
      <c r="AO569" s="103"/>
      <c r="AP569" s="104"/>
      <c r="AQ569" s="105"/>
      <c r="AS569" s="103"/>
      <c r="AT569" s="104"/>
      <c r="AU569" s="105"/>
      <c r="AW569" s="103"/>
      <c r="AX569" s="104"/>
      <c r="AY569" s="105"/>
      <c r="BA569" s="103"/>
      <c r="BB569" s="104"/>
      <c r="BC569" s="105"/>
      <c r="BE569" s="106"/>
      <c r="BF569" s="107"/>
      <c r="BG569" s="106"/>
      <c r="BH569" s="107"/>
      <c r="BI569" s="108"/>
      <c r="BJ569" s="109">
        <f t="shared" si="390"/>
        <v>0</v>
      </c>
      <c r="BL569" s="9">
        <f t="shared" si="391"/>
        <v>442</v>
      </c>
    </row>
    <row r="570" spans="1:64" ht="18" customHeight="1" outlineLevel="2">
      <c r="A570" s="74">
        <f>[1]DATA!A570</f>
        <v>124001</v>
      </c>
      <c r="B570" s="75" t="str">
        <f>[1]DATA!B570</f>
        <v>Turkey Whole</v>
      </c>
      <c r="C570" s="75" t="str">
        <f>[1]DATA!C570</f>
        <v>Kilogram</v>
      </c>
      <c r="E570" s="76"/>
      <c r="F570" s="77"/>
      <c r="G570" s="78"/>
      <c r="I570" s="76">
        <f>'[1](01)'!$J570</f>
        <v>0</v>
      </c>
      <c r="J570" s="77">
        <f>'[1](01)'!$K570</f>
        <v>0</v>
      </c>
      <c r="K570" s="78">
        <f t="shared" si="392"/>
        <v>0</v>
      </c>
      <c r="M570" s="76">
        <f>'[1](02)'!$J570</f>
        <v>0</v>
      </c>
      <c r="N570" s="77">
        <f>'[1](02)'!$K570</f>
        <v>0</v>
      </c>
      <c r="O570" s="78">
        <f t="shared" ref="O570" si="440">IF(M570&gt;=I570,IFERROR(SUM(M570-I570)/M570,0),IF(M570&lt;=I570,IFERROR(-SUM(I570-M570)/M570,0)))</f>
        <v>0</v>
      </c>
      <c r="Q570" s="76">
        <f>'[1](03)'!$J570</f>
        <v>0</v>
      </c>
      <c r="R570" s="77">
        <f>'[1](03)'!$K570</f>
        <v>0</v>
      </c>
      <c r="S570" s="78">
        <f t="shared" ref="S570" si="441">IF(Q570&gt;=M570,IFERROR(SUM(Q570-M570)/Q570,0),IF(Q570&lt;=M570,IFERROR(-SUM(M570-Q570)/Q570,0)))</f>
        <v>0</v>
      </c>
      <c r="U570" s="76">
        <f>'[1](04)'!$J570</f>
        <v>0</v>
      </c>
      <c r="V570" s="77">
        <f>'[1](04)'!$K570</f>
        <v>0</v>
      </c>
      <c r="W570" s="78">
        <f t="shared" ref="W570" si="442">IF(U570&gt;=Q570,IFERROR(SUM(U570-Q570)/U570,0),IF(U570&lt;=Q570,IFERROR(-SUM(Q570-U570)/U570,0)))</f>
        <v>0</v>
      </c>
      <c r="Y570" s="76">
        <f>'[1](05)'!$J570</f>
        <v>0</v>
      </c>
      <c r="Z570" s="77">
        <f>'[1](05)'!$K570</f>
        <v>0</v>
      </c>
      <c r="AA570" s="78">
        <f t="shared" ref="AA570" si="443">IF(Y570&gt;=U570,IFERROR(SUM(Y570-U570)/Y570,0),IF(Y570&lt;=U570,IFERROR(-SUM(U570-Y570)/Y570,0)))</f>
        <v>0</v>
      </c>
      <c r="AC570" s="76">
        <f>'[1](06)'!$J570</f>
        <v>0</v>
      </c>
      <c r="AD570" s="77">
        <f>'[1](06)'!$K570</f>
        <v>0</v>
      </c>
      <c r="AE570" s="78">
        <f t="shared" ref="AE570" si="444">IF(AC570&gt;=Y570,IFERROR(SUM(AC570-Y570)/AC570,0),IF(AC570&lt;=Y570,IFERROR(-SUM(Y570-AC570)/AC570,0)))</f>
        <v>0</v>
      </c>
      <c r="AG570" s="76">
        <f>'[1](07)'!$J570</f>
        <v>0</v>
      </c>
      <c r="AH570" s="77">
        <f>'[1](07)'!$K570</f>
        <v>0</v>
      </c>
      <c r="AI570" s="78">
        <f t="shared" ref="AI570" si="445">IF(AG570&gt;=AC570,IFERROR(SUM(AG570-AC570)/AG570,0),IF(AG570&lt;=AC570,IFERROR(-SUM(AC570-AG570)/AG570,0)))</f>
        <v>0</v>
      </c>
      <c r="AK570" s="76">
        <f>'[1](08)'!$J570</f>
        <v>0</v>
      </c>
      <c r="AL570" s="77">
        <f>'[1](08)'!$K570</f>
        <v>0</v>
      </c>
      <c r="AM570" s="78">
        <f t="shared" ref="AM570" si="446">IF(AK570&gt;=AG570,IFERROR(SUM(AK570-AG570)/AK570,0),IF(AK570&lt;=AG570,IFERROR(-SUM(AG570-AK570)/AK570,0)))</f>
        <v>0</v>
      </c>
      <c r="AO570" s="76">
        <f>'[1](09)'!$J570</f>
        <v>0</v>
      </c>
      <c r="AP570" s="77">
        <f>'[1](09)'!$K570</f>
        <v>0</v>
      </c>
      <c r="AQ570" s="78">
        <f t="shared" ref="AQ570" si="447">IF(AO570&gt;=AK570,IFERROR(SUM(AO570-AK570)/AO570,0),IF(AO570&lt;=AK570,IFERROR(-SUM(AK570-AO570)/AO570,0)))</f>
        <v>0</v>
      </c>
      <c r="AS570" s="76">
        <f>'[1](10)'!$J570</f>
        <v>0</v>
      </c>
      <c r="AT570" s="77">
        <f>'[1](10)'!$K570</f>
        <v>0</v>
      </c>
      <c r="AU570" s="78">
        <f t="shared" ref="AU570" si="448">IF(AS570&gt;=AO570,IFERROR(SUM(AS570-AO570)/AS570,0),IF(AS570&lt;=AO570,IFERROR(-SUM(AO570-AS570)/AS570,0)))</f>
        <v>0</v>
      </c>
      <c r="AW570" s="76">
        <f>'[1](11)'!$J570</f>
        <v>0</v>
      </c>
      <c r="AX570" s="77">
        <f>'[1](11)'!$K570</f>
        <v>0</v>
      </c>
      <c r="AY570" s="78">
        <f t="shared" ref="AY570" si="449">IF(AW570&gt;=AS570,IFERROR(SUM(AW570-AS570)/AW570,0),IF(AW570&lt;=AS570,IFERROR(-SUM(AS570-AW570)/AW570,0)))</f>
        <v>0</v>
      </c>
      <c r="BA570" s="76">
        <f>'[1](12)'!$J570</f>
        <v>0</v>
      </c>
      <c r="BB570" s="77">
        <f>'[1](12)'!$K570</f>
        <v>0</v>
      </c>
      <c r="BC570" s="78">
        <f t="shared" ref="BC570" si="450">IF(BA570&gt;=AW570,IFERROR(SUM(BA570-AW570)/BA570,0),IF(BA570&lt;=AW570,IFERROR(-SUM(AW570-BA570)/BA570,0)))</f>
        <v>0</v>
      </c>
      <c r="BE570" s="79">
        <f t="shared" si="393"/>
        <v>0</v>
      </c>
      <c r="BF570" s="80">
        <f>IFERROR(HLOOKUP(BE570,A570:$BD$5001,$BL570,0),0)</f>
        <v>43131</v>
      </c>
      <c r="BG570" s="79">
        <f t="shared" si="394"/>
        <v>0</v>
      </c>
      <c r="BH570" s="80">
        <f>IFERROR(HLOOKUP(BG570,A570:$BD$5001,$BL570,0),0)</f>
        <v>43131</v>
      </c>
      <c r="BI570" s="10">
        <f t="shared" si="395"/>
        <v>0</v>
      </c>
      <c r="BJ570" s="11">
        <f t="shared" si="390"/>
        <v>0</v>
      </c>
      <c r="BL570" s="9">
        <f t="shared" si="391"/>
        <v>441</v>
      </c>
    </row>
    <row r="571" spans="1:64" s="100" customFormat="1" ht="18" customHeight="1" outlineLevel="1">
      <c r="A571" s="90">
        <f>[1]DATA!A571</f>
        <v>0</v>
      </c>
      <c r="B571" s="91" t="str">
        <f>[1]DATA!B571</f>
        <v>Total Turkey</v>
      </c>
      <c r="C571" s="91">
        <f>[1]DATA!C571</f>
        <v>0</v>
      </c>
      <c r="D571" s="92"/>
      <c r="E571" s="93"/>
      <c r="F571" s="94"/>
      <c r="G571" s="95"/>
      <c r="H571" s="92"/>
      <c r="I571" s="93"/>
      <c r="J571" s="94">
        <f>'[1](01)'!$K571</f>
        <v>0</v>
      </c>
      <c r="K571" s="95"/>
      <c r="L571" s="92"/>
      <c r="M571" s="93"/>
      <c r="N571" s="94">
        <f>'[1](02)'!$K571</f>
        <v>0</v>
      </c>
      <c r="O571" s="95"/>
      <c r="P571" s="92"/>
      <c r="Q571" s="93"/>
      <c r="R571" s="94">
        <f>'[1](03)'!$K571</f>
        <v>0</v>
      </c>
      <c r="S571" s="95"/>
      <c r="T571" s="92"/>
      <c r="U571" s="93"/>
      <c r="V571" s="94">
        <f>'[1](04)'!$K571</f>
        <v>0</v>
      </c>
      <c r="W571" s="95"/>
      <c r="X571" s="92"/>
      <c r="Y571" s="93"/>
      <c r="Z571" s="94">
        <f>'[1](05)'!$K571</f>
        <v>0</v>
      </c>
      <c r="AA571" s="95"/>
      <c r="AB571" s="92"/>
      <c r="AC571" s="93"/>
      <c r="AD571" s="94">
        <f>'[1](06)'!$K571</f>
        <v>0</v>
      </c>
      <c r="AE571" s="95"/>
      <c r="AF571" s="92"/>
      <c r="AG571" s="93"/>
      <c r="AH571" s="94">
        <f>'[1](07)'!$K571</f>
        <v>0</v>
      </c>
      <c r="AI571" s="95"/>
      <c r="AJ571" s="92"/>
      <c r="AK571" s="93"/>
      <c r="AL571" s="94">
        <f>'[1](08)'!$K571</f>
        <v>0</v>
      </c>
      <c r="AM571" s="95"/>
      <c r="AN571" s="92"/>
      <c r="AO571" s="93"/>
      <c r="AP571" s="94">
        <f>'[1](09)'!$K571</f>
        <v>0</v>
      </c>
      <c r="AQ571" s="95"/>
      <c r="AR571" s="92"/>
      <c r="AS571" s="93"/>
      <c r="AT571" s="94">
        <f>'[1](10)'!$K571</f>
        <v>0</v>
      </c>
      <c r="AU571" s="95"/>
      <c r="AV571" s="92"/>
      <c r="AW571" s="93"/>
      <c r="AX571" s="94">
        <f>'[1](11)'!$K571</f>
        <v>0</v>
      </c>
      <c r="AY571" s="95"/>
      <c r="AZ571" s="92"/>
      <c r="BA571" s="93"/>
      <c r="BB571" s="94">
        <f>'[1](12)'!$K571</f>
        <v>0</v>
      </c>
      <c r="BC571" s="95"/>
      <c r="BD571" s="92"/>
      <c r="BE571" s="96"/>
      <c r="BF571" s="97"/>
      <c r="BG571" s="96"/>
      <c r="BH571" s="97"/>
      <c r="BI571" s="98"/>
      <c r="BJ571" s="99">
        <f t="shared" si="390"/>
        <v>0</v>
      </c>
      <c r="BK571" s="92"/>
      <c r="BL571" s="9">
        <f t="shared" si="391"/>
        <v>440</v>
      </c>
    </row>
    <row r="572" spans="1:64" s="126" customFormat="1" ht="21" customHeight="1">
      <c r="A572" s="115">
        <f>[1]DATA!A572</f>
        <v>0</v>
      </c>
      <c r="B572" s="116" t="str">
        <f>[1]DATA!B572</f>
        <v>Total Poultry</v>
      </c>
      <c r="C572" s="117">
        <f>[1]DATA!C572</f>
        <v>0</v>
      </c>
      <c r="D572" s="118"/>
      <c r="E572" s="119"/>
      <c r="F572" s="120"/>
      <c r="G572" s="121"/>
      <c r="H572" s="118"/>
      <c r="I572" s="119"/>
      <c r="J572" s="120">
        <f>'[1](01)'!$K572</f>
        <v>105628.96</v>
      </c>
      <c r="K572" s="121"/>
      <c r="L572" s="118"/>
      <c r="M572" s="119"/>
      <c r="N572" s="120">
        <f>'[1](02)'!$K572</f>
        <v>81974.5</v>
      </c>
      <c r="O572" s="121"/>
      <c r="P572" s="118"/>
      <c r="Q572" s="119"/>
      <c r="R572" s="120">
        <f>'[1](03)'!$K572</f>
        <v>0</v>
      </c>
      <c r="S572" s="121"/>
      <c r="T572" s="118"/>
      <c r="U572" s="119"/>
      <c r="V572" s="120">
        <f>'[1](04)'!$K572</f>
        <v>0</v>
      </c>
      <c r="W572" s="121"/>
      <c r="X572" s="118"/>
      <c r="Y572" s="119"/>
      <c r="Z572" s="120">
        <f>'[1](05)'!$K572</f>
        <v>0</v>
      </c>
      <c r="AA572" s="121"/>
      <c r="AB572" s="118"/>
      <c r="AC572" s="119"/>
      <c r="AD572" s="120">
        <f>'[1](06)'!$K572</f>
        <v>0</v>
      </c>
      <c r="AE572" s="121"/>
      <c r="AF572" s="118"/>
      <c r="AG572" s="119"/>
      <c r="AH572" s="120">
        <f>'[1](07)'!$K572</f>
        <v>0</v>
      </c>
      <c r="AI572" s="121"/>
      <c r="AJ572" s="118"/>
      <c r="AK572" s="119"/>
      <c r="AL572" s="120">
        <f>'[1](08)'!$K572</f>
        <v>0</v>
      </c>
      <c r="AM572" s="121"/>
      <c r="AN572" s="118"/>
      <c r="AO572" s="119"/>
      <c r="AP572" s="120">
        <f>'[1](09)'!$K572</f>
        <v>0</v>
      </c>
      <c r="AQ572" s="121"/>
      <c r="AR572" s="118"/>
      <c r="AS572" s="119"/>
      <c r="AT572" s="120">
        <f>'[1](10)'!$K572</f>
        <v>0</v>
      </c>
      <c r="AU572" s="121"/>
      <c r="AV572" s="118"/>
      <c r="AW572" s="119"/>
      <c r="AX572" s="120">
        <f>'[1](11)'!$K572</f>
        <v>0</v>
      </c>
      <c r="AY572" s="121"/>
      <c r="AZ572" s="118"/>
      <c r="BA572" s="119"/>
      <c r="BB572" s="120">
        <f>'[1](12)'!$K572</f>
        <v>0</v>
      </c>
      <c r="BC572" s="121"/>
      <c r="BD572" s="118"/>
      <c r="BE572" s="122"/>
      <c r="BF572" s="123"/>
      <c r="BG572" s="122"/>
      <c r="BH572" s="123"/>
      <c r="BI572" s="124"/>
      <c r="BJ572" s="125">
        <f t="shared" si="390"/>
        <v>0</v>
      </c>
      <c r="BK572" s="118"/>
      <c r="BL572" s="9">
        <f t="shared" si="391"/>
        <v>439</v>
      </c>
    </row>
    <row r="573" spans="1:64" s="64" customFormat="1" ht="21" customHeight="1" outlineLevel="1">
      <c r="A573" s="127">
        <f>[1]DATA!A573</f>
        <v>0</v>
      </c>
      <c r="B573" s="128" t="str">
        <f>[1]DATA!B573</f>
        <v>Sea Food</v>
      </c>
      <c r="C573" s="129">
        <f>[1]DATA!C573</f>
        <v>0</v>
      </c>
      <c r="D573" s="130"/>
      <c r="E573" s="131"/>
      <c r="F573" s="132"/>
      <c r="G573" s="133"/>
      <c r="H573" s="130"/>
      <c r="I573" s="131"/>
      <c r="J573" s="132"/>
      <c r="K573" s="133"/>
      <c r="L573" s="130"/>
      <c r="M573" s="131"/>
      <c r="N573" s="132"/>
      <c r="O573" s="133"/>
      <c r="P573" s="130"/>
      <c r="Q573" s="131"/>
      <c r="R573" s="132"/>
      <c r="S573" s="133"/>
      <c r="T573" s="130"/>
      <c r="U573" s="131"/>
      <c r="V573" s="132"/>
      <c r="W573" s="133"/>
      <c r="X573" s="130"/>
      <c r="Y573" s="131"/>
      <c r="Z573" s="132"/>
      <c r="AA573" s="133"/>
      <c r="AB573" s="130"/>
      <c r="AC573" s="131"/>
      <c r="AD573" s="132"/>
      <c r="AE573" s="133"/>
      <c r="AF573" s="130"/>
      <c r="AG573" s="131"/>
      <c r="AH573" s="132"/>
      <c r="AI573" s="133"/>
      <c r="AJ573" s="130"/>
      <c r="AK573" s="131"/>
      <c r="AL573" s="132"/>
      <c r="AM573" s="133"/>
      <c r="AN573" s="130"/>
      <c r="AO573" s="131"/>
      <c r="AP573" s="132"/>
      <c r="AQ573" s="133"/>
      <c r="AR573" s="130"/>
      <c r="AS573" s="131"/>
      <c r="AT573" s="132"/>
      <c r="AU573" s="133"/>
      <c r="AV573" s="130"/>
      <c r="AW573" s="131"/>
      <c r="AX573" s="132"/>
      <c r="AY573" s="133"/>
      <c r="AZ573" s="130"/>
      <c r="BA573" s="131"/>
      <c r="BB573" s="132"/>
      <c r="BC573" s="133"/>
      <c r="BD573" s="130"/>
      <c r="BE573" s="134"/>
      <c r="BF573" s="135"/>
      <c r="BG573" s="134"/>
      <c r="BH573" s="135"/>
      <c r="BI573" s="136"/>
      <c r="BJ573" s="137">
        <f t="shared" si="390"/>
        <v>0</v>
      </c>
      <c r="BK573" s="130"/>
      <c r="BL573" s="9">
        <f t="shared" si="391"/>
        <v>438</v>
      </c>
    </row>
    <row r="574" spans="1:64" ht="18" customHeight="1" outlineLevel="2">
      <c r="A574" s="101">
        <f>[1]DATA!A574</f>
        <v>0</v>
      </c>
      <c r="B574" s="102" t="str">
        <f>[1]DATA!B574</f>
        <v>Calamari</v>
      </c>
      <c r="C574" s="102">
        <f>[1]DATA!C574</f>
        <v>0</v>
      </c>
      <c r="E574" s="103"/>
      <c r="F574" s="104"/>
      <c r="G574" s="105"/>
      <c r="I574" s="103"/>
      <c r="J574" s="104"/>
      <c r="K574" s="105"/>
      <c r="M574" s="103"/>
      <c r="N574" s="104"/>
      <c r="O574" s="105"/>
      <c r="Q574" s="103"/>
      <c r="R574" s="104"/>
      <c r="S574" s="105"/>
      <c r="U574" s="103"/>
      <c r="V574" s="104"/>
      <c r="W574" s="105"/>
      <c r="Y574" s="103"/>
      <c r="Z574" s="104"/>
      <c r="AA574" s="105"/>
      <c r="AC574" s="103"/>
      <c r="AD574" s="104"/>
      <c r="AE574" s="105"/>
      <c r="AG574" s="103"/>
      <c r="AH574" s="104"/>
      <c r="AI574" s="105"/>
      <c r="AK574" s="103"/>
      <c r="AL574" s="104"/>
      <c r="AM574" s="105"/>
      <c r="AO574" s="103"/>
      <c r="AP574" s="104"/>
      <c r="AQ574" s="105"/>
      <c r="AS574" s="103"/>
      <c r="AT574" s="104"/>
      <c r="AU574" s="105"/>
      <c r="AW574" s="103"/>
      <c r="AX574" s="104"/>
      <c r="AY574" s="105"/>
      <c r="BA574" s="103"/>
      <c r="BB574" s="104"/>
      <c r="BC574" s="105"/>
      <c r="BE574" s="106"/>
      <c r="BF574" s="107"/>
      <c r="BG574" s="106"/>
      <c r="BH574" s="107"/>
      <c r="BI574" s="108"/>
      <c r="BJ574" s="109">
        <f t="shared" si="390"/>
        <v>0</v>
      </c>
      <c r="BL574" s="9">
        <f t="shared" si="391"/>
        <v>437</v>
      </c>
    </row>
    <row r="575" spans="1:64" ht="18" customHeight="1" outlineLevel="2">
      <c r="A575" s="74">
        <f>[1]DATA!A575</f>
        <v>132001</v>
      </c>
      <c r="B575" s="75" t="str">
        <f>[1]DATA!B575</f>
        <v>Calamari</v>
      </c>
      <c r="C575" s="75" t="str">
        <f>[1]DATA!C575</f>
        <v>Kilogram</v>
      </c>
      <c r="E575" s="76"/>
      <c r="F575" s="77"/>
      <c r="G575" s="78"/>
      <c r="I575" s="76">
        <f>'[1](01)'!$J575</f>
        <v>13</v>
      </c>
      <c r="J575" s="77">
        <f>'[1](01)'!$K575</f>
        <v>975</v>
      </c>
      <c r="K575" s="78">
        <f t="shared" si="392"/>
        <v>1</v>
      </c>
      <c r="M575" s="76">
        <f>'[1](02)'!$J575</f>
        <v>27</v>
      </c>
      <c r="N575" s="77">
        <f>'[1](02)'!$K575</f>
        <v>2007.86</v>
      </c>
      <c r="O575" s="78">
        <f t="shared" ref="O575:O576" si="451">IF(M575&gt;=I575,IFERROR(SUM(M575-I575)/M575,0),IF(M575&lt;=I575,IFERROR(-SUM(I575-M575)/M575,0)))</f>
        <v>0.51851851851851849</v>
      </c>
      <c r="Q575" s="76">
        <f>'[1](03)'!$J575</f>
        <v>0</v>
      </c>
      <c r="R575" s="77">
        <f>'[1](03)'!$K575</f>
        <v>0</v>
      </c>
      <c r="S575" s="78">
        <f t="shared" ref="S575:S576" si="452">IF(Q575&gt;=M575,IFERROR(SUM(Q575-M575)/Q575,0),IF(Q575&lt;=M575,IFERROR(-SUM(M575-Q575)/Q575,0)))</f>
        <v>0</v>
      </c>
      <c r="U575" s="76">
        <f>'[1](04)'!$J575</f>
        <v>0</v>
      </c>
      <c r="V575" s="77">
        <f>'[1](04)'!$K575</f>
        <v>0</v>
      </c>
      <c r="W575" s="78">
        <f t="shared" ref="W575:W576" si="453">IF(U575&gt;=Q575,IFERROR(SUM(U575-Q575)/U575,0),IF(U575&lt;=Q575,IFERROR(-SUM(Q575-U575)/U575,0)))</f>
        <v>0</v>
      </c>
      <c r="Y575" s="76">
        <f>'[1](05)'!$J575</f>
        <v>0</v>
      </c>
      <c r="Z575" s="77">
        <f>'[1](05)'!$K575</f>
        <v>0</v>
      </c>
      <c r="AA575" s="78">
        <f t="shared" ref="AA575:AA576" si="454">IF(Y575&gt;=U575,IFERROR(SUM(Y575-U575)/Y575,0),IF(Y575&lt;=U575,IFERROR(-SUM(U575-Y575)/Y575,0)))</f>
        <v>0</v>
      </c>
      <c r="AC575" s="76">
        <f>'[1](06)'!$J575</f>
        <v>0</v>
      </c>
      <c r="AD575" s="77">
        <f>'[1](06)'!$K575</f>
        <v>0</v>
      </c>
      <c r="AE575" s="78">
        <f t="shared" ref="AE575:AE576" si="455">IF(AC575&gt;=Y575,IFERROR(SUM(AC575-Y575)/AC575,0),IF(AC575&lt;=Y575,IFERROR(-SUM(Y575-AC575)/AC575,0)))</f>
        <v>0</v>
      </c>
      <c r="AG575" s="76">
        <f>'[1](07)'!$J575</f>
        <v>0</v>
      </c>
      <c r="AH575" s="77">
        <f>'[1](07)'!$K575</f>
        <v>0</v>
      </c>
      <c r="AI575" s="78">
        <f t="shared" ref="AI575:AI576" si="456">IF(AG575&gt;=AC575,IFERROR(SUM(AG575-AC575)/AG575,0),IF(AG575&lt;=AC575,IFERROR(-SUM(AC575-AG575)/AG575,0)))</f>
        <v>0</v>
      </c>
      <c r="AK575" s="76">
        <f>'[1](08)'!$J575</f>
        <v>0</v>
      </c>
      <c r="AL575" s="77">
        <f>'[1](08)'!$K575</f>
        <v>0</v>
      </c>
      <c r="AM575" s="78">
        <f t="shared" ref="AM575:AM576" si="457">IF(AK575&gt;=AG575,IFERROR(SUM(AK575-AG575)/AK575,0),IF(AK575&lt;=AG575,IFERROR(-SUM(AG575-AK575)/AK575,0)))</f>
        <v>0</v>
      </c>
      <c r="AO575" s="76">
        <f>'[1](09)'!$J575</f>
        <v>0</v>
      </c>
      <c r="AP575" s="77">
        <f>'[1](09)'!$K575</f>
        <v>0</v>
      </c>
      <c r="AQ575" s="78">
        <f t="shared" ref="AQ575:AQ576" si="458">IF(AO575&gt;=AK575,IFERROR(SUM(AO575-AK575)/AO575,0),IF(AO575&lt;=AK575,IFERROR(-SUM(AK575-AO575)/AO575,0)))</f>
        <v>0</v>
      </c>
      <c r="AS575" s="76">
        <f>'[1](10)'!$J575</f>
        <v>0</v>
      </c>
      <c r="AT575" s="77">
        <f>'[1](10)'!$K575</f>
        <v>0</v>
      </c>
      <c r="AU575" s="78">
        <f t="shared" ref="AU575:AU576" si="459">IF(AS575&gt;=AO575,IFERROR(SUM(AS575-AO575)/AS575,0),IF(AS575&lt;=AO575,IFERROR(-SUM(AO575-AS575)/AS575,0)))</f>
        <v>0</v>
      </c>
      <c r="AW575" s="76">
        <f>'[1](11)'!$J575</f>
        <v>0</v>
      </c>
      <c r="AX575" s="77">
        <f>'[1](11)'!$K575</f>
        <v>0</v>
      </c>
      <c r="AY575" s="78">
        <f t="shared" ref="AY575:AY576" si="460">IF(AW575&gt;=AS575,IFERROR(SUM(AW575-AS575)/AW575,0),IF(AW575&lt;=AS575,IFERROR(-SUM(AS575-AW575)/AW575,0)))</f>
        <v>0</v>
      </c>
      <c r="BA575" s="76">
        <f>'[1](12)'!$J575</f>
        <v>0</v>
      </c>
      <c r="BB575" s="77">
        <f>'[1](12)'!$K575</f>
        <v>0</v>
      </c>
      <c r="BC575" s="78">
        <f t="shared" ref="BC575:BC576" si="461">IF(BA575&gt;=AW575,IFERROR(SUM(BA575-AW575)/BA575,0),IF(BA575&lt;=AW575,IFERROR(-SUM(AW575-BA575)/BA575,0)))</f>
        <v>0</v>
      </c>
      <c r="BE575" s="79">
        <f t="shared" si="393"/>
        <v>27</v>
      </c>
      <c r="BF575" s="80">
        <f>IFERROR(HLOOKUP(BE575,A575:$BD$5001,$BL575,0),0)</f>
        <v>43159</v>
      </c>
      <c r="BG575" s="79">
        <f t="shared" si="394"/>
        <v>0</v>
      </c>
      <c r="BH575" s="80">
        <f>IFERROR(HLOOKUP(BG575,A575:$BD$5001,$BL575,0),0)</f>
        <v>43190</v>
      </c>
      <c r="BI575" s="10">
        <f t="shared" si="395"/>
        <v>27</v>
      </c>
      <c r="BJ575" s="11">
        <f t="shared" si="390"/>
        <v>-1</v>
      </c>
      <c r="BL575" s="9">
        <f t="shared" si="391"/>
        <v>436</v>
      </c>
    </row>
    <row r="576" spans="1:64" ht="18" customHeight="1" outlineLevel="2">
      <c r="A576" s="81">
        <f>[1]DATA!A576</f>
        <v>132002</v>
      </c>
      <c r="B576" s="82" t="str">
        <f>[1]DATA!B576</f>
        <v>Calamari Small</v>
      </c>
      <c r="C576" s="82" t="str">
        <f>[1]DATA!C576</f>
        <v>Kilogram</v>
      </c>
      <c r="E576" s="83"/>
      <c r="F576" s="84"/>
      <c r="G576" s="85"/>
      <c r="I576" s="83">
        <f>'[1](01)'!$J576</f>
        <v>0</v>
      </c>
      <c r="J576" s="84">
        <f>'[1](01)'!$K576</f>
        <v>0</v>
      </c>
      <c r="K576" s="85">
        <f t="shared" si="392"/>
        <v>0</v>
      </c>
      <c r="M576" s="83">
        <f>'[1](02)'!$J576</f>
        <v>0</v>
      </c>
      <c r="N576" s="84">
        <f>'[1](02)'!$K576</f>
        <v>0</v>
      </c>
      <c r="O576" s="85">
        <f t="shared" si="451"/>
        <v>0</v>
      </c>
      <c r="Q576" s="83">
        <f>'[1](03)'!$J576</f>
        <v>0</v>
      </c>
      <c r="R576" s="84">
        <f>'[1](03)'!$K576</f>
        <v>0</v>
      </c>
      <c r="S576" s="85">
        <f t="shared" si="452"/>
        <v>0</v>
      </c>
      <c r="U576" s="83">
        <f>'[1](04)'!$J576</f>
        <v>0</v>
      </c>
      <c r="V576" s="84">
        <f>'[1](04)'!$K576</f>
        <v>0</v>
      </c>
      <c r="W576" s="85">
        <f t="shared" si="453"/>
        <v>0</v>
      </c>
      <c r="Y576" s="83">
        <f>'[1](05)'!$J576</f>
        <v>0</v>
      </c>
      <c r="Z576" s="84">
        <f>'[1](05)'!$K576</f>
        <v>0</v>
      </c>
      <c r="AA576" s="85">
        <f t="shared" si="454"/>
        <v>0</v>
      </c>
      <c r="AC576" s="83">
        <f>'[1](06)'!$J576</f>
        <v>0</v>
      </c>
      <c r="AD576" s="84">
        <f>'[1](06)'!$K576</f>
        <v>0</v>
      </c>
      <c r="AE576" s="85">
        <f t="shared" si="455"/>
        <v>0</v>
      </c>
      <c r="AG576" s="83">
        <f>'[1](07)'!$J576</f>
        <v>0</v>
      </c>
      <c r="AH576" s="84">
        <f>'[1](07)'!$K576</f>
        <v>0</v>
      </c>
      <c r="AI576" s="85">
        <f t="shared" si="456"/>
        <v>0</v>
      </c>
      <c r="AK576" s="83">
        <f>'[1](08)'!$J576</f>
        <v>0</v>
      </c>
      <c r="AL576" s="84">
        <f>'[1](08)'!$K576</f>
        <v>0</v>
      </c>
      <c r="AM576" s="85">
        <f t="shared" si="457"/>
        <v>0</v>
      </c>
      <c r="AO576" s="83">
        <f>'[1](09)'!$J576</f>
        <v>0</v>
      </c>
      <c r="AP576" s="84">
        <f>'[1](09)'!$K576</f>
        <v>0</v>
      </c>
      <c r="AQ576" s="85">
        <f t="shared" si="458"/>
        <v>0</v>
      </c>
      <c r="AS576" s="83">
        <f>'[1](10)'!$J576</f>
        <v>0</v>
      </c>
      <c r="AT576" s="84">
        <f>'[1](10)'!$K576</f>
        <v>0</v>
      </c>
      <c r="AU576" s="85">
        <f t="shared" si="459"/>
        <v>0</v>
      </c>
      <c r="AW576" s="83">
        <f>'[1](11)'!$J576</f>
        <v>0</v>
      </c>
      <c r="AX576" s="84">
        <f>'[1](11)'!$K576</f>
        <v>0</v>
      </c>
      <c r="AY576" s="85">
        <f t="shared" si="460"/>
        <v>0</v>
      </c>
      <c r="BA576" s="83">
        <f>'[1](12)'!$J576</f>
        <v>0</v>
      </c>
      <c r="BB576" s="84">
        <f>'[1](12)'!$K576</f>
        <v>0</v>
      </c>
      <c r="BC576" s="85">
        <f t="shared" si="461"/>
        <v>0</v>
      </c>
      <c r="BE576" s="86">
        <f t="shared" si="393"/>
        <v>0</v>
      </c>
      <c r="BF576" s="87">
        <f>IFERROR(HLOOKUP(BE576,A576:$BD$5001,$BL576,0),0)</f>
        <v>43131</v>
      </c>
      <c r="BG576" s="86">
        <f t="shared" si="394"/>
        <v>0</v>
      </c>
      <c r="BH576" s="87">
        <f>IFERROR(HLOOKUP(BG576,A576:$BD$5001,$BL576,0),0)</f>
        <v>43131</v>
      </c>
      <c r="BI576" s="88">
        <f t="shared" si="395"/>
        <v>0</v>
      </c>
      <c r="BJ576" s="89">
        <f t="shared" si="390"/>
        <v>0</v>
      </c>
      <c r="BL576" s="9">
        <f t="shared" si="391"/>
        <v>435</v>
      </c>
    </row>
    <row r="577" spans="1:64" s="100" customFormat="1" ht="18" customHeight="1" outlineLevel="1">
      <c r="A577" s="90">
        <f>[1]DATA!A577</f>
        <v>0</v>
      </c>
      <c r="B577" s="91" t="str">
        <f>[1]DATA!B577</f>
        <v>Total Calamari</v>
      </c>
      <c r="C577" s="91">
        <f>[1]DATA!C577</f>
        <v>0</v>
      </c>
      <c r="D577" s="92"/>
      <c r="E577" s="93"/>
      <c r="F577" s="94"/>
      <c r="G577" s="95"/>
      <c r="H577" s="92"/>
      <c r="I577" s="93"/>
      <c r="J577" s="94">
        <f>'[1](01)'!$K577</f>
        <v>975</v>
      </c>
      <c r="K577" s="95"/>
      <c r="L577" s="92"/>
      <c r="M577" s="93"/>
      <c r="N577" s="94">
        <f>'[1](02)'!$K577</f>
        <v>2007.86</v>
      </c>
      <c r="O577" s="95"/>
      <c r="P577" s="92"/>
      <c r="Q577" s="93"/>
      <c r="R577" s="94">
        <f>'[1](03)'!$K577</f>
        <v>0</v>
      </c>
      <c r="S577" s="95"/>
      <c r="T577" s="92"/>
      <c r="U577" s="93"/>
      <c r="V577" s="94">
        <f>'[1](04)'!$K577</f>
        <v>0</v>
      </c>
      <c r="W577" s="95"/>
      <c r="X577" s="92"/>
      <c r="Y577" s="93"/>
      <c r="Z577" s="94">
        <f>'[1](05)'!$K577</f>
        <v>0</v>
      </c>
      <c r="AA577" s="95"/>
      <c r="AB577" s="92"/>
      <c r="AC577" s="93"/>
      <c r="AD577" s="94">
        <f>'[1](06)'!$K577</f>
        <v>0</v>
      </c>
      <c r="AE577" s="95"/>
      <c r="AF577" s="92"/>
      <c r="AG577" s="93"/>
      <c r="AH577" s="94">
        <f>'[1](07)'!$K577</f>
        <v>0</v>
      </c>
      <c r="AI577" s="95"/>
      <c r="AJ577" s="92"/>
      <c r="AK577" s="93"/>
      <c r="AL577" s="94">
        <f>'[1](08)'!$K577</f>
        <v>0</v>
      </c>
      <c r="AM577" s="95"/>
      <c r="AN577" s="92"/>
      <c r="AO577" s="93"/>
      <c r="AP577" s="94">
        <f>'[1](09)'!$K577</f>
        <v>0</v>
      </c>
      <c r="AQ577" s="95"/>
      <c r="AR577" s="92"/>
      <c r="AS577" s="93"/>
      <c r="AT577" s="94">
        <f>'[1](10)'!$K577</f>
        <v>0</v>
      </c>
      <c r="AU577" s="95"/>
      <c r="AV577" s="92"/>
      <c r="AW577" s="93"/>
      <c r="AX577" s="94">
        <f>'[1](11)'!$K577</f>
        <v>0</v>
      </c>
      <c r="AY577" s="95"/>
      <c r="AZ577" s="92"/>
      <c r="BA577" s="93"/>
      <c r="BB577" s="94">
        <f>'[1](12)'!$K577</f>
        <v>0</v>
      </c>
      <c r="BC577" s="95"/>
      <c r="BD577" s="92"/>
      <c r="BE577" s="96"/>
      <c r="BF577" s="97"/>
      <c r="BG577" s="96"/>
      <c r="BH577" s="97"/>
      <c r="BI577" s="98"/>
      <c r="BJ577" s="99">
        <f t="shared" si="390"/>
        <v>0</v>
      </c>
      <c r="BK577" s="92"/>
      <c r="BL577" s="9">
        <f t="shared" si="391"/>
        <v>434</v>
      </c>
    </row>
    <row r="578" spans="1:64" ht="18" customHeight="1" outlineLevel="2">
      <c r="A578" s="101">
        <f>[1]DATA!A578</f>
        <v>0</v>
      </c>
      <c r="B578" s="102" t="str">
        <f>[1]DATA!B578</f>
        <v>Fish</v>
      </c>
      <c r="C578" s="102">
        <f>[1]DATA!C578</f>
        <v>0</v>
      </c>
      <c r="E578" s="103"/>
      <c r="F578" s="104"/>
      <c r="G578" s="105"/>
      <c r="I578" s="103"/>
      <c r="J578" s="104"/>
      <c r="K578" s="105"/>
      <c r="M578" s="103"/>
      <c r="N578" s="104"/>
      <c r="O578" s="105"/>
      <c r="Q578" s="103"/>
      <c r="R578" s="104"/>
      <c r="S578" s="105"/>
      <c r="U578" s="103"/>
      <c r="V578" s="104"/>
      <c r="W578" s="105"/>
      <c r="Y578" s="103"/>
      <c r="Z578" s="104"/>
      <c r="AA578" s="105"/>
      <c r="AC578" s="103"/>
      <c r="AD578" s="104"/>
      <c r="AE578" s="105"/>
      <c r="AG578" s="103"/>
      <c r="AH578" s="104"/>
      <c r="AI578" s="105"/>
      <c r="AK578" s="103"/>
      <c r="AL578" s="104"/>
      <c r="AM578" s="105"/>
      <c r="AO578" s="103"/>
      <c r="AP578" s="104"/>
      <c r="AQ578" s="105"/>
      <c r="AS578" s="103"/>
      <c r="AT578" s="104"/>
      <c r="AU578" s="105"/>
      <c r="AW578" s="103"/>
      <c r="AX578" s="104"/>
      <c r="AY578" s="105"/>
      <c r="BA578" s="103"/>
      <c r="BB578" s="104"/>
      <c r="BC578" s="105"/>
      <c r="BE578" s="106"/>
      <c r="BF578" s="107"/>
      <c r="BG578" s="106"/>
      <c r="BH578" s="107"/>
      <c r="BI578" s="108"/>
      <c r="BJ578" s="109">
        <f t="shared" si="390"/>
        <v>0</v>
      </c>
      <c r="BL578" s="9">
        <f t="shared" si="391"/>
        <v>433</v>
      </c>
    </row>
    <row r="579" spans="1:64" ht="18" customHeight="1" outlineLevel="2">
      <c r="A579" s="74">
        <f>[1]DATA!A579</f>
        <v>131001</v>
      </c>
      <c r="B579" s="75" t="str">
        <f>[1]DATA!B579</f>
        <v>Fish Bory Fresh</v>
      </c>
      <c r="C579" s="75" t="str">
        <f>[1]DATA!C579</f>
        <v>Kilogram</v>
      </c>
      <c r="E579" s="76"/>
      <c r="F579" s="77"/>
      <c r="G579" s="78"/>
      <c r="I579" s="76">
        <f>'[1](01)'!$J579</f>
        <v>0</v>
      </c>
      <c r="J579" s="77">
        <f>'[1](01)'!$K579</f>
        <v>0</v>
      </c>
      <c r="K579" s="78">
        <f t="shared" si="392"/>
        <v>0</v>
      </c>
      <c r="M579" s="76">
        <f>'[1](02)'!$J579</f>
        <v>0</v>
      </c>
      <c r="N579" s="77">
        <f>'[1](02)'!$K579</f>
        <v>0</v>
      </c>
      <c r="O579" s="78">
        <f t="shared" ref="O579:O591" si="462">IF(M579&gt;=I579,IFERROR(SUM(M579-I579)/M579,0),IF(M579&lt;=I579,IFERROR(-SUM(I579-M579)/M579,0)))</f>
        <v>0</v>
      </c>
      <c r="Q579" s="76">
        <f>'[1](03)'!$J579</f>
        <v>0</v>
      </c>
      <c r="R579" s="77">
        <f>'[1](03)'!$K579</f>
        <v>0</v>
      </c>
      <c r="S579" s="78">
        <f t="shared" ref="S579:S591" si="463">IF(Q579&gt;=M579,IFERROR(SUM(Q579-M579)/Q579,0),IF(Q579&lt;=M579,IFERROR(-SUM(M579-Q579)/Q579,0)))</f>
        <v>0</v>
      </c>
      <c r="U579" s="76">
        <f>'[1](04)'!$J579</f>
        <v>0</v>
      </c>
      <c r="V579" s="77">
        <f>'[1](04)'!$K579</f>
        <v>0</v>
      </c>
      <c r="W579" s="78">
        <f t="shared" ref="W579:W591" si="464">IF(U579&gt;=Q579,IFERROR(SUM(U579-Q579)/U579,0),IF(U579&lt;=Q579,IFERROR(-SUM(Q579-U579)/U579,0)))</f>
        <v>0</v>
      </c>
      <c r="Y579" s="76">
        <f>'[1](05)'!$J579</f>
        <v>0</v>
      </c>
      <c r="Z579" s="77">
        <f>'[1](05)'!$K579</f>
        <v>0</v>
      </c>
      <c r="AA579" s="78">
        <f t="shared" ref="AA579:AA591" si="465">IF(Y579&gt;=U579,IFERROR(SUM(Y579-U579)/Y579,0),IF(Y579&lt;=U579,IFERROR(-SUM(U579-Y579)/Y579,0)))</f>
        <v>0</v>
      </c>
      <c r="AC579" s="76">
        <f>'[1](06)'!$J579</f>
        <v>0</v>
      </c>
      <c r="AD579" s="77">
        <f>'[1](06)'!$K579</f>
        <v>0</v>
      </c>
      <c r="AE579" s="78">
        <f t="shared" ref="AE579:AE591" si="466">IF(AC579&gt;=Y579,IFERROR(SUM(AC579-Y579)/AC579,0),IF(AC579&lt;=Y579,IFERROR(-SUM(Y579-AC579)/AC579,0)))</f>
        <v>0</v>
      </c>
      <c r="AG579" s="76">
        <f>'[1](07)'!$J579</f>
        <v>0</v>
      </c>
      <c r="AH579" s="77">
        <f>'[1](07)'!$K579</f>
        <v>0</v>
      </c>
      <c r="AI579" s="78">
        <f t="shared" ref="AI579:AI591" si="467">IF(AG579&gt;=AC579,IFERROR(SUM(AG579-AC579)/AG579,0),IF(AG579&lt;=AC579,IFERROR(-SUM(AC579-AG579)/AG579,0)))</f>
        <v>0</v>
      </c>
      <c r="AK579" s="76">
        <f>'[1](08)'!$J579</f>
        <v>0</v>
      </c>
      <c r="AL579" s="77">
        <f>'[1](08)'!$K579</f>
        <v>0</v>
      </c>
      <c r="AM579" s="78">
        <f t="shared" ref="AM579:AM591" si="468">IF(AK579&gt;=AG579,IFERROR(SUM(AK579-AG579)/AK579,0),IF(AK579&lt;=AG579,IFERROR(-SUM(AG579-AK579)/AK579,0)))</f>
        <v>0</v>
      </c>
      <c r="AO579" s="76">
        <f>'[1](09)'!$J579</f>
        <v>0</v>
      </c>
      <c r="AP579" s="77">
        <f>'[1](09)'!$K579</f>
        <v>0</v>
      </c>
      <c r="AQ579" s="78">
        <f t="shared" ref="AQ579:AQ591" si="469">IF(AO579&gt;=AK579,IFERROR(SUM(AO579-AK579)/AO579,0),IF(AO579&lt;=AK579,IFERROR(-SUM(AK579-AO579)/AO579,0)))</f>
        <v>0</v>
      </c>
      <c r="AS579" s="76">
        <f>'[1](10)'!$J579</f>
        <v>0</v>
      </c>
      <c r="AT579" s="77">
        <f>'[1](10)'!$K579</f>
        <v>0</v>
      </c>
      <c r="AU579" s="78">
        <f t="shared" ref="AU579:AU591" si="470">IF(AS579&gt;=AO579,IFERROR(SUM(AS579-AO579)/AS579,0),IF(AS579&lt;=AO579,IFERROR(-SUM(AO579-AS579)/AS579,0)))</f>
        <v>0</v>
      </c>
      <c r="AW579" s="76">
        <f>'[1](11)'!$J579</f>
        <v>0</v>
      </c>
      <c r="AX579" s="77">
        <f>'[1](11)'!$K579</f>
        <v>0</v>
      </c>
      <c r="AY579" s="78">
        <f t="shared" ref="AY579:AY591" si="471">IF(AW579&gt;=AS579,IFERROR(SUM(AW579-AS579)/AW579,0),IF(AW579&lt;=AS579,IFERROR(-SUM(AS579-AW579)/AW579,0)))</f>
        <v>0</v>
      </c>
      <c r="BA579" s="76">
        <f>'[1](12)'!$J579</f>
        <v>0</v>
      </c>
      <c r="BB579" s="77">
        <f>'[1](12)'!$K579</f>
        <v>0</v>
      </c>
      <c r="BC579" s="78">
        <f t="shared" ref="BC579:BC591" si="472">IF(BA579&gt;=AW579,IFERROR(SUM(BA579-AW579)/BA579,0),IF(BA579&lt;=AW579,IFERROR(-SUM(AW579-BA579)/BA579,0)))</f>
        <v>0</v>
      </c>
      <c r="BE579" s="79">
        <f t="shared" si="393"/>
        <v>0</v>
      </c>
      <c r="BF579" s="80">
        <f>IFERROR(HLOOKUP(BE579,A579:$BD$5001,$BL579,0),0)</f>
        <v>43131</v>
      </c>
      <c r="BG579" s="79">
        <f t="shared" si="394"/>
        <v>0</v>
      </c>
      <c r="BH579" s="80">
        <f>IFERROR(HLOOKUP(BG579,A579:$BD$5001,$BL579,0),0)</f>
        <v>43131</v>
      </c>
      <c r="BI579" s="10">
        <f t="shared" si="395"/>
        <v>0</v>
      </c>
      <c r="BJ579" s="11">
        <f t="shared" si="390"/>
        <v>0</v>
      </c>
      <c r="BL579" s="9">
        <f t="shared" si="391"/>
        <v>432</v>
      </c>
    </row>
    <row r="580" spans="1:64" ht="18" customHeight="1" outlineLevel="2">
      <c r="A580" s="81">
        <f>[1]DATA!A580</f>
        <v>131002</v>
      </c>
      <c r="B580" s="82" t="str">
        <f>[1]DATA!B580</f>
        <v>Fish Fillet Whole</v>
      </c>
      <c r="C580" s="82" t="str">
        <f>[1]DATA!C580</f>
        <v>Kilogram</v>
      </c>
      <c r="E580" s="83"/>
      <c r="F580" s="84"/>
      <c r="G580" s="85"/>
      <c r="I580" s="83">
        <f>'[1](01)'!$J580</f>
        <v>0</v>
      </c>
      <c r="J580" s="84">
        <f>'[1](01)'!$K580</f>
        <v>0</v>
      </c>
      <c r="K580" s="85">
        <f t="shared" si="392"/>
        <v>0</v>
      </c>
      <c r="M580" s="83">
        <f>'[1](02)'!$J580</f>
        <v>0</v>
      </c>
      <c r="N580" s="84">
        <f>'[1](02)'!$K580</f>
        <v>0</v>
      </c>
      <c r="O580" s="85">
        <f t="shared" si="462"/>
        <v>0</v>
      </c>
      <c r="Q580" s="83">
        <f>'[1](03)'!$J580</f>
        <v>0</v>
      </c>
      <c r="R580" s="84">
        <f>'[1](03)'!$K580</f>
        <v>0</v>
      </c>
      <c r="S580" s="85">
        <f t="shared" si="463"/>
        <v>0</v>
      </c>
      <c r="U580" s="83">
        <f>'[1](04)'!$J580</f>
        <v>0</v>
      </c>
      <c r="V580" s="84">
        <f>'[1](04)'!$K580</f>
        <v>0</v>
      </c>
      <c r="W580" s="85">
        <f t="shared" si="464"/>
        <v>0</v>
      </c>
      <c r="Y580" s="83">
        <f>'[1](05)'!$J580</f>
        <v>0</v>
      </c>
      <c r="Z580" s="84">
        <f>'[1](05)'!$K580</f>
        <v>0</v>
      </c>
      <c r="AA580" s="85">
        <f t="shared" si="465"/>
        <v>0</v>
      </c>
      <c r="AC580" s="83">
        <f>'[1](06)'!$J580</f>
        <v>0</v>
      </c>
      <c r="AD580" s="84">
        <f>'[1](06)'!$K580</f>
        <v>0</v>
      </c>
      <c r="AE580" s="85">
        <f t="shared" si="466"/>
        <v>0</v>
      </c>
      <c r="AG580" s="83">
        <f>'[1](07)'!$J580</f>
        <v>0</v>
      </c>
      <c r="AH580" s="84">
        <f>'[1](07)'!$K580</f>
        <v>0</v>
      </c>
      <c r="AI580" s="85">
        <f t="shared" si="467"/>
        <v>0</v>
      </c>
      <c r="AK580" s="83">
        <f>'[1](08)'!$J580</f>
        <v>0</v>
      </c>
      <c r="AL580" s="84">
        <f>'[1](08)'!$K580</f>
        <v>0</v>
      </c>
      <c r="AM580" s="85">
        <f t="shared" si="468"/>
        <v>0</v>
      </c>
      <c r="AO580" s="83">
        <f>'[1](09)'!$J580</f>
        <v>0</v>
      </c>
      <c r="AP580" s="84">
        <f>'[1](09)'!$K580</f>
        <v>0</v>
      </c>
      <c r="AQ580" s="85">
        <f t="shared" si="469"/>
        <v>0</v>
      </c>
      <c r="AS580" s="83">
        <f>'[1](10)'!$J580</f>
        <v>0</v>
      </c>
      <c r="AT580" s="84">
        <f>'[1](10)'!$K580</f>
        <v>0</v>
      </c>
      <c r="AU580" s="85">
        <f t="shared" si="470"/>
        <v>0</v>
      </c>
      <c r="AW580" s="83">
        <f>'[1](11)'!$J580</f>
        <v>0</v>
      </c>
      <c r="AX580" s="84">
        <f>'[1](11)'!$K580</f>
        <v>0</v>
      </c>
      <c r="AY580" s="85">
        <f t="shared" si="471"/>
        <v>0</v>
      </c>
      <c r="BA580" s="83">
        <f>'[1](12)'!$J580</f>
        <v>0</v>
      </c>
      <c r="BB580" s="84">
        <f>'[1](12)'!$K580</f>
        <v>0</v>
      </c>
      <c r="BC580" s="85">
        <f t="shared" si="472"/>
        <v>0</v>
      </c>
      <c r="BE580" s="86">
        <f t="shared" si="393"/>
        <v>0</v>
      </c>
      <c r="BF580" s="87">
        <f>IFERROR(HLOOKUP(BE580,A580:$BD$5001,$BL580,0),0)</f>
        <v>43131</v>
      </c>
      <c r="BG580" s="86">
        <f t="shared" si="394"/>
        <v>0</v>
      </c>
      <c r="BH580" s="87">
        <f>IFERROR(HLOOKUP(BG580,A580:$BD$5001,$BL580,0),0)</f>
        <v>43131</v>
      </c>
      <c r="BI580" s="88">
        <f t="shared" si="395"/>
        <v>0</v>
      </c>
      <c r="BJ580" s="89">
        <f t="shared" si="390"/>
        <v>0</v>
      </c>
      <c r="BL580" s="9">
        <f t="shared" si="391"/>
        <v>431</v>
      </c>
    </row>
    <row r="581" spans="1:64" ht="18" customHeight="1" outlineLevel="2">
      <c r="A581" s="74">
        <f>[1]DATA!A581</f>
        <v>131003</v>
      </c>
      <c r="B581" s="75" t="str">
        <f>[1]DATA!B581</f>
        <v>Fish Fillet Fresh</v>
      </c>
      <c r="C581" s="75" t="str">
        <f>[1]DATA!C581</f>
        <v>Kilogram</v>
      </c>
      <c r="E581" s="76"/>
      <c r="F581" s="77"/>
      <c r="G581" s="78"/>
      <c r="I581" s="76">
        <f>'[1](01)'!$J581</f>
        <v>0</v>
      </c>
      <c r="J581" s="77">
        <f>'[1](01)'!$K581</f>
        <v>0</v>
      </c>
      <c r="K581" s="78">
        <f t="shared" si="392"/>
        <v>0</v>
      </c>
      <c r="M581" s="76">
        <f>'[1](02)'!$J581</f>
        <v>0</v>
      </c>
      <c r="N581" s="77">
        <f>'[1](02)'!$K581</f>
        <v>0</v>
      </c>
      <c r="O581" s="78">
        <f t="shared" si="462"/>
        <v>0</v>
      </c>
      <c r="Q581" s="76">
        <f>'[1](03)'!$J581</f>
        <v>0</v>
      </c>
      <c r="R581" s="77">
        <f>'[1](03)'!$K581</f>
        <v>0</v>
      </c>
      <c r="S581" s="78">
        <f t="shared" si="463"/>
        <v>0</v>
      </c>
      <c r="U581" s="76">
        <f>'[1](04)'!$J581</f>
        <v>0</v>
      </c>
      <c r="V581" s="77">
        <f>'[1](04)'!$K581</f>
        <v>0</v>
      </c>
      <c r="W581" s="78">
        <f t="shared" si="464"/>
        <v>0</v>
      </c>
      <c r="Y581" s="76">
        <f>'[1](05)'!$J581</f>
        <v>0</v>
      </c>
      <c r="Z581" s="77">
        <f>'[1](05)'!$K581</f>
        <v>0</v>
      </c>
      <c r="AA581" s="78">
        <f t="shared" si="465"/>
        <v>0</v>
      </c>
      <c r="AC581" s="76">
        <f>'[1](06)'!$J581</f>
        <v>0</v>
      </c>
      <c r="AD581" s="77">
        <f>'[1](06)'!$K581</f>
        <v>0</v>
      </c>
      <c r="AE581" s="78">
        <f t="shared" si="466"/>
        <v>0</v>
      </c>
      <c r="AG581" s="76">
        <f>'[1](07)'!$J581</f>
        <v>0</v>
      </c>
      <c r="AH581" s="77">
        <f>'[1](07)'!$K581</f>
        <v>0</v>
      </c>
      <c r="AI581" s="78">
        <f t="shared" si="467"/>
        <v>0</v>
      </c>
      <c r="AK581" s="76">
        <f>'[1](08)'!$J581</f>
        <v>0</v>
      </c>
      <c r="AL581" s="77">
        <f>'[1](08)'!$K581</f>
        <v>0</v>
      </c>
      <c r="AM581" s="78">
        <f t="shared" si="468"/>
        <v>0</v>
      </c>
      <c r="AO581" s="76">
        <f>'[1](09)'!$J581</f>
        <v>0</v>
      </c>
      <c r="AP581" s="77">
        <f>'[1](09)'!$K581</f>
        <v>0</v>
      </c>
      <c r="AQ581" s="78">
        <f t="shared" si="469"/>
        <v>0</v>
      </c>
      <c r="AS581" s="76">
        <f>'[1](10)'!$J581</f>
        <v>0</v>
      </c>
      <c r="AT581" s="77">
        <f>'[1](10)'!$K581</f>
        <v>0</v>
      </c>
      <c r="AU581" s="78">
        <f t="shared" si="470"/>
        <v>0</v>
      </c>
      <c r="AW581" s="76">
        <f>'[1](11)'!$J581</f>
        <v>0</v>
      </c>
      <c r="AX581" s="77">
        <f>'[1](11)'!$K581</f>
        <v>0</v>
      </c>
      <c r="AY581" s="78">
        <f t="shared" si="471"/>
        <v>0</v>
      </c>
      <c r="BA581" s="76">
        <f>'[1](12)'!$J581</f>
        <v>0</v>
      </c>
      <c r="BB581" s="77">
        <f>'[1](12)'!$K581</f>
        <v>0</v>
      </c>
      <c r="BC581" s="78">
        <f t="shared" si="472"/>
        <v>0</v>
      </c>
      <c r="BE581" s="79">
        <f t="shared" si="393"/>
        <v>0</v>
      </c>
      <c r="BF581" s="80">
        <f>IFERROR(HLOOKUP(BE581,A581:$BD$5001,$BL581,0),0)</f>
        <v>43131</v>
      </c>
      <c r="BG581" s="79">
        <f t="shared" si="394"/>
        <v>0</v>
      </c>
      <c r="BH581" s="80">
        <f>IFERROR(HLOOKUP(BG581,A581:$BD$5001,$BL581,0),0)</f>
        <v>43131</v>
      </c>
      <c r="BI581" s="10">
        <f t="shared" si="395"/>
        <v>0</v>
      </c>
      <c r="BJ581" s="11">
        <f t="shared" si="390"/>
        <v>0</v>
      </c>
      <c r="BL581" s="9">
        <f t="shared" si="391"/>
        <v>430</v>
      </c>
    </row>
    <row r="582" spans="1:64" ht="18" customHeight="1" outlineLevel="2">
      <c r="A582" s="81">
        <f>[1]DATA!A582</f>
        <v>131004</v>
      </c>
      <c r="B582" s="82" t="str">
        <f>[1]DATA!B582</f>
        <v>Fish Fillet Frozen</v>
      </c>
      <c r="C582" s="82" t="str">
        <f>[1]DATA!C582</f>
        <v>Kilogram</v>
      </c>
      <c r="E582" s="83"/>
      <c r="F582" s="84"/>
      <c r="G582" s="85"/>
      <c r="I582" s="83">
        <f>'[1](01)'!$J582</f>
        <v>1180</v>
      </c>
      <c r="J582" s="84">
        <f>'[1](01)'!$K582</f>
        <v>36594.67</v>
      </c>
      <c r="K582" s="85">
        <f t="shared" si="392"/>
        <v>1</v>
      </c>
      <c r="M582" s="83">
        <f>'[1](02)'!$J582</f>
        <v>1370</v>
      </c>
      <c r="N582" s="84">
        <f>'[1](02)'!$K582</f>
        <v>42473.3</v>
      </c>
      <c r="O582" s="85">
        <f t="shared" si="462"/>
        <v>0.13868613138686131</v>
      </c>
      <c r="Q582" s="83">
        <f>'[1](03)'!$J582</f>
        <v>0</v>
      </c>
      <c r="R582" s="84">
        <f>'[1](03)'!$K582</f>
        <v>0</v>
      </c>
      <c r="S582" s="85">
        <f t="shared" si="463"/>
        <v>0</v>
      </c>
      <c r="U582" s="83">
        <f>'[1](04)'!$J582</f>
        <v>0</v>
      </c>
      <c r="V582" s="84">
        <f>'[1](04)'!$K582</f>
        <v>0</v>
      </c>
      <c r="W582" s="85">
        <f t="shared" si="464"/>
        <v>0</v>
      </c>
      <c r="Y582" s="83">
        <f>'[1](05)'!$J582</f>
        <v>0</v>
      </c>
      <c r="Z582" s="84">
        <f>'[1](05)'!$K582</f>
        <v>0</v>
      </c>
      <c r="AA582" s="85">
        <f t="shared" si="465"/>
        <v>0</v>
      </c>
      <c r="AC582" s="83">
        <f>'[1](06)'!$J582</f>
        <v>0</v>
      </c>
      <c r="AD582" s="84">
        <f>'[1](06)'!$K582</f>
        <v>0</v>
      </c>
      <c r="AE582" s="85">
        <f t="shared" si="466"/>
        <v>0</v>
      </c>
      <c r="AG582" s="83">
        <f>'[1](07)'!$J582</f>
        <v>0</v>
      </c>
      <c r="AH582" s="84">
        <f>'[1](07)'!$K582</f>
        <v>0</v>
      </c>
      <c r="AI582" s="85">
        <f t="shared" si="467"/>
        <v>0</v>
      </c>
      <c r="AK582" s="83">
        <f>'[1](08)'!$J582</f>
        <v>0</v>
      </c>
      <c r="AL582" s="84">
        <f>'[1](08)'!$K582</f>
        <v>0</v>
      </c>
      <c r="AM582" s="85">
        <f t="shared" si="468"/>
        <v>0</v>
      </c>
      <c r="AO582" s="83">
        <f>'[1](09)'!$J582</f>
        <v>0</v>
      </c>
      <c r="AP582" s="84">
        <f>'[1](09)'!$K582</f>
        <v>0</v>
      </c>
      <c r="AQ582" s="85">
        <f t="shared" si="469"/>
        <v>0</v>
      </c>
      <c r="AS582" s="83">
        <f>'[1](10)'!$J582</f>
        <v>0</v>
      </c>
      <c r="AT582" s="84">
        <f>'[1](10)'!$K582</f>
        <v>0</v>
      </c>
      <c r="AU582" s="85">
        <f t="shared" si="470"/>
        <v>0</v>
      </c>
      <c r="AW582" s="83">
        <f>'[1](11)'!$J582</f>
        <v>0</v>
      </c>
      <c r="AX582" s="84">
        <f>'[1](11)'!$K582</f>
        <v>0</v>
      </c>
      <c r="AY582" s="85">
        <f t="shared" si="471"/>
        <v>0</v>
      </c>
      <c r="BA582" s="83">
        <f>'[1](12)'!$J582</f>
        <v>0</v>
      </c>
      <c r="BB582" s="84">
        <f>'[1](12)'!$K582</f>
        <v>0</v>
      </c>
      <c r="BC582" s="85">
        <f t="shared" si="472"/>
        <v>0</v>
      </c>
      <c r="BE582" s="86">
        <f t="shared" si="393"/>
        <v>1370</v>
      </c>
      <c r="BF582" s="87">
        <f>IFERROR(HLOOKUP(BE582,A582:$BD$5001,$BL582,0),0)</f>
        <v>43159</v>
      </c>
      <c r="BG582" s="86">
        <f t="shared" si="394"/>
        <v>0</v>
      </c>
      <c r="BH582" s="87">
        <f>IFERROR(HLOOKUP(BG582,A582:$BD$5001,$BL582,0),0)</f>
        <v>43190</v>
      </c>
      <c r="BI582" s="88">
        <f t="shared" si="395"/>
        <v>1370</v>
      </c>
      <c r="BJ582" s="89">
        <f t="shared" si="390"/>
        <v>-1</v>
      </c>
      <c r="BL582" s="9">
        <f t="shared" si="391"/>
        <v>429</v>
      </c>
    </row>
    <row r="583" spans="1:64" ht="18" customHeight="1" outlineLevel="2">
      <c r="A583" s="74">
        <f>[1]DATA!A583</f>
        <v>131005</v>
      </c>
      <c r="B583" s="75" t="str">
        <f>[1]DATA!B583</f>
        <v>Fish Fresh</v>
      </c>
      <c r="C583" s="75" t="str">
        <f>[1]DATA!C583</f>
        <v>Kilogram</v>
      </c>
      <c r="E583" s="76"/>
      <c r="F583" s="77"/>
      <c r="G583" s="78"/>
      <c r="I583" s="76">
        <f>'[1](01)'!$J583</f>
        <v>169</v>
      </c>
      <c r="J583" s="77">
        <f>'[1](01)'!$K583</f>
        <v>5070</v>
      </c>
      <c r="K583" s="78">
        <f t="shared" si="392"/>
        <v>1</v>
      </c>
      <c r="M583" s="76">
        <f>'[1](02)'!$J583</f>
        <v>0</v>
      </c>
      <c r="N583" s="77">
        <f>'[1](02)'!$K583</f>
        <v>0</v>
      </c>
      <c r="O583" s="78">
        <f t="shared" si="462"/>
        <v>0</v>
      </c>
      <c r="Q583" s="76">
        <f>'[1](03)'!$J583</f>
        <v>0</v>
      </c>
      <c r="R583" s="77">
        <f>'[1](03)'!$K583</f>
        <v>0</v>
      </c>
      <c r="S583" s="78">
        <f t="shared" si="463"/>
        <v>0</v>
      </c>
      <c r="U583" s="76">
        <f>'[1](04)'!$J583</f>
        <v>0</v>
      </c>
      <c r="V583" s="77">
        <f>'[1](04)'!$K583</f>
        <v>0</v>
      </c>
      <c r="W583" s="78">
        <f t="shared" si="464"/>
        <v>0</v>
      </c>
      <c r="Y583" s="76">
        <f>'[1](05)'!$J583</f>
        <v>0</v>
      </c>
      <c r="Z583" s="77">
        <f>'[1](05)'!$K583</f>
        <v>0</v>
      </c>
      <c r="AA583" s="78">
        <f t="shared" si="465"/>
        <v>0</v>
      </c>
      <c r="AC583" s="76">
        <f>'[1](06)'!$J583</f>
        <v>0</v>
      </c>
      <c r="AD583" s="77">
        <f>'[1](06)'!$K583</f>
        <v>0</v>
      </c>
      <c r="AE583" s="78">
        <f t="shared" si="466"/>
        <v>0</v>
      </c>
      <c r="AG583" s="76">
        <f>'[1](07)'!$J583</f>
        <v>0</v>
      </c>
      <c r="AH583" s="77">
        <f>'[1](07)'!$K583</f>
        <v>0</v>
      </c>
      <c r="AI583" s="78">
        <f t="shared" si="467"/>
        <v>0</v>
      </c>
      <c r="AK583" s="76">
        <f>'[1](08)'!$J583</f>
        <v>0</v>
      </c>
      <c r="AL583" s="77">
        <f>'[1](08)'!$K583</f>
        <v>0</v>
      </c>
      <c r="AM583" s="78">
        <f t="shared" si="468"/>
        <v>0</v>
      </c>
      <c r="AO583" s="76">
        <f>'[1](09)'!$J583</f>
        <v>0</v>
      </c>
      <c r="AP583" s="77">
        <f>'[1](09)'!$K583</f>
        <v>0</v>
      </c>
      <c r="AQ583" s="78">
        <f t="shared" si="469"/>
        <v>0</v>
      </c>
      <c r="AS583" s="76">
        <f>'[1](10)'!$J583</f>
        <v>0</v>
      </c>
      <c r="AT583" s="77">
        <f>'[1](10)'!$K583</f>
        <v>0</v>
      </c>
      <c r="AU583" s="78">
        <f t="shared" si="470"/>
        <v>0</v>
      </c>
      <c r="AW583" s="76">
        <f>'[1](11)'!$J583</f>
        <v>0</v>
      </c>
      <c r="AX583" s="77">
        <f>'[1](11)'!$K583</f>
        <v>0</v>
      </c>
      <c r="AY583" s="78">
        <f t="shared" si="471"/>
        <v>0</v>
      </c>
      <c r="BA583" s="76">
        <f>'[1](12)'!$J583</f>
        <v>0</v>
      </c>
      <c r="BB583" s="77">
        <f>'[1](12)'!$K583</f>
        <v>0</v>
      </c>
      <c r="BC583" s="78">
        <f t="shared" si="472"/>
        <v>0</v>
      </c>
      <c r="BE583" s="79">
        <f t="shared" si="393"/>
        <v>169</v>
      </c>
      <c r="BF583" s="80">
        <f>IFERROR(HLOOKUP(BE583,A583:$BD$5001,$BL583,0),0)</f>
        <v>43131</v>
      </c>
      <c r="BG583" s="79">
        <f t="shared" si="394"/>
        <v>0</v>
      </c>
      <c r="BH583" s="80">
        <f>IFERROR(HLOOKUP(BG583,A583:$BD$5001,$BL583,0),0)</f>
        <v>43159</v>
      </c>
      <c r="BI583" s="10">
        <f t="shared" si="395"/>
        <v>169</v>
      </c>
      <c r="BJ583" s="11">
        <f t="shared" si="390"/>
        <v>-1</v>
      </c>
      <c r="BL583" s="9">
        <f t="shared" si="391"/>
        <v>428</v>
      </c>
    </row>
    <row r="584" spans="1:64" ht="18" customHeight="1" outlineLevel="2">
      <c r="A584" s="81">
        <f>[1]DATA!A584</f>
        <v>131007</v>
      </c>
      <c r="B584" s="82" t="str">
        <f>[1]DATA!B584</f>
        <v>Fish Salmon Fresh</v>
      </c>
      <c r="C584" s="82" t="str">
        <f>[1]DATA!C584</f>
        <v>Kilogram</v>
      </c>
      <c r="E584" s="83"/>
      <c r="F584" s="84"/>
      <c r="G584" s="85"/>
      <c r="I584" s="83">
        <f>'[1](01)'!$J584</f>
        <v>0</v>
      </c>
      <c r="J584" s="84">
        <f>'[1](01)'!$K584</f>
        <v>0</v>
      </c>
      <c r="K584" s="85">
        <f t="shared" si="392"/>
        <v>0</v>
      </c>
      <c r="M584" s="83">
        <f>'[1](02)'!$J584</f>
        <v>0</v>
      </c>
      <c r="N584" s="84">
        <f>'[1](02)'!$K584</f>
        <v>0</v>
      </c>
      <c r="O584" s="85">
        <f t="shared" si="462"/>
        <v>0</v>
      </c>
      <c r="Q584" s="83">
        <f>'[1](03)'!$J584</f>
        <v>0</v>
      </c>
      <c r="R584" s="84">
        <f>'[1](03)'!$K584</f>
        <v>0</v>
      </c>
      <c r="S584" s="85">
        <f t="shared" si="463"/>
        <v>0</v>
      </c>
      <c r="U584" s="83">
        <f>'[1](04)'!$J584</f>
        <v>0</v>
      </c>
      <c r="V584" s="84">
        <f>'[1](04)'!$K584</f>
        <v>0</v>
      </c>
      <c r="W584" s="85">
        <f t="shared" si="464"/>
        <v>0</v>
      </c>
      <c r="Y584" s="83">
        <f>'[1](05)'!$J584</f>
        <v>0</v>
      </c>
      <c r="Z584" s="84">
        <f>'[1](05)'!$K584</f>
        <v>0</v>
      </c>
      <c r="AA584" s="85">
        <f t="shared" si="465"/>
        <v>0</v>
      </c>
      <c r="AC584" s="83">
        <f>'[1](06)'!$J584</f>
        <v>0</v>
      </c>
      <c r="AD584" s="84">
        <f>'[1](06)'!$K584</f>
        <v>0</v>
      </c>
      <c r="AE584" s="85">
        <f t="shared" si="466"/>
        <v>0</v>
      </c>
      <c r="AG584" s="83">
        <f>'[1](07)'!$J584</f>
        <v>0</v>
      </c>
      <c r="AH584" s="84">
        <f>'[1](07)'!$K584</f>
        <v>0</v>
      </c>
      <c r="AI584" s="85">
        <f t="shared" si="467"/>
        <v>0</v>
      </c>
      <c r="AK584" s="83">
        <f>'[1](08)'!$J584</f>
        <v>0</v>
      </c>
      <c r="AL584" s="84">
        <f>'[1](08)'!$K584</f>
        <v>0</v>
      </c>
      <c r="AM584" s="85">
        <f t="shared" si="468"/>
        <v>0</v>
      </c>
      <c r="AO584" s="83">
        <f>'[1](09)'!$J584</f>
        <v>0</v>
      </c>
      <c r="AP584" s="84">
        <f>'[1](09)'!$K584</f>
        <v>0</v>
      </c>
      <c r="AQ584" s="85">
        <f t="shared" si="469"/>
        <v>0</v>
      </c>
      <c r="AS584" s="83">
        <f>'[1](10)'!$J584</f>
        <v>0</v>
      </c>
      <c r="AT584" s="84">
        <f>'[1](10)'!$K584</f>
        <v>0</v>
      </c>
      <c r="AU584" s="85">
        <f t="shared" si="470"/>
        <v>0</v>
      </c>
      <c r="AW584" s="83">
        <f>'[1](11)'!$J584</f>
        <v>0</v>
      </c>
      <c r="AX584" s="84">
        <f>'[1](11)'!$K584</f>
        <v>0</v>
      </c>
      <c r="AY584" s="85">
        <f t="shared" si="471"/>
        <v>0</v>
      </c>
      <c r="BA584" s="83">
        <f>'[1](12)'!$J584</f>
        <v>0</v>
      </c>
      <c r="BB584" s="84">
        <f>'[1](12)'!$K584</f>
        <v>0</v>
      </c>
      <c r="BC584" s="85">
        <f t="shared" si="472"/>
        <v>0</v>
      </c>
      <c r="BE584" s="86">
        <f t="shared" si="393"/>
        <v>0</v>
      </c>
      <c r="BF584" s="87">
        <f>IFERROR(HLOOKUP(BE584,A584:$BD$5001,$BL584,0),0)</f>
        <v>43131</v>
      </c>
      <c r="BG584" s="86">
        <f t="shared" si="394"/>
        <v>0</v>
      </c>
      <c r="BH584" s="87">
        <f>IFERROR(HLOOKUP(BG584,A584:$BD$5001,$BL584,0),0)</f>
        <v>43131</v>
      </c>
      <c r="BI584" s="88">
        <f t="shared" si="395"/>
        <v>0</v>
      </c>
      <c r="BJ584" s="89">
        <f t="shared" si="390"/>
        <v>0</v>
      </c>
      <c r="BL584" s="9">
        <f t="shared" si="391"/>
        <v>427</v>
      </c>
    </row>
    <row r="585" spans="1:64" ht="18" customHeight="1" outlineLevel="2">
      <c r="A585" s="74">
        <f>[1]DATA!A585</f>
        <v>131008</v>
      </c>
      <c r="B585" s="75" t="str">
        <f>[1]DATA!B585</f>
        <v>Fish Shoaer Fresh</v>
      </c>
      <c r="C585" s="75" t="str">
        <f>[1]DATA!C585</f>
        <v>Kilogram</v>
      </c>
      <c r="E585" s="76"/>
      <c r="F585" s="77"/>
      <c r="G585" s="78"/>
      <c r="I585" s="76">
        <f>'[1](01)'!$J585</f>
        <v>0</v>
      </c>
      <c r="J585" s="77">
        <f>'[1](01)'!$K585</f>
        <v>0</v>
      </c>
      <c r="K585" s="78">
        <f t="shared" si="392"/>
        <v>0</v>
      </c>
      <c r="M585" s="76">
        <f>'[1](02)'!$J585</f>
        <v>0</v>
      </c>
      <c r="N585" s="77">
        <f>'[1](02)'!$K585</f>
        <v>0</v>
      </c>
      <c r="O585" s="78">
        <f t="shared" si="462"/>
        <v>0</v>
      </c>
      <c r="Q585" s="76">
        <f>'[1](03)'!$J585</f>
        <v>0</v>
      </c>
      <c r="R585" s="77">
        <f>'[1](03)'!$K585</f>
        <v>0</v>
      </c>
      <c r="S585" s="78">
        <f t="shared" si="463"/>
        <v>0</v>
      </c>
      <c r="U585" s="76">
        <f>'[1](04)'!$J585</f>
        <v>0</v>
      </c>
      <c r="V585" s="77">
        <f>'[1](04)'!$K585</f>
        <v>0</v>
      </c>
      <c r="W585" s="78">
        <f t="shared" si="464"/>
        <v>0</v>
      </c>
      <c r="Y585" s="76">
        <f>'[1](05)'!$J585</f>
        <v>0</v>
      </c>
      <c r="Z585" s="77">
        <f>'[1](05)'!$K585</f>
        <v>0</v>
      </c>
      <c r="AA585" s="78">
        <f t="shared" si="465"/>
        <v>0</v>
      </c>
      <c r="AC585" s="76">
        <f>'[1](06)'!$J585</f>
        <v>0</v>
      </c>
      <c r="AD585" s="77">
        <f>'[1](06)'!$K585</f>
        <v>0</v>
      </c>
      <c r="AE585" s="78">
        <f t="shared" si="466"/>
        <v>0</v>
      </c>
      <c r="AG585" s="76">
        <f>'[1](07)'!$J585</f>
        <v>0</v>
      </c>
      <c r="AH585" s="77">
        <f>'[1](07)'!$K585</f>
        <v>0</v>
      </c>
      <c r="AI585" s="78">
        <f t="shared" si="467"/>
        <v>0</v>
      </c>
      <c r="AK585" s="76">
        <f>'[1](08)'!$J585</f>
        <v>0</v>
      </c>
      <c r="AL585" s="77">
        <f>'[1](08)'!$K585</f>
        <v>0</v>
      </c>
      <c r="AM585" s="78">
        <f t="shared" si="468"/>
        <v>0</v>
      </c>
      <c r="AO585" s="76">
        <f>'[1](09)'!$J585</f>
        <v>0</v>
      </c>
      <c r="AP585" s="77">
        <f>'[1](09)'!$K585</f>
        <v>0</v>
      </c>
      <c r="AQ585" s="78">
        <f t="shared" si="469"/>
        <v>0</v>
      </c>
      <c r="AS585" s="76">
        <f>'[1](10)'!$J585</f>
        <v>0</v>
      </c>
      <c r="AT585" s="77">
        <f>'[1](10)'!$K585</f>
        <v>0</v>
      </c>
      <c r="AU585" s="78">
        <f t="shared" si="470"/>
        <v>0</v>
      </c>
      <c r="AW585" s="76">
        <f>'[1](11)'!$J585</f>
        <v>0</v>
      </c>
      <c r="AX585" s="77">
        <f>'[1](11)'!$K585</f>
        <v>0</v>
      </c>
      <c r="AY585" s="78">
        <f t="shared" si="471"/>
        <v>0</v>
      </c>
      <c r="BA585" s="76">
        <f>'[1](12)'!$J585</f>
        <v>0</v>
      </c>
      <c r="BB585" s="77">
        <f>'[1](12)'!$K585</f>
        <v>0</v>
      </c>
      <c r="BC585" s="78">
        <f t="shared" si="472"/>
        <v>0</v>
      </c>
      <c r="BE585" s="79">
        <f t="shared" si="393"/>
        <v>0</v>
      </c>
      <c r="BF585" s="80">
        <f>IFERROR(HLOOKUP(BE585,A585:$BD$5001,$BL585,0),0)</f>
        <v>43131</v>
      </c>
      <c r="BG585" s="79">
        <f t="shared" si="394"/>
        <v>0</v>
      </c>
      <c r="BH585" s="80">
        <f>IFERROR(HLOOKUP(BG585,A585:$BD$5001,$BL585,0),0)</f>
        <v>43131</v>
      </c>
      <c r="BI585" s="10">
        <f t="shared" si="395"/>
        <v>0</v>
      </c>
      <c r="BJ585" s="11">
        <f t="shared" si="390"/>
        <v>0</v>
      </c>
      <c r="BL585" s="9">
        <f t="shared" si="391"/>
        <v>426</v>
      </c>
    </row>
    <row r="586" spans="1:64" ht="18" customHeight="1" outlineLevel="2">
      <c r="A586" s="81">
        <f>[1]DATA!A586</f>
        <v>131009</v>
      </c>
      <c r="B586" s="82" t="str">
        <f>[1]DATA!B586</f>
        <v>Fish For Staff</v>
      </c>
      <c r="C586" s="82" t="str">
        <f>[1]DATA!C586</f>
        <v>Kilogram</v>
      </c>
      <c r="E586" s="83"/>
      <c r="F586" s="84"/>
      <c r="G586" s="85"/>
      <c r="I586" s="83">
        <f>'[1](01)'!$J586</f>
        <v>0</v>
      </c>
      <c r="J586" s="84">
        <f>'[1](01)'!$K586</f>
        <v>0</v>
      </c>
      <c r="K586" s="85">
        <f t="shared" si="392"/>
        <v>0</v>
      </c>
      <c r="M586" s="83">
        <f>'[1](02)'!$J586</f>
        <v>0</v>
      </c>
      <c r="N586" s="84">
        <f>'[1](02)'!$K586</f>
        <v>0</v>
      </c>
      <c r="O586" s="85">
        <f t="shared" si="462"/>
        <v>0</v>
      </c>
      <c r="Q586" s="83">
        <f>'[1](03)'!$J586</f>
        <v>0</v>
      </c>
      <c r="R586" s="84">
        <f>'[1](03)'!$K586</f>
        <v>0</v>
      </c>
      <c r="S586" s="85">
        <f t="shared" si="463"/>
        <v>0</v>
      </c>
      <c r="U586" s="83">
        <f>'[1](04)'!$J586</f>
        <v>0</v>
      </c>
      <c r="V586" s="84">
        <f>'[1](04)'!$K586</f>
        <v>0</v>
      </c>
      <c r="W586" s="85">
        <f t="shared" si="464"/>
        <v>0</v>
      </c>
      <c r="Y586" s="83">
        <f>'[1](05)'!$J586</f>
        <v>0</v>
      </c>
      <c r="Z586" s="84">
        <f>'[1](05)'!$K586</f>
        <v>0</v>
      </c>
      <c r="AA586" s="85">
        <f t="shared" si="465"/>
        <v>0</v>
      </c>
      <c r="AC586" s="83">
        <f>'[1](06)'!$J586</f>
        <v>0</v>
      </c>
      <c r="AD586" s="84">
        <f>'[1](06)'!$K586</f>
        <v>0</v>
      </c>
      <c r="AE586" s="85">
        <f t="shared" si="466"/>
        <v>0</v>
      </c>
      <c r="AG586" s="83">
        <f>'[1](07)'!$J586</f>
        <v>0</v>
      </c>
      <c r="AH586" s="84">
        <f>'[1](07)'!$K586</f>
        <v>0</v>
      </c>
      <c r="AI586" s="85">
        <f t="shared" si="467"/>
        <v>0</v>
      </c>
      <c r="AK586" s="83">
        <f>'[1](08)'!$J586</f>
        <v>0</v>
      </c>
      <c r="AL586" s="84">
        <f>'[1](08)'!$K586</f>
        <v>0</v>
      </c>
      <c r="AM586" s="85">
        <f t="shared" si="468"/>
        <v>0</v>
      </c>
      <c r="AO586" s="83">
        <f>'[1](09)'!$J586</f>
        <v>0</v>
      </c>
      <c r="AP586" s="84">
        <f>'[1](09)'!$K586</f>
        <v>0</v>
      </c>
      <c r="AQ586" s="85">
        <f t="shared" si="469"/>
        <v>0</v>
      </c>
      <c r="AS586" s="83">
        <f>'[1](10)'!$J586</f>
        <v>0</v>
      </c>
      <c r="AT586" s="84">
        <f>'[1](10)'!$K586</f>
        <v>0</v>
      </c>
      <c r="AU586" s="85">
        <f t="shared" si="470"/>
        <v>0</v>
      </c>
      <c r="AW586" s="83">
        <f>'[1](11)'!$J586</f>
        <v>0</v>
      </c>
      <c r="AX586" s="84">
        <f>'[1](11)'!$K586</f>
        <v>0</v>
      </c>
      <c r="AY586" s="85">
        <f t="shared" si="471"/>
        <v>0</v>
      </c>
      <c r="BA586" s="83">
        <f>'[1](12)'!$J586</f>
        <v>0</v>
      </c>
      <c r="BB586" s="84">
        <f>'[1](12)'!$K586</f>
        <v>0</v>
      </c>
      <c r="BC586" s="85">
        <f t="shared" si="472"/>
        <v>0</v>
      </c>
      <c r="BE586" s="86">
        <f t="shared" si="393"/>
        <v>0</v>
      </c>
      <c r="BF586" s="87">
        <f>IFERROR(HLOOKUP(BE586,A586:$BD$5001,$BL586,0),0)</f>
        <v>43131</v>
      </c>
      <c r="BG586" s="86">
        <f t="shared" si="394"/>
        <v>0</v>
      </c>
      <c r="BH586" s="87">
        <f>IFERROR(HLOOKUP(BG586,A586:$BD$5001,$BL586,0),0)</f>
        <v>43131</v>
      </c>
      <c r="BI586" s="88">
        <f t="shared" si="395"/>
        <v>0</v>
      </c>
      <c r="BJ586" s="89">
        <f t="shared" si="390"/>
        <v>0</v>
      </c>
      <c r="BL586" s="9">
        <f t="shared" si="391"/>
        <v>425</v>
      </c>
    </row>
    <row r="587" spans="1:64" ht="18" customHeight="1" outlineLevel="2">
      <c r="A587" s="74">
        <f>[1]DATA!A587</f>
        <v>131010</v>
      </c>
      <c r="B587" s="75" t="str">
        <f>[1]DATA!B587</f>
        <v>Fish Salmon Whole Fresh</v>
      </c>
      <c r="C587" s="75" t="str">
        <f>[1]DATA!C587</f>
        <v>Kilogram</v>
      </c>
      <c r="E587" s="76"/>
      <c r="F587" s="77"/>
      <c r="G587" s="78"/>
      <c r="I587" s="76">
        <f>'[1](01)'!$J587</f>
        <v>0</v>
      </c>
      <c r="J587" s="77">
        <f>'[1](01)'!$K587</f>
        <v>0</v>
      </c>
      <c r="K587" s="78">
        <f t="shared" si="392"/>
        <v>0</v>
      </c>
      <c r="M587" s="76">
        <f>'[1](02)'!$J587</f>
        <v>0</v>
      </c>
      <c r="N587" s="77">
        <f>'[1](02)'!$K587</f>
        <v>0</v>
      </c>
      <c r="O587" s="78">
        <f t="shared" si="462"/>
        <v>0</v>
      </c>
      <c r="Q587" s="76">
        <f>'[1](03)'!$J587</f>
        <v>0</v>
      </c>
      <c r="R587" s="77">
        <f>'[1](03)'!$K587</f>
        <v>0</v>
      </c>
      <c r="S587" s="78">
        <f t="shared" si="463"/>
        <v>0</v>
      </c>
      <c r="U587" s="76">
        <f>'[1](04)'!$J587</f>
        <v>0</v>
      </c>
      <c r="V587" s="77">
        <f>'[1](04)'!$K587</f>
        <v>0</v>
      </c>
      <c r="W587" s="78">
        <f t="shared" si="464"/>
        <v>0</v>
      </c>
      <c r="Y587" s="76">
        <f>'[1](05)'!$J587</f>
        <v>0</v>
      </c>
      <c r="Z587" s="77">
        <f>'[1](05)'!$K587</f>
        <v>0</v>
      </c>
      <c r="AA587" s="78">
        <f t="shared" si="465"/>
        <v>0</v>
      </c>
      <c r="AC587" s="76">
        <f>'[1](06)'!$J587</f>
        <v>0</v>
      </c>
      <c r="AD587" s="77">
        <f>'[1](06)'!$K587</f>
        <v>0</v>
      </c>
      <c r="AE587" s="78">
        <f t="shared" si="466"/>
        <v>0</v>
      </c>
      <c r="AG587" s="76">
        <f>'[1](07)'!$J587</f>
        <v>0</v>
      </c>
      <c r="AH587" s="77">
        <f>'[1](07)'!$K587</f>
        <v>0</v>
      </c>
      <c r="AI587" s="78">
        <f t="shared" si="467"/>
        <v>0</v>
      </c>
      <c r="AK587" s="76">
        <f>'[1](08)'!$J587</f>
        <v>0</v>
      </c>
      <c r="AL587" s="77">
        <f>'[1](08)'!$K587</f>
        <v>0</v>
      </c>
      <c r="AM587" s="78">
        <f t="shared" si="468"/>
        <v>0</v>
      </c>
      <c r="AO587" s="76">
        <f>'[1](09)'!$J587</f>
        <v>0</v>
      </c>
      <c r="AP587" s="77">
        <f>'[1](09)'!$K587</f>
        <v>0</v>
      </c>
      <c r="AQ587" s="78">
        <f t="shared" si="469"/>
        <v>0</v>
      </c>
      <c r="AS587" s="76">
        <f>'[1](10)'!$J587</f>
        <v>0</v>
      </c>
      <c r="AT587" s="77">
        <f>'[1](10)'!$K587</f>
        <v>0</v>
      </c>
      <c r="AU587" s="78">
        <f t="shared" si="470"/>
        <v>0</v>
      </c>
      <c r="AW587" s="76">
        <f>'[1](11)'!$J587</f>
        <v>0</v>
      </c>
      <c r="AX587" s="77">
        <f>'[1](11)'!$K587</f>
        <v>0</v>
      </c>
      <c r="AY587" s="78">
        <f t="shared" si="471"/>
        <v>0</v>
      </c>
      <c r="BA587" s="76">
        <f>'[1](12)'!$J587</f>
        <v>0</v>
      </c>
      <c r="BB587" s="77">
        <f>'[1](12)'!$K587</f>
        <v>0</v>
      </c>
      <c r="BC587" s="78">
        <f t="shared" si="472"/>
        <v>0</v>
      </c>
      <c r="BE587" s="79">
        <f t="shared" si="393"/>
        <v>0</v>
      </c>
      <c r="BF587" s="80">
        <f>IFERROR(HLOOKUP(BE587,A587:$BD$5001,$BL587,0),0)</f>
        <v>43131</v>
      </c>
      <c r="BG587" s="79">
        <f t="shared" si="394"/>
        <v>0</v>
      </c>
      <c r="BH587" s="80">
        <f>IFERROR(HLOOKUP(BG587,A587:$BD$5001,$BL587,0),0)</f>
        <v>43131</v>
      </c>
      <c r="BI587" s="10">
        <f t="shared" si="395"/>
        <v>0</v>
      </c>
      <c r="BJ587" s="11">
        <f t="shared" ref="BJ587:BJ612" si="473">IFERROR((BG587-BE587)/BE587,0)</f>
        <v>0</v>
      </c>
      <c r="BL587" s="9">
        <f t="shared" si="391"/>
        <v>424</v>
      </c>
    </row>
    <row r="588" spans="1:64" ht="18" customHeight="1" outlineLevel="2">
      <c r="A588" s="81">
        <f>[1]DATA!A588</f>
        <v>131011</v>
      </c>
      <c r="B588" s="82" t="str">
        <f>[1]DATA!B588</f>
        <v>Fish Bolty Fresh</v>
      </c>
      <c r="C588" s="82" t="str">
        <f>[1]DATA!C588</f>
        <v>Kilogram</v>
      </c>
      <c r="E588" s="83"/>
      <c r="F588" s="84"/>
      <c r="G588" s="85"/>
      <c r="I588" s="83">
        <f>'[1](01)'!$J588</f>
        <v>0</v>
      </c>
      <c r="J588" s="84">
        <f>'[1](01)'!$K588</f>
        <v>0</v>
      </c>
      <c r="K588" s="85">
        <f t="shared" si="392"/>
        <v>0</v>
      </c>
      <c r="M588" s="83">
        <f>'[1](02)'!$J588</f>
        <v>0</v>
      </c>
      <c r="N588" s="84">
        <f>'[1](02)'!$K588</f>
        <v>0</v>
      </c>
      <c r="O588" s="85">
        <f t="shared" si="462"/>
        <v>0</v>
      </c>
      <c r="Q588" s="83">
        <f>'[1](03)'!$J588</f>
        <v>0</v>
      </c>
      <c r="R588" s="84">
        <f>'[1](03)'!$K588</f>
        <v>0</v>
      </c>
      <c r="S588" s="85">
        <f t="shared" si="463"/>
        <v>0</v>
      </c>
      <c r="U588" s="83">
        <f>'[1](04)'!$J588</f>
        <v>0</v>
      </c>
      <c r="V588" s="84">
        <f>'[1](04)'!$K588</f>
        <v>0</v>
      </c>
      <c r="W588" s="85">
        <f t="shared" si="464"/>
        <v>0</v>
      </c>
      <c r="Y588" s="83">
        <f>'[1](05)'!$J588</f>
        <v>0</v>
      </c>
      <c r="Z588" s="84">
        <f>'[1](05)'!$K588</f>
        <v>0</v>
      </c>
      <c r="AA588" s="85">
        <f t="shared" si="465"/>
        <v>0</v>
      </c>
      <c r="AC588" s="83">
        <f>'[1](06)'!$J588</f>
        <v>0</v>
      </c>
      <c r="AD588" s="84">
        <f>'[1](06)'!$K588</f>
        <v>0</v>
      </c>
      <c r="AE588" s="85">
        <f t="shared" si="466"/>
        <v>0</v>
      </c>
      <c r="AG588" s="83">
        <f>'[1](07)'!$J588</f>
        <v>0</v>
      </c>
      <c r="AH588" s="84">
        <f>'[1](07)'!$K588</f>
        <v>0</v>
      </c>
      <c r="AI588" s="85">
        <f t="shared" si="467"/>
        <v>0</v>
      </c>
      <c r="AK588" s="83">
        <f>'[1](08)'!$J588</f>
        <v>0</v>
      </c>
      <c r="AL588" s="84">
        <f>'[1](08)'!$K588</f>
        <v>0</v>
      </c>
      <c r="AM588" s="85">
        <f t="shared" si="468"/>
        <v>0</v>
      </c>
      <c r="AO588" s="83">
        <f>'[1](09)'!$J588</f>
        <v>0</v>
      </c>
      <c r="AP588" s="84">
        <f>'[1](09)'!$K588</f>
        <v>0</v>
      </c>
      <c r="AQ588" s="85">
        <f t="shared" si="469"/>
        <v>0</v>
      </c>
      <c r="AS588" s="83">
        <f>'[1](10)'!$J588</f>
        <v>0</v>
      </c>
      <c r="AT588" s="84">
        <f>'[1](10)'!$K588</f>
        <v>0</v>
      </c>
      <c r="AU588" s="85">
        <f t="shared" si="470"/>
        <v>0</v>
      </c>
      <c r="AW588" s="83">
        <f>'[1](11)'!$J588</f>
        <v>0</v>
      </c>
      <c r="AX588" s="84">
        <f>'[1](11)'!$K588</f>
        <v>0</v>
      </c>
      <c r="AY588" s="85">
        <f t="shared" si="471"/>
        <v>0</v>
      </c>
      <c r="BA588" s="83">
        <f>'[1](12)'!$J588</f>
        <v>0</v>
      </c>
      <c r="BB588" s="84">
        <f>'[1](12)'!$K588</f>
        <v>0</v>
      </c>
      <c r="BC588" s="85">
        <f t="shared" si="472"/>
        <v>0</v>
      </c>
      <c r="BE588" s="86">
        <f t="shared" si="393"/>
        <v>0</v>
      </c>
      <c r="BF588" s="87">
        <f>IFERROR(HLOOKUP(BE588,A588:$BD$5001,$BL588,0),0)</f>
        <v>43131</v>
      </c>
      <c r="BG588" s="86">
        <f t="shared" si="394"/>
        <v>0</v>
      </c>
      <c r="BH588" s="87">
        <f>IFERROR(HLOOKUP(BG588,A588:$BD$5001,$BL588,0),0)</f>
        <v>43131</v>
      </c>
      <c r="BI588" s="88">
        <f t="shared" si="395"/>
        <v>0</v>
      </c>
      <c r="BJ588" s="89">
        <f t="shared" si="473"/>
        <v>0</v>
      </c>
      <c r="BL588" s="9">
        <f t="shared" ref="BL588:BL614" si="474">BL587-1</f>
        <v>423</v>
      </c>
    </row>
    <row r="589" spans="1:64" ht="18" customHeight="1" outlineLevel="2">
      <c r="A589" s="74">
        <f>[1]DATA!A589</f>
        <v>131012</v>
      </c>
      <c r="B589" s="75" t="str">
        <f>[1]DATA!B589</f>
        <v>Fish Drak Frozen</v>
      </c>
      <c r="C589" s="75" t="str">
        <f>[1]DATA!C589</f>
        <v>Kilogram</v>
      </c>
      <c r="E589" s="76"/>
      <c r="F589" s="77"/>
      <c r="G589" s="78"/>
      <c r="I589" s="76">
        <f>'[1](01)'!$J589</f>
        <v>0</v>
      </c>
      <c r="J589" s="77">
        <f>'[1](01)'!$K589</f>
        <v>0</v>
      </c>
      <c r="K589" s="78">
        <f t="shared" si="392"/>
        <v>0</v>
      </c>
      <c r="M589" s="76">
        <f>'[1](02)'!$J589</f>
        <v>0</v>
      </c>
      <c r="N589" s="77">
        <f>'[1](02)'!$K589</f>
        <v>0</v>
      </c>
      <c r="O589" s="78">
        <f t="shared" si="462"/>
        <v>0</v>
      </c>
      <c r="Q589" s="76">
        <f>'[1](03)'!$J589</f>
        <v>0</v>
      </c>
      <c r="R589" s="77">
        <f>'[1](03)'!$K589</f>
        <v>0</v>
      </c>
      <c r="S589" s="78">
        <f t="shared" si="463"/>
        <v>0</v>
      </c>
      <c r="U589" s="76">
        <f>'[1](04)'!$J589</f>
        <v>0</v>
      </c>
      <c r="V589" s="77">
        <f>'[1](04)'!$K589</f>
        <v>0</v>
      </c>
      <c r="W589" s="78">
        <f t="shared" si="464"/>
        <v>0</v>
      </c>
      <c r="Y589" s="76">
        <f>'[1](05)'!$J589</f>
        <v>0</v>
      </c>
      <c r="Z589" s="77">
        <f>'[1](05)'!$K589</f>
        <v>0</v>
      </c>
      <c r="AA589" s="78">
        <f t="shared" si="465"/>
        <v>0</v>
      </c>
      <c r="AC589" s="76">
        <f>'[1](06)'!$J589</f>
        <v>0</v>
      </c>
      <c r="AD589" s="77">
        <f>'[1](06)'!$K589</f>
        <v>0</v>
      </c>
      <c r="AE589" s="78">
        <f t="shared" si="466"/>
        <v>0</v>
      </c>
      <c r="AG589" s="76">
        <f>'[1](07)'!$J589</f>
        <v>0</v>
      </c>
      <c r="AH589" s="77">
        <f>'[1](07)'!$K589</f>
        <v>0</v>
      </c>
      <c r="AI589" s="78">
        <f t="shared" si="467"/>
        <v>0</v>
      </c>
      <c r="AK589" s="76">
        <f>'[1](08)'!$J589</f>
        <v>0</v>
      </c>
      <c r="AL589" s="77">
        <f>'[1](08)'!$K589</f>
        <v>0</v>
      </c>
      <c r="AM589" s="78">
        <f t="shared" si="468"/>
        <v>0</v>
      </c>
      <c r="AO589" s="76">
        <f>'[1](09)'!$J589</f>
        <v>0</v>
      </c>
      <c r="AP589" s="77">
        <f>'[1](09)'!$K589</f>
        <v>0</v>
      </c>
      <c r="AQ589" s="78">
        <f t="shared" si="469"/>
        <v>0</v>
      </c>
      <c r="AS589" s="76">
        <f>'[1](10)'!$J589</f>
        <v>0</v>
      </c>
      <c r="AT589" s="77">
        <f>'[1](10)'!$K589</f>
        <v>0</v>
      </c>
      <c r="AU589" s="78">
        <f t="shared" si="470"/>
        <v>0</v>
      </c>
      <c r="AW589" s="76">
        <f>'[1](11)'!$J589</f>
        <v>0</v>
      </c>
      <c r="AX589" s="77">
        <f>'[1](11)'!$K589</f>
        <v>0</v>
      </c>
      <c r="AY589" s="78">
        <f t="shared" si="471"/>
        <v>0</v>
      </c>
      <c r="BA589" s="76">
        <f>'[1](12)'!$J589</f>
        <v>0</v>
      </c>
      <c r="BB589" s="77">
        <f>'[1](12)'!$K589</f>
        <v>0</v>
      </c>
      <c r="BC589" s="78">
        <f t="shared" si="472"/>
        <v>0</v>
      </c>
      <c r="BE589" s="79">
        <f t="shared" si="393"/>
        <v>0</v>
      </c>
      <c r="BF589" s="80">
        <f>IFERROR(HLOOKUP(BE589,A589:$BD$5001,$BL589,0),0)</f>
        <v>43131</v>
      </c>
      <c r="BG589" s="79">
        <f t="shared" si="394"/>
        <v>0</v>
      </c>
      <c r="BH589" s="80">
        <f>IFERROR(HLOOKUP(BG589,A589:$BD$5001,$BL589,0),0)</f>
        <v>43131</v>
      </c>
      <c r="BI589" s="10">
        <f t="shared" si="395"/>
        <v>0</v>
      </c>
      <c r="BJ589" s="11">
        <f t="shared" si="473"/>
        <v>0</v>
      </c>
      <c r="BL589" s="9">
        <f t="shared" si="474"/>
        <v>422</v>
      </c>
    </row>
    <row r="590" spans="1:64" ht="18" customHeight="1" outlineLevel="2">
      <c r="A590" s="81">
        <f>[1]DATA!A590</f>
        <v>131013</v>
      </c>
      <c r="B590" s="82" t="str">
        <f>[1]DATA!B590</f>
        <v>Fish Mackerel</v>
      </c>
      <c r="C590" s="82" t="str">
        <f>[1]DATA!C590</f>
        <v>Kilogram</v>
      </c>
      <c r="E590" s="83"/>
      <c r="F590" s="84"/>
      <c r="G590" s="85"/>
      <c r="I590" s="83">
        <f>'[1](01)'!$J590</f>
        <v>0</v>
      </c>
      <c r="J590" s="84">
        <f>'[1](01)'!$K590</f>
        <v>0</v>
      </c>
      <c r="K590" s="85">
        <f t="shared" si="392"/>
        <v>0</v>
      </c>
      <c r="M590" s="83">
        <f>'[1](02)'!$J590</f>
        <v>0</v>
      </c>
      <c r="N590" s="84">
        <f>'[1](02)'!$K590</f>
        <v>0</v>
      </c>
      <c r="O590" s="85">
        <f t="shared" si="462"/>
        <v>0</v>
      </c>
      <c r="Q590" s="83">
        <f>'[1](03)'!$J590</f>
        <v>0</v>
      </c>
      <c r="R590" s="84">
        <f>'[1](03)'!$K590</f>
        <v>0</v>
      </c>
      <c r="S590" s="85">
        <f t="shared" si="463"/>
        <v>0</v>
      </c>
      <c r="U590" s="83">
        <f>'[1](04)'!$J590</f>
        <v>0</v>
      </c>
      <c r="V590" s="84">
        <f>'[1](04)'!$K590</f>
        <v>0</v>
      </c>
      <c r="W590" s="85">
        <f t="shared" si="464"/>
        <v>0</v>
      </c>
      <c r="Y590" s="83">
        <f>'[1](05)'!$J590</f>
        <v>0</v>
      </c>
      <c r="Z590" s="84">
        <f>'[1](05)'!$K590</f>
        <v>0</v>
      </c>
      <c r="AA590" s="85">
        <f t="shared" si="465"/>
        <v>0</v>
      </c>
      <c r="AC590" s="83">
        <f>'[1](06)'!$J590</f>
        <v>0</v>
      </c>
      <c r="AD590" s="84">
        <f>'[1](06)'!$K590</f>
        <v>0</v>
      </c>
      <c r="AE590" s="85">
        <f t="shared" si="466"/>
        <v>0</v>
      </c>
      <c r="AG590" s="83">
        <f>'[1](07)'!$J590</f>
        <v>0</v>
      </c>
      <c r="AH590" s="84">
        <f>'[1](07)'!$K590</f>
        <v>0</v>
      </c>
      <c r="AI590" s="85">
        <f t="shared" si="467"/>
        <v>0</v>
      </c>
      <c r="AK590" s="83">
        <f>'[1](08)'!$J590</f>
        <v>0</v>
      </c>
      <c r="AL590" s="84">
        <f>'[1](08)'!$K590</f>
        <v>0</v>
      </c>
      <c r="AM590" s="85">
        <f t="shared" si="468"/>
        <v>0</v>
      </c>
      <c r="AO590" s="83">
        <f>'[1](09)'!$J590</f>
        <v>0</v>
      </c>
      <c r="AP590" s="84">
        <f>'[1](09)'!$K590</f>
        <v>0</v>
      </c>
      <c r="AQ590" s="85">
        <f t="shared" si="469"/>
        <v>0</v>
      </c>
      <c r="AS590" s="83">
        <f>'[1](10)'!$J590</f>
        <v>0</v>
      </c>
      <c r="AT590" s="84">
        <f>'[1](10)'!$K590</f>
        <v>0</v>
      </c>
      <c r="AU590" s="85">
        <f t="shared" si="470"/>
        <v>0</v>
      </c>
      <c r="AW590" s="83">
        <f>'[1](11)'!$J590</f>
        <v>0</v>
      </c>
      <c r="AX590" s="84">
        <f>'[1](11)'!$K590</f>
        <v>0</v>
      </c>
      <c r="AY590" s="85">
        <f t="shared" si="471"/>
        <v>0</v>
      </c>
      <c r="BA590" s="83">
        <f>'[1](12)'!$J590</f>
        <v>0</v>
      </c>
      <c r="BB590" s="84">
        <f>'[1](12)'!$K590</f>
        <v>0</v>
      </c>
      <c r="BC590" s="85">
        <f t="shared" si="472"/>
        <v>0</v>
      </c>
      <c r="BE590" s="86">
        <f t="shared" si="393"/>
        <v>0</v>
      </c>
      <c r="BF590" s="87">
        <f>IFERROR(HLOOKUP(BE590,A590:$BD$5001,$BL590,0),0)</f>
        <v>43131</v>
      </c>
      <c r="BG590" s="86">
        <f t="shared" si="394"/>
        <v>0</v>
      </c>
      <c r="BH590" s="87">
        <f>IFERROR(HLOOKUP(BG590,A590:$BD$5001,$BL590,0),0)</f>
        <v>43131</v>
      </c>
      <c r="BI590" s="88">
        <f t="shared" si="395"/>
        <v>0</v>
      </c>
      <c r="BJ590" s="89">
        <f t="shared" si="473"/>
        <v>0</v>
      </c>
      <c r="BL590" s="9">
        <f t="shared" si="474"/>
        <v>421</v>
      </c>
    </row>
    <row r="591" spans="1:64" ht="18" customHeight="1" outlineLevel="2">
      <c r="A591" s="74">
        <f>[1]DATA!A591</f>
        <v>131014</v>
      </c>
      <c r="B591" s="75" t="str">
        <f>[1]DATA!B591</f>
        <v>Fish Macarona</v>
      </c>
      <c r="C591" s="75" t="str">
        <f>[1]DATA!C591</f>
        <v>Kilogram</v>
      </c>
      <c r="E591" s="76"/>
      <c r="F591" s="77"/>
      <c r="G591" s="78"/>
      <c r="I591" s="76">
        <f>'[1](01)'!$J591</f>
        <v>220</v>
      </c>
      <c r="J591" s="77">
        <f>'[1](01)'!$K591</f>
        <v>6532.78</v>
      </c>
      <c r="K591" s="78">
        <f t="shared" ref="K591:K612" si="475">IF(I591&gt;=E591,IFERROR(SUM(I591-E591)/I591,0),IF(I591&lt;=E591,IFERROR(-SUM(E591-I591)/I591,0)))</f>
        <v>1</v>
      </c>
      <c r="M591" s="76">
        <f>'[1](02)'!$J591</f>
        <v>176</v>
      </c>
      <c r="N591" s="77">
        <f>'[1](02)'!$K591</f>
        <v>5280</v>
      </c>
      <c r="O591" s="78">
        <f t="shared" si="462"/>
        <v>-0.25</v>
      </c>
      <c r="Q591" s="76">
        <f>'[1](03)'!$J591</f>
        <v>0</v>
      </c>
      <c r="R591" s="77">
        <f>'[1](03)'!$K591</f>
        <v>0</v>
      </c>
      <c r="S591" s="78">
        <f t="shared" si="463"/>
        <v>0</v>
      </c>
      <c r="U591" s="76">
        <f>'[1](04)'!$J591</f>
        <v>0</v>
      </c>
      <c r="V591" s="77">
        <f>'[1](04)'!$K591</f>
        <v>0</v>
      </c>
      <c r="W591" s="78">
        <f t="shared" si="464"/>
        <v>0</v>
      </c>
      <c r="Y591" s="76">
        <f>'[1](05)'!$J591</f>
        <v>0</v>
      </c>
      <c r="Z591" s="77">
        <f>'[1](05)'!$K591</f>
        <v>0</v>
      </c>
      <c r="AA591" s="78">
        <f t="shared" si="465"/>
        <v>0</v>
      </c>
      <c r="AC591" s="76">
        <f>'[1](06)'!$J591</f>
        <v>0</v>
      </c>
      <c r="AD591" s="77">
        <f>'[1](06)'!$K591</f>
        <v>0</v>
      </c>
      <c r="AE591" s="78">
        <f t="shared" si="466"/>
        <v>0</v>
      </c>
      <c r="AG591" s="76">
        <f>'[1](07)'!$J591</f>
        <v>0</v>
      </c>
      <c r="AH591" s="77">
        <f>'[1](07)'!$K591</f>
        <v>0</v>
      </c>
      <c r="AI591" s="78">
        <f t="shared" si="467"/>
        <v>0</v>
      </c>
      <c r="AK591" s="76">
        <f>'[1](08)'!$J591</f>
        <v>0</v>
      </c>
      <c r="AL591" s="77">
        <f>'[1](08)'!$K591</f>
        <v>0</v>
      </c>
      <c r="AM591" s="78">
        <f t="shared" si="468"/>
        <v>0</v>
      </c>
      <c r="AO591" s="76">
        <f>'[1](09)'!$J591</f>
        <v>0</v>
      </c>
      <c r="AP591" s="77">
        <f>'[1](09)'!$K591</f>
        <v>0</v>
      </c>
      <c r="AQ591" s="78">
        <f t="shared" si="469"/>
        <v>0</v>
      </c>
      <c r="AS591" s="76">
        <f>'[1](10)'!$J591</f>
        <v>0</v>
      </c>
      <c r="AT591" s="77">
        <f>'[1](10)'!$K591</f>
        <v>0</v>
      </c>
      <c r="AU591" s="78">
        <f t="shared" si="470"/>
        <v>0</v>
      </c>
      <c r="AW591" s="76">
        <f>'[1](11)'!$J591</f>
        <v>0</v>
      </c>
      <c r="AX591" s="77">
        <f>'[1](11)'!$K591</f>
        <v>0</v>
      </c>
      <c r="AY591" s="78">
        <f t="shared" si="471"/>
        <v>0</v>
      </c>
      <c r="BA591" s="76">
        <f>'[1](12)'!$J591</f>
        <v>0</v>
      </c>
      <c r="BB591" s="77">
        <f>'[1](12)'!$K591</f>
        <v>0</v>
      </c>
      <c r="BC591" s="78">
        <f t="shared" si="472"/>
        <v>0</v>
      </c>
      <c r="BE591" s="79">
        <f t="shared" ref="BE591:BE612" si="476">MAX($E591,$I591,$M591,$Q591,$U591,$Y591,$AC591,$AG591,$AK591,$AO591,$AS591,$AW591,$BA591)</f>
        <v>220</v>
      </c>
      <c r="BF591" s="80">
        <f>IFERROR(HLOOKUP(BE591,A591:$BD$5001,$BL591,0),0)</f>
        <v>43131</v>
      </c>
      <c r="BG591" s="79">
        <f t="shared" ref="BG591:BG612" si="477">MIN($E591,$I591,$M591,$Q591,$U591,$Y591,$AC591,$AG591,$AK591,$AO591,$AS591,$AW591,$BA591)</f>
        <v>0</v>
      </c>
      <c r="BH591" s="80">
        <f>IFERROR(HLOOKUP(BG591,A591:$BD$5001,$BL591,0),0)</f>
        <v>43190</v>
      </c>
      <c r="BI591" s="10">
        <f t="shared" ref="BI591:BI612" si="478">BE591-BG591</f>
        <v>220</v>
      </c>
      <c r="BJ591" s="11">
        <f t="shared" si="473"/>
        <v>-1</v>
      </c>
      <c r="BL591" s="9">
        <f t="shared" si="474"/>
        <v>420</v>
      </c>
    </row>
    <row r="592" spans="1:64" s="100" customFormat="1" ht="18" customHeight="1" outlineLevel="1">
      <c r="A592" s="90">
        <f>[1]DATA!A592</f>
        <v>0</v>
      </c>
      <c r="B592" s="91" t="str">
        <f>[1]DATA!B592</f>
        <v>Total Fish</v>
      </c>
      <c r="C592" s="91">
        <f>[1]DATA!C592</f>
        <v>0</v>
      </c>
      <c r="D592" s="92"/>
      <c r="E592" s="93"/>
      <c r="F592" s="94"/>
      <c r="G592" s="95"/>
      <c r="H592" s="92"/>
      <c r="I592" s="93"/>
      <c r="J592" s="94">
        <f>'[1](01)'!$K592</f>
        <v>48197.45</v>
      </c>
      <c r="K592" s="95"/>
      <c r="L592" s="92"/>
      <c r="M592" s="93"/>
      <c r="N592" s="94">
        <f>'[1](02)'!$K592</f>
        <v>47753.3</v>
      </c>
      <c r="O592" s="95"/>
      <c r="P592" s="92"/>
      <c r="Q592" s="93"/>
      <c r="R592" s="94">
        <f>'[1](03)'!$K592</f>
        <v>0</v>
      </c>
      <c r="S592" s="95"/>
      <c r="T592" s="92"/>
      <c r="U592" s="93"/>
      <c r="V592" s="94">
        <f>'[1](04)'!$K592</f>
        <v>0</v>
      </c>
      <c r="W592" s="95"/>
      <c r="X592" s="92"/>
      <c r="Y592" s="93"/>
      <c r="Z592" s="94">
        <f>'[1](05)'!$K592</f>
        <v>0</v>
      </c>
      <c r="AA592" s="95"/>
      <c r="AB592" s="92"/>
      <c r="AC592" s="93"/>
      <c r="AD592" s="94">
        <f>'[1](06)'!$K592</f>
        <v>0</v>
      </c>
      <c r="AE592" s="95"/>
      <c r="AF592" s="92"/>
      <c r="AG592" s="93"/>
      <c r="AH592" s="94">
        <f>'[1](07)'!$K592</f>
        <v>0</v>
      </c>
      <c r="AI592" s="95"/>
      <c r="AJ592" s="92"/>
      <c r="AK592" s="93"/>
      <c r="AL592" s="94">
        <f>'[1](08)'!$K592</f>
        <v>0</v>
      </c>
      <c r="AM592" s="95"/>
      <c r="AN592" s="92"/>
      <c r="AO592" s="93"/>
      <c r="AP592" s="94">
        <f>'[1](09)'!$K592</f>
        <v>0</v>
      </c>
      <c r="AQ592" s="95"/>
      <c r="AR592" s="92"/>
      <c r="AS592" s="93"/>
      <c r="AT592" s="94">
        <f>'[1](10)'!$K592</f>
        <v>0</v>
      </c>
      <c r="AU592" s="95"/>
      <c r="AV592" s="92"/>
      <c r="AW592" s="93"/>
      <c r="AX592" s="94">
        <f>'[1](11)'!$K592</f>
        <v>0</v>
      </c>
      <c r="AY592" s="95"/>
      <c r="AZ592" s="92"/>
      <c r="BA592" s="93"/>
      <c r="BB592" s="94">
        <f>'[1](12)'!$K592</f>
        <v>0</v>
      </c>
      <c r="BC592" s="95"/>
      <c r="BD592" s="92"/>
      <c r="BE592" s="96"/>
      <c r="BF592" s="97"/>
      <c r="BG592" s="96"/>
      <c r="BH592" s="97"/>
      <c r="BI592" s="98"/>
      <c r="BJ592" s="99">
        <f t="shared" si="473"/>
        <v>0</v>
      </c>
      <c r="BK592" s="92"/>
      <c r="BL592" s="9">
        <f t="shared" si="474"/>
        <v>419</v>
      </c>
    </row>
    <row r="593" spans="1:64" ht="18" customHeight="1" outlineLevel="2">
      <c r="A593" s="101">
        <f>[1]DATA!A593</f>
        <v>0</v>
      </c>
      <c r="B593" s="102" t="str">
        <f>[1]DATA!B593</f>
        <v>Lobster</v>
      </c>
      <c r="C593" s="102">
        <f>[1]DATA!C593</f>
        <v>0</v>
      </c>
      <c r="E593" s="103"/>
      <c r="F593" s="104"/>
      <c r="G593" s="105"/>
      <c r="I593" s="103"/>
      <c r="J593" s="104"/>
      <c r="K593" s="105"/>
      <c r="M593" s="103"/>
      <c r="N593" s="104"/>
      <c r="O593" s="105"/>
      <c r="Q593" s="103"/>
      <c r="R593" s="104"/>
      <c r="S593" s="105"/>
      <c r="U593" s="103"/>
      <c r="V593" s="104"/>
      <c r="W593" s="105"/>
      <c r="Y593" s="103"/>
      <c r="Z593" s="104"/>
      <c r="AA593" s="105"/>
      <c r="AC593" s="103"/>
      <c r="AD593" s="104"/>
      <c r="AE593" s="105"/>
      <c r="AG593" s="103"/>
      <c r="AH593" s="104"/>
      <c r="AI593" s="105"/>
      <c r="AK593" s="103"/>
      <c r="AL593" s="104"/>
      <c r="AM593" s="105"/>
      <c r="AO593" s="103"/>
      <c r="AP593" s="104"/>
      <c r="AQ593" s="105"/>
      <c r="AS593" s="103"/>
      <c r="AT593" s="104"/>
      <c r="AU593" s="105"/>
      <c r="AW593" s="103"/>
      <c r="AX593" s="104"/>
      <c r="AY593" s="105"/>
      <c r="BA593" s="103"/>
      <c r="BB593" s="104"/>
      <c r="BC593" s="105"/>
      <c r="BE593" s="106"/>
      <c r="BF593" s="107"/>
      <c r="BG593" s="106"/>
      <c r="BH593" s="107"/>
      <c r="BI593" s="108"/>
      <c r="BJ593" s="109">
        <f t="shared" si="473"/>
        <v>0</v>
      </c>
      <c r="BL593" s="9">
        <f t="shared" si="474"/>
        <v>418</v>
      </c>
    </row>
    <row r="594" spans="1:64" ht="18" customHeight="1" outlineLevel="2">
      <c r="A594" s="74">
        <f>[1]DATA!A594</f>
        <v>133001</v>
      </c>
      <c r="B594" s="75" t="str">
        <f>[1]DATA!B594</f>
        <v>Lobster Whole</v>
      </c>
      <c r="C594" s="75" t="str">
        <f>[1]DATA!C594</f>
        <v>Kilogram</v>
      </c>
      <c r="E594" s="76"/>
      <c r="F594" s="77"/>
      <c r="G594" s="78"/>
      <c r="I594" s="76">
        <f>'[1](01)'!$J594</f>
        <v>0</v>
      </c>
      <c r="J594" s="77">
        <f>'[1](01)'!$K594</f>
        <v>0</v>
      </c>
      <c r="K594" s="78">
        <f t="shared" si="475"/>
        <v>0</v>
      </c>
      <c r="M594" s="76">
        <f>'[1](02)'!$J594</f>
        <v>20</v>
      </c>
      <c r="N594" s="77">
        <f>'[1](02)'!$K594</f>
        <v>7500</v>
      </c>
      <c r="O594" s="78">
        <f t="shared" ref="O594:O595" si="479">IF(M594&gt;=I594,IFERROR(SUM(M594-I594)/M594,0),IF(M594&lt;=I594,IFERROR(-SUM(I594-M594)/M594,0)))</f>
        <v>1</v>
      </c>
      <c r="Q594" s="76">
        <f>'[1](03)'!$J594</f>
        <v>0</v>
      </c>
      <c r="R594" s="77">
        <f>'[1](03)'!$K594</f>
        <v>0</v>
      </c>
      <c r="S594" s="78">
        <f t="shared" ref="S594:S595" si="480">IF(Q594&gt;=M594,IFERROR(SUM(Q594-M594)/Q594,0),IF(Q594&lt;=M594,IFERROR(-SUM(M594-Q594)/Q594,0)))</f>
        <v>0</v>
      </c>
      <c r="U594" s="76">
        <f>'[1](04)'!$J594</f>
        <v>0</v>
      </c>
      <c r="V594" s="77">
        <f>'[1](04)'!$K594</f>
        <v>0</v>
      </c>
      <c r="W594" s="78">
        <f t="shared" ref="W594:W595" si="481">IF(U594&gt;=Q594,IFERROR(SUM(U594-Q594)/U594,0),IF(U594&lt;=Q594,IFERROR(-SUM(Q594-U594)/U594,0)))</f>
        <v>0</v>
      </c>
      <c r="Y594" s="76">
        <f>'[1](05)'!$J594</f>
        <v>0</v>
      </c>
      <c r="Z594" s="77">
        <f>'[1](05)'!$K594</f>
        <v>0</v>
      </c>
      <c r="AA594" s="78">
        <f t="shared" ref="AA594:AA595" si="482">IF(Y594&gt;=U594,IFERROR(SUM(Y594-U594)/Y594,0),IF(Y594&lt;=U594,IFERROR(-SUM(U594-Y594)/Y594,0)))</f>
        <v>0</v>
      </c>
      <c r="AC594" s="76">
        <f>'[1](06)'!$J594</f>
        <v>0</v>
      </c>
      <c r="AD594" s="77">
        <f>'[1](06)'!$K594</f>
        <v>0</v>
      </c>
      <c r="AE594" s="78">
        <f t="shared" ref="AE594:AE595" si="483">IF(AC594&gt;=Y594,IFERROR(SUM(AC594-Y594)/AC594,0),IF(AC594&lt;=Y594,IFERROR(-SUM(Y594-AC594)/AC594,0)))</f>
        <v>0</v>
      </c>
      <c r="AG594" s="76">
        <f>'[1](07)'!$J594</f>
        <v>0</v>
      </c>
      <c r="AH594" s="77">
        <f>'[1](07)'!$K594</f>
        <v>0</v>
      </c>
      <c r="AI594" s="78">
        <f t="shared" ref="AI594:AI595" si="484">IF(AG594&gt;=AC594,IFERROR(SUM(AG594-AC594)/AG594,0),IF(AG594&lt;=AC594,IFERROR(-SUM(AC594-AG594)/AG594,0)))</f>
        <v>0</v>
      </c>
      <c r="AK594" s="76">
        <f>'[1](08)'!$J594</f>
        <v>0</v>
      </c>
      <c r="AL594" s="77">
        <f>'[1](08)'!$K594</f>
        <v>0</v>
      </c>
      <c r="AM594" s="78">
        <f t="shared" ref="AM594:AM595" si="485">IF(AK594&gt;=AG594,IFERROR(SUM(AK594-AG594)/AK594,0),IF(AK594&lt;=AG594,IFERROR(-SUM(AG594-AK594)/AK594,0)))</f>
        <v>0</v>
      </c>
      <c r="AO594" s="76">
        <f>'[1](09)'!$J594</f>
        <v>0</v>
      </c>
      <c r="AP594" s="77">
        <f>'[1](09)'!$K594</f>
        <v>0</v>
      </c>
      <c r="AQ594" s="78">
        <f t="shared" ref="AQ594:AQ595" si="486">IF(AO594&gt;=AK594,IFERROR(SUM(AO594-AK594)/AO594,0),IF(AO594&lt;=AK594,IFERROR(-SUM(AK594-AO594)/AO594,0)))</f>
        <v>0</v>
      </c>
      <c r="AS594" s="76">
        <f>'[1](10)'!$J594</f>
        <v>0</v>
      </c>
      <c r="AT594" s="77">
        <f>'[1](10)'!$K594</f>
        <v>0</v>
      </c>
      <c r="AU594" s="78">
        <f t="shared" ref="AU594:AU595" si="487">IF(AS594&gt;=AO594,IFERROR(SUM(AS594-AO594)/AS594,0),IF(AS594&lt;=AO594,IFERROR(-SUM(AO594-AS594)/AS594,0)))</f>
        <v>0</v>
      </c>
      <c r="AW594" s="76">
        <f>'[1](11)'!$J594</f>
        <v>0</v>
      </c>
      <c r="AX594" s="77">
        <f>'[1](11)'!$K594</f>
        <v>0</v>
      </c>
      <c r="AY594" s="78">
        <f t="shared" ref="AY594:AY595" si="488">IF(AW594&gt;=AS594,IFERROR(SUM(AW594-AS594)/AW594,0),IF(AW594&lt;=AS594,IFERROR(-SUM(AS594-AW594)/AW594,0)))</f>
        <v>0</v>
      </c>
      <c r="BA594" s="76">
        <f>'[1](12)'!$J594</f>
        <v>0</v>
      </c>
      <c r="BB594" s="77">
        <f>'[1](12)'!$K594</f>
        <v>0</v>
      </c>
      <c r="BC594" s="78">
        <f t="shared" ref="BC594:BC595" si="489">IF(BA594&gt;=AW594,IFERROR(SUM(BA594-AW594)/BA594,0),IF(BA594&lt;=AW594,IFERROR(-SUM(AW594-BA594)/BA594,0)))</f>
        <v>0</v>
      </c>
      <c r="BE594" s="79">
        <f t="shared" si="476"/>
        <v>20</v>
      </c>
      <c r="BF594" s="80">
        <f>IFERROR(HLOOKUP(BE594,A594:$BD$5001,$BL594,0),0)</f>
        <v>43159</v>
      </c>
      <c r="BG594" s="79">
        <f t="shared" si="477"/>
        <v>0</v>
      </c>
      <c r="BH594" s="80">
        <f>IFERROR(HLOOKUP(BG594,A594:$BD$5001,$BL594,0),0)</f>
        <v>43131</v>
      </c>
      <c r="BI594" s="10">
        <f t="shared" si="478"/>
        <v>20</v>
      </c>
      <c r="BJ594" s="11">
        <f t="shared" si="473"/>
        <v>-1</v>
      </c>
      <c r="BL594" s="9">
        <f t="shared" si="474"/>
        <v>417</v>
      </c>
    </row>
    <row r="595" spans="1:64" ht="18" customHeight="1" outlineLevel="2">
      <c r="A595" s="81">
        <f>[1]DATA!A595</f>
        <v>133002</v>
      </c>
      <c r="B595" s="82" t="str">
        <f>[1]DATA!B595</f>
        <v>Lobster Small</v>
      </c>
      <c r="C595" s="82" t="str">
        <f>[1]DATA!C595</f>
        <v>Kilogram</v>
      </c>
      <c r="E595" s="83"/>
      <c r="F595" s="84"/>
      <c r="G595" s="85"/>
      <c r="I595" s="83">
        <f>'[1](01)'!$J595</f>
        <v>19</v>
      </c>
      <c r="J595" s="84">
        <f>'[1](01)'!$K595</f>
        <v>3230</v>
      </c>
      <c r="K595" s="85">
        <f t="shared" si="475"/>
        <v>1</v>
      </c>
      <c r="M595" s="83">
        <f>'[1](02)'!$J595</f>
        <v>0</v>
      </c>
      <c r="N595" s="84">
        <f>'[1](02)'!$K595</f>
        <v>0</v>
      </c>
      <c r="O595" s="85">
        <f t="shared" si="479"/>
        <v>0</v>
      </c>
      <c r="Q595" s="83">
        <f>'[1](03)'!$J595</f>
        <v>0</v>
      </c>
      <c r="R595" s="84">
        <f>'[1](03)'!$K595</f>
        <v>0</v>
      </c>
      <c r="S595" s="85">
        <f t="shared" si="480"/>
        <v>0</v>
      </c>
      <c r="U595" s="83">
        <f>'[1](04)'!$J595</f>
        <v>0</v>
      </c>
      <c r="V595" s="84">
        <f>'[1](04)'!$K595</f>
        <v>0</v>
      </c>
      <c r="W595" s="85">
        <f t="shared" si="481"/>
        <v>0</v>
      </c>
      <c r="Y595" s="83">
        <f>'[1](05)'!$J595</f>
        <v>0</v>
      </c>
      <c r="Z595" s="84">
        <f>'[1](05)'!$K595</f>
        <v>0</v>
      </c>
      <c r="AA595" s="85">
        <f t="shared" si="482"/>
        <v>0</v>
      </c>
      <c r="AC595" s="83">
        <f>'[1](06)'!$J595</f>
        <v>0</v>
      </c>
      <c r="AD595" s="84">
        <f>'[1](06)'!$K595</f>
        <v>0</v>
      </c>
      <c r="AE595" s="85">
        <f t="shared" si="483"/>
        <v>0</v>
      </c>
      <c r="AG595" s="83">
        <f>'[1](07)'!$J595</f>
        <v>0</v>
      </c>
      <c r="AH595" s="84">
        <f>'[1](07)'!$K595</f>
        <v>0</v>
      </c>
      <c r="AI595" s="85">
        <f t="shared" si="484"/>
        <v>0</v>
      </c>
      <c r="AK595" s="83">
        <f>'[1](08)'!$J595</f>
        <v>0</v>
      </c>
      <c r="AL595" s="84">
        <f>'[1](08)'!$K595</f>
        <v>0</v>
      </c>
      <c r="AM595" s="85">
        <f t="shared" si="485"/>
        <v>0</v>
      </c>
      <c r="AO595" s="83">
        <f>'[1](09)'!$J595</f>
        <v>0</v>
      </c>
      <c r="AP595" s="84">
        <f>'[1](09)'!$K595</f>
        <v>0</v>
      </c>
      <c r="AQ595" s="85">
        <f t="shared" si="486"/>
        <v>0</v>
      </c>
      <c r="AS595" s="83">
        <f>'[1](10)'!$J595</f>
        <v>0</v>
      </c>
      <c r="AT595" s="84">
        <f>'[1](10)'!$K595</f>
        <v>0</v>
      </c>
      <c r="AU595" s="85">
        <f t="shared" si="487"/>
        <v>0</v>
      </c>
      <c r="AW595" s="83">
        <f>'[1](11)'!$J595</f>
        <v>0</v>
      </c>
      <c r="AX595" s="84">
        <f>'[1](11)'!$K595</f>
        <v>0</v>
      </c>
      <c r="AY595" s="85">
        <f t="shared" si="488"/>
        <v>0</v>
      </c>
      <c r="BA595" s="83">
        <f>'[1](12)'!$J595</f>
        <v>0</v>
      </c>
      <c r="BB595" s="84">
        <f>'[1](12)'!$K595</f>
        <v>0</v>
      </c>
      <c r="BC595" s="85">
        <f t="shared" si="489"/>
        <v>0</v>
      </c>
      <c r="BE595" s="86">
        <f t="shared" si="476"/>
        <v>19</v>
      </c>
      <c r="BF595" s="87">
        <f>IFERROR(HLOOKUP(BE595,A595:$BD$5001,$BL595,0),0)</f>
        <v>43131</v>
      </c>
      <c r="BG595" s="86">
        <f t="shared" si="477"/>
        <v>0</v>
      </c>
      <c r="BH595" s="87">
        <f>IFERROR(HLOOKUP(BG595,A595:$BD$5001,$BL595,0),0)</f>
        <v>43159</v>
      </c>
      <c r="BI595" s="88">
        <f t="shared" si="478"/>
        <v>19</v>
      </c>
      <c r="BJ595" s="89">
        <f t="shared" si="473"/>
        <v>-1</v>
      </c>
      <c r="BL595" s="9">
        <f t="shared" si="474"/>
        <v>416</v>
      </c>
    </row>
    <row r="596" spans="1:64" s="100" customFormat="1" ht="18" customHeight="1" outlineLevel="1">
      <c r="A596" s="90">
        <f>[1]DATA!A596</f>
        <v>0</v>
      </c>
      <c r="B596" s="91" t="str">
        <f>[1]DATA!B596</f>
        <v>Total Lobster</v>
      </c>
      <c r="C596" s="91">
        <f>[1]DATA!C596</f>
        <v>0</v>
      </c>
      <c r="D596" s="92"/>
      <c r="E596" s="93"/>
      <c r="F596" s="94"/>
      <c r="G596" s="95"/>
      <c r="H596" s="92"/>
      <c r="I596" s="93"/>
      <c r="J596" s="94">
        <f>'[1](01)'!$K596</f>
        <v>3230</v>
      </c>
      <c r="K596" s="95"/>
      <c r="L596" s="92"/>
      <c r="M596" s="93"/>
      <c r="N596" s="94">
        <f>'[1](02)'!$K596</f>
        <v>7500</v>
      </c>
      <c r="O596" s="95"/>
      <c r="P596" s="92"/>
      <c r="Q596" s="93"/>
      <c r="R596" s="94">
        <f>'[1](03)'!$K596</f>
        <v>0</v>
      </c>
      <c r="S596" s="95"/>
      <c r="T596" s="92"/>
      <c r="U596" s="93"/>
      <c r="V596" s="94">
        <f>'[1](04)'!$K596</f>
        <v>0</v>
      </c>
      <c r="W596" s="95"/>
      <c r="X596" s="92"/>
      <c r="Y596" s="93"/>
      <c r="Z596" s="94">
        <f>'[1](05)'!$K596</f>
        <v>0</v>
      </c>
      <c r="AA596" s="95"/>
      <c r="AB596" s="92"/>
      <c r="AC596" s="93"/>
      <c r="AD596" s="94">
        <f>'[1](06)'!$K596</f>
        <v>0</v>
      </c>
      <c r="AE596" s="95"/>
      <c r="AF596" s="92"/>
      <c r="AG596" s="93"/>
      <c r="AH596" s="94">
        <f>'[1](07)'!$K596</f>
        <v>0</v>
      </c>
      <c r="AI596" s="95"/>
      <c r="AJ596" s="92"/>
      <c r="AK596" s="93"/>
      <c r="AL596" s="94">
        <f>'[1](08)'!$K596</f>
        <v>0</v>
      </c>
      <c r="AM596" s="95"/>
      <c r="AN596" s="92"/>
      <c r="AO596" s="93"/>
      <c r="AP596" s="94">
        <f>'[1](09)'!$K596</f>
        <v>0</v>
      </c>
      <c r="AQ596" s="95"/>
      <c r="AR596" s="92"/>
      <c r="AS596" s="93"/>
      <c r="AT596" s="94">
        <f>'[1](10)'!$K596</f>
        <v>0</v>
      </c>
      <c r="AU596" s="95"/>
      <c r="AV596" s="92"/>
      <c r="AW596" s="93"/>
      <c r="AX596" s="94">
        <f>'[1](11)'!$K596</f>
        <v>0</v>
      </c>
      <c r="AY596" s="95"/>
      <c r="AZ596" s="92"/>
      <c r="BA596" s="93"/>
      <c r="BB596" s="94">
        <f>'[1](12)'!$K596</f>
        <v>0</v>
      </c>
      <c r="BC596" s="95"/>
      <c r="BD596" s="92"/>
      <c r="BE596" s="96"/>
      <c r="BF596" s="97"/>
      <c r="BG596" s="96"/>
      <c r="BH596" s="97"/>
      <c r="BI596" s="98"/>
      <c r="BJ596" s="99">
        <f t="shared" si="473"/>
        <v>0</v>
      </c>
      <c r="BK596" s="92"/>
      <c r="BL596" s="9">
        <f t="shared" si="474"/>
        <v>415</v>
      </c>
    </row>
    <row r="597" spans="1:64" ht="18" customHeight="1" outlineLevel="2">
      <c r="A597" s="101">
        <f>[1]DATA!A597</f>
        <v>0</v>
      </c>
      <c r="B597" s="102" t="str">
        <f>[1]DATA!B597</f>
        <v>Sea Food</v>
      </c>
      <c r="C597" s="102">
        <f>[1]DATA!C597</f>
        <v>0</v>
      </c>
      <c r="E597" s="103"/>
      <c r="F597" s="104"/>
      <c r="G597" s="105"/>
      <c r="I597" s="103"/>
      <c r="J597" s="104"/>
      <c r="K597" s="105"/>
      <c r="M597" s="103"/>
      <c r="N597" s="104"/>
      <c r="O597" s="105"/>
      <c r="Q597" s="103"/>
      <c r="R597" s="104"/>
      <c r="S597" s="105"/>
      <c r="U597" s="103"/>
      <c r="V597" s="104"/>
      <c r="W597" s="105"/>
      <c r="Y597" s="103"/>
      <c r="Z597" s="104"/>
      <c r="AA597" s="105"/>
      <c r="AC597" s="103"/>
      <c r="AD597" s="104"/>
      <c r="AE597" s="105"/>
      <c r="AG597" s="103"/>
      <c r="AH597" s="104"/>
      <c r="AI597" s="105"/>
      <c r="AK597" s="103"/>
      <c r="AL597" s="104"/>
      <c r="AM597" s="105"/>
      <c r="AO597" s="103"/>
      <c r="AP597" s="104"/>
      <c r="AQ597" s="105"/>
      <c r="AS597" s="103"/>
      <c r="AT597" s="104"/>
      <c r="AU597" s="105"/>
      <c r="AW597" s="103"/>
      <c r="AX597" s="104"/>
      <c r="AY597" s="105"/>
      <c r="BA597" s="103"/>
      <c r="BB597" s="104"/>
      <c r="BC597" s="105"/>
      <c r="BE597" s="106"/>
      <c r="BF597" s="107"/>
      <c r="BG597" s="106"/>
      <c r="BH597" s="107"/>
      <c r="BI597" s="108"/>
      <c r="BJ597" s="109">
        <f t="shared" si="473"/>
        <v>0</v>
      </c>
      <c r="BL597" s="9">
        <f t="shared" si="474"/>
        <v>414</v>
      </c>
    </row>
    <row r="598" spans="1:64" ht="18" customHeight="1" outlineLevel="2">
      <c r="A598" s="74">
        <f>[1]DATA!A598</f>
        <v>134001</v>
      </c>
      <c r="B598" s="75" t="str">
        <f>[1]DATA!B598</f>
        <v>Crab Fresh</v>
      </c>
      <c r="C598" s="75" t="str">
        <f>[1]DATA!C598</f>
        <v>Kilogram</v>
      </c>
      <c r="E598" s="76"/>
      <c r="F598" s="77"/>
      <c r="G598" s="78"/>
      <c r="I598" s="76">
        <f>'[1](01)'!$J598</f>
        <v>0</v>
      </c>
      <c r="J598" s="77">
        <f>'[1](01)'!$K598</f>
        <v>0</v>
      </c>
      <c r="K598" s="78">
        <f t="shared" si="475"/>
        <v>0</v>
      </c>
      <c r="M598" s="76">
        <f>'[1](02)'!$J598</f>
        <v>0</v>
      </c>
      <c r="N598" s="77">
        <f>'[1](02)'!$K598</f>
        <v>0</v>
      </c>
      <c r="O598" s="78">
        <f t="shared" ref="O598:O600" si="490">IF(M598&gt;=I598,IFERROR(SUM(M598-I598)/M598,0),IF(M598&lt;=I598,IFERROR(-SUM(I598-M598)/M598,0)))</f>
        <v>0</v>
      </c>
      <c r="Q598" s="76">
        <f>'[1](03)'!$J598</f>
        <v>0</v>
      </c>
      <c r="R598" s="77">
        <f>'[1](03)'!$K598</f>
        <v>0</v>
      </c>
      <c r="S598" s="78">
        <f t="shared" ref="S598:S600" si="491">IF(Q598&gt;=M598,IFERROR(SUM(Q598-M598)/Q598,0),IF(Q598&lt;=M598,IFERROR(-SUM(M598-Q598)/Q598,0)))</f>
        <v>0</v>
      </c>
      <c r="U598" s="76">
        <f>'[1](04)'!$J598</f>
        <v>0</v>
      </c>
      <c r="V598" s="77">
        <f>'[1](04)'!$K598</f>
        <v>0</v>
      </c>
      <c r="W598" s="78">
        <f t="shared" ref="W598:W600" si="492">IF(U598&gt;=Q598,IFERROR(SUM(U598-Q598)/U598,0),IF(U598&lt;=Q598,IFERROR(-SUM(Q598-U598)/U598,0)))</f>
        <v>0</v>
      </c>
      <c r="Y598" s="76">
        <f>'[1](05)'!$J598</f>
        <v>0</v>
      </c>
      <c r="Z598" s="77">
        <f>'[1](05)'!$K598</f>
        <v>0</v>
      </c>
      <c r="AA598" s="78">
        <f t="shared" ref="AA598:AA600" si="493">IF(Y598&gt;=U598,IFERROR(SUM(Y598-U598)/Y598,0),IF(Y598&lt;=U598,IFERROR(-SUM(U598-Y598)/Y598,0)))</f>
        <v>0</v>
      </c>
      <c r="AC598" s="76">
        <f>'[1](06)'!$J598</f>
        <v>0</v>
      </c>
      <c r="AD598" s="77">
        <f>'[1](06)'!$K598</f>
        <v>0</v>
      </c>
      <c r="AE598" s="78">
        <f t="shared" ref="AE598:AE600" si="494">IF(AC598&gt;=Y598,IFERROR(SUM(AC598-Y598)/AC598,0),IF(AC598&lt;=Y598,IFERROR(-SUM(Y598-AC598)/AC598,0)))</f>
        <v>0</v>
      </c>
      <c r="AG598" s="76">
        <f>'[1](07)'!$J598</f>
        <v>0</v>
      </c>
      <c r="AH598" s="77">
        <f>'[1](07)'!$K598</f>
        <v>0</v>
      </c>
      <c r="AI598" s="78">
        <f t="shared" ref="AI598:AI600" si="495">IF(AG598&gt;=AC598,IFERROR(SUM(AG598-AC598)/AG598,0),IF(AG598&lt;=AC598,IFERROR(-SUM(AC598-AG598)/AG598,0)))</f>
        <v>0</v>
      </c>
      <c r="AK598" s="76">
        <f>'[1](08)'!$J598</f>
        <v>0</v>
      </c>
      <c r="AL598" s="77">
        <f>'[1](08)'!$K598</f>
        <v>0</v>
      </c>
      <c r="AM598" s="78">
        <f t="shared" ref="AM598:AM600" si="496">IF(AK598&gt;=AG598,IFERROR(SUM(AK598-AG598)/AK598,0),IF(AK598&lt;=AG598,IFERROR(-SUM(AG598-AK598)/AK598,0)))</f>
        <v>0</v>
      </c>
      <c r="AO598" s="76">
        <f>'[1](09)'!$J598</f>
        <v>0</v>
      </c>
      <c r="AP598" s="77">
        <f>'[1](09)'!$K598</f>
        <v>0</v>
      </c>
      <c r="AQ598" s="78">
        <f t="shared" ref="AQ598:AQ600" si="497">IF(AO598&gt;=AK598,IFERROR(SUM(AO598-AK598)/AO598,0),IF(AO598&lt;=AK598,IFERROR(-SUM(AK598-AO598)/AO598,0)))</f>
        <v>0</v>
      </c>
      <c r="AS598" s="76">
        <f>'[1](10)'!$J598</f>
        <v>0</v>
      </c>
      <c r="AT598" s="77">
        <f>'[1](10)'!$K598</f>
        <v>0</v>
      </c>
      <c r="AU598" s="78">
        <f t="shared" ref="AU598:AU600" si="498">IF(AS598&gt;=AO598,IFERROR(SUM(AS598-AO598)/AS598,0),IF(AS598&lt;=AO598,IFERROR(-SUM(AO598-AS598)/AS598,0)))</f>
        <v>0</v>
      </c>
      <c r="AW598" s="76">
        <f>'[1](11)'!$J598</f>
        <v>0</v>
      </c>
      <c r="AX598" s="77">
        <f>'[1](11)'!$K598</f>
        <v>0</v>
      </c>
      <c r="AY598" s="78">
        <f t="shared" ref="AY598:AY600" si="499">IF(AW598&gt;=AS598,IFERROR(SUM(AW598-AS598)/AW598,0),IF(AW598&lt;=AS598,IFERROR(-SUM(AS598-AW598)/AW598,0)))</f>
        <v>0</v>
      </c>
      <c r="BA598" s="76">
        <f>'[1](12)'!$J598</f>
        <v>0</v>
      </c>
      <c r="BB598" s="77">
        <f>'[1](12)'!$K598</f>
        <v>0</v>
      </c>
      <c r="BC598" s="78">
        <f t="shared" ref="BC598:BC600" si="500">IF(BA598&gt;=AW598,IFERROR(SUM(BA598-AW598)/BA598,0),IF(BA598&lt;=AW598,IFERROR(-SUM(AW598-BA598)/BA598,0)))</f>
        <v>0</v>
      </c>
      <c r="BE598" s="79">
        <f t="shared" si="476"/>
        <v>0</v>
      </c>
      <c r="BF598" s="80">
        <f>IFERROR(HLOOKUP(BE598,A598:$BD$5001,$BL598,0),0)</f>
        <v>43131</v>
      </c>
      <c r="BG598" s="79">
        <f t="shared" si="477"/>
        <v>0</v>
      </c>
      <c r="BH598" s="80">
        <f>IFERROR(HLOOKUP(BG598,A598:$BD$5001,$BL598,0),0)</f>
        <v>43131</v>
      </c>
      <c r="BI598" s="10">
        <f t="shared" si="478"/>
        <v>0</v>
      </c>
      <c r="BJ598" s="11">
        <f t="shared" si="473"/>
        <v>0</v>
      </c>
      <c r="BL598" s="9">
        <f t="shared" si="474"/>
        <v>413</v>
      </c>
    </row>
    <row r="599" spans="1:64" ht="18" customHeight="1" outlineLevel="2">
      <c r="A599" s="81">
        <f>[1]DATA!A599</f>
        <v>134002</v>
      </c>
      <c r="B599" s="82" t="str">
        <f>[1]DATA!B599</f>
        <v>Crab Meat</v>
      </c>
      <c r="C599" s="82" t="str">
        <f>[1]DATA!C599</f>
        <v>Kilogram</v>
      </c>
      <c r="E599" s="83"/>
      <c r="F599" s="84"/>
      <c r="G599" s="85"/>
      <c r="I599" s="83">
        <f>'[1](01)'!$J599</f>
        <v>0</v>
      </c>
      <c r="J599" s="84">
        <f>'[1](01)'!$K599</f>
        <v>0</v>
      </c>
      <c r="K599" s="85">
        <f t="shared" si="475"/>
        <v>0</v>
      </c>
      <c r="M599" s="83">
        <f>'[1](02)'!$J599</f>
        <v>0</v>
      </c>
      <c r="N599" s="84">
        <f>'[1](02)'!$K599</f>
        <v>0</v>
      </c>
      <c r="O599" s="85">
        <f t="shared" si="490"/>
        <v>0</v>
      </c>
      <c r="Q599" s="83">
        <f>'[1](03)'!$J599</f>
        <v>0</v>
      </c>
      <c r="R599" s="84">
        <f>'[1](03)'!$K599</f>
        <v>0</v>
      </c>
      <c r="S599" s="85">
        <f t="shared" si="491"/>
        <v>0</v>
      </c>
      <c r="U599" s="83">
        <f>'[1](04)'!$J599</f>
        <v>0</v>
      </c>
      <c r="V599" s="84">
        <f>'[1](04)'!$K599</f>
        <v>0</v>
      </c>
      <c r="W599" s="85">
        <f t="shared" si="492"/>
        <v>0</v>
      </c>
      <c r="Y599" s="83">
        <f>'[1](05)'!$J599</f>
        <v>0</v>
      </c>
      <c r="Z599" s="84">
        <f>'[1](05)'!$K599</f>
        <v>0</v>
      </c>
      <c r="AA599" s="85">
        <f t="shared" si="493"/>
        <v>0</v>
      </c>
      <c r="AC599" s="83">
        <f>'[1](06)'!$J599</f>
        <v>0</v>
      </c>
      <c r="AD599" s="84">
        <f>'[1](06)'!$K599</f>
        <v>0</v>
      </c>
      <c r="AE599" s="85">
        <f t="shared" si="494"/>
        <v>0</v>
      </c>
      <c r="AG599" s="83">
        <f>'[1](07)'!$J599</f>
        <v>0</v>
      </c>
      <c r="AH599" s="84">
        <f>'[1](07)'!$K599</f>
        <v>0</v>
      </c>
      <c r="AI599" s="85">
        <f t="shared" si="495"/>
        <v>0</v>
      </c>
      <c r="AK599" s="83">
        <f>'[1](08)'!$J599</f>
        <v>0</v>
      </c>
      <c r="AL599" s="84">
        <f>'[1](08)'!$K599</f>
        <v>0</v>
      </c>
      <c r="AM599" s="85">
        <f t="shared" si="496"/>
        <v>0</v>
      </c>
      <c r="AO599" s="83">
        <f>'[1](09)'!$J599</f>
        <v>0</v>
      </c>
      <c r="AP599" s="84">
        <f>'[1](09)'!$K599</f>
        <v>0</v>
      </c>
      <c r="AQ599" s="85">
        <f t="shared" si="497"/>
        <v>0</v>
      </c>
      <c r="AS599" s="83">
        <f>'[1](10)'!$J599</f>
        <v>0</v>
      </c>
      <c r="AT599" s="84">
        <f>'[1](10)'!$K599</f>
        <v>0</v>
      </c>
      <c r="AU599" s="85">
        <f t="shared" si="498"/>
        <v>0</v>
      </c>
      <c r="AW599" s="83">
        <f>'[1](11)'!$J599</f>
        <v>0</v>
      </c>
      <c r="AX599" s="84">
        <f>'[1](11)'!$K599</f>
        <v>0</v>
      </c>
      <c r="AY599" s="85">
        <f t="shared" si="499"/>
        <v>0</v>
      </c>
      <c r="BA599" s="83">
        <f>'[1](12)'!$J599</f>
        <v>0</v>
      </c>
      <c r="BB599" s="84">
        <f>'[1](12)'!$K599</f>
        <v>0</v>
      </c>
      <c r="BC599" s="85">
        <f t="shared" si="500"/>
        <v>0</v>
      </c>
      <c r="BE599" s="86">
        <f t="shared" si="476"/>
        <v>0</v>
      </c>
      <c r="BF599" s="87">
        <f>IFERROR(HLOOKUP(BE599,A599:$BD$5001,$BL599,0),0)</f>
        <v>43131</v>
      </c>
      <c r="BG599" s="86">
        <f t="shared" si="477"/>
        <v>0</v>
      </c>
      <c r="BH599" s="87">
        <f>IFERROR(HLOOKUP(BG599,A599:$BD$5001,$BL599,0),0)</f>
        <v>43131</v>
      </c>
      <c r="BI599" s="88">
        <f t="shared" si="478"/>
        <v>0</v>
      </c>
      <c r="BJ599" s="89">
        <f t="shared" si="473"/>
        <v>0</v>
      </c>
      <c r="BL599" s="9">
        <f t="shared" si="474"/>
        <v>412</v>
      </c>
    </row>
    <row r="600" spans="1:64" ht="18" customHeight="1" outlineLevel="2">
      <c r="A600" s="74">
        <f>[1]DATA!A600</f>
        <v>134003</v>
      </c>
      <c r="B600" s="75" t="str">
        <f>[1]DATA!B600</f>
        <v>Gandofly Fresh</v>
      </c>
      <c r="C600" s="75" t="str">
        <f>[1]DATA!C600</f>
        <v>Kilogram</v>
      </c>
      <c r="E600" s="76"/>
      <c r="F600" s="77"/>
      <c r="G600" s="78"/>
      <c r="I600" s="76">
        <f>'[1](01)'!$J600</f>
        <v>0</v>
      </c>
      <c r="J600" s="77">
        <f>'[1](01)'!$K600</f>
        <v>0</v>
      </c>
      <c r="K600" s="78">
        <f t="shared" si="475"/>
        <v>0</v>
      </c>
      <c r="M600" s="76">
        <f>'[1](02)'!$J600</f>
        <v>0</v>
      </c>
      <c r="N600" s="77">
        <f>'[1](02)'!$K600</f>
        <v>0</v>
      </c>
      <c r="O600" s="78">
        <f t="shared" si="490"/>
        <v>0</v>
      </c>
      <c r="Q600" s="76">
        <f>'[1](03)'!$J600</f>
        <v>0</v>
      </c>
      <c r="R600" s="77">
        <f>'[1](03)'!$K600</f>
        <v>0</v>
      </c>
      <c r="S600" s="78">
        <f t="shared" si="491"/>
        <v>0</v>
      </c>
      <c r="U600" s="76">
        <f>'[1](04)'!$J600</f>
        <v>0</v>
      </c>
      <c r="V600" s="77">
        <f>'[1](04)'!$K600</f>
        <v>0</v>
      </c>
      <c r="W600" s="78">
        <f t="shared" si="492"/>
        <v>0</v>
      </c>
      <c r="Y600" s="76">
        <f>'[1](05)'!$J600</f>
        <v>0</v>
      </c>
      <c r="Z600" s="77">
        <f>'[1](05)'!$K600</f>
        <v>0</v>
      </c>
      <c r="AA600" s="78">
        <f t="shared" si="493"/>
        <v>0</v>
      </c>
      <c r="AC600" s="76">
        <f>'[1](06)'!$J600</f>
        <v>0</v>
      </c>
      <c r="AD600" s="77">
        <f>'[1](06)'!$K600</f>
        <v>0</v>
      </c>
      <c r="AE600" s="78">
        <f t="shared" si="494"/>
        <v>0</v>
      </c>
      <c r="AG600" s="76">
        <f>'[1](07)'!$J600</f>
        <v>0</v>
      </c>
      <c r="AH600" s="77">
        <f>'[1](07)'!$K600</f>
        <v>0</v>
      </c>
      <c r="AI600" s="78">
        <f t="shared" si="495"/>
        <v>0</v>
      </c>
      <c r="AK600" s="76">
        <f>'[1](08)'!$J600</f>
        <v>0</v>
      </c>
      <c r="AL600" s="77">
        <f>'[1](08)'!$K600</f>
        <v>0</v>
      </c>
      <c r="AM600" s="78">
        <f t="shared" si="496"/>
        <v>0</v>
      </c>
      <c r="AO600" s="76">
        <f>'[1](09)'!$J600</f>
        <v>0</v>
      </c>
      <c r="AP600" s="77">
        <f>'[1](09)'!$K600</f>
        <v>0</v>
      </c>
      <c r="AQ600" s="78">
        <f t="shared" si="497"/>
        <v>0</v>
      </c>
      <c r="AS600" s="76">
        <f>'[1](10)'!$J600</f>
        <v>0</v>
      </c>
      <c r="AT600" s="77">
        <f>'[1](10)'!$K600</f>
        <v>0</v>
      </c>
      <c r="AU600" s="78">
        <f t="shared" si="498"/>
        <v>0</v>
      </c>
      <c r="AW600" s="76">
        <f>'[1](11)'!$J600</f>
        <v>0</v>
      </c>
      <c r="AX600" s="77">
        <f>'[1](11)'!$K600</f>
        <v>0</v>
      </c>
      <c r="AY600" s="78">
        <f t="shared" si="499"/>
        <v>0</v>
      </c>
      <c r="BA600" s="76">
        <f>'[1](12)'!$J600</f>
        <v>0</v>
      </c>
      <c r="BB600" s="77">
        <f>'[1](12)'!$K600</f>
        <v>0</v>
      </c>
      <c r="BC600" s="78">
        <f t="shared" si="500"/>
        <v>0</v>
      </c>
      <c r="BE600" s="79">
        <f t="shared" si="476"/>
        <v>0</v>
      </c>
      <c r="BF600" s="80">
        <f>IFERROR(HLOOKUP(BE600,A600:$BD$5001,$BL600,0),0)</f>
        <v>43131</v>
      </c>
      <c r="BG600" s="79">
        <f t="shared" si="477"/>
        <v>0</v>
      </c>
      <c r="BH600" s="80">
        <f>IFERROR(HLOOKUP(BG600,A600:$BD$5001,$BL600,0),0)</f>
        <v>43131</v>
      </c>
      <c r="BI600" s="10">
        <f t="shared" si="478"/>
        <v>0</v>
      </c>
      <c r="BJ600" s="11">
        <f t="shared" si="473"/>
        <v>0</v>
      </c>
      <c r="BL600" s="9">
        <f t="shared" si="474"/>
        <v>411</v>
      </c>
    </row>
    <row r="601" spans="1:64" s="100" customFormat="1" ht="18" customHeight="1" outlineLevel="1">
      <c r="A601" s="90">
        <f>[1]DATA!A601</f>
        <v>0</v>
      </c>
      <c r="B601" s="91" t="str">
        <f>[1]DATA!B601</f>
        <v>Total Sea Food</v>
      </c>
      <c r="C601" s="91">
        <f>[1]DATA!C601</f>
        <v>0</v>
      </c>
      <c r="D601" s="92"/>
      <c r="E601" s="93"/>
      <c r="F601" s="94"/>
      <c r="G601" s="95"/>
      <c r="H601" s="92"/>
      <c r="I601" s="93"/>
      <c r="J601" s="94">
        <f>'[1](01)'!$K601</f>
        <v>0</v>
      </c>
      <c r="K601" s="95"/>
      <c r="L601" s="92"/>
      <c r="M601" s="93"/>
      <c r="N601" s="94">
        <f>'[1](02)'!$K601</f>
        <v>0</v>
      </c>
      <c r="O601" s="95"/>
      <c r="P601" s="92"/>
      <c r="Q601" s="93"/>
      <c r="R601" s="94">
        <f>'[1](03)'!$K601</f>
        <v>0</v>
      </c>
      <c r="S601" s="95"/>
      <c r="T601" s="92"/>
      <c r="U601" s="93"/>
      <c r="V601" s="94">
        <f>'[1](04)'!$K601</f>
        <v>0</v>
      </c>
      <c r="W601" s="95"/>
      <c r="X601" s="92"/>
      <c r="Y601" s="93"/>
      <c r="Z601" s="94">
        <f>'[1](05)'!$K601</f>
        <v>0</v>
      </c>
      <c r="AA601" s="95"/>
      <c r="AB601" s="92"/>
      <c r="AC601" s="93"/>
      <c r="AD601" s="94">
        <f>'[1](06)'!$K601</f>
        <v>0</v>
      </c>
      <c r="AE601" s="95"/>
      <c r="AF601" s="92"/>
      <c r="AG601" s="93"/>
      <c r="AH601" s="94">
        <f>'[1](07)'!$K601</f>
        <v>0</v>
      </c>
      <c r="AI601" s="95"/>
      <c r="AJ601" s="92"/>
      <c r="AK601" s="93"/>
      <c r="AL601" s="94">
        <f>'[1](08)'!$K601</f>
        <v>0</v>
      </c>
      <c r="AM601" s="95"/>
      <c r="AN601" s="92"/>
      <c r="AO601" s="93"/>
      <c r="AP601" s="94">
        <f>'[1](09)'!$K601</f>
        <v>0</v>
      </c>
      <c r="AQ601" s="95"/>
      <c r="AR601" s="92"/>
      <c r="AS601" s="93"/>
      <c r="AT601" s="94">
        <f>'[1](10)'!$K601</f>
        <v>0</v>
      </c>
      <c r="AU601" s="95"/>
      <c r="AV601" s="92"/>
      <c r="AW601" s="93"/>
      <c r="AX601" s="94">
        <f>'[1](11)'!$K601</f>
        <v>0</v>
      </c>
      <c r="AY601" s="95"/>
      <c r="AZ601" s="92"/>
      <c r="BA601" s="93"/>
      <c r="BB601" s="94">
        <f>'[1](12)'!$K601</f>
        <v>0</v>
      </c>
      <c r="BC601" s="95"/>
      <c r="BD601" s="92"/>
      <c r="BE601" s="96"/>
      <c r="BF601" s="97"/>
      <c r="BG601" s="96"/>
      <c r="BH601" s="97"/>
      <c r="BI601" s="98"/>
      <c r="BJ601" s="99">
        <f t="shared" si="473"/>
        <v>0</v>
      </c>
      <c r="BK601" s="92"/>
      <c r="BL601" s="9">
        <f t="shared" si="474"/>
        <v>410</v>
      </c>
    </row>
    <row r="602" spans="1:64" ht="18" customHeight="1" outlineLevel="2">
      <c r="A602" s="101">
        <f>[1]DATA!A602</f>
        <v>0</v>
      </c>
      <c r="B602" s="102" t="str">
        <f>[1]DATA!B602</f>
        <v>Shrimps</v>
      </c>
      <c r="C602" s="102">
        <f>[1]DATA!C602</f>
        <v>0</v>
      </c>
      <c r="E602" s="103"/>
      <c r="F602" s="104"/>
      <c r="G602" s="105"/>
      <c r="I602" s="103"/>
      <c r="J602" s="104"/>
      <c r="K602" s="105"/>
      <c r="M602" s="103"/>
      <c r="N602" s="104"/>
      <c r="O602" s="105"/>
      <c r="Q602" s="103"/>
      <c r="R602" s="104"/>
      <c r="S602" s="105"/>
      <c r="U602" s="103"/>
      <c r="V602" s="104"/>
      <c r="W602" s="105"/>
      <c r="Y602" s="103"/>
      <c r="Z602" s="104"/>
      <c r="AA602" s="105"/>
      <c r="AC602" s="103"/>
      <c r="AD602" s="104"/>
      <c r="AE602" s="105"/>
      <c r="AG602" s="103"/>
      <c r="AH602" s="104"/>
      <c r="AI602" s="105"/>
      <c r="AK602" s="103"/>
      <c r="AL602" s="104"/>
      <c r="AM602" s="105"/>
      <c r="AO602" s="103"/>
      <c r="AP602" s="104"/>
      <c r="AQ602" s="105"/>
      <c r="AS602" s="103"/>
      <c r="AT602" s="104"/>
      <c r="AU602" s="105"/>
      <c r="AW602" s="103"/>
      <c r="AX602" s="104"/>
      <c r="AY602" s="105"/>
      <c r="BA602" s="103"/>
      <c r="BB602" s="104"/>
      <c r="BC602" s="105"/>
      <c r="BE602" s="106"/>
      <c r="BF602" s="107"/>
      <c r="BG602" s="106"/>
      <c r="BH602" s="107"/>
      <c r="BI602" s="108"/>
      <c r="BJ602" s="109">
        <f t="shared" si="473"/>
        <v>0</v>
      </c>
      <c r="BL602" s="9">
        <f t="shared" si="474"/>
        <v>409</v>
      </c>
    </row>
    <row r="603" spans="1:64" ht="18" customHeight="1" outlineLevel="2">
      <c r="A603" s="74">
        <f>[1]DATA!A603</f>
        <v>135001</v>
      </c>
      <c r="B603" s="75" t="str">
        <f>[1]DATA!B603</f>
        <v>Shrimps Baby</v>
      </c>
      <c r="C603" s="75" t="str">
        <f>[1]DATA!C603</f>
        <v>Kilogram</v>
      </c>
      <c r="E603" s="76"/>
      <c r="F603" s="77"/>
      <c r="G603" s="78"/>
      <c r="I603" s="76">
        <f>'[1](01)'!$J603</f>
        <v>0</v>
      </c>
      <c r="J603" s="77">
        <f>'[1](01)'!$K603</f>
        <v>0</v>
      </c>
      <c r="K603" s="78">
        <f t="shared" si="475"/>
        <v>0</v>
      </c>
      <c r="M603" s="76">
        <f>'[1](02)'!$J603</f>
        <v>6</v>
      </c>
      <c r="N603" s="77">
        <f>'[1](02)'!$K603</f>
        <v>810</v>
      </c>
      <c r="O603" s="78">
        <f t="shared" ref="O603:O606" si="501">IF(M603&gt;=I603,IFERROR(SUM(M603-I603)/M603,0),IF(M603&lt;=I603,IFERROR(-SUM(I603-M603)/M603,0)))</f>
        <v>1</v>
      </c>
      <c r="Q603" s="76">
        <f>'[1](03)'!$J603</f>
        <v>0</v>
      </c>
      <c r="R603" s="77">
        <f>'[1](03)'!$K603</f>
        <v>0</v>
      </c>
      <c r="S603" s="78">
        <f t="shared" ref="S603:S606" si="502">IF(Q603&gt;=M603,IFERROR(SUM(Q603-M603)/Q603,0),IF(Q603&lt;=M603,IFERROR(-SUM(M603-Q603)/Q603,0)))</f>
        <v>0</v>
      </c>
      <c r="U603" s="76">
        <f>'[1](04)'!$J603</f>
        <v>0</v>
      </c>
      <c r="V603" s="77">
        <f>'[1](04)'!$K603</f>
        <v>0</v>
      </c>
      <c r="W603" s="78">
        <f t="shared" ref="W603:W606" si="503">IF(U603&gt;=Q603,IFERROR(SUM(U603-Q603)/U603,0),IF(U603&lt;=Q603,IFERROR(-SUM(Q603-U603)/U603,0)))</f>
        <v>0</v>
      </c>
      <c r="Y603" s="76">
        <f>'[1](05)'!$J603</f>
        <v>0</v>
      </c>
      <c r="Z603" s="77">
        <f>'[1](05)'!$K603</f>
        <v>0</v>
      </c>
      <c r="AA603" s="78">
        <f t="shared" ref="AA603:AA606" si="504">IF(Y603&gt;=U603,IFERROR(SUM(Y603-U603)/Y603,0),IF(Y603&lt;=U603,IFERROR(-SUM(U603-Y603)/Y603,0)))</f>
        <v>0</v>
      </c>
      <c r="AC603" s="76">
        <f>'[1](06)'!$J603</f>
        <v>0</v>
      </c>
      <c r="AD603" s="77">
        <f>'[1](06)'!$K603</f>
        <v>0</v>
      </c>
      <c r="AE603" s="78">
        <f t="shared" ref="AE603:AE606" si="505">IF(AC603&gt;=Y603,IFERROR(SUM(AC603-Y603)/AC603,0),IF(AC603&lt;=Y603,IFERROR(-SUM(Y603-AC603)/AC603,0)))</f>
        <v>0</v>
      </c>
      <c r="AG603" s="76">
        <f>'[1](07)'!$J603</f>
        <v>0</v>
      </c>
      <c r="AH603" s="77">
        <f>'[1](07)'!$K603</f>
        <v>0</v>
      </c>
      <c r="AI603" s="78">
        <f t="shared" ref="AI603:AI606" si="506">IF(AG603&gt;=AC603,IFERROR(SUM(AG603-AC603)/AG603,0),IF(AG603&lt;=AC603,IFERROR(-SUM(AC603-AG603)/AG603,0)))</f>
        <v>0</v>
      </c>
      <c r="AK603" s="76">
        <f>'[1](08)'!$J603</f>
        <v>0</v>
      </c>
      <c r="AL603" s="77">
        <f>'[1](08)'!$K603</f>
        <v>0</v>
      </c>
      <c r="AM603" s="78">
        <f t="shared" ref="AM603:AM606" si="507">IF(AK603&gt;=AG603,IFERROR(SUM(AK603-AG603)/AK603,0),IF(AK603&lt;=AG603,IFERROR(-SUM(AG603-AK603)/AK603,0)))</f>
        <v>0</v>
      </c>
      <c r="AO603" s="76">
        <f>'[1](09)'!$J603</f>
        <v>0</v>
      </c>
      <c r="AP603" s="77">
        <f>'[1](09)'!$K603</f>
        <v>0</v>
      </c>
      <c r="AQ603" s="78">
        <f t="shared" ref="AQ603:AQ606" si="508">IF(AO603&gt;=AK603,IFERROR(SUM(AO603-AK603)/AO603,0),IF(AO603&lt;=AK603,IFERROR(-SUM(AK603-AO603)/AO603,0)))</f>
        <v>0</v>
      </c>
      <c r="AS603" s="76">
        <f>'[1](10)'!$J603</f>
        <v>0</v>
      </c>
      <c r="AT603" s="77">
        <f>'[1](10)'!$K603</f>
        <v>0</v>
      </c>
      <c r="AU603" s="78">
        <f t="shared" ref="AU603:AU606" si="509">IF(AS603&gt;=AO603,IFERROR(SUM(AS603-AO603)/AS603,0),IF(AS603&lt;=AO603,IFERROR(-SUM(AO603-AS603)/AS603,0)))</f>
        <v>0</v>
      </c>
      <c r="AW603" s="76">
        <f>'[1](11)'!$J603</f>
        <v>0</v>
      </c>
      <c r="AX603" s="77">
        <f>'[1](11)'!$K603</f>
        <v>0</v>
      </c>
      <c r="AY603" s="78">
        <f t="shared" ref="AY603:AY606" si="510">IF(AW603&gt;=AS603,IFERROR(SUM(AW603-AS603)/AW603,0),IF(AW603&lt;=AS603,IFERROR(-SUM(AS603-AW603)/AW603,0)))</f>
        <v>0</v>
      </c>
      <c r="BA603" s="76">
        <f>'[1](12)'!$J603</f>
        <v>0</v>
      </c>
      <c r="BB603" s="77">
        <f>'[1](12)'!$K603</f>
        <v>0</v>
      </c>
      <c r="BC603" s="78">
        <f t="shared" ref="BC603:BC606" si="511">IF(BA603&gt;=AW603,IFERROR(SUM(BA603-AW603)/BA603,0),IF(BA603&lt;=AW603,IFERROR(-SUM(AW603-BA603)/BA603,0)))</f>
        <v>0</v>
      </c>
      <c r="BE603" s="79">
        <f t="shared" si="476"/>
        <v>6</v>
      </c>
      <c r="BF603" s="80">
        <f>IFERROR(HLOOKUP(BE603,A603:$BD$5001,$BL603,0),0)</f>
        <v>43159</v>
      </c>
      <c r="BG603" s="79">
        <f t="shared" si="477"/>
        <v>0</v>
      </c>
      <c r="BH603" s="80">
        <f>IFERROR(HLOOKUP(BG603,A603:$BD$5001,$BL603,0),0)</f>
        <v>43131</v>
      </c>
      <c r="BI603" s="10">
        <f t="shared" si="478"/>
        <v>6</v>
      </c>
      <c r="BJ603" s="11">
        <f t="shared" si="473"/>
        <v>-1</v>
      </c>
      <c r="BL603" s="9">
        <f t="shared" si="474"/>
        <v>408</v>
      </c>
    </row>
    <row r="604" spans="1:64" ht="18" customHeight="1" outlineLevel="2">
      <c r="A604" s="81">
        <f>[1]DATA!A604</f>
        <v>135002</v>
      </c>
      <c r="B604" s="82" t="str">
        <f>[1]DATA!B604</f>
        <v>Shrimps Large</v>
      </c>
      <c r="C604" s="82" t="str">
        <f>[1]DATA!C604</f>
        <v>Kilogram</v>
      </c>
      <c r="E604" s="83"/>
      <c r="F604" s="84"/>
      <c r="G604" s="85"/>
      <c r="I604" s="83">
        <f>'[1](01)'!$J604</f>
        <v>0</v>
      </c>
      <c r="J604" s="84">
        <f>'[1](01)'!$K604</f>
        <v>0</v>
      </c>
      <c r="K604" s="85">
        <f t="shared" si="475"/>
        <v>0</v>
      </c>
      <c r="M604" s="83">
        <f>'[1](02)'!$J604</f>
        <v>0</v>
      </c>
      <c r="N604" s="84">
        <f>'[1](02)'!$K604</f>
        <v>0</v>
      </c>
      <c r="O604" s="85">
        <f t="shared" si="501"/>
        <v>0</v>
      </c>
      <c r="Q604" s="83">
        <f>'[1](03)'!$J604</f>
        <v>0</v>
      </c>
      <c r="R604" s="84">
        <f>'[1](03)'!$K604</f>
        <v>0</v>
      </c>
      <c r="S604" s="85">
        <f t="shared" si="502"/>
        <v>0</v>
      </c>
      <c r="U604" s="83">
        <f>'[1](04)'!$J604</f>
        <v>0</v>
      </c>
      <c r="V604" s="84">
        <f>'[1](04)'!$K604</f>
        <v>0</v>
      </c>
      <c r="W604" s="85">
        <f t="shared" si="503"/>
        <v>0</v>
      </c>
      <c r="Y604" s="83">
        <f>'[1](05)'!$J604</f>
        <v>0</v>
      </c>
      <c r="Z604" s="84">
        <f>'[1](05)'!$K604</f>
        <v>0</v>
      </c>
      <c r="AA604" s="85">
        <f t="shared" si="504"/>
        <v>0</v>
      </c>
      <c r="AC604" s="83">
        <f>'[1](06)'!$J604</f>
        <v>0</v>
      </c>
      <c r="AD604" s="84">
        <f>'[1](06)'!$K604</f>
        <v>0</v>
      </c>
      <c r="AE604" s="85">
        <f t="shared" si="505"/>
        <v>0</v>
      </c>
      <c r="AG604" s="83">
        <f>'[1](07)'!$J604</f>
        <v>0</v>
      </c>
      <c r="AH604" s="84">
        <f>'[1](07)'!$K604</f>
        <v>0</v>
      </c>
      <c r="AI604" s="85">
        <f t="shared" si="506"/>
        <v>0</v>
      </c>
      <c r="AK604" s="83">
        <f>'[1](08)'!$J604</f>
        <v>0</v>
      </c>
      <c r="AL604" s="84">
        <f>'[1](08)'!$K604</f>
        <v>0</v>
      </c>
      <c r="AM604" s="85">
        <f t="shared" si="507"/>
        <v>0</v>
      </c>
      <c r="AO604" s="83">
        <f>'[1](09)'!$J604</f>
        <v>0</v>
      </c>
      <c r="AP604" s="84">
        <f>'[1](09)'!$K604</f>
        <v>0</v>
      </c>
      <c r="AQ604" s="85">
        <f t="shared" si="508"/>
        <v>0</v>
      </c>
      <c r="AS604" s="83">
        <f>'[1](10)'!$J604</f>
        <v>0</v>
      </c>
      <c r="AT604" s="84">
        <f>'[1](10)'!$K604</f>
        <v>0</v>
      </c>
      <c r="AU604" s="85">
        <f t="shared" si="509"/>
        <v>0</v>
      </c>
      <c r="AW604" s="83">
        <f>'[1](11)'!$J604</f>
        <v>0</v>
      </c>
      <c r="AX604" s="84">
        <f>'[1](11)'!$K604</f>
        <v>0</v>
      </c>
      <c r="AY604" s="85">
        <f t="shared" si="510"/>
        <v>0</v>
      </c>
      <c r="BA604" s="83">
        <f>'[1](12)'!$J604</f>
        <v>0</v>
      </c>
      <c r="BB604" s="84">
        <f>'[1](12)'!$K604</f>
        <v>0</v>
      </c>
      <c r="BC604" s="85">
        <f t="shared" si="511"/>
        <v>0</v>
      </c>
      <c r="BE604" s="86">
        <f t="shared" si="476"/>
        <v>0</v>
      </c>
      <c r="BF604" s="87">
        <f>IFERROR(HLOOKUP(BE604,A604:$BD$5001,$BL604,0),0)</f>
        <v>43131</v>
      </c>
      <c r="BG604" s="86">
        <f t="shared" si="477"/>
        <v>0</v>
      </c>
      <c r="BH604" s="87">
        <f>IFERROR(HLOOKUP(BG604,A604:$BD$5001,$BL604,0),0)</f>
        <v>43131</v>
      </c>
      <c r="BI604" s="88">
        <f t="shared" si="478"/>
        <v>0</v>
      </c>
      <c r="BJ604" s="89">
        <f t="shared" si="473"/>
        <v>0</v>
      </c>
      <c r="BL604" s="9">
        <f t="shared" si="474"/>
        <v>407</v>
      </c>
    </row>
    <row r="605" spans="1:64" ht="18" customHeight="1" outlineLevel="2">
      <c r="A605" s="74">
        <f>[1]DATA!A605</f>
        <v>135003</v>
      </c>
      <c r="B605" s="75" t="str">
        <f>[1]DATA!B605</f>
        <v>Shrimps Medium</v>
      </c>
      <c r="C605" s="75" t="str">
        <f>[1]DATA!C605</f>
        <v>Kilogram</v>
      </c>
      <c r="E605" s="76"/>
      <c r="F605" s="77"/>
      <c r="G605" s="78"/>
      <c r="I605" s="76">
        <f>'[1](01)'!$J605</f>
        <v>24</v>
      </c>
      <c r="J605" s="77">
        <f>'[1](01)'!$K605</f>
        <v>5400.95</v>
      </c>
      <c r="K605" s="78">
        <f t="shared" si="475"/>
        <v>1</v>
      </c>
      <c r="M605" s="76">
        <f>'[1](02)'!$J605</f>
        <v>33</v>
      </c>
      <c r="N605" s="77">
        <f>'[1](02)'!$K605</f>
        <v>7407.42</v>
      </c>
      <c r="O605" s="78">
        <f t="shared" si="501"/>
        <v>0.27272727272727271</v>
      </c>
      <c r="Q605" s="76">
        <f>'[1](03)'!$J605</f>
        <v>0</v>
      </c>
      <c r="R605" s="77">
        <f>'[1](03)'!$K605</f>
        <v>0</v>
      </c>
      <c r="S605" s="78">
        <f t="shared" si="502"/>
        <v>0</v>
      </c>
      <c r="U605" s="76">
        <f>'[1](04)'!$J605</f>
        <v>0</v>
      </c>
      <c r="V605" s="77">
        <f>'[1](04)'!$K605</f>
        <v>0</v>
      </c>
      <c r="W605" s="78">
        <f t="shared" si="503"/>
        <v>0</v>
      </c>
      <c r="Y605" s="76">
        <f>'[1](05)'!$J605</f>
        <v>0</v>
      </c>
      <c r="Z605" s="77">
        <f>'[1](05)'!$K605</f>
        <v>0</v>
      </c>
      <c r="AA605" s="78">
        <f t="shared" si="504"/>
        <v>0</v>
      </c>
      <c r="AC605" s="76">
        <f>'[1](06)'!$J605</f>
        <v>0</v>
      </c>
      <c r="AD605" s="77">
        <f>'[1](06)'!$K605</f>
        <v>0</v>
      </c>
      <c r="AE605" s="78">
        <f t="shared" si="505"/>
        <v>0</v>
      </c>
      <c r="AG605" s="76">
        <f>'[1](07)'!$J605</f>
        <v>0</v>
      </c>
      <c r="AH605" s="77">
        <f>'[1](07)'!$K605</f>
        <v>0</v>
      </c>
      <c r="AI605" s="78">
        <f t="shared" si="506"/>
        <v>0</v>
      </c>
      <c r="AK605" s="76">
        <f>'[1](08)'!$J605</f>
        <v>0</v>
      </c>
      <c r="AL605" s="77">
        <f>'[1](08)'!$K605</f>
        <v>0</v>
      </c>
      <c r="AM605" s="78">
        <f t="shared" si="507"/>
        <v>0</v>
      </c>
      <c r="AO605" s="76">
        <f>'[1](09)'!$J605</f>
        <v>0</v>
      </c>
      <c r="AP605" s="77">
        <f>'[1](09)'!$K605</f>
        <v>0</v>
      </c>
      <c r="AQ605" s="78">
        <f t="shared" si="508"/>
        <v>0</v>
      </c>
      <c r="AS605" s="76">
        <f>'[1](10)'!$J605</f>
        <v>0</v>
      </c>
      <c r="AT605" s="77">
        <f>'[1](10)'!$K605</f>
        <v>0</v>
      </c>
      <c r="AU605" s="78">
        <f t="shared" si="509"/>
        <v>0</v>
      </c>
      <c r="AW605" s="76">
        <f>'[1](11)'!$J605</f>
        <v>0</v>
      </c>
      <c r="AX605" s="77">
        <f>'[1](11)'!$K605</f>
        <v>0</v>
      </c>
      <c r="AY605" s="78">
        <f t="shared" si="510"/>
        <v>0</v>
      </c>
      <c r="BA605" s="76">
        <f>'[1](12)'!$J605</f>
        <v>0</v>
      </c>
      <c r="BB605" s="77">
        <f>'[1](12)'!$K605</f>
        <v>0</v>
      </c>
      <c r="BC605" s="78">
        <f t="shared" si="511"/>
        <v>0</v>
      </c>
      <c r="BE605" s="79">
        <f t="shared" si="476"/>
        <v>33</v>
      </c>
      <c r="BF605" s="80">
        <f>IFERROR(HLOOKUP(BE605,A605:$BD$5001,$BL605,0),0)</f>
        <v>43159</v>
      </c>
      <c r="BG605" s="79">
        <f t="shared" si="477"/>
        <v>0</v>
      </c>
      <c r="BH605" s="80">
        <f>IFERROR(HLOOKUP(BG605,A605:$BD$5001,$BL605,0),0)</f>
        <v>43190</v>
      </c>
      <c r="BI605" s="10">
        <f t="shared" si="478"/>
        <v>33</v>
      </c>
      <c r="BJ605" s="11">
        <f t="shared" si="473"/>
        <v>-1</v>
      </c>
      <c r="BL605" s="9">
        <f t="shared" si="474"/>
        <v>406</v>
      </c>
    </row>
    <row r="606" spans="1:64" ht="18" customHeight="1" outlineLevel="2">
      <c r="A606" s="81">
        <f>[1]DATA!A606</f>
        <v>135004</v>
      </c>
      <c r="B606" s="82" t="str">
        <f>[1]DATA!B606</f>
        <v>Shrimps Small</v>
      </c>
      <c r="C606" s="82" t="str">
        <f>[1]DATA!C606</f>
        <v>Kilogram</v>
      </c>
      <c r="E606" s="83"/>
      <c r="F606" s="84"/>
      <c r="G606" s="85"/>
      <c r="I606" s="83">
        <f>'[1](01)'!$J606</f>
        <v>0</v>
      </c>
      <c r="J606" s="84">
        <f>'[1](01)'!$K606</f>
        <v>0</v>
      </c>
      <c r="K606" s="85">
        <f t="shared" si="475"/>
        <v>0</v>
      </c>
      <c r="M606" s="83">
        <f>'[1](02)'!$J606</f>
        <v>0</v>
      </c>
      <c r="N606" s="84">
        <f>'[1](02)'!$K606</f>
        <v>0</v>
      </c>
      <c r="O606" s="85">
        <f t="shared" si="501"/>
        <v>0</v>
      </c>
      <c r="Q606" s="83">
        <f>'[1](03)'!$J606</f>
        <v>0</v>
      </c>
      <c r="R606" s="84">
        <f>'[1](03)'!$K606</f>
        <v>0</v>
      </c>
      <c r="S606" s="85">
        <f t="shared" si="502"/>
        <v>0</v>
      </c>
      <c r="U606" s="83">
        <f>'[1](04)'!$J606</f>
        <v>0</v>
      </c>
      <c r="V606" s="84">
        <f>'[1](04)'!$K606</f>
        <v>0</v>
      </c>
      <c r="W606" s="85">
        <f t="shared" si="503"/>
        <v>0</v>
      </c>
      <c r="Y606" s="83">
        <f>'[1](05)'!$J606</f>
        <v>0</v>
      </c>
      <c r="Z606" s="84">
        <f>'[1](05)'!$K606</f>
        <v>0</v>
      </c>
      <c r="AA606" s="85">
        <f t="shared" si="504"/>
        <v>0</v>
      </c>
      <c r="AC606" s="83">
        <f>'[1](06)'!$J606</f>
        <v>0</v>
      </c>
      <c r="AD606" s="84">
        <f>'[1](06)'!$K606</f>
        <v>0</v>
      </c>
      <c r="AE606" s="85">
        <f t="shared" si="505"/>
        <v>0</v>
      </c>
      <c r="AG606" s="83">
        <f>'[1](07)'!$J606</f>
        <v>0</v>
      </c>
      <c r="AH606" s="84">
        <f>'[1](07)'!$K606</f>
        <v>0</v>
      </c>
      <c r="AI606" s="85">
        <f t="shared" si="506"/>
        <v>0</v>
      </c>
      <c r="AK606" s="83">
        <f>'[1](08)'!$J606</f>
        <v>0</v>
      </c>
      <c r="AL606" s="84">
        <f>'[1](08)'!$K606</f>
        <v>0</v>
      </c>
      <c r="AM606" s="85">
        <f t="shared" si="507"/>
        <v>0</v>
      </c>
      <c r="AO606" s="83">
        <f>'[1](09)'!$J606</f>
        <v>0</v>
      </c>
      <c r="AP606" s="84">
        <f>'[1](09)'!$K606</f>
        <v>0</v>
      </c>
      <c r="AQ606" s="85">
        <f t="shared" si="508"/>
        <v>0</v>
      </c>
      <c r="AS606" s="83">
        <f>'[1](10)'!$J606</f>
        <v>0</v>
      </c>
      <c r="AT606" s="84">
        <f>'[1](10)'!$K606</f>
        <v>0</v>
      </c>
      <c r="AU606" s="85">
        <f t="shared" si="509"/>
        <v>0</v>
      </c>
      <c r="AW606" s="83">
        <f>'[1](11)'!$J606</f>
        <v>0</v>
      </c>
      <c r="AX606" s="84">
        <f>'[1](11)'!$K606</f>
        <v>0</v>
      </c>
      <c r="AY606" s="85">
        <f t="shared" si="510"/>
        <v>0</v>
      </c>
      <c r="BA606" s="83">
        <f>'[1](12)'!$J606</f>
        <v>0</v>
      </c>
      <c r="BB606" s="84">
        <f>'[1](12)'!$K606</f>
        <v>0</v>
      </c>
      <c r="BC606" s="85">
        <f t="shared" si="511"/>
        <v>0</v>
      </c>
      <c r="BE606" s="86">
        <f t="shared" si="476"/>
        <v>0</v>
      </c>
      <c r="BF606" s="87">
        <f>IFERROR(HLOOKUP(BE606,A606:$BD$5001,$BL606,0),0)</f>
        <v>43131</v>
      </c>
      <c r="BG606" s="86">
        <f t="shared" si="477"/>
        <v>0</v>
      </c>
      <c r="BH606" s="87">
        <f>IFERROR(HLOOKUP(BG606,A606:$BD$5001,$BL606,0),0)</f>
        <v>43131</v>
      </c>
      <c r="BI606" s="88">
        <f t="shared" si="478"/>
        <v>0</v>
      </c>
      <c r="BJ606" s="89">
        <f t="shared" si="473"/>
        <v>0</v>
      </c>
      <c r="BL606" s="9">
        <f t="shared" si="474"/>
        <v>405</v>
      </c>
    </row>
    <row r="607" spans="1:64" s="100" customFormat="1" ht="18" customHeight="1" outlineLevel="1">
      <c r="A607" s="90">
        <f>[1]DATA!A607</f>
        <v>0</v>
      </c>
      <c r="B607" s="91" t="str">
        <f>[1]DATA!B607</f>
        <v>Total Shrimps</v>
      </c>
      <c r="C607" s="91">
        <f>[1]DATA!C607</f>
        <v>0</v>
      </c>
      <c r="D607" s="92"/>
      <c r="E607" s="93"/>
      <c r="F607" s="94"/>
      <c r="G607" s="95"/>
      <c r="H607" s="92"/>
      <c r="I607" s="93"/>
      <c r="J607" s="94">
        <f>'[1](01)'!$K607</f>
        <v>5400.95</v>
      </c>
      <c r="K607" s="95"/>
      <c r="L607" s="92"/>
      <c r="M607" s="93"/>
      <c r="N607" s="94">
        <f>'[1](02)'!$K607</f>
        <v>8217.42</v>
      </c>
      <c r="O607" s="95"/>
      <c r="P607" s="92"/>
      <c r="Q607" s="93"/>
      <c r="R607" s="94">
        <f>'[1](03)'!$K607</f>
        <v>0</v>
      </c>
      <c r="S607" s="95"/>
      <c r="T607" s="92"/>
      <c r="U607" s="93"/>
      <c r="V607" s="94">
        <f>'[1](04)'!$K607</f>
        <v>0</v>
      </c>
      <c r="W607" s="95"/>
      <c r="X607" s="92"/>
      <c r="Y607" s="93"/>
      <c r="Z607" s="94">
        <f>'[1](05)'!$K607</f>
        <v>0</v>
      </c>
      <c r="AA607" s="95"/>
      <c r="AB607" s="92"/>
      <c r="AC607" s="93"/>
      <c r="AD607" s="94">
        <f>'[1](06)'!$K607</f>
        <v>0</v>
      </c>
      <c r="AE607" s="95"/>
      <c r="AF607" s="92"/>
      <c r="AG607" s="93"/>
      <c r="AH607" s="94">
        <f>'[1](07)'!$K607</f>
        <v>0</v>
      </c>
      <c r="AI607" s="95"/>
      <c r="AJ607" s="92"/>
      <c r="AK607" s="93"/>
      <c r="AL607" s="94">
        <f>'[1](08)'!$K607</f>
        <v>0</v>
      </c>
      <c r="AM607" s="95"/>
      <c r="AN607" s="92"/>
      <c r="AO607" s="93"/>
      <c r="AP607" s="94">
        <f>'[1](09)'!$K607</f>
        <v>0</v>
      </c>
      <c r="AQ607" s="95"/>
      <c r="AR607" s="92"/>
      <c r="AS607" s="93"/>
      <c r="AT607" s="94">
        <f>'[1](10)'!$K607</f>
        <v>0</v>
      </c>
      <c r="AU607" s="95"/>
      <c r="AV607" s="92"/>
      <c r="AW607" s="93"/>
      <c r="AX607" s="94">
        <f>'[1](11)'!$K607</f>
        <v>0</v>
      </c>
      <c r="AY607" s="95"/>
      <c r="AZ607" s="92"/>
      <c r="BA607" s="93"/>
      <c r="BB607" s="94">
        <f>'[1](12)'!$K607</f>
        <v>0</v>
      </c>
      <c r="BC607" s="95"/>
      <c r="BD607" s="92"/>
      <c r="BE607" s="96"/>
      <c r="BF607" s="97"/>
      <c r="BG607" s="96"/>
      <c r="BH607" s="97"/>
      <c r="BI607" s="98"/>
      <c r="BJ607" s="99">
        <f t="shared" si="473"/>
        <v>0</v>
      </c>
      <c r="BK607" s="92"/>
      <c r="BL607" s="9">
        <f t="shared" si="474"/>
        <v>404</v>
      </c>
    </row>
    <row r="608" spans="1:64" ht="18" customHeight="1" outlineLevel="2">
      <c r="A608" s="101">
        <f>[1]DATA!A608</f>
        <v>0</v>
      </c>
      <c r="B608" s="102" t="str">
        <f>[1]DATA!B608</f>
        <v>Smoked Fish</v>
      </c>
      <c r="C608" s="102">
        <f>[1]DATA!C608</f>
        <v>0</v>
      </c>
      <c r="E608" s="103"/>
      <c r="F608" s="104"/>
      <c r="G608" s="105"/>
      <c r="I608" s="103"/>
      <c r="J608" s="104"/>
      <c r="K608" s="105"/>
      <c r="M608" s="103"/>
      <c r="N608" s="104"/>
      <c r="O608" s="105"/>
      <c r="Q608" s="103"/>
      <c r="R608" s="104"/>
      <c r="S608" s="105"/>
      <c r="U608" s="103"/>
      <c r="V608" s="104"/>
      <c r="W608" s="105"/>
      <c r="Y608" s="103"/>
      <c r="Z608" s="104"/>
      <c r="AA608" s="105"/>
      <c r="AC608" s="103"/>
      <c r="AD608" s="104"/>
      <c r="AE608" s="105"/>
      <c r="AG608" s="103"/>
      <c r="AH608" s="104"/>
      <c r="AI608" s="105"/>
      <c r="AK608" s="103"/>
      <c r="AL608" s="104"/>
      <c r="AM608" s="105"/>
      <c r="AO608" s="103"/>
      <c r="AP608" s="104"/>
      <c r="AQ608" s="105"/>
      <c r="AS608" s="103"/>
      <c r="AT608" s="104"/>
      <c r="AU608" s="105"/>
      <c r="AW608" s="103"/>
      <c r="AX608" s="104"/>
      <c r="AY608" s="105"/>
      <c r="BA608" s="103"/>
      <c r="BB608" s="104"/>
      <c r="BC608" s="105"/>
      <c r="BE608" s="106"/>
      <c r="BF608" s="107"/>
      <c r="BG608" s="106"/>
      <c r="BH608" s="107"/>
      <c r="BI608" s="108"/>
      <c r="BJ608" s="109">
        <f t="shared" si="473"/>
        <v>0</v>
      </c>
      <c r="BL608" s="9">
        <f t="shared" si="474"/>
        <v>403</v>
      </c>
    </row>
    <row r="609" spans="1:64" ht="18" customHeight="1" outlineLevel="2">
      <c r="A609" s="74">
        <f>[1]DATA!A609</f>
        <v>136002</v>
      </c>
      <c r="B609" s="75" t="str">
        <f>[1]DATA!B609</f>
        <v>Fish Smoked Salmon</v>
      </c>
      <c r="C609" s="75" t="str">
        <f>[1]DATA!C609</f>
        <v>Kilogram</v>
      </c>
      <c r="E609" s="76"/>
      <c r="F609" s="77"/>
      <c r="G609" s="78"/>
      <c r="I609" s="76">
        <f>'[1](01)'!$J609</f>
        <v>0</v>
      </c>
      <c r="J609" s="77">
        <f>'[1](01)'!$K609</f>
        <v>0</v>
      </c>
      <c r="K609" s="78">
        <f t="shared" si="475"/>
        <v>0</v>
      </c>
      <c r="M609" s="76">
        <f>'[1](02)'!$J609</f>
        <v>0</v>
      </c>
      <c r="N609" s="77">
        <f>'[1](02)'!$K609</f>
        <v>0</v>
      </c>
      <c r="O609" s="78">
        <f t="shared" ref="O609:O612" si="512">IF(M609&gt;=I609,IFERROR(SUM(M609-I609)/M609,0),IF(M609&lt;=I609,IFERROR(-SUM(I609-M609)/M609,0)))</f>
        <v>0</v>
      </c>
      <c r="Q609" s="76">
        <f>'[1](03)'!$J609</f>
        <v>0</v>
      </c>
      <c r="R609" s="77">
        <f>'[1](03)'!$K609</f>
        <v>0</v>
      </c>
      <c r="S609" s="78">
        <f t="shared" ref="S609:S612" si="513">IF(Q609&gt;=M609,IFERROR(SUM(Q609-M609)/Q609,0),IF(Q609&lt;=M609,IFERROR(-SUM(M609-Q609)/Q609,0)))</f>
        <v>0</v>
      </c>
      <c r="U609" s="76">
        <f>'[1](04)'!$J609</f>
        <v>0</v>
      </c>
      <c r="V609" s="77">
        <f>'[1](04)'!$K609</f>
        <v>0</v>
      </c>
      <c r="W609" s="78">
        <f t="shared" ref="W609:W612" si="514">IF(U609&gt;=Q609,IFERROR(SUM(U609-Q609)/U609,0),IF(U609&lt;=Q609,IFERROR(-SUM(Q609-U609)/U609,0)))</f>
        <v>0</v>
      </c>
      <c r="Y609" s="76">
        <f>'[1](05)'!$J609</f>
        <v>0</v>
      </c>
      <c r="Z609" s="77">
        <f>'[1](05)'!$K609</f>
        <v>0</v>
      </c>
      <c r="AA609" s="78">
        <f t="shared" ref="AA609:AA612" si="515">IF(Y609&gt;=U609,IFERROR(SUM(Y609-U609)/Y609,0),IF(Y609&lt;=U609,IFERROR(-SUM(U609-Y609)/Y609,0)))</f>
        <v>0</v>
      </c>
      <c r="AC609" s="76">
        <f>'[1](06)'!$J609</f>
        <v>0</v>
      </c>
      <c r="AD609" s="77">
        <f>'[1](06)'!$K609</f>
        <v>0</v>
      </c>
      <c r="AE609" s="78">
        <f t="shared" ref="AE609:AE612" si="516">IF(AC609&gt;=Y609,IFERROR(SUM(AC609-Y609)/AC609,0),IF(AC609&lt;=Y609,IFERROR(-SUM(Y609-AC609)/AC609,0)))</f>
        <v>0</v>
      </c>
      <c r="AG609" s="76">
        <f>'[1](07)'!$J609</f>
        <v>0</v>
      </c>
      <c r="AH609" s="77">
        <f>'[1](07)'!$K609</f>
        <v>0</v>
      </c>
      <c r="AI609" s="78">
        <f t="shared" ref="AI609:AI612" si="517">IF(AG609&gt;=AC609,IFERROR(SUM(AG609-AC609)/AG609,0),IF(AG609&lt;=AC609,IFERROR(-SUM(AC609-AG609)/AG609,0)))</f>
        <v>0</v>
      </c>
      <c r="AK609" s="76">
        <f>'[1](08)'!$J609</f>
        <v>0</v>
      </c>
      <c r="AL609" s="77">
        <f>'[1](08)'!$K609</f>
        <v>0</v>
      </c>
      <c r="AM609" s="78">
        <f t="shared" ref="AM609:AM612" si="518">IF(AK609&gt;=AG609,IFERROR(SUM(AK609-AG609)/AK609,0),IF(AK609&lt;=AG609,IFERROR(-SUM(AG609-AK609)/AK609,0)))</f>
        <v>0</v>
      </c>
      <c r="AO609" s="76">
        <f>'[1](09)'!$J609</f>
        <v>0</v>
      </c>
      <c r="AP609" s="77">
        <f>'[1](09)'!$K609</f>
        <v>0</v>
      </c>
      <c r="AQ609" s="78">
        <f t="shared" ref="AQ609:AQ612" si="519">IF(AO609&gt;=AK609,IFERROR(SUM(AO609-AK609)/AO609,0),IF(AO609&lt;=AK609,IFERROR(-SUM(AK609-AO609)/AO609,0)))</f>
        <v>0</v>
      </c>
      <c r="AS609" s="76">
        <f>'[1](10)'!$J609</f>
        <v>0</v>
      </c>
      <c r="AT609" s="77">
        <f>'[1](10)'!$K609</f>
        <v>0</v>
      </c>
      <c r="AU609" s="78">
        <f t="shared" ref="AU609:AU612" si="520">IF(AS609&gt;=AO609,IFERROR(SUM(AS609-AO609)/AS609,0),IF(AS609&lt;=AO609,IFERROR(-SUM(AO609-AS609)/AS609,0)))</f>
        <v>0</v>
      </c>
      <c r="AW609" s="76">
        <f>'[1](11)'!$J609</f>
        <v>0</v>
      </c>
      <c r="AX609" s="77">
        <f>'[1](11)'!$K609</f>
        <v>0</v>
      </c>
      <c r="AY609" s="78">
        <f t="shared" ref="AY609:AY612" si="521">IF(AW609&gt;=AS609,IFERROR(SUM(AW609-AS609)/AW609,0),IF(AW609&lt;=AS609,IFERROR(-SUM(AS609-AW609)/AW609,0)))</f>
        <v>0</v>
      </c>
      <c r="BA609" s="76">
        <f>'[1](12)'!$J609</f>
        <v>0</v>
      </c>
      <c r="BB609" s="77">
        <f>'[1](12)'!$K609</f>
        <v>0</v>
      </c>
      <c r="BC609" s="78">
        <f t="shared" ref="BC609:BC612" si="522">IF(BA609&gt;=AW609,IFERROR(SUM(BA609-AW609)/BA609,0),IF(BA609&lt;=AW609,IFERROR(-SUM(AW609-BA609)/BA609,0)))</f>
        <v>0</v>
      </c>
      <c r="BE609" s="79">
        <f t="shared" si="476"/>
        <v>0</v>
      </c>
      <c r="BF609" s="80">
        <f>IFERROR(HLOOKUP(BE609,A609:$BD$5001,$BL609,0),0)</f>
        <v>43131</v>
      </c>
      <c r="BG609" s="79">
        <f t="shared" si="477"/>
        <v>0</v>
      </c>
      <c r="BH609" s="80">
        <f>IFERROR(HLOOKUP(BG609,A609:$BD$5001,$BL609,0),0)</f>
        <v>43131</v>
      </c>
      <c r="BI609" s="10">
        <f t="shared" si="478"/>
        <v>0</v>
      </c>
      <c r="BJ609" s="11">
        <f t="shared" si="473"/>
        <v>0</v>
      </c>
      <c r="BL609" s="9">
        <f t="shared" si="474"/>
        <v>402</v>
      </c>
    </row>
    <row r="610" spans="1:64" ht="18" customHeight="1" outlineLevel="2">
      <c r="A610" s="81">
        <f>[1]DATA!A610</f>
        <v>136003</v>
      </c>
      <c r="B610" s="82" t="str">
        <f>[1]DATA!B610</f>
        <v>Fish Smoked Snake</v>
      </c>
      <c r="C610" s="82" t="str">
        <f>[1]DATA!C610</f>
        <v>Kilogram</v>
      </c>
      <c r="E610" s="83"/>
      <c r="F610" s="84"/>
      <c r="G610" s="85"/>
      <c r="I610" s="83">
        <f>'[1](01)'!$J610</f>
        <v>0</v>
      </c>
      <c r="J610" s="84">
        <f>'[1](01)'!$K610</f>
        <v>0</v>
      </c>
      <c r="K610" s="85">
        <f t="shared" si="475"/>
        <v>0</v>
      </c>
      <c r="M610" s="83">
        <f>'[1](02)'!$J610</f>
        <v>0</v>
      </c>
      <c r="N610" s="84">
        <f>'[1](02)'!$K610</f>
        <v>0</v>
      </c>
      <c r="O610" s="85">
        <f t="shared" si="512"/>
        <v>0</v>
      </c>
      <c r="Q610" s="83">
        <f>'[1](03)'!$J610</f>
        <v>0</v>
      </c>
      <c r="R610" s="84">
        <f>'[1](03)'!$K610</f>
        <v>0</v>
      </c>
      <c r="S610" s="85">
        <f t="shared" si="513"/>
        <v>0</v>
      </c>
      <c r="U610" s="83">
        <f>'[1](04)'!$J610</f>
        <v>0</v>
      </c>
      <c r="V610" s="84">
        <f>'[1](04)'!$K610</f>
        <v>0</v>
      </c>
      <c r="W610" s="85">
        <f t="shared" si="514"/>
        <v>0</v>
      </c>
      <c r="Y610" s="83">
        <f>'[1](05)'!$J610</f>
        <v>0</v>
      </c>
      <c r="Z610" s="84">
        <f>'[1](05)'!$K610</f>
        <v>0</v>
      </c>
      <c r="AA610" s="85">
        <f t="shared" si="515"/>
        <v>0</v>
      </c>
      <c r="AC610" s="83">
        <f>'[1](06)'!$J610</f>
        <v>0</v>
      </c>
      <c r="AD610" s="84">
        <f>'[1](06)'!$K610</f>
        <v>0</v>
      </c>
      <c r="AE610" s="85">
        <f t="shared" si="516"/>
        <v>0</v>
      </c>
      <c r="AG610" s="83">
        <f>'[1](07)'!$J610</f>
        <v>0</v>
      </c>
      <c r="AH610" s="84">
        <f>'[1](07)'!$K610</f>
        <v>0</v>
      </c>
      <c r="AI610" s="85">
        <f t="shared" si="517"/>
        <v>0</v>
      </c>
      <c r="AK610" s="83">
        <f>'[1](08)'!$J610</f>
        <v>0</v>
      </c>
      <c r="AL610" s="84">
        <f>'[1](08)'!$K610</f>
        <v>0</v>
      </c>
      <c r="AM610" s="85">
        <f t="shared" si="518"/>
        <v>0</v>
      </c>
      <c r="AO610" s="83">
        <f>'[1](09)'!$J610</f>
        <v>0</v>
      </c>
      <c r="AP610" s="84">
        <f>'[1](09)'!$K610</f>
        <v>0</v>
      </c>
      <c r="AQ610" s="85">
        <f t="shared" si="519"/>
        <v>0</v>
      </c>
      <c r="AS610" s="83">
        <f>'[1](10)'!$J610</f>
        <v>0</v>
      </c>
      <c r="AT610" s="84">
        <f>'[1](10)'!$K610</f>
        <v>0</v>
      </c>
      <c r="AU610" s="85">
        <f t="shared" si="520"/>
        <v>0</v>
      </c>
      <c r="AW610" s="83">
        <f>'[1](11)'!$J610</f>
        <v>0</v>
      </c>
      <c r="AX610" s="84">
        <f>'[1](11)'!$K610</f>
        <v>0</v>
      </c>
      <c r="AY610" s="85">
        <f t="shared" si="521"/>
        <v>0</v>
      </c>
      <c r="BA610" s="83">
        <f>'[1](12)'!$J610</f>
        <v>0</v>
      </c>
      <c r="BB610" s="84">
        <f>'[1](12)'!$K610</f>
        <v>0</v>
      </c>
      <c r="BC610" s="85">
        <f t="shared" si="522"/>
        <v>0</v>
      </c>
      <c r="BE610" s="86">
        <f t="shared" si="476"/>
        <v>0</v>
      </c>
      <c r="BF610" s="87">
        <f>IFERROR(HLOOKUP(BE610,A610:$BD$5001,$BL610,0),0)</f>
        <v>43131</v>
      </c>
      <c r="BG610" s="86">
        <f t="shared" si="477"/>
        <v>0</v>
      </c>
      <c r="BH610" s="87">
        <f>IFERROR(HLOOKUP(BG610,A610:$BD$5001,$BL610,0),0)</f>
        <v>43131</v>
      </c>
      <c r="BI610" s="88">
        <f t="shared" si="478"/>
        <v>0</v>
      </c>
      <c r="BJ610" s="89">
        <f t="shared" si="473"/>
        <v>0</v>
      </c>
      <c r="BL610" s="9">
        <f t="shared" si="474"/>
        <v>401</v>
      </c>
    </row>
    <row r="611" spans="1:64" ht="18" customHeight="1" outlineLevel="2">
      <c r="A611" s="74">
        <f>[1]DATA!A611</f>
        <v>136004</v>
      </c>
      <c r="B611" s="75" t="str">
        <f>[1]DATA!B611</f>
        <v>Fish Smoked Renga</v>
      </c>
      <c r="C611" s="75" t="str">
        <f>[1]DATA!C611</f>
        <v>Kilogram</v>
      </c>
      <c r="E611" s="76"/>
      <c r="F611" s="77"/>
      <c r="G611" s="78"/>
      <c r="I611" s="76">
        <f>'[1](01)'!$J611</f>
        <v>0</v>
      </c>
      <c r="J611" s="77">
        <f>'[1](01)'!$K611</f>
        <v>0</v>
      </c>
      <c r="K611" s="78">
        <f t="shared" si="475"/>
        <v>0</v>
      </c>
      <c r="M611" s="76">
        <f>'[1](02)'!$J611</f>
        <v>0</v>
      </c>
      <c r="N611" s="77">
        <f>'[1](02)'!$K611</f>
        <v>0</v>
      </c>
      <c r="O611" s="78">
        <f t="shared" si="512"/>
        <v>0</v>
      </c>
      <c r="Q611" s="76">
        <f>'[1](03)'!$J611</f>
        <v>0</v>
      </c>
      <c r="R611" s="77">
        <f>'[1](03)'!$K611</f>
        <v>0</v>
      </c>
      <c r="S611" s="78">
        <f t="shared" si="513"/>
        <v>0</v>
      </c>
      <c r="U611" s="76">
        <f>'[1](04)'!$J611</f>
        <v>0</v>
      </c>
      <c r="V611" s="77">
        <f>'[1](04)'!$K611</f>
        <v>0</v>
      </c>
      <c r="W611" s="78">
        <f t="shared" si="514"/>
        <v>0</v>
      </c>
      <c r="Y611" s="76">
        <f>'[1](05)'!$J611</f>
        <v>0</v>
      </c>
      <c r="Z611" s="77">
        <f>'[1](05)'!$K611</f>
        <v>0</v>
      </c>
      <c r="AA611" s="78">
        <f t="shared" si="515"/>
        <v>0</v>
      </c>
      <c r="AC611" s="76">
        <f>'[1](06)'!$J611</f>
        <v>0</v>
      </c>
      <c r="AD611" s="77">
        <f>'[1](06)'!$K611</f>
        <v>0</v>
      </c>
      <c r="AE611" s="78">
        <f t="shared" si="516"/>
        <v>0</v>
      </c>
      <c r="AG611" s="76">
        <f>'[1](07)'!$J611</f>
        <v>0</v>
      </c>
      <c r="AH611" s="77">
        <f>'[1](07)'!$K611</f>
        <v>0</v>
      </c>
      <c r="AI611" s="78">
        <f t="shared" si="517"/>
        <v>0</v>
      </c>
      <c r="AK611" s="76">
        <f>'[1](08)'!$J611</f>
        <v>0</v>
      </c>
      <c r="AL611" s="77">
        <f>'[1](08)'!$K611</f>
        <v>0</v>
      </c>
      <c r="AM611" s="78">
        <f t="shared" si="518"/>
        <v>0</v>
      </c>
      <c r="AO611" s="76">
        <f>'[1](09)'!$J611</f>
        <v>0</v>
      </c>
      <c r="AP611" s="77">
        <f>'[1](09)'!$K611</f>
        <v>0</v>
      </c>
      <c r="AQ611" s="78">
        <f t="shared" si="519"/>
        <v>0</v>
      </c>
      <c r="AS611" s="76">
        <f>'[1](10)'!$J611</f>
        <v>0</v>
      </c>
      <c r="AT611" s="77">
        <f>'[1](10)'!$K611</f>
        <v>0</v>
      </c>
      <c r="AU611" s="78">
        <f t="shared" si="520"/>
        <v>0</v>
      </c>
      <c r="AW611" s="76">
        <f>'[1](11)'!$J611</f>
        <v>0</v>
      </c>
      <c r="AX611" s="77">
        <f>'[1](11)'!$K611</f>
        <v>0</v>
      </c>
      <c r="AY611" s="78">
        <f t="shared" si="521"/>
        <v>0</v>
      </c>
      <c r="BA611" s="76">
        <f>'[1](12)'!$J611</f>
        <v>0</v>
      </c>
      <c r="BB611" s="77">
        <f>'[1](12)'!$K611</f>
        <v>0</v>
      </c>
      <c r="BC611" s="78">
        <f t="shared" si="522"/>
        <v>0</v>
      </c>
      <c r="BE611" s="79">
        <f t="shared" si="476"/>
        <v>0</v>
      </c>
      <c r="BF611" s="80">
        <f>IFERROR(HLOOKUP(BE611,A611:$BD$5001,$BL611,0),0)</f>
        <v>43131</v>
      </c>
      <c r="BG611" s="79">
        <f t="shared" si="477"/>
        <v>0</v>
      </c>
      <c r="BH611" s="80">
        <f>IFERROR(HLOOKUP(BG611,A611:$BD$5001,$BL611,0),0)</f>
        <v>43131</v>
      </c>
      <c r="BI611" s="10">
        <f t="shared" si="478"/>
        <v>0</v>
      </c>
      <c r="BJ611" s="11">
        <f t="shared" si="473"/>
        <v>0</v>
      </c>
      <c r="BL611" s="9">
        <f t="shared" si="474"/>
        <v>400</v>
      </c>
    </row>
    <row r="612" spans="1:64" ht="18" customHeight="1" outlineLevel="2">
      <c r="A612" s="81">
        <f>[1]DATA!A612</f>
        <v>136005</v>
      </c>
      <c r="B612" s="82" t="str">
        <f>[1]DATA!B612</f>
        <v>Fish Smoked Salmon Dobray</v>
      </c>
      <c r="C612" s="82" t="str">
        <f>[1]DATA!C612</f>
        <v>Kilogram</v>
      </c>
      <c r="E612" s="83"/>
      <c r="F612" s="84"/>
      <c r="G612" s="85"/>
      <c r="I612" s="83">
        <f>'[1](01)'!$J612</f>
        <v>0</v>
      </c>
      <c r="J612" s="84">
        <f>'[1](01)'!$K612</f>
        <v>0</v>
      </c>
      <c r="K612" s="85">
        <f t="shared" si="475"/>
        <v>0</v>
      </c>
      <c r="M612" s="83">
        <f>'[1](02)'!$J612</f>
        <v>0</v>
      </c>
      <c r="N612" s="84">
        <f>'[1](02)'!$K612</f>
        <v>0</v>
      </c>
      <c r="O612" s="85">
        <f t="shared" si="512"/>
        <v>0</v>
      </c>
      <c r="Q612" s="83">
        <f>'[1](03)'!$J612</f>
        <v>0</v>
      </c>
      <c r="R612" s="84">
        <f>'[1](03)'!$K612</f>
        <v>0</v>
      </c>
      <c r="S612" s="85">
        <f t="shared" si="513"/>
        <v>0</v>
      </c>
      <c r="U612" s="83">
        <f>'[1](04)'!$J612</f>
        <v>0</v>
      </c>
      <c r="V612" s="84">
        <f>'[1](04)'!$K612</f>
        <v>0</v>
      </c>
      <c r="W612" s="85">
        <f t="shared" si="514"/>
        <v>0</v>
      </c>
      <c r="Y612" s="83">
        <f>'[1](05)'!$J612</f>
        <v>0</v>
      </c>
      <c r="Z612" s="84">
        <f>'[1](05)'!$K612</f>
        <v>0</v>
      </c>
      <c r="AA612" s="85">
        <f t="shared" si="515"/>
        <v>0</v>
      </c>
      <c r="AC612" s="83">
        <f>'[1](06)'!$J612</f>
        <v>0</v>
      </c>
      <c r="AD612" s="84">
        <f>'[1](06)'!$K612</f>
        <v>0</v>
      </c>
      <c r="AE612" s="85">
        <f t="shared" si="516"/>
        <v>0</v>
      </c>
      <c r="AG612" s="83">
        <f>'[1](07)'!$J612</f>
        <v>0</v>
      </c>
      <c r="AH612" s="84">
        <f>'[1](07)'!$K612</f>
        <v>0</v>
      </c>
      <c r="AI612" s="85">
        <f t="shared" si="517"/>
        <v>0</v>
      </c>
      <c r="AK612" s="83">
        <f>'[1](08)'!$J612</f>
        <v>0</v>
      </c>
      <c r="AL612" s="84">
        <f>'[1](08)'!$K612</f>
        <v>0</v>
      </c>
      <c r="AM612" s="85">
        <f t="shared" si="518"/>
        <v>0</v>
      </c>
      <c r="AO612" s="83">
        <f>'[1](09)'!$J612</f>
        <v>0</v>
      </c>
      <c r="AP612" s="84">
        <f>'[1](09)'!$K612</f>
        <v>0</v>
      </c>
      <c r="AQ612" s="85">
        <f t="shared" si="519"/>
        <v>0</v>
      </c>
      <c r="AS612" s="83">
        <f>'[1](10)'!$J612</f>
        <v>0</v>
      </c>
      <c r="AT612" s="84">
        <f>'[1](10)'!$K612</f>
        <v>0</v>
      </c>
      <c r="AU612" s="85">
        <f t="shared" si="520"/>
        <v>0</v>
      </c>
      <c r="AW612" s="83">
        <f>'[1](11)'!$J612</f>
        <v>0</v>
      </c>
      <c r="AX612" s="84">
        <f>'[1](11)'!$K612</f>
        <v>0</v>
      </c>
      <c r="AY612" s="85">
        <f t="shared" si="521"/>
        <v>0</v>
      </c>
      <c r="BA612" s="83">
        <f>'[1](12)'!$J612</f>
        <v>0</v>
      </c>
      <c r="BB612" s="84">
        <f>'[1](12)'!$K612</f>
        <v>0</v>
      </c>
      <c r="BC612" s="85">
        <f t="shared" si="522"/>
        <v>0</v>
      </c>
      <c r="BE612" s="86">
        <f t="shared" si="476"/>
        <v>0</v>
      </c>
      <c r="BF612" s="87">
        <f>IFERROR(HLOOKUP(BE612,A612:$BD$5001,$BL612,0),0)</f>
        <v>43131</v>
      </c>
      <c r="BG612" s="86">
        <f t="shared" si="477"/>
        <v>0</v>
      </c>
      <c r="BH612" s="87">
        <f>IFERROR(HLOOKUP(BG612,A612:$BD$5001,$BL612,0),0)</f>
        <v>43131</v>
      </c>
      <c r="BI612" s="88">
        <f t="shared" si="478"/>
        <v>0</v>
      </c>
      <c r="BJ612" s="89">
        <f t="shared" si="473"/>
        <v>0</v>
      </c>
      <c r="BL612" s="9">
        <f t="shared" si="474"/>
        <v>399</v>
      </c>
    </row>
    <row r="613" spans="1:64" s="100" customFormat="1" ht="18" customHeight="1" outlineLevel="1">
      <c r="A613" s="138">
        <f>[1]DATA!A613</f>
        <v>0</v>
      </c>
      <c r="B613" s="139" t="str">
        <f>[1]DATA!B613</f>
        <v>Total Smoked Fish</v>
      </c>
      <c r="C613" s="139">
        <f>[1]DATA!C613</f>
        <v>0</v>
      </c>
      <c r="D613" s="92"/>
      <c r="E613" s="140"/>
      <c r="F613" s="141"/>
      <c r="G613" s="142"/>
      <c r="H613" s="92"/>
      <c r="I613" s="140"/>
      <c r="J613" s="141">
        <f>'[1](01)'!$K613</f>
        <v>0</v>
      </c>
      <c r="K613" s="142"/>
      <c r="L613" s="92"/>
      <c r="M613" s="140"/>
      <c r="N613" s="141">
        <f>'[1](02)'!$K613</f>
        <v>0</v>
      </c>
      <c r="O613" s="142"/>
      <c r="P613" s="92"/>
      <c r="Q613" s="140"/>
      <c r="R613" s="141">
        <f>'[1](03)'!$K613</f>
        <v>0</v>
      </c>
      <c r="S613" s="142"/>
      <c r="T613" s="92"/>
      <c r="U613" s="140"/>
      <c r="V613" s="141">
        <f>'[1](04)'!$K613</f>
        <v>0</v>
      </c>
      <c r="W613" s="142"/>
      <c r="X613" s="92"/>
      <c r="Y613" s="140"/>
      <c r="Z613" s="141">
        <f>'[1](05)'!$K613</f>
        <v>0</v>
      </c>
      <c r="AA613" s="142"/>
      <c r="AB613" s="92"/>
      <c r="AC613" s="140"/>
      <c r="AD613" s="141">
        <f>'[1](06)'!$K613</f>
        <v>0</v>
      </c>
      <c r="AE613" s="142"/>
      <c r="AF613" s="92"/>
      <c r="AG613" s="140"/>
      <c r="AH613" s="141">
        <f>'[1](07)'!$K613</f>
        <v>0</v>
      </c>
      <c r="AI613" s="142"/>
      <c r="AJ613" s="92"/>
      <c r="AK613" s="140"/>
      <c r="AL613" s="141">
        <f>'[1](08)'!$K613</f>
        <v>0</v>
      </c>
      <c r="AM613" s="142"/>
      <c r="AN613" s="92"/>
      <c r="AO613" s="140"/>
      <c r="AP613" s="141">
        <f>'[1](09)'!$K613</f>
        <v>0</v>
      </c>
      <c r="AQ613" s="142"/>
      <c r="AR613" s="92"/>
      <c r="AS613" s="140"/>
      <c r="AT613" s="141">
        <f>'[1](10)'!$K613</f>
        <v>0</v>
      </c>
      <c r="AU613" s="142"/>
      <c r="AV613" s="92"/>
      <c r="AW613" s="140"/>
      <c r="AX613" s="141">
        <f>'[1](11)'!$K613</f>
        <v>0</v>
      </c>
      <c r="AY613" s="142"/>
      <c r="AZ613" s="92"/>
      <c r="BA613" s="140"/>
      <c r="BB613" s="141">
        <f>'[1](12)'!$K613</f>
        <v>0</v>
      </c>
      <c r="BC613" s="142"/>
      <c r="BD613" s="92"/>
      <c r="BE613" s="71"/>
      <c r="BF613" s="143"/>
      <c r="BG613" s="71"/>
      <c r="BH613" s="143"/>
      <c r="BI613" s="144"/>
      <c r="BJ613" s="145"/>
      <c r="BK613" s="92"/>
      <c r="BL613" s="9">
        <f t="shared" si="474"/>
        <v>398</v>
      </c>
    </row>
    <row r="614" spans="1:64" s="126" customFormat="1" ht="21" customHeight="1">
      <c r="A614" s="115">
        <f>[1]DATA!A614</f>
        <v>0</v>
      </c>
      <c r="B614" s="116" t="str">
        <f>[1]DATA!B614</f>
        <v>Total Sea Food</v>
      </c>
      <c r="C614" s="117">
        <f>[1]DATA!C614</f>
        <v>0</v>
      </c>
      <c r="D614" s="118"/>
      <c r="E614" s="119"/>
      <c r="F614" s="120"/>
      <c r="G614" s="121"/>
      <c r="H614" s="118"/>
      <c r="I614" s="119"/>
      <c r="J614" s="120">
        <f>'[1](01)'!$K614</f>
        <v>57803.399999999994</v>
      </c>
      <c r="K614" s="121"/>
      <c r="L614" s="118"/>
      <c r="M614" s="119"/>
      <c r="N614" s="120">
        <f>'[1](02)'!$K614</f>
        <v>65478.58</v>
      </c>
      <c r="O614" s="121"/>
      <c r="P614" s="118"/>
      <c r="Q614" s="119"/>
      <c r="R614" s="120">
        <f>'[1](03)'!$K614</f>
        <v>0</v>
      </c>
      <c r="S614" s="121"/>
      <c r="T614" s="118"/>
      <c r="U614" s="119"/>
      <c r="V614" s="120">
        <f>'[1](04)'!$K614</f>
        <v>0</v>
      </c>
      <c r="W614" s="121"/>
      <c r="X614" s="118"/>
      <c r="Y614" s="119"/>
      <c r="Z614" s="120">
        <f>'[1](05)'!$K614</f>
        <v>0</v>
      </c>
      <c r="AA614" s="121"/>
      <c r="AB614" s="118"/>
      <c r="AC614" s="119"/>
      <c r="AD614" s="120">
        <f>'[1](06)'!$K614</f>
        <v>0</v>
      </c>
      <c r="AE614" s="121"/>
      <c r="AF614" s="118"/>
      <c r="AG614" s="119"/>
      <c r="AH614" s="120">
        <f>'[1](07)'!$K614</f>
        <v>0</v>
      </c>
      <c r="AI614" s="121"/>
      <c r="AJ614" s="118"/>
      <c r="AK614" s="119"/>
      <c r="AL614" s="120">
        <f>'[1](08)'!$K614</f>
        <v>0</v>
      </c>
      <c r="AM614" s="121"/>
      <c r="AN614" s="118"/>
      <c r="AO614" s="119"/>
      <c r="AP614" s="120">
        <f>'[1](09)'!$K614</f>
        <v>0</v>
      </c>
      <c r="AQ614" s="121"/>
      <c r="AR614" s="118"/>
      <c r="AS614" s="119"/>
      <c r="AT614" s="120">
        <f>'[1](10)'!$K614</f>
        <v>0</v>
      </c>
      <c r="AU614" s="121"/>
      <c r="AV614" s="118"/>
      <c r="AW614" s="119"/>
      <c r="AX614" s="120">
        <f>'[1](11)'!$K614</f>
        <v>0</v>
      </c>
      <c r="AY614" s="121"/>
      <c r="AZ614" s="118"/>
      <c r="BA614" s="119"/>
      <c r="BB614" s="120">
        <f>'[1](12)'!$K614</f>
        <v>0</v>
      </c>
      <c r="BC614" s="121"/>
      <c r="BD614" s="118"/>
      <c r="BE614" s="146"/>
      <c r="BF614" s="147"/>
      <c r="BG614" s="146"/>
      <c r="BH614" s="147"/>
      <c r="BI614" s="148"/>
      <c r="BJ614" s="149"/>
      <c r="BK614" s="118"/>
      <c r="BL614" s="9">
        <f t="shared" si="474"/>
        <v>397</v>
      </c>
    </row>
    <row r="615" spans="1:64" ht="18" customHeight="1" thickBot="1">
      <c r="A615" s="150"/>
      <c r="B615" s="151"/>
      <c r="C615" s="151"/>
      <c r="E615" s="152"/>
      <c r="F615" s="152"/>
      <c r="G615" s="153"/>
      <c r="I615" s="152"/>
      <c r="J615" s="152"/>
      <c r="K615" s="153"/>
      <c r="M615" s="152"/>
      <c r="N615" s="152"/>
      <c r="O615" s="153"/>
      <c r="Q615" s="152"/>
      <c r="R615" s="152"/>
      <c r="S615" s="153"/>
      <c r="U615" s="152"/>
      <c r="V615" s="152"/>
      <c r="W615" s="153"/>
      <c r="Y615" s="152"/>
      <c r="Z615" s="152"/>
      <c r="AA615" s="153"/>
      <c r="AC615" s="152"/>
      <c r="AD615" s="152"/>
      <c r="AE615" s="153"/>
      <c r="AG615" s="152"/>
      <c r="AH615" s="152"/>
      <c r="AI615" s="153"/>
      <c r="AK615" s="152"/>
      <c r="AL615" s="152"/>
      <c r="AM615" s="153"/>
      <c r="AO615" s="152"/>
      <c r="AP615" s="152"/>
      <c r="AQ615" s="153"/>
      <c r="AS615" s="152"/>
      <c r="AT615" s="152"/>
      <c r="AU615" s="153"/>
      <c r="AW615" s="152"/>
      <c r="AX615" s="152"/>
      <c r="AY615" s="153"/>
      <c r="BA615" s="152"/>
      <c r="BB615" s="152"/>
      <c r="BC615" s="153"/>
    </row>
    <row r="616" spans="1:64" s="23" customFormat="1" ht="42" customHeight="1" thickTop="1">
      <c r="A616" s="154" t="s">
        <v>15</v>
      </c>
      <c r="B616" s="155"/>
      <c r="C616" s="155"/>
      <c r="D616" s="67"/>
      <c r="E616" s="156"/>
      <c r="F616" s="157"/>
      <c r="G616" s="158"/>
      <c r="H616" s="67"/>
      <c r="I616" s="156">
        <f>'[1](01)'!$J616</f>
        <v>827410.74</v>
      </c>
      <c r="J616" s="157"/>
      <c r="K616" s="158"/>
      <c r="L616" s="67"/>
      <c r="M616" s="156">
        <f>'[1](02)'!$J616</f>
        <v>777351.67999999993</v>
      </c>
      <c r="N616" s="157"/>
      <c r="O616" s="158"/>
      <c r="P616" s="67"/>
      <c r="Q616" s="156">
        <f>'[1](03)'!$J616</f>
        <v>0</v>
      </c>
      <c r="R616" s="157"/>
      <c r="S616" s="158"/>
      <c r="T616" s="67"/>
      <c r="U616" s="156">
        <f>'[1](04)'!$J616</f>
        <v>0</v>
      </c>
      <c r="V616" s="157"/>
      <c r="W616" s="158"/>
      <c r="X616" s="67"/>
      <c r="Y616" s="156">
        <f>'[1](05)'!$J616</f>
        <v>0</v>
      </c>
      <c r="Z616" s="157"/>
      <c r="AA616" s="158"/>
      <c r="AB616" s="67"/>
      <c r="AC616" s="156">
        <f>'[1](06)'!$J616</f>
        <v>0</v>
      </c>
      <c r="AD616" s="157"/>
      <c r="AE616" s="158"/>
      <c r="AF616" s="67"/>
      <c r="AG616" s="156">
        <f>'[1](07)'!$J616</f>
        <v>0</v>
      </c>
      <c r="AH616" s="157"/>
      <c r="AI616" s="158"/>
      <c r="AJ616" s="67"/>
      <c r="AK616" s="156">
        <f>'[1](08)'!$J616</f>
        <v>0</v>
      </c>
      <c r="AL616" s="157"/>
      <c r="AM616" s="158"/>
      <c r="AN616" s="67"/>
      <c r="AO616" s="156">
        <f>'[1](09)'!$J616</f>
        <v>0</v>
      </c>
      <c r="AP616" s="157"/>
      <c r="AQ616" s="158"/>
      <c r="AR616" s="67"/>
      <c r="AS616" s="156">
        <f>'[1](10)'!$J616</f>
        <v>0</v>
      </c>
      <c r="AT616" s="157"/>
      <c r="AU616" s="158"/>
      <c r="AV616" s="67"/>
      <c r="AW616" s="156">
        <f>'[1](11)'!$J616</f>
        <v>0</v>
      </c>
      <c r="AX616" s="157"/>
      <c r="AY616" s="158"/>
      <c r="AZ616" s="67"/>
      <c r="BA616" s="156">
        <f>'[1](12)'!$J616</f>
        <v>0</v>
      </c>
      <c r="BB616" s="157"/>
      <c r="BC616" s="158"/>
      <c r="BD616" s="67"/>
      <c r="BE616" s="159"/>
      <c r="BF616" s="160"/>
      <c r="BG616" s="159"/>
      <c r="BH616" s="160"/>
      <c r="BI616" s="160"/>
      <c r="BJ616" s="161"/>
      <c r="BK616" s="67"/>
    </row>
    <row r="1010" spans="5:55" ht="18">
      <c r="E1010" s="162">
        <f>E5</f>
        <v>43100</v>
      </c>
      <c r="F1010" s="28"/>
      <c r="G1010" s="163"/>
      <c r="H1010" s="27"/>
      <c r="I1010" s="162">
        <f>I5</f>
        <v>43131</v>
      </c>
      <c r="J1010" s="28"/>
      <c r="K1010" s="163"/>
      <c r="L1010" s="27"/>
      <c r="M1010" s="162">
        <f>M5</f>
        <v>43159</v>
      </c>
      <c r="N1010" s="28"/>
      <c r="O1010" s="163"/>
      <c r="P1010" s="27"/>
      <c r="Q1010" s="162">
        <f>Q5</f>
        <v>43190</v>
      </c>
      <c r="R1010" s="28"/>
      <c r="S1010" s="163"/>
      <c r="T1010" s="27"/>
      <c r="U1010" s="162">
        <f>U5</f>
        <v>43220</v>
      </c>
      <c r="V1010" s="28"/>
      <c r="W1010" s="163"/>
      <c r="X1010" s="27"/>
      <c r="Y1010" s="162">
        <f>Y5</f>
        <v>43251</v>
      </c>
      <c r="Z1010" s="28"/>
      <c r="AA1010" s="163"/>
      <c r="AB1010" s="27"/>
      <c r="AC1010" s="162">
        <f>AC5</f>
        <v>43281</v>
      </c>
      <c r="AD1010" s="28"/>
      <c r="AE1010" s="163"/>
      <c r="AF1010" s="27"/>
      <c r="AG1010" s="162">
        <f>AG5</f>
        <v>43312</v>
      </c>
      <c r="AH1010" s="28"/>
      <c r="AI1010" s="163"/>
      <c r="AJ1010" s="27"/>
      <c r="AK1010" s="162">
        <f>AK5</f>
        <v>43343</v>
      </c>
      <c r="AL1010" s="28"/>
      <c r="AM1010" s="163"/>
      <c r="AN1010" s="27"/>
      <c r="AO1010" s="162">
        <f>AO5</f>
        <v>43373</v>
      </c>
      <c r="AP1010" s="28"/>
      <c r="AQ1010" s="163"/>
      <c r="AR1010" s="27"/>
      <c r="AS1010" s="162">
        <f>AS5</f>
        <v>43404</v>
      </c>
      <c r="AT1010" s="28"/>
      <c r="AU1010" s="163"/>
      <c r="AV1010" s="27"/>
      <c r="AW1010" s="162">
        <f>AW5</f>
        <v>43434</v>
      </c>
      <c r="AX1010" s="28"/>
      <c r="AY1010" s="163"/>
      <c r="AZ1010" s="27"/>
      <c r="BA1010" s="162">
        <f>BA5</f>
        <v>43465</v>
      </c>
      <c r="BB1010" s="28"/>
      <c r="BC1010" s="163"/>
    </row>
  </sheetData>
  <dataConsolidate/>
  <mergeCells count="60">
    <mergeCell ref="AO1010:AQ1010"/>
    <mergeCell ref="AS1010:AU1010"/>
    <mergeCell ref="AW1010:AY1010"/>
    <mergeCell ref="BA1010:BC1010"/>
    <mergeCell ref="BA616:BC616"/>
    <mergeCell ref="E1010:G1010"/>
    <mergeCell ref="I1010:K1010"/>
    <mergeCell ref="M1010:O1010"/>
    <mergeCell ref="Q1010:S1010"/>
    <mergeCell ref="U1010:W1010"/>
    <mergeCell ref="Y1010:AA1010"/>
    <mergeCell ref="AC1010:AE1010"/>
    <mergeCell ref="AG1010:AI1010"/>
    <mergeCell ref="AK1010:AM1010"/>
    <mergeCell ref="AC616:AE616"/>
    <mergeCell ref="AG616:AI616"/>
    <mergeCell ref="AK616:AM616"/>
    <mergeCell ref="AO616:AQ616"/>
    <mergeCell ref="AS616:AU616"/>
    <mergeCell ref="AW616:AY616"/>
    <mergeCell ref="E616:G616"/>
    <mergeCell ref="I616:K616"/>
    <mergeCell ref="M616:O616"/>
    <mergeCell ref="Q616:S616"/>
    <mergeCell ref="U616:W616"/>
    <mergeCell ref="Y616:AA616"/>
    <mergeCell ref="AS5:AU5"/>
    <mergeCell ref="AW5:AY5"/>
    <mergeCell ref="BA5:BC5"/>
    <mergeCell ref="BE5:BE6"/>
    <mergeCell ref="BG5:BG6"/>
    <mergeCell ref="BI5:BJ5"/>
    <mergeCell ref="U5:W5"/>
    <mergeCell ref="Y5:AA5"/>
    <mergeCell ref="AC5:AE5"/>
    <mergeCell ref="AG5:AI5"/>
    <mergeCell ref="AK5:AM5"/>
    <mergeCell ref="AO5:AQ5"/>
    <mergeCell ref="AZ1:AZ4"/>
    <mergeCell ref="BD1:BD4"/>
    <mergeCell ref="BK1:BK8"/>
    <mergeCell ref="A5:A6"/>
    <mergeCell ref="B5:B6"/>
    <mergeCell ref="C5:C6"/>
    <mergeCell ref="E5:G5"/>
    <mergeCell ref="I5:K5"/>
    <mergeCell ref="M5:O5"/>
    <mergeCell ref="Q5:S5"/>
    <mergeCell ref="AB1:AB4"/>
    <mergeCell ref="AF1:AF4"/>
    <mergeCell ref="AJ1:AJ4"/>
    <mergeCell ref="AN1:AN4"/>
    <mergeCell ref="AR1:AR4"/>
    <mergeCell ref="AV1:AV4"/>
    <mergeCell ref="D1:D4"/>
    <mergeCell ref="H1:H4"/>
    <mergeCell ref="L1:L4"/>
    <mergeCell ref="P1:P4"/>
    <mergeCell ref="T1:T4"/>
    <mergeCell ref="X1:X4"/>
  </mergeCells>
  <conditionalFormatting sqref="A10:C1010">
    <cfRule type="expression" dxfId="122" priority="1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0:G1010">
    <cfRule type="expression" dxfId="121" priority="12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I10:I1010 J10:K615 J617:K1010">
    <cfRule type="expression" dxfId="120" priority="1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M10:O1010">
    <cfRule type="expression" dxfId="119" priority="12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S1010">
    <cfRule type="expression" dxfId="118" priority="1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W1010">
    <cfRule type="expression" dxfId="117" priority="11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AA1010">
    <cfRule type="expression" dxfId="116" priority="1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E1010">
    <cfRule type="expression" dxfId="115" priority="11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I1010">
    <cfRule type="expression" dxfId="114" priority="1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M1010">
    <cfRule type="expression" dxfId="113" priority="11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Q1010">
    <cfRule type="expression" dxfId="112" priority="1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010">
    <cfRule type="expression" dxfId="111" priority="11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010">
    <cfRule type="expression" dxfId="110" priority="1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010">
    <cfRule type="expression" dxfId="109" priority="11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E10:BJ1010">
    <cfRule type="expression" dxfId="108" priority="10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K10">
    <cfRule type="expression" dxfId="107" priority="10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:O616">
    <cfRule type="expression" dxfId="106" priority="10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105" priority="10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:S616">
    <cfRule type="expression" dxfId="104" priority="10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03" priority="10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:W616">
    <cfRule type="expression" dxfId="102" priority="10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01" priority="10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:AA616">
    <cfRule type="expression" dxfId="100" priority="10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99" priority="10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:AE616">
    <cfRule type="expression" dxfId="98" priority="9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97" priority="9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:AI616">
    <cfRule type="expression" dxfId="96" priority="9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95" priority="9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:AM616">
    <cfRule type="expression" dxfId="94" priority="9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93" priority="9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:AQ616">
    <cfRule type="expression" dxfId="92" priority="9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91" priority="9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616">
    <cfRule type="expression" dxfId="90" priority="9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89" priority="9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616">
    <cfRule type="expression" dxfId="88" priority="8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87" priority="8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616">
    <cfRule type="expression" dxfId="86" priority="8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85" priority="8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:O616">
    <cfRule type="expression" dxfId="84" priority="8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83" priority="8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:S616">
    <cfRule type="expression" dxfId="82" priority="8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81" priority="8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:W616">
    <cfRule type="expression" dxfId="80" priority="8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79" priority="8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:AA616">
    <cfRule type="expression" dxfId="78" priority="7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77" priority="7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:AE616">
    <cfRule type="expression" dxfId="76" priority="7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75" priority="7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:AI616">
    <cfRule type="expression" dxfId="74" priority="7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73" priority="7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:AM616">
    <cfRule type="expression" dxfId="72" priority="7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71" priority="7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:AQ616">
    <cfRule type="expression" dxfId="70" priority="7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69" priority="7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616">
    <cfRule type="expression" dxfId="68" priority="6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67" priority="6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616">
    <cfRule type="expression" dxfId="66" priority="6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65" priority="6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616">
    <cfRule type="expression" dxfId="64" priority="6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63" priority="6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10:C616">
    <cfRule type="expression" dxfId="62" priority="63">
      <formula>IF($A$7=0,"",SEARCH($A$7,$A10&amp;" "&amp;$B10&amp;" "&amp;$C10&amp;" "&amp;$D10&amp;" "&amp;$F10&amp;" "&amp;$G10&amp;" "&amp;$H10&amp;" "&amp;$I10&amp;" "&amp;$J10&amp;" "&amp;$K10&amp;" "&amp;$L10&amp;" "&amp;$M10&amp;" "&amp;$O10&amp;" "&amp;$P10&amp;" "&amp;$Q10&amp;" "&amp;$R10&amp;" "&amp;$S10))</formula>
    </cfRule>
  </conditionalFormatting>
  <conditionalFormatting sqref="M10:M1010 N10:O615 N617:O1010">
    <cfRule type="expression" dxfId="61" priority="6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60" priority="6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Q1010 R10:S615 R617:S1010">
    <cfRule type="expression" dxfId="59" priority="6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58" priority="5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U1010 V10:W615 V617:W1010">
    <cfRule type="expression" dxfId="57" priority="5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56" priority="5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Y1010 Z10:AA615 Z617:AA1010">
    <cfRule type="expression" dxfId="55" priority="5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54" priority="5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C1010 AD10:AE615 AD617:AE1010">
    <cfRule type="expression" dxfId="53" priority="5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52" priority="5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G1010 AH10:AI615 AH617:AI1010">
    <cfRule type="expression" dxfId="51" priority="5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50" priority="5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K1010 AL10:AM615 AL617:AM1010">
    <cfRule type="expression" dxfId="49" priority="5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48" priority="4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O1010 AP10:AQ615 AP617:AQ1010">
    <cfRule type="expression" dxfId="47" priority="4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46" priority="4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45" priority="4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U1010">
    <cfRule type="expression" dxfId="44" priority="4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616">
    <cfRule type="expression" dxfId="43" priority="4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42" priority="4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:AU616">
    <cfRule type="expression" dxfId="41" priority="4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40" priority="4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S1010 AT10:AU615 AT617:AU1010">
    <cfRule type="expression" dxfId="39" priority="4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38" priority="3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Y1010">
    <cfRule type="expression" dxfId="37" priority="3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616">
    <cfRule type="expression" dxfId="36" priority="3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5" priority="3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:AY616">
    <cfRule type="expression" dxfId="34" priority="3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3" priority="3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W1010 AX10:AY615 AX617:AY1010">
    <cfRule type="expression" dxfId="32" priority="3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31" priority="3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C1010">
    <cfRule type="expression" dxfId="30" priority="3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616">
    <cfRule type="expression" dxfId="29" priority="3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8" priority="2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:BC616">
    <cfRule type="expression" dxfId="27" priority="2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6" priority="2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A1010 BB10:BC615 BB617:BC1010">
    <cfRule type="expression" dxfId="25" priority="2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C10">
    <cfRule type="expression" dxfId="24" priority="2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0:E1010 F10:G615 F617:G1010">
    <cfRule type="expression" dxfId="23" priority="2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G10">
    <cfRule type="expression" dxfId="22" priority="2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M10:M616 N10:O615">
    <cfRule type="expression" dxfId="21" priority="2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O10">
    <cfRule type="expression" dxfId="20" priority="2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Q10:Q616 R10:S615">
    <cfRule type="expression" dxfId="19" priority="2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S10">
    <cfRule type="expression" dxfId="18" priority="1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U10:U616 V10:W615">
    <cfRule type="expression" dxfId="17" priority="1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W10">
    <cfRule type="expression" dxfId="16" priority="1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Y10:Y616 Z10:AA615">
    <cfRule type="expression" dxfId="15" priority="1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A10">
    <cfRule type="expression" dxfId="14" priority="1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C10:AC616 AD10:AE615">
    <cfRule type="expression" dxfId="13" priority="1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E10">
    <cfRule type="expression" dxfId="12" priority="1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G10:AG616 AH10:AI615">
    <cfRule type="expression" dxfId="11" priority="1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I10">
    <cfRule type="expression" dxfId="10" priority="11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K10:AK616 AL10:AM615">
    <cfRule type="expression" dxfId="9" priority="10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M10">
    <cfRule type="expression" dxfId="8" priority="9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O10:AO616 AP10:AQ615">
    <cfRule type="expression" dxfId="7" priority="8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Q10">
    <cfRule type="expression" dxfId="6" priority="7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S10:AS616 AT10:AU615">
    <cfRule type="expression" dxfId="5" priority="6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U10">
    <cfRule type="expression" dxfId="4" priority="5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W10:AW616 AX10:AY615">
    <cfRule type="expression" dxfId="3" priority="4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AY10">
    <cfRule type="expression" dxfId="2" priority="3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BA10:BA616 BB10:BC615">
    <cfRule type="expression" dxfId="1" priority="2">
      <formula>IF($A$7=0,"",SEARCH( $A$7,$A10&amp;" "&amp;$B10&amp;" "&amp;$C10&amp;" "&amp;$E10&amp;" "&amp;$G10&amp;" "&amp;$I10&amp;" "&amp;$K10&amp;" "&amp;$M10&amp;" "&amp;$O10&amp;" "&amp;$Q10&amp;" "&amp;$S10&amp;" "&amp;$U10&amp;" "&amp;$W10&amp;" "&amp;$Y10&amp;" "&amp;$AA10&amp;" "&amp;$AC10&amp;" "&amp;$AE10&amp;" "&amp;$AG10&amp;" "&amp;$AI10&amp;" "&amp;$AK10&amp;" "&amp;$AM10&amp;" "&amp;$AO10&amp;" "&amp;$AQ10&amp;" "&amp;$AS10&amp;" "&amp;$AU10&amp;" "&amp;$AW10&amp;" "&amp;$AY10&amp;" "&amp;$BA10&amp;" "&amp;$BC10&amp;" "&amp;$BE10&amp;" "&amp;$BF10&amp;" "&amp;$BG10&amp;" "&amp;$BH10&amp;" "&amp;$BI10&amp;" "&amp;$BJ10))</formula>
    </cfRule>
  </conditionalFormatting>
  <conditionalFormatting sqref="E13">
    <cfRule type="expression" dxfId="0" priority="1">
      <formula>IF($A$7=0,"",SEARCH( $A$7,$A13&amp;" "&amp;$B13&amp;" "&amp;$C13&amp;" "&amp;$E13&amp;" "&amp;$G13&amp;" "&amp;$I13&amp;" "&amp;$K13&amp;" "&amp;$M13&amp;" "&amp;$O13&amp;" "&amp;$Q13&amp;" "&amp;$S13&amp;" "&amp;$U13&amp;" "&amp;$W13&amp;" "&amp;$Y13&amp;" "&amp;$AA13&amp;" "&amp;$AC13&amp;" "&amp;$AE13&amp;" "&amp;$AG13&amp;" "&amp;$AI13&amp;" "&amp;$AK13&amp;" "&amp;$AM13&amp;" "&amp;$AO13&amp;" "&amp;$AQ13&amp;" "&amp;$AS13&amp;" "&amp;$AU13&amp;" "&amp;$AW13&amp;" "&amp;$AY13&amp;" "&amp;$BA13&amp;" "&amp;$BC13&amp;" "&amp;$BE13&amp;" "&amp;$BF13&amp;" "&amp;$BG13&amp;" "&amp;$BH13&amp;" "&amp;$BI13&amp;" "&amp;$BJ13))</formula>
    </cfRule>
  </conditionalFormatting>
  <dataValidations count="1">
    <dataValidation allowBlank="1" showInputMessage="1" showErrorMessage="1" sqref="M5:O5 Q5:S5 U5:W5 Y5:AA5 AC5:AE5 AG5:AI5 AK5:AM5 AO5:AQ5 AS5:AU5 AW5:AY5 E5:G5"/>
  </dataValidations>
  <pageMargins left="0.17" right="0.15748031496063" top="0.55118110236220497" bottom="0.5" header="0.15748031496063" footer="0.15748031496063"/>
  <pageSetup paperSize="9" scale="75" orientation="landscape" r:id="rId1"/>
  <headerFooter alignWithMargins="0">
    <oddFooter>&amp;L&amp;"Arial,Bold"&amp;P of &amp;N&amp;R&amp;"Arial,Bold"Cost Control
Mohamed Ezz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Consumption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2018-03-13T10:57:31Z</dcterms:created>
  <dcterms:modified xsi:type="dcterms:W3CDTF">2018-03-13T10:58:27Z</dcterms:modified>
</cp:coreProperties>
</file>