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5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ir\Desktop\"/>
    </mc:Choice>
  </mc:AlternateContent>
  <bookViews>
    <workbookView xWindow="0" yWindow="0" windowWidth="20490" windowHeight="7785"/>
  </bookViews>
  <sheets>
    <sheet name="Step Up Feature" sheetId="1" r:id="rId1"/>
  </sheets>
  <externalReferences>
    <externalReference r:id="rId2"/>
  </externalReferences>
  <definedNames>
    <definedName name="ALEandNON_WITH_DP">'[1]SHL Mortgage Calculator'!$H$12</definedName>
    <definedName name="Co_Tenure">'[1]SHL Mortgage Calculator'!$H$9</definedName>
    <definedName name="CS_WITH_DP">'[1]SHL Mortgage Calculator'!$H$11</definedName>
    <definedName name="Cum_Int">#REF!</definedName>
    <definedName name="Data">#REF!</definedName>
    <definedName name="End_Bal">#REF!</definedName>
    <definedName name="Extra_Pay">#REF!</definedName>
    <definedName name="finance">'[1]SHL Mortgage Calculator'!$H$4</definedName>
    <definedName name="finance2">'[1]SHL Mortgage Calculator'!#REF!</definedName>
    <definedName name="Full_Print">#REF!</definedName>
    <definedName name="Header_Row">ROW(#REF!)</definedName>
    <definedName name="Int">#REF!</definedName>
    <definedName name="Interest_Rate">#REF!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_Age">'[1]SHL Mortgage Calculator'!$H$6</definedName>
    <definedName name="P_Tenure">'[1]SHL Mortgage Calculator'!$H$8</definedName>
    <definedName name="Pay_Date">#REF!</definedName>
    <definedName name="Pay_Num">#REF!</definedName>
    <definedName name="Payment_Date">DATE(YEAR(Loan_Start),MONTH(Loan_Start)+Payment_Number,DAY(Loan_Start))</definedName>
    <definedName name="PR_DP">'[1]SHL Mortgage Calculator'!$H$5</definedName>
    <definedName name="Princ">#REF!</definedName>
    <definedName name="Print_Area_Reset">OFFSET(Full_Print,0,0,Last_Row)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E_NO_DP">'[1]SHL Mortgage Calculator'!#REF!</definedName>
    <definedName name="SE_WITH_DP">'[1]SHL Mortgage Calculator'!$H$10</definedName>
    <definedName name="test70">'[1]SHL Mortgage Calculator'!$H$1</definedName>
    <definedName name="test75">'[1]SHL Mortgage Calculator'!$H$2</definedName>
    <definedName name="test85">'[1]SHL Mortgage Calculator'!$H$3</definedName>
    <definedName name="Total_Interest">#REF!</definedName>
    <definedName name="Total_Pay">#REF!</definedName>
    <definedName name="Total_Payment">Scheduled_Payment+Extra_Payment</definedName>
    <definedName name="Values_Entered">IF(Loan_Amount*Interest_Rate*Loan_Years*Loan_Start&gt;0,1,0)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M15" i="1" l="1"/>
  <c r="C5" i="1"/>
  <c r="M7" i="1"/>
  <c r="D13" i="1" s="1"/>
  <c r="I12" i="1" s="1"/>
  <c r="C9" i="1"/>
  <c r="I2" i="1" s="1"/>
  <c r="C8" i="1"/>
  <c r="C7" i="1"/>
  <c r="C3" i="1"/>
  <c r="C2" i="1"/>
  <c r="M9" i="1"/>
  <c r="C4" i="1" s="1"/>
  <c r="O23" i="1"/>
  <c r="K23" i="1"/>
  <c r="L22" i="1" s="1"/>
  <c r="K20" i="1"/>
  <c r="H12" i="1" l="1"/>
  <c r="C13" i="1"/>
  <c r="D23" i="1" s="1"/>
  <c r="H23" i="1"/>
  <c r="P22" i="1"/>
  <c r="L23" i="1" l="1"/>
  <c r="P23" i="1"/>
  <c r="I3" i="1" l="1"/>
  <c r="N24" i="1"/>
  <c r="A24" i="1"/>
  <c r="N25" i="1" s="1"/>
  <c r="C10" i="1"/>
  <c r="C14" i="1"/>
  <c r="I17" i="1"/>
  <c r="I14" i="1" s="1"/>
  <c r="I13" i="1" s="1"/>
  <c r="D14" i="1"/>
  <c r="H17" i="1"/>
  <c r="H14" i="1" s="1"/>
  <c r="H13" i="1" s="1"/>
  <c r="M8" i="1" s="1"/>
  <c r="A25" i="1" l="1"/>
  <c r="P25" i="1"/>
  <c r="C15" i="1"/>
  <c r="C23" i="1" s="1"/>
  <c r="D15" i="1"/>
  <c r="G23" i="1" s="1"/>
  <c r="H24" i="1"/>
  <c r="L24" i="1"/>
  <c r="D24" i="1"/>
  <c r="P24" i="1"/>
  <c r="E23" i="1" l="1"/>
  <c r="D22" i="1"/>
  <c r="D17" i="1"/>
  <c r="C17" i="1"/>
  <c r="C24" i="1"/>
  <c r="E24" i="1" s="1"/>
  <c r="I23" i="1"/>
  <c r="H22" i="1"/>
  <c r="H25" i="1"/>
  <c r="D25" i="1"/>
  <c r="L25" i="1"/>
  <c r="N26" i="1"/>
  <c r="A26" i="1"/>
  <c r="A27" i="1" s="1"/>
  <c r="G24" i="1" l="1"/>
  <c r="H27" i="1"/>
  <c r="D27" i="1"/>
  <c r="L27" i="1"/>
  <c r="P26" i="1"/>
  <c r="A28" i="1"/>
  <c r="A29" i="1" s="1"/>
  <c r="H26" i="1"/>
  <c r="L26" i="1"/>
  <c r="D26" i="1"/>
  <c r="N28" i="1"/>
  <c r="C25" i="1"/>
  <c r="E25" i="1" s="1"/>
  <c r="N27" i="1"/>
  <c r="N29" i="1" l="1"/>
  <c r="P29" i="1" s="1"/>
  <c r="H29" i="1"/>
  <c r="D29" i="1"/>
  <c r="L29" i="1"/>
  <c r="P27" i="1"/>
  <c r="C26" i="1"/>
  <c r="H28" i="1"/>
  <c r="L28" i="1"/>
  <c r="D28" i="1"/>
  <c r="N30" i="1"/>
  <c r="I24" i="1"/>
  <c r="G25" i="1" s="1"/>
  <c r="P28" i="1"/>
  <c r="A30" i="1"/>
  <c r="P30" i="1" l="1"/>
  <c r="I25" i="1"/>
  <c r="G26" i="1" s="1"/>
  <c r="H30" i="1"/>
  <c r="L30" i="1"/>
  <c r="D30" i="1"/>
  <c r="A31" i="1"/>
  <c r="N32" i="1" s="1"/>
  <c r="N31" i="1"/>
  <c r="E26" i="1"/>
  <c r="C27" i="1" s="1"/>
  <c r="A32" i="1" l="1"/>
  <c r="L32" i="1" s="1"/>
  <c r="P31" i="1"/>
  <c r="H31" i="1"/>
  <c r="D31" i="1"/>
  <c r="L31" i="1"/>
  <c r="I26" i="1"/>
  <c r="G27" i="1" s="1"/>
  <c r="E27" i="1"/>
  <c r="C28" i="1" s="1"/>
  <c r="P32" i="1"/>
  <c r="N33" i="1" l="1"/>
  <c r="P33" i="1" s="1"/>
  <c r="A33" i="1"/>
  <c r="A34" i="1" s="1"/>
  <c r="H34" i="1" s="1"/>
  <c r="H32" i="1"/>
  <c r="D32" i="1"/>
  <c r="E28" i="1"/>
  <c r="C29" i="1" s="1"/>
  <c r="I27" i="1"/>
  <c r="G28" i="1" s="1"/>
  <c r="D34" i="1" l="1"/>
  <c r="L33" i="1"/>
  <c r="N35" i="1"/>
  <c r="P35" i="1" s="1"/>
  <c r="L34" i="1"/>
  <c r="D33" i="1"/>
  <c r="N34" i="1"/>
  <c r="P34" i="1" s="1"/>
  <c r="A35" i="1"/>
  <c r="H35" i="1" s="1"/>
  <c r="H33" i="1"/>
  <c r="E29" i="1"/>
  <c r="C30" i="1" s="1"/>
  <c r="I28" i="1"/>
  <c r="G29" i="1" s="1"/>
  <c r="N36" i="1" l="1"/>
  <c r="P36" i="1" s="1"/>
  <c r="L35" i="1"/>
  <c r="D35" i="1"/>
  <c r="A36" i="1"/>
  <c r="D36" i="1" s="1"/>
  <c r="E30" i="1"/>
  <c r="C31" i="1" s="1"/>
  <c r="I29" i="1"/>
  <c r="G30" i="1" s="1"/>
  <c r="H36" i="1" l="1"/>
  <c r="A37" i="1"/>
  <c r="D37" i="1" s="1"/>
  <c r="L36" i="1"/>
  <c r="N37" i="1"/>
  <c r="P37" i="1" s="1"/>
  <c r="E31" i="1"/>
  <c r="C32" i="1" s="1"/>
  <c r="I30" i="1"/>
  <c r="G31" i="1" s="1"/>
  <c r="N38" i="1" l="1"/>
  <c r="P38" i="1" s="1"/>
  <c r="A38" i="1"/>
  <c r="N39" i="1" s="1"/>
  <c r="L37" i="1"/>
  <c r="H37" i="1"/>
  <c r="E32" i="1"/>
  <c r="C33" i="1" s="1"/>
  <c r="I31" i="1"/>
  <c r="G32" i="1" s="1"/>
  <c r="D38" i="1" l="1"/>
  <c r="L38" i="1"/>
  <c r="A39" i="1"/>
  <c r="A40" i="1" s="1"/>
  <c r="H38" i="1"/>
  <c r="I32" i="1"/>
  <c r="G33" i="1" s="1"/>
  <c r="E33" i="1"/>
  <c r="C34" i="1" s="1"/>
  <c r="D39" i="1"/>
  <c r="P39" i="1"/>
  <c r="H39" i="1" l="1"/>
  <c r="N40" i="1"/>
  <c r="P40" i="1" s="1"/>
  <c r="L39" i="1"/>
  <c r="I33" i="1"/>
  <c r="G34" i="1" s="1"/>
  <c r="H40" i="1"/>
  <c r="D40" i="1"/>
  <c r="L40" i="1"/>
  <c r="A41" i="1"/>
  <c r="N41" i="1"/>
  <c r="E34" i="1"/>
  <c r="C35" i="1" s="1"/>
  <c r="E35" i="1" l="1"/>
  <c r="C36" i="1" s="1"/>
  <c r="I34" i="1"/>
  <c r="G35" i="1" s="1"/>
  <c r="P41" i="1"/>
  <c r="H41" i="1"/>
  <c r="D41" i="1"/>
  <c r="L41" i="1"/>
  <c r="A42" i="1"/>
  <c r="N42" i="1"/>
  <c r="E36" i="1" l="1"/>
  <c r="C37" i="1" s="1"/>
  <c r="I35" i="1"/>
  <c r="G36" i="1" s="1"/>
  <c r="P42" i="1"/>
  <c r="H42" i="1"/>
  <c r="L42" i="1"/>
  <c r="D42" i="1"/>
  <c r="A43" i="1"/>
  <c r="N43" i="1"/>
  <c r="E37" i="1" l="1"/>
  <c r="C38" i="1" s="1"/>
  <c r="P43" i="1"/>
  <c r="I36" i="1"/>
  <c r="G37" i="1" s="1"/>
  <c r="H43" i="1"/>
  <c r="D43" i="1"/>
  <c r="L43" i="1"/>
  <c r="N44" i="1"/>
  <c r="A44" i="1"/>
  <c r="I37" i="1" l="1"/>
  <c r="G38" i="1" s="1"/>
  <c r="H44" i="1"/>
  <c r="D44" i="1"/>
  <c r="L44" i="1"/>
  <c r="A45" i="1"/>
  <c r="N45" i="1"/>
  <c r="E38" i="1"/>
  <c r="C39" i="1" s="1"/>
  <c r="P44" i="1"/>
  <c r="E39" i="1" l="1"/>
  <c r="C40" i="1" s="1"/>
  <c r="H45" i="1"/>
  <c r="D45" i="1"/>
  <c r="L45" i="1"/>
  <c r="N46" i="1"/>
  <c r="A46" i="1"/>
  <c r="I38" i="1"/>
  <c r="G39" i="1" s="1"/>
  <c r="P45" i="1"/>
  <c r="E40" i="1" l="1"/>
  <c r="C41" i="1" s="1"/>
  <c r="I39" i="1"/>
  <c r="G40" i="1" s="1"/>
  <c r="P46" i="1"/>
  <c r="H46" i="1"/>
  <c r="L46" i="1"/>
  <c r="D46" i="1"/>
  <c r="A47" i="1"/>
  <c r="N47" i="1"/>
  <c r="E41" i="1" l="1"/>
  <c r="C42" i="1" s="1"/>
  <c r="I40" i="1"/>
  <c r="G41" i="1" s="1"/>
  <c r="P47" i="1"/>
  <c r="H47" i="1"/>
  <c r="D47" i="1"/>
  <c r="L47" i="1"/>
  <c r="A48" i="1"/>
  <c r="N48" i="1"/>
  <c r="E42" i="1" l="1"/>
  <c r="C43" i="1" s="1"/>
  <c r="I41" i="1"/>
  <c r="G42" i="1" s="1"/>
  <c r="P48" i="1"/>
  <c r="H48" i="1"/>
  <c r="L48" i="1"/>
  <c r="D48" i="1"/>
  <c r="N49" i="1"/>
  <c r="A49" i="1"/>
  <c r="E43" i="1" l="1"/>
  <c r="C44" i="1" s="1"/>
  <c r="H49" i="1"/>
  <c r="D49" i="1"/>
  <c r="L49" i="1"/>
  <c r="A50" i="1"/>
  <c r="N50" i="1"/>
  <c r="I42" i="1"/>
  <c r="G43" i="1" s="1"/>
  <c r="P49" i="1"/>
  <c r="E44" i="1" l="1"/>
  <c r="C45" i="1" s="1"/>
  <c r="H50" i="1"/>
  <c r="L50" i="1"/>
  <c r="D50" i="1"/>
  <c r="N51" i="1"/>
  <c r="A51" i="1"/>
  <c r="I43" i="1"/>
  <c r="G44" i="1" s="1"/>
  <c r="P50" i="1"/>
  <c r="E45" i="1" l="1"/>
  <c r="C46" i="1" s="1"/>
  <c r="P51" i="1"/>
  <c r="I44" i="1"/>
  <c r="G45" i="1" s="1"/>
  <c r="H51" i="1"/>
  <c r="D51" i="1"/>
  <c r="L51" i="1"/>
  <c r="A52" i="1"/>
  <c r="N52" i="1"/>
  <c r="E46" i="1" l="1"/>
  <c r="C47" i="1" s="1"/>
  <c r="I45" i="1"/>
  <c r="G46" i="1" s="1"/>
  <c r="P52" i="1"/>
  <c r="H52" i="1"/>
  <c r="D52" i="1"/>
  <c r="L52" i="1"/>
  <c r="N53" i="1"/>
  <c r="A53" i="1"/>
  <c r="E47" i="1" l="1"/>
  <c r="C48" i="1" s="1"/>
  <c r="I46" i="1"/>
  <c r="G47" i="1" s="1"/>
  <c r="H53" i="1"/>
  <c r="D53" i="1"/>
  <c r="L53" i="1"/>
  <c r="N54" i="1"/>
  <c r="A54" i="1"/>
  <c r="P53" i="1"/>
  <c r="E48" i="1" l="1"/>
  <c r="C49" i="1" s="1"/>
  <c r="H54" i="1"/>
  <c r="L54" i="1"/>
  <c r="D54" i="1"/>
  <c r="A55" i="1"/>
  <c r="N55" i="1"/>
  <c r="P54" i="1"/>
  <c r="I47" i="1"/>
  <c r="G48" i="1" s="1"/>
  <c r="I48" i="1" l="1"/>
  <c r="G49" i="1" s="1"/>
  <c r="E49" i="1"/>
  <c r="C50" i="1" s="1"/>
  <c r="H55" i="1"/>
  <c r="D55" i="1"/>
  <c r="L55" i="1"/>
  <c r="A56" i="1"/>
  <c r="N56" i="1"/>
  <c r="P55" i="1"/>
  <c r="I49" i="1" l="1"/>
  <c r="G50" i="1" s="1"/>
  <c r="E50" i="1"/>
  <c r="C51" i="1" s="1"/>
  <c r="P56" i="1"/>
  <c r="H56" i="1"/>
  <c r="D56" i="1"/>
  <c r="L56" i="1"/>
  <c r="N57" i="1"/>
  <c r="A57" i="1"/>
  <c r="I50" i="1" l="1"/>
  <c r="G51" i="1" s="1"/>
  <c r="H57" i="1"/>
  <c r="D57" i="1"/>
  <c r="L57" i="1"/>
  <c r="A58" i="1"/>
  <c r="N58" i="1"/>
  <c r="E51" i="1"/>
  <c r="C52" i="1" s="1"/>
  <c r="P57" i="1"/>
  <c r="I51" i="1" l="1"/>
  <c r="G52" i="1" s="1"/>
  <c r="H58" i="1"/>
  <c r="L58" i="1"/>
  <c r="D58" i="1"/>
  <c r="A59" i="1"/>
  <c r="N59" i="1"/>
  <c r="E52" i="1"/>
  <c r="C53" i="1" s="1"/>
  <c r="P58" i="1"/>
  <c r="I52" i="1" l="1"/>
  <c r="G53" i="1" s="1"/>
  <c r="E53" i="1"/>
  <c r="C54" i="1" s="1"/>
  <c r="H59" i="1"/>
  <c r="D59" i="1"/>
  <c r="L59" i="1"/>
  <c r="A60" i="1"/>
  <c r="N60" i="1"/>
  <c r="P59" i="1"/>
  <c r="I53" i="1" l="1"/>
  <c r="G54" i="1" s="1"/>
  <c r="E54" i="1"/>
  <c r="C55" i="1" s="1"/>
  <c r="P60" i="1"/>
  <c r="H60" i="1"/>
  <c r="L60" i="1"/>
  <c r="D60" i="1"/>
  <c r="N61" i="1"/>
  <c r="A61" i="1"/>
  <c r="I54" i="1" l="1"/>
  <c r="G55" i="1" s="1"/>
  <c r="E55" i="1"/>
  <c r="C56" i="1" s="1"/>
  <c r="H61" i="1"/>
  <c r="D61" i="1"/>
  <c r="L61" i="1"/>
  <c r="A62" i="1"/>
  <c r="N62" i="1"/>
  <c r="P61" i="1"/>
  <c r="I55" i="1" l="1"/>
  <c r="G56" i="1" s="1"/>
  <c r="E56" i="1"/>
  <c r="C57" i="1" s="1"/>
  <c r="P62" i="1"/>
  <c r="H62" i="1"/>
  <c r="L62" i="1"/>
  <c r="D62" i="1"/>
  <c r="A63" i="1"/>
  <c r="N63" i="1"/>
  <c r="I56" i="1" l="1"/>
  <c r="G57" i="1" s="1"/>
  <c r="E57" i="1"/>
  <c r="C58" i="1" s="1"/>
  <c r="P63" i="1"/>
  <c r="H63" i="1"/>
  <c r="D63" i="1"/>
  <c r="L63" i="1"/>
  <c r="A64" i="1"/>
  <c r="N64" i="1"/>
  <c r="I57" i="1" l="1"/>
  <c r="G58" i="1" s="1"/>
  <c r="E58" i="1"/>
  <c r="C59" i="1" s="1"/>
  <c r="P64" i="1"/>
  <c r="H64" i="1"/>
  <c r="L64" i="1"/>
  <c r="D64" i="1"/>
  <c r="A65" i="1"/>
  <c r="N65" i="1"/>
  <c r="I58" i="1" l="1"/>
  <c r="G59" i="1" s="1"/>
  <c r="E59" i="1"/>
  <c r="C60" i="1" s="1"/>
  <c r="P65" i="1"/>
  <c r="H65" i="1"/>
  <c r="D65" i="1"/>
  <c r="L65" i="1"/>
  <c r="N66" i="1"/>
  <c r="A66" i="1"/>
  <c r="I59" i="1" l="1"/>
  <c r="G60" i="1" s="1"/>
  <c r="E60" i="1"/>
  <c r="C61" i="1" s="1"/>
  <c r="H66" i="1"/>
  <c r="L66" i="1"/>
  <c r="D66" i="1"/>
  <c r="A67" i="1"/>
  <c r="N67" i="1"/>
  <c r="P66" i="1"/>
  <c r="I60" i="1" l="1"/>
  <c r="G61" i="1" s="1"/>
  <c r="P67" i="1"/>
  <c r="H67" i="1"/>
  <c r="D67" i="1"/>
  <c r="L67" i="1"/>
  <c r="A68" i="1"/>
  <c r="N68" i="1"/>
  <c r="E61" i="1"/>
  <c r="C62" i="1" s="1"/>
  <c r="E62" i="1" l="1"/>
  <c r="C63" i="1" s="1"/>
  <c r="I61" i="1"/>
  <c r="G62" i="1" s="1"/>
  <c r="P68" i="1"/>
  <c r="H68" i="1"/>
  <c r="D68" i="1"/>
  <c r="L68" i="1"/>
  <c r="N69" i="1"/>
  <c r="A69" i="1"/>
  <c r="E63" i="1" l="1"/>
  <c r="C64" i="1" s="1"/>
  <c r="H69" i="1"/>
  <c r="D69" i="1"/>
  <c r="L69" i="1"/>
  <c r="A70" i="1"/>
  <c r="N70" i="1"/>
  <c r="I62" i="1"/>
  <c r="G63" i="1" s="1"/>
  <c r="P69" i="1"/>
  <c r="E64" i="1" l="1"/>
  <c r="C65" i="1" s="1"/>
  <c r="H70" i="1"/>
  <c r="L70" i="1"/>
  <c r="D70" i="1"/>
  <c r="N71" i="1"/>
  <c r="A71" i="1"/>
  <c r="I63" i="1"/>
  <c r="G64" i="1" s="1"/>
  <c r="P70" i="1"/>
  <c r="E65" i="1" l="1"/>
  <c r="C66" i="1" s="1"/>
  <c r="P71" i="1"/>
  <c r="I64" i="1"/>
  <c r="G65" i="1" s="1"/>
  <c r="H71" i="1"/>
  <c r="D71" i="1"/>
  <c r="L71" i="1"/>
  <c r="A72" i="1"/>
  <c r="N72" i="1"/>
  <c r="E66" i="1" l="1"/>
  <c r="C67" i="1" s="1"/>
  <c r="I65" i="1"/>
  <c r="G66" i="1" s="1"/>
  <c r="P72" i="1"/>
  <c r="H72" i="1"/>
  <c r="D72" i="1"/>
  <c r="L72" i="1"/>
  <c r="A73" i="1"/>
  <c r="N73" i="1"/>
  <c r="E67" i="1" l="1"/>
  <c r="C68" i="1" s="1"/>
  <c r="P73" i="1"/>
  <c r="I66" i="1"/>
  <c r="G67" i="1" s="1"/>
  <c r="H73" i="1"/>
  <c r="D73" i="1"/>
  <c r="L73" i="1"/>
  <c r="N74" i="1"/>
  <c r="A74" i="1"/>
  <c r="E68" i="1" l="1"/>
  <c r="C69" i="1" s="1"/>
  <c r="I67" i="1"/>
  <c r="G68" i="1" s="1"/>
  <c r="H74" i="1"/>
  <c r="L74" i="1"/>
  <c r="D74" i="1"/>
  <c r="N75" i="1"/>
  <c r="A75" i="1"/>
  <c r="P74" i="1"/>
  <c r="E69" i="1" l="1"/>
  <c r="C70" i="1" s="1"/>
  <c r="I68" i="1"/>
  <c r="G69" i="1" s="1"/>
  <c r="H75" i="1"/>
  <c r="D75" i="1"/>
  <c r="L75" i="1"/>
  <c r="N76" i="1"/>
  <c r="A76" i="1"/>
  <c r="P75" i="1"/>
  <c r="E70" i="1" l="1"/>
  <c r="C71" i="1" s="1"/>
  <c r="I69" i="1"/>
  <c r="G70" i="1" s="1"/>
  <c r="H76" i="1"/>
  <c r="L76" i="1"/>
  <c r="D76" i="1"/>
  <c r="A77" i="1"/>
  <c r="N77" i="1"/>
  <c r="P76" i="1"/>
  <c r="E71" i="1" l="1"/>
  <c r="C72" i="1" s="1"/>
  <c r="P77" i="1"/>
  <c r="H77" i="1"/>
  <c r="D77" i="1"/>
  <c r="L77" i="1"/>
  <c r="N78" i="1"/>
  <c r="A78" i="1"/>
  <c r="I70" i="1"/>
  <c r="G71" i="1" s="1"/>
  <c r="E72" i="1" l="1"/>
  <c r="C73" i="1" s="1"/>
  <c r="I71" i="1"/>
  <c r="G72" i="1" s="1"/>
  <c r="H78" i="1"/>
  <c r="L78" i="1"/>
  <c r="D78" i="1"/>
  <c r="N79" i="1"/>
  <c r="A79" i="1"/>
  <c r="P78" i="1"/>
  <c r="E73" i="1" l="1"/>
  <c r="C74" i="1" s="1"/>
  <c r="I72" i="1"/>
  <c r="G73" i="1" s="1"/>
  <c r="H79" i="1"/>
  <c r="D79" i="1"/>
  <c r="L79" i="1"/>
  <c r="A80" i="1"/>
  <c r="N80" i="1"/>
  <c r="P79" i="1"/>
  <c r="E74" i="1" l="1"/>
  <c r="C75" i="1" s="1"/>
  <c r="H80" i="1"/>
  <c r="L80" i="1"/>
  <c r="D80" i="1"/>
  <c r="A81" i="1"/>
  <c r="N81" i="1"/>
  <c r="I73" i="1"/>
  <c r="G74" i="1" s="1"/>
  <c r="P80" i="1"/>
  <c r="E75" i="1" l="1"/>
  <c r="C76" i="1" s="1"/>
  <c r="H81" i="1"/>
  <c r="D81" i="1"/>
  <c r="L81" i="1"/>
  <c r="N82" i="1"/>
  <c r="A82" i="1"/>
  <c r="I74" i="1"/>
  <c r="G75" i="1" s="1"/>
  <c r="P81" i="1"/>
  <c r="I75" i="1" l="1"/>
  <c r="G76" i="1" s="1"/>
  <c r="P82" i="1"/>
  <c r="E76" i="1"/>
  <c r="C77" i="1"/>
  <c r="H82" i="1"/>
  <c r="L82" i="1"/>
  <c r="D82" i="1"/>
  <c r="A83" i="1"/>
  <c r="N83" i="1"/>
  <c r="I76" i="1" l="1"/>
  <c r="G77" i="1" s="1"/>
  <c r="E77" i="1"/>
  <c r="C78" i="1" s="1"/>
  <c r="P83" i="1"/>
  <c r="H83" i="1"/>
  <c r="D83" i="1"/>
  <c r="L83" i="1"/>
  <c r="A84" i="1"/>
  <c r="N84" i="1"/>
  <c r="E78" i="1" l="1"/>
  <c r="C79" i="1" s="1"/>
  <c r="P84" i="1"/>
  <c r="I77" i="1"/>
  <c r="G78" i="1" s="1"/>
  <c r="H84" i="1"/>
  <c r="L84" i="1"/>
  <c r="D84" i="1"/>
  <c r="N85" i="1"/>
  <c r="A85" i="1"/>
  <c r="E79" i="1" l="1"/>
  <c r="C80" i="1" s="1"/>
  <c r="I78" i="1"/>
  <c r="G79" i="1" s="1"/>
  <c r="H85" i="1"/>
  <c r="D85" i="1"/>
  <c r="L85" i="1"/>
  <c r="N86" i="1"/>
  <c r="A86" i="1"/>
  <c r="P85" i="1"/>
  <c r="E80" i="1" l="1"/>
  <c r="C81" i="1" s="1"/>
  <c r="H86" i="1"/>
  <c r="L86" i="1"/>
  <c r="D86" i="1"/>
  <c r="A87" i="1"/>
  <c r="N87" i="1"/>
  <c r="P86" i="1"/>
  <c r="I79" i="1"/>
  <c r="G80" i="1" s="1"/>
  <c r="E81" i="1" l="1"/>
  <c r="C82" i="1" s="1"/>
  <c r="I80" i="1"/>
  <c r="G81" i="1" s="1"/>
  <c r="H87" i="1"/>
  <c r="D87" i="1"/>
  <c r="L87" i="1"/>
  <c r="N88" i="1"/>
  <c r="A88" i="1"/>
  <c r="P87" i="1"/>
  <c r="E82" i="1" l="1"/>
  <c r="C83" i="1" s="1"/>
  <c r="I81" i="1"/>
  <c r="G82" i="1" s="1"/>
  <c r="H88" i="1"/>
  <c r="L88" i="1"/>
  <c r="D88" i="1"/>
  <c r="N89" i="1"/>
  <c r="A89" i="1"/>
  <c r="P88" i="1"/>
  <c r="E83" i="1" l="1"/>
  <c r="C84" i="1" s="1"/>
  <c r="I82" i="1"/>
  <c r="G83" i="1" s="1"/>
  <c r="H89" i="1"/>
  <c r="D89" i="1"/>
  <c r="L89" i="1"/>
  <c r="A90" i="1"/>
  <c r="N90" i="1"/>
  <c r="P89" i="1"/>
  <c r="E84" i="1" l="1"/>
  <c r="C85" i="1" s="1"/>
  <c r="P90" i="1"/>
  <c r="H90" i="1"/>
  <c r="L90" i="1"/>
  <c r="D90" i="1"/>
  <c r="A91" i="1"/>
  <c r="N91" i="1"/>
  <c r="I83" i="1"/>
  <c r="G84" i="1" s="1"/>
  <c r="I84" i="1" l="1"/>
  <c r="G85" i="1" s="1"/>
  <c r="E85" i="1"/>
  <c r="C86" i="1" s="1"/>
  <c r="P91" i="1"/>
  <c r="D91" i="1"/>
  <c r="H91" i="1"/>
  <c r="L91" i="1"/>
  <c r="N92" i="1"/>
  <c r="A92" i="1"/>
  <c r="I85" i="1" l="1"/>
  <c r="G86" i="1" s="1"/>
  <c r="E86" i="1"/>
  <c r="C87" i="1" s="1"/>
  <c r="L92" i="1"/>
  <c r="D92" i="1"/>
  <c r="H92" i="1"/>
  <c r="N93" i="1"/>
  <c r="A93" i="1"/>
  <c r="P92" i="1"/>
  <c r="I86" i="1" l="1"/>
  <c r="G87" i="1" s="1"/>
  <c r="E87" i="1"/>
  <c r="C88" i="1" s="1"/>
  <c r="D93" i="1"/>
  <c r="L93" i="1"/>
  <c r="H93" i="1"/>
  <c r="A94" i="1"/>
  <c r="N94" i="1"/>
  <c r="P93" i="1"/>
  <c r="I87" i="1" l="1"/>
  <c r="G88" i="1" s="1"/>
  <c r="E88" i="1"/>
  <c r="C89" i="1" s="1"/>
  <c r="P94" i="1"/>
  <c r="L94" i="1"/>
  <c r="H94" i="1"/>
  <c r="D94" i="1"/>
  <c r="A95" i="1"/>
  <c r="N95" i="1"/>
  <c r="I88" i="1" l="1"/>
  <c r="G89" i="1" s="1"/>
  <c r="E89" i="1"/>
  <c r="C90" i="1" s="1"/>
  <c r="P95" i="1"/>
  <c r="D95" i="1"/>
  <c r="L95" i="1"/>
  <c r="H95" i="1"/>
  <c r="N96" i="1"/>
  <c r="A96" i="1"/>
  <c r="E90" i="1" l="1"/>
  <c r="C91" i="1" s="1"/>
  <c r="L96" i="1"/>
  <c r="H96" i="1"/>
  <c r="D96" i="1"/>
  <c r="A97" i="1"/>
  <c r="N97" i="1"/>
  <c r="I89" i="1"/>
  <c r="G90" i="1"/>
  <c r="P96" i="1"/>
  <c r="E91" i="1" l="1"/>
  <c r="C92" i="1" s="1"/>
  <c r="D97" i="1"/>
  <c r="H97" i="1"/>
  <c r="L97" i="1"/>
  <c r="A98" i="1"/>
  <c r="N98" i="1"/>
  <c r="I90" i="1"/>
  <c r="G91" i="1" s="1"/>
  <c r="P97" i="1"/>
  <c r="E92" i="1" l="1"/>
  <c r="C93" i="1" s="1"/>
  <c r="I91" i="1"/>
  <c r="G92" i="1" s="1"/>
  <c r="L98" i="1"/>
  <c r="D98" i="1"/>
  <c r="H98" i="1"/>
  <c r="N99" i="1"/>
  <c r="A99" i="1"/>
  <c r="P98" i="1"/>
  <c r="E93" i="1" l="1"/>
  <c r="C94" i="1" s="1"/>
  <c r="D99" i="1"/>
  <c r="H99" i="1"/>
  <c r="L99" i="1"/>
  <c r="N100" i="1"/>
  <c r="A100" i="1"/>
  <c r="P99" i="1"/>
  <c r="I92" i="1"/>
  <c r="G93" i="1" s="1"/>
  <c r="I93" i="1" l="1"/>
  <c r="G94" i="1" s="1"/>
  <c r="E94" i="1"/>
  <c r="C95" i="1" s="1"/>
  <c r="P100" i="1"/>
  <c r="L100" i="1"/>
  <c r="D100" i="1"/>
  <c r="H100" i="1"/>
  <c r="A101" i="1"/>
  <c r="N101" i="1"/>
  <c r="I94" i="1" l="1"/>
  <c r="G95" i="1" s="1"/>
  <c r="E95" i="1"/>
  <c r="C96" i="1" s="1"/>
  <c r="P101" i="1"/>
  <c r="D101" i="1"/>
  <c r="L101" i="1"/>
  <c r="H101" i="1"/>
  <c r="N102" i="1"/>
  <c r="A102" i="1"/>
  <c r="I95" i="1" l="1"/>
  <c r="G96" i="1" s="1"/>
  <c r="E96" i="1"/>
  <c r="C97" i="1" s="1"/>
  <c r="L102" i="1"/>
  <c r="H102" i="1"/>
  <c r="D102" i="1"/>
  <c r="A103" i="1"/>
  <c r="N103" i="1"/>
  <c r="P102" i="1"/>
  <c r="E97" i="1" l="1"/>
  <c r="C98" i="1" s="1"/>
  <c r="P103" i="1"/>
  <c r="D103" i="1"/>
  <c r="L103" i="1"/>
  <c r="H103" i="1"/>
  <c r="A104" i="1"/>
  <c r="N104" i="1"/>
  <c r="I96" i="1"/>
  <c r="G97" i="1" s="1"/>
  <c r="I97" i="1" l="1"/>
  <c r="G98" i="1" s="1"/>
  <c r="E98" i="1"/>
  <c r="C99" i="1" s="1"/>
  <c r="P104" i="1"/>
  <c r="L104" i="1"/>
  <c r="H104" i="1"/>
  <c r="D104" i="1"/>
  <c r="A105" i="1"/>
  <c r="N105" i="1"/>
  <c r="I98" i="1" l="1"/>
  <c r="G99" i="1" s="1"/>
  <c r="P105" i="1"/>
  <c r="E99" i="1"/>
  <c r="C100" i="1" s="1"/>
  <c r="D105" i="1"/>
  <c r="L105" i="1"/>
  <c r="H105" i="1"/>
  <c r="N106" i="1"/>
  <c r="A106" i="1"/>
  <c r="I99" i="1" l="1"/>
  <c r="G100" i="1" s="1"/>
  <c r="E100" i="1"/>
  <c r="C101" i="1" s="1"/>
  <c r="L106" i="1"/>
  <c r="H106" i="1"/>
  <c r="D106" i="1"/>
  <c r="A107" i="1"/>
  <c r="N107" i="1"/>
  <c r="P106" i="1"/>
  <c r="I100" i="1" l="1"/>
  <c r="G101" i="1" s="1"/>
  <c r="E101" i="1"/>
  <c r="C102" i="1" s="1"/>
  <c r="D107" i="1"/>
  <c r="H107" i="1"/>
  <c r="L107" i="1"/>
  <c r="A108" i="1"/>
  <c r="N108" i="1"/>
  <c r="P107" i="1"/>
  <c r="I101" i="1" l="1"/>
  <c r="G102" i="1" s="1"/>
  <c r="E102" i="1"/>
  <c r="C103" i="1" s="1"/>
  <c r="P108" i="1"/>
  <c r="L108" i="1"/>
  <c r="D108" i="1"/>
  <c r="H108" i="1"/>
  <c r="N109" i="1"/>
  <c r="A109" i="1"/>
  <c r="E103" i="1" l="1"/>
  <c r="C104" i="1" s="1"/>
  <c r="D109" i="1"/>
  <c r="L109" i="1"/>
  <c r="H109" i="1"/>
  <c r="A110" i="1"/>
  <c r="N110" i="1"/>
  <c r="I102" i="1"/>
  <c r="G103" i="1" s="1"/>
  <c r="P109" i="1"/>
  <c r="E104" i="1" l="1"/>
  <c r="C105" i="1" s="1"/>
  <c r="L110" i="1"/>
  <c r="H110" i="1"/>
  <c r="D110" i="1"/>
  <c r="N111" i="1"/>
  <c r="A111" i="1"/>
  <c r="I103" i="1"/>
  <c r="G104" i="1" s="1"/>
  <c r="P110" i="1"/>
  <c r="E105" i="1" l="1"/>
  <c r="C106" i="1" s="1"/>
  <c r="P111" i="1"/>
  <c r="I104" i="1"/>
  <c r="G105" i="1" s="1"/>
  <c r="D111" i="1"/>
  <c r="L111" i="1"/>
  <c r="H111" i="1"/>
  <c r="A112" i="1"/>
  <c r="N112" i="1"/>
  <c r="E106" i="1" l="1"/>
  <c r="C107" i="1" s="1"/>
  <c r="I105" i="1"/>
  <c r="G106" i="1" s="1"/>
  <c r="P112" i="1"/>
  <c r="L112" i="1"/>
  <c r="H112" i="1"/>
  <c r="D112" i="1"/>
  <c r="A113" i="1"/>
  <c r="N113" i="1"/>
  <c r="E107" i="1" l="1"/>
  <c r="C108" i="1" s="1"/>
  <c r="I106" i="1"/>
  <c r="G107" i="1" s="1"/>
  <c r="P113" i="1"/>
  <c r="D113" i="1"/>
  <c r="H113" i="1"/>
  <c r="L113" i="1"/>
  <c r="N114" i="1"/>
  <c r="A114" i="1"/>
  <c r="E108" i="1" l="1"/>
  <c r="C109" i="1" s="1"/>
  <c r="I107" i="1"/>
  <c r="G108" i="1" s="1"/>
  <c r="L114" i="1"/>
  <c r="D114" i="1"/>
  <c r="H114" i="1"/>
  <c r="N115" i="1"/>
  <c r="A115" i="1"/>
  <c r="P114" i="1"/>
  <c r="E109" i="1" l="1"/>
  <c r="C110" i="1" s="1"/>
  <c r="D115" i="1"/>
  <c r="H115" i="1"/>
  <c r="L115" i="1"/>
  <c r="N116" i="1"/>
  <c r="A116" i="1"/>
  <c r="P115" i="1"/>
  <c r="I108" i="1"/>
  <c r="G109" i="1" s="1"/>
  <c r="E110" i="1" l="1"/>
  <c r="C111" i="1" s="1"/>
  <c r="I109" i="1"/>
  <c r="G110" i="1" s="1"/>
  <c r="P116" i="1"/>
  <c r="L116" i="1"/>
  <c r="D116" i="1"/>
  <c r="H116" i="1"/>
  <c r="A117" i="1"/>
  <c r="N117" i="1"/>
  <c r="I110" i="1" l="1"/>
  <c r="G111" i="1" s="1"/>
  <c r="P117" i="1"/>
  <c r="E111" i="1"/>
  <c r="C112" i="1" s="1"/>
  <c r="D117" i="1"/>
  <c r="L117" i="1"/>
  <c r="H117" i="1"/>
  <c r="N118" i="1"/>
  <c r="A118" i="1"/>
  <c r="I111" i="1" l="1"/>
  <c r="G112" i="1" s="1"/>
  <c r="E112" i="1"/>
  <c r="C113" i="1" s="1"/>
  <c r="L118" i="1"/>
  <c r="H118" i="1"/>
  <c r="D118" i="1"/>
  <c r="N119" i="1"/>
  <c r="A119" i="1"/>
  <c r="P118" i="1"/>
  <c r="E113" i="1" l="1"/>
  <c r="C114" i="1" s="1"/>
  <c r="D119" i="1"/>
  <c r="L119" i="1"/>
  <c r="H119" i="1"/>
  <c r="A120" i="1"/>
  <c r="N120" i="1"/>
  <c r="P119" i="1"/>
  <c r="I112" i="1"/>
  <c r="G113" i="1" s="1"/>
  <c r="I113" i="1" l="1"/>
  <c r="G114" i="1" s="1"/>
  <c r="E114" i="1"/>
  <c r="C115" i="1" s="1"/>
  <c r="L120" i="1"/>
  <c r="H120" i="1"/>
  <c r="D120" i="1"/>
  <c r="A121" i="1"/>
  <c r="N121" i="1"/>
  <c r="P120" i="1"/>
  <c r="I114" i="1" l="1"/>
  <c r="G115" i="1" s="1"/>
  <c r="E115" i="1"/>
  <c r="C116" i="1" s="1"/>
  <c r="P121" i="1"/>
  <c r="D121" i="1"/>
  <c r="L121" i="1"/>
  <c r="H121" i="1"/>
  <c r="N122" i="1"/>
  <c r="A122" i="1"/>
  <c r="I115" i="1" l="1"/>
  <c r="G116" i="1" s="1"/>
  <c r="E116" i="1"/>
  <c r="C117" i="1" s="1"/>
  <c r="L122" i="1"/>
  <c r="H122" i="1"/>
  <c r="D122" i="1"/>
  <c r="N123" i="1"/>
  <c r="A123" i="1"/>
  <c r="P122" i="1"/>
  <c r="I116" i="1" l="1"/>
  <c r="G117" i="1" s="1"/>
  <c r="E117" i="1"/>
  <c r="C118" i="1" s="1"/>
  <c r="D123" i="1"/>
  <c r="H123" i="1"/>
  <c r="L123" i="1"/>
  <c r="A124" i="1"/>
  <c r="N124" i="1"/>
  <c r="P123" i="1"/>
  <c r="I117" i="1" l="1"/>
  <c r="G118" i="1" s="1"/>
  <c r="E118" i="1"/>
  <c r="C119" i="1" s="1"/>
  <c r="L124" i="1"/>
  <c r="D124" i="1"/>
  <c r="H124" i="1"/>
  <c r="A125" i="1"/>
  <c r="N125" i="1"/>
  <c r="P124" i="1"/>
  <c r="I118" i="1" l="1"/>
  <c r="G119" i="1" s="1"/>
  <c r="E119" i="1"/>
  <c r="C120" i="1" s="1"/>
  <c r="P125" i="1"/>
  <c r="D125" i="1"/>
  <c r="L125" i="1"/>
  <c r="H125" i="1"/>
  <c r="A126" i="1"/>
  <c r="N126" i="1"/>
  <c r="I119" i="1" l="1"/>
  <c r="G120" i="1" s="1"/>
  <c r="E120" i="1"/>
  <c r="C121" i="1" s="1"/>
  <c r="P126" i="1"/>
  <c r="L126" i="1"/>
  <c r="H126" i="1"/>
  <c r="D126" i="1"/>
  <c r="A127" i="1"/>
  <c r="N127" i="1"/>
  <c r="I120" i="1" l="1"/>
  <c r="G121" i="1" s="1"/>
  <c r="E121" i="1"/>
  <c r="C122" i="1" s="1"/>
  <c r="P127" i="1"/>
  <c r="D127" i="1"/>
  <c r="L127" i="1"/>
  <c r="H127" i="1"/>
  <c r="N128" i="1"/>
  <c r="A128" i="1"/>
  <c r="I121" i="1" l="1"/>
  <c r="G122" i="1" s="1"/>
  <c r="E122" i="1"/>
  <c r="C123" i="1" s="1"/>
  <c r="L128" i="1"/>
  <c r="H128" i="1"/>
  <c r="D128" i="1"/>
  <c r="A129" i="1"/>
  <c r="N129" i="1"/>
  <c r="P128" i="1"/>
  <c r="I122" i="1" l="1"/>
  <c r="G123" i="1" s="1"/>
  <c r="D129" i="1"/>
  <c r="H129" i="1"/>
  <c r="L129" i="1"/>
  <c r="A130" i="1"/>
  <c r="N130" i="1"/>
  <c r="E123" i="1"/>
  <c r="C124" i="1" s="1"/>
  <c r="P129" i="1"/>
  <c r="I123" i="1" l="1"/>
  <c r="G124" i="1" s="1"/>
  <c r="L130" i="1"/>
  <c r="D130" i="1"/>
  <c r="H130" i="1"/>
  <c r="N131" i="1"/>
  <c r="A131" i="1"/>
  <c r="E124" i="1"/>
  <c r="C125" i="1" s="1"/>
  <c r="P130" i="1"/>
  <c r="I124" i="1" l="1"/>
  <c r="G125" i="1" s="1"/>
  <c r="P131" i="1"/>
  <c r="E125" i="1"/>
  <c r="C126" i="1" s="1"/>
  <c r="D131" i="1"/>
  <c r="H131" i="1"/>
  <c r="L131" i="1"/>
  <c r="N132" i="1"/>
  <c r="A132" i="1"/>
  <c r="I125" i="1" l="1"/>
  <c r="G126" i="1" s="1"/>
  <c r="E126" i="1"/>
  <c r="C127" i="1" s="1"/>
  <c r="L132" i="1"/>
  <c r="D132" i="1"/>
  <c r="H132" i="1"/>
  <c r="A133" i="1"/>
  <c r="N133" i="1"/>
  <c r="P132" i="1"/>
  <c r="I126" i="1" l="1"/>
  <c r="G127" i="1" s="1"/>
  <c r="P133" i="1"/>
  <c r="D133" i="1"/>
  <c r="L133" i="1"/>
  <c r="H133" i="1"/>
  <c r="A134" i="1"/>
  <c r="N134" i="1"/>
  <c r="E127" i="1"/>
  <c r="C128" i="1" s="1"/>
  <c r="I127" i="1" l="1"/>
  <c r="G128" i="1" s="1"/>
  <c r="E128" i="1"/>
  <c r="C129" i="1" s="1"/>
  <c r="P134" i="1"/>
  <c r="L134" i="1"/>
  <c r="H134" i="1"/>
  <c r="D134" i="1"/>
  <c r="N135" i="1"/>
  <c r="A135" i="1"/>
  <c r="I128" i="1" l="1"/>
  <c r="G129" i="1" s="1"/>
  <c r="E129" i="1"/>
  <c r="C130" i="1" s="1"/>
  <c r="D135" i="1"/>
  <c r="L135" i="1"/>
  <c r="H135" i="1"/>
  <c r="A136" i="1"/>
  <c r="N136" i="1"/>
  <c r="P135" i="1"/>
  <c r="I129" i="1" l="1"/>
  <c r="G130" i="1" s="1"/>
  <c r="P136" i="1"/>
  <c r="L136" i="1"/>
  <c r="H136" i="1"/>
  <c r="D136" i="1"/>
  <c r="A137" i="1"/>
  <c r="N137" i="1"/>
  <c r="E130" i="1"/>
  <c r="C131" i="1" s="1"/>
  <c r="E131" i="1" l="1"/>
  <c r="C132" i="1" s="1"/>
  <c r="I130" i="1"/>
  <c r="G131" i="1" s="1"/>
  <c r="P137" i="1"/>
  <c r="D137" i="1"/>
  <c r="L137" i="1"/>
  <c r="H137" i="1"/>
  <c r="A138" i="1"/>
  <c r="N138" i="1"/>
  <c r="E132" i="1" l="1"/>
  <c r="C133" i="1" s="1"/>
  <c r="I131" i="1"/>
  <c r="G132" i="1" s="1"/>
  <c r="P138" i="1"/>
  <c r="L138" i="1"/>
  <c r="H138" i="1"/>
  <c r="D138" i="1"/>
  <c r="A139" i="1"/>
  <c r="N139" i="1"/>
  <c r="E133" i="1" l="1"/>
  <c r="C134" i="1" s="1"/>
  <c r="P139" i="1"/>
  <c r="I132" i="1"/>
  <c r="G133" i="1"/>
  <c r="D139" i="1"/>
  <c r="H139" i="1"/>
  <c r="L139" i="1"/>
  <c r="N140" i="1"/>
  <c r="A140" i="1"/>
  <c r="E134" i="1" l="1"/>
  <c r="C135" i="1" s="1"/>
  <c r="I133" i="1"/>
  <c r="G134" i="1" s="1"/>
  <c r="H140" i="1"/>
  <c r="L140" i="1"/>
  <c r="D140" i="1"/>
  <c r="A141" i="1"/>
  <c r="N141" i="1"/>
  <c r="P140" i="1"/>
  <c r="E135" i="1" l="1"/>
  <c r="C136" i="1" s="1"/>
  <c r="I134" i="1"/>
  <c r="G135" i="1" s="1"/>
  <c r="P141" i="1"/>
  <c r="D141" i="1"/>
  <c r="H141" i="1"/>
  <c r="L141" i="1"/>
  <c r="A142" i="1"/>
  <c r="N142" i="1"/>
  <c r="E136" i="1" l="1"/>
  <c r="C137" i="1" s="1"/>
  <c r="I135" i="1"/>
  <c r="G136" i="1" s="1"/>
  <c r="P142" i="1"/>
  <c r="H142" i="1"/>
  <c r="L142" i="1"/>
  <c r="D142" i="1"/>
  <c r="A143" i="1"/>
  <c r="N143" i="1"/>
  <c r="E137" i="1" l="1"/>
  <c r="C138" i="1" s="1"/>
  <c r="P143" i="1"/>
  <c r="I136" i="1"/>
  <c r="G137" i="1"/>
  <c r="D143" i="1"/>
  <c r="H143" i="1"/>
  <c r="L143" i="1"/>
  <c r="N144" i="1"/>
  <c r="A144" i="1"/>
  <c r="E138" i="1" l="1"/>
  <c r="C139" i="1" s="1"/>
  <c r="I137" i="1"/>
  <c r="G138" i="1" s="1"/>
  <c r="H144" i="1"/>
  <c r="L144" i="1"/>
  <c r="D144" i="1"/>
  <c r="N145" i="1"/>
  <c r="A145" i="1"/>
  <c r="P144" i="1"/>
  <c r="E139" i="1" l="1"/>
  <c r="C140" i="1" s="1"/>
  <c r="I138" i="1"/>
  <c r="G139" i="1" s="1"/>
  <c r="D145" i="1"/>
  <c r="H145" i="1"/>
  <c r="L145" i="1"/>
  <c r="A146" i="1"/>
  <c r="N146" i="1"/>
  <c r="P145" i="1"/>
  <c r="E140" i="1" l="1"/>
  <c r="C141" i="1" s="1"/>
  <c r="I139" i="1"/>
  <c r="G140" i="1" s="1"/>
  <c r="H146" i="1"/>
  <c r="L146" i="1"/>
  <c r="D146" i="1"/>
  <c r="A147" i="1"/>
  <c r="N147" i="1"/>
  <c r="P146" i="1"/>
  <c r="E141" i="1" l="1"/>
  <c r="C142" i="1" s="1"/>
  <c r="P147" i="1"/>
  <c r="D147" i="1"/>
  <c r="H147" i="1"/>
  <c r="L147" i="1"/>
  <c r="A148" i="1"/>
  <c r="N148" i="1"/>
  <c r="I140" i="1"/>
  <c r="G141" i="1" s="1"/>
  <c r="I141" i="1" l="1"/>
  <c r="G142" i="1" s="1"/>
  <c r="E142" i="1"/>
  <c r="C143" i="1" s="1"/>
  <c r="P148" i="1"/>
  <c r="H148" i="1"/>
  <c r="L148" i="1"/>
  <c r="D148" i="1"/>
  <c r="A149" i="1"/>
  <c r="N149" i="1"/>
  <c r="I142" i="1" l="1"/>
  <c r="G143" i="1" s="1"/>
  <c r="E143" i="1"/>
  <c r="C144" i="1" s="1"/>
  <c r="P149" i="1"/>
  <c r="D149" i="1"/>
  <c r="H149" i="1"/>
  <c r="L149" i="1"/>
  <c r="A150" i="1"/>
  <c r="N150" i="1"/>
  <c r="I143" i="1" l="1"/>
  <c r="G144" i="1" s="1"/>
  <c r="E144" i="1"/>
  <c r="C145" i="1" s="1"/>
  <c r="P150" i="1"/>
  <c r="H150" i="1"/>
  <c r="L150" i="1"/>
  <c r="D150" i="1"/>
  <c r="A151" i="1"/>
  <c r="N151" i="1"/>
  <c r="I144" i="1" l="1"/>
  <c r="G145" i="1" s="1"/>
  <c r="E145" i="1"/>
  <c r="C146" i="1" s="1"/>
  <c r="P151" i="1"/>
  <c r="D151" i="1"/>
  <c r="H151" i="1"/>
  <c r="L151" i="1"/>
  <c r="N152" i="1"/>
  <c r="A152" i="1"/>
  <c r="I145" i="1" l="1"/>
  <c r="G146" i="1" s="1"/>
  <c r="E146" i="1"/>
  <c r="C147" i="1" s="1"/>
  <c r="H152" i="1"/>
  <c r="L152" i="1"/>
  <c r="D152" i="1"/>
  <c r="N153" i="1"/>
  <c r="A153" i="1"/>
  <c r="P152" i="1"/>
  <c r="I146" i="1" l="1"/>
  <c r="G147" i="1" s="1"/>
  <c r="E147" i="1"/>
  <c r="C148" i="1" s="1"/>
  <c r="P153" i="1"/>
  <c r="D153" i="1"/>
  <c r="H153" i="1"/>
  <c r="L153" i="1"/>
  <c r="N154" i="1"/>
  <c r="A154" i="1"/>
  <c r="I147" i="1" l="1"/>
  <c r="G148" i="1" s="1"/>
  <c r="H154" i="1"/>
  <c r="L154" i="1"/>
  <c r="D154" i="1"/>
  <c r="A155" i="1"/>
  <c r="N155" i="1"/>
  <c r="E148" i="1"/>
  <c r="C149" i="1" s="1"/>
  <c r="P154" i="1"/>
  <c r="I148" i="1" l="1"/>
  <c r="G149" i="1" s="1"/>
  <c r="D155" i="1"/>
  <c r="H155" i="1"/>
  <c r="L155" i="1"/>
  <c r="N156" i="1"/>
  <c r="A156" i="1"/>
  <c r="E149" i="1"/>
  <c r="C150" i="1" s="1"/>
  <c r="P155" i="1"/>
  <c r="I149" i="1" l="1"/>
  <c r="G150" i="1" s="1"/>
  <c r="P156" i="1"/>
  <c r="E150" i="1"/>
  <c r="C151" i="1" s="1"/>
  <c r="H156" i="1"/>
  <c r="L156" i="1"/>
  <c r="D156" i="1"/>
  <c r="A157" i="1"/>
  <c r="N157" i="1"/>
  <c r="I150" i="1" l="1"/>
  <c r="G151" i="1" s="1"/>
  <c r="E151" i="1"/>
  <c r="C152" i="1" s="1"/>
  <c r="P157" i="1"/>
  <c r="D157" i="1"/>
  <c r="H157" i="1"/>
  <c r="L157" i="1"/>
  <c r="N158" i="1"/>
  <c r="A158" i="1"/>
  <c r="I151" i="1" l="1"/>
  <c r="G152" i="1" s="1"/>
  <c r="H158" i="1"/>
  <c r="L158" i="1"/>
  <c r="D158" i="1"/>
  <c r="N159" i="1"/>
  <c r="A159" i="1"/>
  <c r="E152" i="1"/>
  <c r="C153" i="1" s="1"/>
  <c r="P158" i="1"/>
  <c r="I152" i="1" l="1"/>
  <c r="G153" i="1" s="1"/>
  <c r="P159" i="1"/>
  <c r="E153" i="1"/>
  <c r="C154" i="1" s="1"/>
  <c r="D159" i="1"/>
  <c r="H159" i="1"/>
  <c r="L159" i="1"/>
  <c r="N160" i="1"/>
  <c r="A160" i="1"/>
  <c r="I153" i="1" l="1"/>
  <c r="G154" i="1" s="1"/>
  <c r="E154" i="1"/>
  <c r="C155" i="1" s="1"/>
  <c r="H160" i="1"/>
  <c r="L160" i="1"/>
  <c r="D160" i="1"/>
  <c r="N161" i="1"/>
  <c r="A161" i="1"/>
  <c r="P160" i="1"/>
  <c r="E155" i="1" l="1"/>
  <c r="C156" i="1" s="1"/>
  <c r="D161" i="1"/>
  <c r="H161" i="1"/>
  <c r="L161" i="1"/>
  <c r="A162" i="1"/>
  <c r="N162" i="1"/>
  <c r="P161" i="1"/>
  <c r="I154" i="1"/>
  <c r="G155" i="1" s="1"/>
  <c r="I155" i="1" l="1"/>
  <c r="G156" i="1" s="1"/>
  <c r="E156" i="1"/>
  <c r="C157" i="1" s="1"/>
  <c r="H162" i="1"/>
  <c r="L162" i="1"/>
  <c r="D162" i="1"/>
  <c r="N163" i="1"/>
  <c r="A163" i="1"/>
  <c r="P162" i="1"/>
  <c r="I156" i="1" l="1"/>
  <c r="G157" i="1" s="1"/>
  <c r="P163" i="1"/>
  <c r="E157" i="1"/>
  <c r="C158" i="1" s="1"/>
  <c r="D163" i="1"/>
  <c r="H163" i="1"/>
  <c r="L163" i="1"/>
  <c r="N164" i="1"/>
  <c r="A164" i="1"/>
  <c r="I157" i="1" l="1"/>
  <c r="G158" i="1" s="1"/>
  <c r="E158" i="1"/>
  <c r="C159" i="1" s="1"/>
  <c r="H164" i="1"/>
  <c r="L164" i="1"/>
  <c r="D164" i="1"/>
  <c r="A165" i="1"/>
  <c r="N165" i="1"/>
  <c r="P164" i="1"/>
  <c r="I158" i="1" l="1"/>
  <c r="G159" i="1" s="1"/>
  <c r="E159" i="1"/>
  <c r="C160" i="1" s="1"/>
  <c r="P165" i="1"/>
  <c r="D165" i="1"/>
  <c r="H165" i="1"/>
  <c r="L165" i="1"/>
  <c r="A166" i="1"/>
  <c r="N166" i="1"/>
  <c r="I159" i="1" l="1"/>
  <c r="G160" i="1" s="1"/>
  <c r="E160" i="1"/>
  <c r="C161" i="1" s="1"/>
  <c r="P166" i="1"/>
  <c r="H166" i="1"/>
  <c r="L166" i="1"/>
  <c r="D166" i="1"/>
  <c r="A167" i="1"/>
  <c r="N167" i="1"/>
  <c r="I160" i="1" l="1"/>
  <c r="G161" i="1" s="1"/>
  <c r="E161" i="1"/>
  <c r="C162" i="1" s="1"/>
  <c r="P167" i="1"/>
  <c r="D167" i="1"/>
  <c r="H167" i="1"/>
  <c r="L167" i="1"/>
  <c r="N168" i="1"/>
  <c r="A168" i="1"/>
  <c r="I161" i="1" l="1"/>
  <c r="G162" i="1" s="1"/>
  <c r="H168" i="1"/>
  <c r="L168" i="1"/>
  <c r="D168" i="1"/>
  <c r="A169" i="1"/>
  <c r="N169" i="1"/>
  <c r="E162" i="1"/>
  <c r="C163" i="1"/>
  <c r="P168" i="1"/>
  <c r="I162" i="1" l="1"/>
  <c r="G163" i="1" s="1"/>
  <c r="D169" i="1"/>
  <c r="H169" i="1"/>
  <c r="L169" i="1"/>
  <c r="A170" i="1"/>
  <c r="N170" i="1"/>
  <c r="E163" i="1"/>
  <c r="C164" i="1" s="1"/>
  <c r="P169" i="1"/>
  <c r="I163" i="1" l="1"/>
  <c r="G164" i="1" s="1"/>
  <c r="H170" i="1"/>
  <c r="L170" i="1"/>
  <c r="D170" i="1"/>
  <c r="A171" i="1"/>
  <c r="N171" i="1"/>
  <c r="E164" i="1"/>
  <c r="C165" i="1" s="1"/>
  <c r="P170" i="1"/>
  <c r="I164" i="1" l="1"/>
  <c r="G165" i="1" s="1"/>
  <c r="D171" i="1"/>
  <c r="H171" i="1"/>
  <c r="L171" i="1"/>
  <c r="A172" i="1"/>
  <c r="N172" i="1"/>
  <c r="E165" i="1"/>
  <c r="C166" i="1" s="1"/>
  <c r="P171" i="1"/>
  <c r="I165" i="1" l="1"/>
  <c r="G166" i="1" s="1"/>
  <c r="H172" i="1"/>
  <c r="L172" i="1"/>
  <c r="D172" i="1"/>
  <c r="N173" i="1"/>
  <c r="A173" i="1"/>
  <c r="E166" i="1"/>
  <c r="C167" i="1" s="1"/>
  <c r="P172" i="1"/>
  <c r="I166" i="1" l="1"/>
  <c r="G167" i="1" s="1"/>
  <c r="P173" i="1"/>
  <c r="E167" i="1"/>
  <c r="C168" i="1" s="1"/>
  <c r="D173" i="1"/>
  <c r="H173" i="1"/>
  <c r="L173" i="1"/>
  <c r="A174" i="1"/>
  <c r="N174" i="1"/>
  <c r="E168" i="1" l="1"/>
  <c r="C169" i="1" s="1"/>
  <c r="P174" i="1"/>
  <c r="I167" i="1"/>
  <c r="G168" i="1" s="1"/>
  <c r="H174" i="1"/>
  <c r="L174" i="1"/>
  <c r="D174" i="1"/>
  <c r="A175" i="1"/>
  <c r="N175" i="1"/>
  <c r="E169" i="1" l="1"/>
  <c r="C170" i="1" s="1"/>
  <c r="I168" i="1"/>
  <c r="G169" i="1" s="1"/>
  <c r="P175" i="1"/>
  <c r="D175" i="1"/>
  <c r="L175" i="1"/>
  <c r="H175" i="1"/>
  <c r="A176" i="1"/>
  <c r="N176" i="1"/>
  <c r="E170" i="1" l="1"/>
  <c r="C171" i="1" s="1"/>
  <c r="I169" i="1"/>
  <c r="G170" i="1" s="1"/>
  <c r="P176" i="1"/>
  <c r="H176" i="1"/>
  <c r="L176" i="1"/>
  <c r="D176" i="1"/>
  <c r="N177" i="1"/>
  <c r="A177" i="1"/>
  <c r="E171" i="1" l="1"/>
  <c r="C172" i="1" s="1"/>
  <c r="I170" i="1"/>
  <c r="G171" i="1" s="1"/>
  <c r="D177" i="1"/>
  <c r="H177" i="1"/>
  <c r="L177" i="1"/>
  <c r="A178" i="1"/>
  <c r="N178" i="1"/>
  <c r="P177" i="1"/>
  <c r="E172" i="1" l="1"/>
  <c r="C173" i="1" s="1"/>
  <c r="P178" i="1"/>
  <c r="H178" i="1"/>
  <c r="L178" i="1"/>
  <c r="D178" i="1"/>
  <c r="N179" i="1"/>
  <c r="A179" i="1"/>
  <c r="I171" i="1"/>
  <c r="G172" i="1" s="1"/>
  <c r="I172" i="1" l="1"/>
  <c r="G173" i="1" s="1"/>
  <c r="E173" i="1"/>
  <c r="C174" i="1" s="1"/>
  <c r="P179" i="1"/>
  <c r="D179" i="1"/>
  <c r="L179" i="1"/>
  <c r="H179" i="1"/>
  <c r="N180" i="1"/>
  <c r="A180" i="1"/>
  <c r="I173" i="1" l="1"/>
  <c r="G174" i="1" s="1"/>
  <c r="H180" i="1"/>
  <c r="L180" i="1"/>
  <c r="D180" i="1"/>
  <c r="N181" i="1"/>
  <c r="A181" i="1"/>
  <c r="E174" i="1"/>
  <c r="C175" i="1" s="1"/>
  <c r="P180" i="1"/>
  <c r="I174" i="1" l="1"/>
  <c r="G175" i="1" s="1"/>
  <c r="E175" i="1"/>
  <c r="C176" i="1" s="1"/>
  <c r="P181" i="1"/>
  <c r="D181" i="1"/>
  <c r="H181" i="1"/>
  <c r="L181" i="1"/>
  <c r="A182" i="1"/>
  <c r="N182" i="1"/>
  <c r="I175" i="1" l="1"/>
  <c r="G176" i="1" s="1"/>
  <c r="E176" i="1"/>
  <c r="C177" i="1" s="1"/>
  <c r="P182" i="1"/>
  <c r="H182" i="1"/>
  <c r="L182" i="1"/>
  <c r="D182" i="1"/>
  <c r="A183" i="1"/>
  <c r="N183" i="1"/>
  <c r="E177" i="1" l="1"/>
  <c r="C178" i="1" s="1"/>
  <c r="P183" i="1"/>
  <c r="I176" i="1"/>
  <c r="G177" i="1" s="1"/>
  <c r="D183" i="1"/>
  <c r="L183" i="1"/>
  <c r="H183" i="1"/>
  <c r="A184" i="1"/>
  <c r="N184" i="1"/>
  <c r="E178" i="1" l="1"/>
  <c r="C179" i="1" s="1"/>
  <c r="I177" i="1"/>
  <c r="G178" i="1" s="1"/>
  <c r="P184" i="1"/>
  <c r="H184" i="1"/>
  <c r="L184" i="1"/>
  <c r="D184" i="1"/>
  <c r="A185" i="1"/>
  <c r="N185" i="1"/>
  <c r="E179" i="1" l="1"/>
  <c r="C180" i="1" s="1"/>
  <c r="P185" i="1"/>
  <c r="I178" i="1"/>
  <c r="G179" i="1" s="1"/>
  <c r="D185" i="1"/>
  <c r="H185" i="1"/>
  <c r="L185" i="1"/>
  <c r="N186" i="1"/>
  <c r="A186" i="1"/>
  <c r="E180" i="1" l="1"/>
  <c r="C181" i="1" s="1"/>
  <c r="I179" i="1"/>
  <c r="G180" i="1" s="1"/>
  <c r="H186" i="1"/>
  <c r="L186" i="1"/>
  <c r="D186" i="1"/>
  <c r="N187" i="1"/>
  <c r="A187" i="1"/>
  <c r="P186" i="1"/>
  <c r="E181" i="1" l="1"/>
  <c r="C182" i="1" s="1"/>
  <c r="D187" i="1"/>
  <c r="L187" i="1"/>
  <c r="H187" i="1"/>
  <c r="N188" i="1"/>
  <c r="A188" i="1"/>
  <c r="P187" i="1"/>
  <c r="I180" i="1"/>
  <c r="G181" i="1" s="1"/>
  <c r="I181" i="1" l="1"/>
  <c r="G182" i="1" s="1"/>
  <c r="E182" i="1"/>
  <c r="C183" i="1" s="1"/>
  <c r="P188" i="1"/>
  <c r="H188" i="1"/>
  <c r="L188" i="1"/>
  <c r="D188" i="1"/>
  <c r="N189" i="1"/>
  <c r="A189" i="1"/>
  <c r="I182" i="1" l="1"/>
  <c r="G183" i="1" s="1"/>
  <c r="E183" i="1"/>
  <c r="C184" i="1" s="1"/>
  <c r="D189" i="1"/>
  <c r="H189" i="1"/>
  <c r="L189" i="1"/>
  <c r="A190" i="1"/>
  <c r="N190" i="1"/>
  <c r="P189" i="1"/>
  <c r="I183" i="1" l="1"/>
  <c r="G184" i="1" s="1"/>
  <c r="H190" i="1"/>
  <c r="L190" i="1"/>
  <c r="D190" i="1"/>
  <c r="N191" i="1"/>
  <c r="A191" i="1"/>
  <c r="E184" i="1"/>
  <c r="C185" i="1" s="1"/>
  <c r="P190" i="1"/>
  <c r="I184" i="1" l="1"/>
  <c r="G185" i="1" s="1"/>
  <c r="P191" i="1"/>
  <c r="E185" i="1"/>
  <c r="C186" i="1" s="1"/>
  <c r="D191" i="1"/>
  <c r="L191" i="1"/>
  <c r="H191" i="1"/>
  <c r="N192" i="1"/>
  <c r="A192" i="1"/>
  <c r="I185" i="1" l="1"/>
  <c r="G186" i="1" s="1"/>
  <c r="E186" i="1"/>
  <c r="C187" i="1" s="1"/>
  <c r="H192" i="1"/>
  <c r="L192" i="1"/>
  <c r="D192" i="1"/>
  <c r="N193" i="1"/>
  <c r="A193" i="1"/>
  <c r="P192" i="1"/>
  <c r="I186" i="1" l="1"/>
  <c r="G187" i="1" s="1"/>
  <c r="D193" i="1"/>
  <c r="H193" i="1"/>
  <c r="L193" i="1"/>
  <c r="A194" i="1"/>
  <c r="N194" i="1"/>
  <c r="P193" i="1"/>
  <c r="E187" i="1"/>
  <c r="C188" i="1" s="1"/>
  <c r="E188" i="1" l="1"/>
  <c r="C189" i="1" s="1"/>
  <c r="I187" i="1"/>
  <c r="G188" i="1" s="1"/>
  <c r="L194" i="1"/>
  <c r="H194" i="1"/>
  <c r="D194" i="1"/>
  <c r="A195" i="1"/>
  <c r="N195" i="1"/>
  <c r="P194" i="1"/>
  <c r="E189" i="1" l="1"/>
  <c r="C190" i="1" s="1"/>
  <c r="P195" i="1"/>
  <c r="D195" i="1"/>
  <c r="L195" i="1"/>
  <c r="H195" i="1"/>
  <c r="N196" i="1"/>
  <c r="A196" i="1"/>
  <c r="I188" i="1"/>
  <c r="G189" i="1" s="1"/>
  <c r="I189" i="1" l="1"/>
  <c r="G190" i="1" s="1"/>
  <c r="E190" i="1"/>
  <c r="C191" i="1" s="1"/>
  <c r="P196" i="1"/>
  <c r="L196" i="1"/>
  <c r="H196" i="1"/>
  <c r="D196" i="1"/>
  <c r="N197" i="1"/>
  <c r="A197" i="1"/>
  <c r="I190" i="1" l="1"/>
  <c r="G191" i="1" s="1"/>
  <c r="E191" i="1"/>
  <c r="C192" i="1" s="1"/>
  <c r="D197" i="1"/>
  <c r="H197" i="1"/>
  <c r="L197" i="1"/>
  <c r="N198" i="1"/>
  <c r="A198" i="1"/>
  <c r="P197" i="1"/>
  <c r="I191" i="1" l="1"/>
  <c r="G192" i="1" s="1"/>
  <c r="L198" i="1"/>
  <c r="D198" i="1"/>
  <c r="H198" i="1"/>
  <c r="N199" i="1"/>
  <c r="A199" i="1"/>
  <c r="P198" i="1"/>
  <c r="E192" i="1"/>
  <c r="C193" i="1" s="1"/>
  <c r="E193" i="1" l="1"/>
  <c r="C194" i="1" s="1"/>
  <c r="I192" i="1"/>
  <c r="G193" i="1" s="1"/>
  <c r="P199" i="1"/>
  <c r="D199" i="1"/>
  <c r="H199" i="1"/>
  <c r="L199" i="1"/>
  <c r="A200" i="1"/>
  <c r="N200" i="1"/>
  <c r="E194" i="1" l="1"/>
  <c r="C195" i="1" s="1"/>
  <c r="I193" i="1"/>
  <c r="G194" i="1" s="1"/>
  <c r="P200" i="1"/>
  <c r="L200" i="1"/>
  <c r="D200" i="1"/>
  <c r="H200" i="1"/>
  <c r="A201" i="1"/>
  <c r="N201" i="1"/>
  <c r="E195" i="1" l="1"/>
  <c r="C196" i="1" s="1"/>
  <c r="I194" i="1"/>
  <c r="G195" i="1" s="1"/>
  <c r="P201" i="1"/>
  <c r="D201" i="1"/>
  <c r="L201" i="1"/>
  <c r="H201" i="1"/>
  <c r="A202" i="1"/>
  <c r="N202" i="1"/>
  <c r="E196" i="1" l="1"/>
  <c r="C197" i="1" s="1"/>
  <c r="I195" i="1"/>
  <c r="G196" i="1" s="1"/>
  <c r="P202" i="1"/>
  <c r="L202" i="1"/>
  <c r="H202" i="1"/>
  <c r="D202" i="1"/>
  <c r="N203" i="1"/>
  <c r="A203" i="1"/>
  <c r="E197" i="1" l="1"/>
  <c r="C198" i="1" s="1"/>
  <c r="I196" i="1"/>
  <c r="G197" i="1" s="1"/>
  <c r="D203" i="1"/>
  <c r="L203" i="1"/>
  <c r="H203" i="1"/>
  <c r="A204" i="1"/>
  <c r="N204" i="1"/>
  <c r="P203" i="1"/>
  <c r="E198" i="1" l="1"/>
  <c r="C199" i="1" s="1"/>
  <c r="I197" i="1"/>
  <c r="G198" i="1" s="1"/>
  <c r="P204" i="1"/>
  <c r="L204" i="1"/>
  <c r="H204" i="1"/>
  <c r="D204" i="1"/>
  <c r="A205" i="1"/>
  <c r="N205" i="1"/>
  <c r="E199" i="1" l="1"/>
  <c r="C200" i="1" s="1"/>
  <c r="I198" i="1"/>
  <c r="G199" i="1" s="1"/>
  <c r="P205" i="1"/>
  <c r="D205" i="1"/>
  <c r="H205" i="1"/>
  <c r="L205" i="1"/>
  <c r="A206" i="1"/>
  <c r="N206" i="1"/>
  <c r="E200" i="1" l="1"/>
  <c r="C201" i="1" s="1"/>
  <c r="I199" i="1"/>
  <c r="G200" i="1" s="1"/>
  <c r="P206" i="1"/>
  <c r="L206" i="1"/>
  <c r="D206" i="1"/>
  <c r="H206" i="1"/>
  <c r="N207" i="1"/>
  <c r="A207" i="1"/>
  <c r="E201" i="1" l="1"/>
  <c r="C202" i="1" s="1"/>
  <c r="I200" i="1"/>
  <c r="G201" i="1" s="1"/>
  <c r="D207" i="1"/>
  <c r="H207" i="1"/>
  <c r="L207" i="1"/>
  <c r="A208" i="1"/>
  <c r="N208" i="1"/>
  <c r="P207" i="1"/>
  <c r="I201" i="1" l="1"/>
  <c r="G202" i="1" s="1"/>
  <c r="P208" i="1"/>
  <c r="L208" i="1"/>
  <c r="D208" i="1"/>
  <c r="H208" i="1"/>
  <c r="A209" i="1"/>
  <c r="N209" i="1"/>
  <c r="E202" i="1"/>
  <c r="C203" i="1" s="1"/>
  <c r="P209" i="1" l="1"/>
  <c r="D209" i="1"/>
  <c r="L209" i="1"/>
  <c r="H209" i="1"/>
  <c r="N210" i="1"/>
  <c r="A210" i="1"/>
  <c r="E203" i="1"/>
  <c r="C204" i="1" s="1"/>
  <c r="I202" i="1"/>
  <c r="G203" i="1" s="1"/>
  <c r="I203" i="1" l="1"/>
  <c r="G204" i="1" s="1"/>
  <c r="E204" i="1"/>
  <c r="C205" i="1" s="1"/>
  <c r="L210" i="1"/>
  <c r="H210" i="1"/>
  <c r="D210" i="1"/>
  <c r="A211" i="1"/>
  <c r="N211" i="1"/>
  <c r="P210" i="1"/>
  <c r="I204" i="1" l="1"/>
  <c r="G205" i="1" s="1"/>
  <c r="D211" i="1"/>
  <c r="L211" i="1"/>
  <c r="H211" i="1"/>
  <c r="N212" i="1"/>
  <c r="A212" i="1"/>
  <c r="E205" i="1"/>
  <c r="C206" i="1" s="1"/>
  <c r="P211" i="1"/>
  <c r="I205" i="1" l="1"/>
  <c r="G206" i="1" s="1"/>
  <c r="P212" i="1"/>
  <c r="E206" i="1"/>
  <c r="C207" i="1" s="1"/>
  <c r="L212" i="1"/>
  <c r="H212" i="1"/>
  <c r="D212" i="1"/>
  <c r="N213" i="1"/>
  <c r="A213" i="1"/>
  <c r="E207" i="1" l="1"/>
  <c r="C208" i="1" s="1"/>
  <c r="D213" i="1"/>
  <c r="H213" i="1"/>
  <c r="L213" i="1"/>
  <c r="A214" i="1"/>
  <c r="N214" i="1"/>
  <c r="I206" i="1"/>
  <c r="G207" i="1" s="1"/>
  <c r="P213" i="1"/>
  <c r="E208" i="1" l="1"/>
  <c r="C209" i="1" s="1"/>
  <c r="I207" i="1"/>
  <c r="G208" i="1" s="1"/>
  <c r="L214" i="1"/>
  <c r="D214" i="1"/>
  <c r="H214" i="1"/>
  <c r="N215" i="1"/>
  <c r="A215" i="1"/>
  <c r="P214" i="1"/>
  <c r="E209" i="1" l="1"/>
  <c r="C210" i="1" s="1"/>
  <c r="D215" i="1"/>
  <c r="H215" i="1"/>
  <c r="L215" i="1"/>
  <c r="N216" i="1"/>
  <c r="A216" i="1"/>
  <c r="P215" i="1"/>
  <c r="I208" i="1"/>
  <c r="G209" i="1" s="1"/>
  <c r="E210" i="1" l="1"/>
  <c r="C211" i="1" s="1"/>
  <c r="I209" i="1"/>
  <c r="G210" i="1" s="1"/>
  <c r="P216" i="1"/>
  <c r="L216" i="1"/>
  <c r="D216" i="1"/>
  <c r="H216" i="1"/>
  <c r="A217" i="1"/>
  <c r="N217" i="1"/>
  <c r="E211" i="1" l="1"/>
  <c r="C212" i="1" s="1"/>
  <c r="I210" i="1"/>
  <c r="G211" i="1" s="1"/>
  <c r="P217" i="1"/>
  <c r="D217" i="1"/>
  <c r="L217" i="1"/>
  <c r="H217" i="1"/>
  <c r="A218" i="1"/>
  <c r="N218" i="1"/>
  <c r="E212" i="1" l="1"/>
  <c r="C213" i="1" s="1"/>
  <c r="P218" i="1"/>
  <c r="I211" i="1"/>
  <c r="G212" i="1" s="1"/>
  <c r="L218" i="1"/>
  <c r="H218" i="1"/>
  <c r="D218" i="1"/>
  <c r="N219" i="1"/>
  <c r="A219" i="1"/>
  <c r="E213" i="1" l="1"/>
  <c r="C214" i="1" s="1"/>
  <c r="I212" i="1"/>
  <c r="G213" i="1" s="1"/>
  <c r="D219" i="1"/>
  <c r="L219" i="1"/>
  <c r="H219" i="1"/>
  <c r="A220" i="1"/>
  <c r="N220" i="1"/>
  <c r="P219" i="1"/>
  <c r="E214" i="1" l="1"/>
  <c r="C215" i="1" s="1"/>
  <c r="P220" i="1"/>
  <c r="L220" i="1"/>
  <c r="H220" i="1"/>
  <c r="D220" i="1"/>
  <c r="A221" i="1"/>
  <c r="N221" i="1"/>
  <c r="I213" i="1"/>
  <c r="G214" i="1" s="1"/>
  <c r="E215" i="1" l="1"/>
  <c r="C216" i="1" s="1"/>
  <c r="I214" i="1"/>
  <c r="G215" i="1" s="1"/>
  <c r="D221" i="1"/>
  <c r="H221" i="1"/>
  <c r="L221" i="1"/>
  <c r="A222" i="1"/>
  <c r="N222" i="1"/>
  <c r="P221" i="1"/>
  <c r="E216" i="1" l="1"/>
  <c r="C217" i="1" s="1"/>
  <c r="P222" i="1"/>
  <c r="L222" i="1"/>
  <c r="D222" i="1"/>
  <c r="H222" i="1"/>
  <c r="A223" i="1"/>
  <c r="N223" i="1"/>
  <c r="I215" i="1"/>
  <c r="G216" i="1" s="1"/>
  <c r="I216" i="1" l="1"/>
  <c r="G217" i="1" s="1"/>
  <c r="E217" i="1"/>
  <c r="C218" i="1" s="1"/>
  <c r="P223" i="1"/>
  <c r="D223" i="1"/>
  <c r="H223" i="1"/>
  <c r="L223" i="1"/>
  <c r="A224" i="1"/>
  <c r="N224" i="1"/>
  <c r="E218" i="1" l="1"/>
  <c r="C219" i="1" s="1"/>
  <c r="P224" i="1"/>
  <c r="I217" i="1"/>
  <c r="G218" i="1" s="1"/>
  <c r="L224" i="1"/>
  <c r="D224" i="1"/>
  <c r="H224" i="1"/>
  <c r="N225" i="1"/>
  <c r="A225" i="1"/>
  <c r="I218" i="1" l="1"/>
  <c r="G219" i="1" s="1"/>
  <c r="D225" i="1"/>
  <c r="L225" i="1"/>
  <c r="H225" i="1"/>
  <c r="A226" i="1"/>
  <c r="N226" i="1"/>
  <c r="E219" i="1"/>
  <c r="C220" i="1" s="1"/>
  <c r="P225" i="1"/>
  <c r="E220" i="1" l="1"/>
  <c r="C221" i="1" s="1"/>
  <c r="L226" i="1"/>
  <c r="H226" i="1"/>
  <c r="D226" i="1"/>
  <c r="N227" i="1"/>
  <c r="A227" i="1"/>
  <c r="I219" i="1"/>
  <c r="G220" i="1" s="1"/>
  <c r="P226" i="1"/>
  <c r="I220" i="1" l="1"/>
  <c r="G221" i="1" s="1"/>
  <c r="P227" i="1"/>
  <c r="E221" i="1"/>
  <c r="C222" i="1" s="1"/>
  <c r="D227" i="1"/>
  <c r="L227" i="1"/>
  <c r="H227" i="1"/>
  <c r="A228" i="1"/>
  <c r="N228" i="1"/>
  <c r="E222" i="1" l="1"/>
  <c r="C223" i="1" s="1"/>
  <c r="P228" i="1"/>
  <c r="I221" i="1"/>
  <c r="G222" i="1" s="1"/>
  <c r="L228" i="1"/>
  <c r="H228" i="1"/>
  <c r="D228" i="1"/>
  <c r="A229" i="1"/>
  <c r="N229" i="1"/>
  <c r="I222" i="1" l="1"/>
  <c r="G223" i="1" s="1"/>
  <c r="P229" i="1"/>
  <c r="E223" i="1"/>
  <c r="C224" i="1" s="1"/>
  <c r="D229" i="1"/>
  <c r="H229" i="1"/>
  <c r="L229" i="1"/>
  <c r="N230" i="1"/>
  <c r="A230" i="1"/>
  <c r="I223" i="1" l="1"/>
  <c r="G224" i="1" s="1"/>
  <c r="E224" i="1"/>
  <c r="C225" i="1" s="1"/>
  <c r="L230" i="1"/>
  <c r="D230" i="1"/>
  <c r="H230" i="1"/>
  <c r="N231" i="1"/>
  <c r="A231" i="1"/>
  <c r="P230" i="1"/>
  <c r="I224" i="1" l="1"/>
  <c r="G225" i="1" s="1"/>
  <c r="P231" i="1"/>
  <c r="E225" i="1"/>
  <c r="C226" i="1" s="1"/>
  <c r="D231" i="1"/>
  <c r="H231" i="1"/>
  <c r="L231" i="1"/>
  <c r="N232" i="1"/>
  <c r="A232" i="1"/>
  <c r="I225" i="1" l="1"/>
  <c r="G226" i="1" s="1"/>
  <c r="E226" i="1"/>
  <c r="C227" i="1" s="1"/>
  <c r="L232" i="1"/>
  <c r="D232" i="1"/>
  <c r="H232" i="1"/>
  <c r="A233" i="1"/>
  <c r="N233" i="1"/>
  <c r="P232" i="1"/>
  <c r="I226" i="1" l="1"/>
  <c r="G227" i="1" s="1"/>
  <c r="E227" i="1"/>
  <c r="C228" i="1" s="1"/>
  <c r="D233" i="1"/>
  <c r="L233" i="1"/>
  <c r="H233" i="1"/>
  <c r="N234" i="1"/>
  <c r="A234" i="1"/>
  <c r="P233" i="1"/>
  <c r="I227" i="1" l="1"/>
  <c r="G228" i="1" s="1"/>
  <c r="E228" i="1"/>
  <c r="C229" i="1" s="1"/>
  <c r="P234" i="1"/>
  <c r="L234" i="1"/>
  <c r="H234" i="1"/>
  <c r="D234" i="1"/>
  <c r="N235" i="1"/>
  <c r="A235" i="1"/>
  <c r="I228" i="1" l="1"/>
  <c r="G229" i="1" s="1"/>
  <c r="D235" i="1"/>
  <c r="L235" i="1"/>
  <c r="H235" i="1"/>
  <c r="A236" i="1"/>
  <c r="N236" i="1"/>
  <c r="E229" i="1"/>
  <c r="C230" i="1" s="1"/>
  <c r="P235" i="1"/>
  <c r="I229" i="1" l="1"/>
  <c r="G230" i="1" s="1"/>
  <c r="L236" i="1"/>
  <c r="H236" i="1"/>
  <c r="D236" i="1"/>
  <c r="A237" i="1"/>
  <c r="N237" i="1"/>
  <c r="E230" i="1"/>
  <c r="C231" i="1" s="1"/>
  <c r="P236" i="1"/>
  <c r="I230" i="1" l="1"/>
  <c r="G231" i="1" s="1"/>
  <c r="D237" i="1"/>
  <c r="H237" i="1"/>
  <c r="L237" i="1"/>
  <c r="A238" i="1"/>
  <c r="N238" i="1"/>
  <c r="E231" i="1"/>
  <c r="C232" i="1" s="1"/>
  <c r="P237" i="1"/>
  <c r="I231" i="1" l="1"/>
  <c r="G232" i="1" s="1"/>
  <c r="E232" i="1"/>
  <c r="C233" i="1" s="1"/>
  <c r="L238" i="1"/>
  <c r="D238" i="1"/>
  <c r="H238" i="1"/>
  <c r="N239" i="1"/>
  <c r="A239" i="1"/>
  <c r="P238" i="1"/>
  <c r="I232" i="1" l="1"/>
  <c r="G233" i="1" s="1"/>
  <c r="E233" i="1"/>
  <c r="C234" i="1" s="1"/>
  <c r="P239" i="1"/>
  <c r="D239" i="1"/>
  <c r="H239" i="1"/>
  <c r="L239" i="1"/>
  <c r="N240" i="1"/>
  <c r="A240" i="1"/>
  <c r="I233" i="1" l="1"/>
  <c r="G234" i="1" s="1"/>
  <c r="E234" i="1"/>
  <c r="C235" i="1" s="1"/>
  <c r="L240" i="1"/>
  <c r="D240" i="1"/>
  <c r="H240" i="1"/>
  <c r="A241" i="1"/>
  <c r="N241" i="1"/>
  <c r="P240" i="1"/>
  <c r="E235" i="1" l="1"/>
  <c r="C236" i="1" s="1"/>
  <c r="P241" i="1"/>
  <c r="D241" i="1"/>
  <c r="L241" i="1"/>
  <c r="H241" i="1"/>
  <c r="N242" i="1"/>
  <c r="A242" i="1"/>
  <c r="I234" i="1"/>
  <c r="G235" i="1" s="1"/>
  <c r="I235" i="1" l="1"/>
  <c r="G236" i="1" s="1"/>
  <c r="E236" i="1"/>
  <c r="C237" i="1" s="1"/>
  <c r="L242" i="1"/>
  <c r="H242" i="1"/>
  <c r="D242" i="1"/>
  <c r="A243" i="1"/>
  <c r="N243" i="1"/>
  <c r="P242" i="1"/>
  <c r="I236" i="1" l="1"/>
  <c r="G237" i="1" s="1"/>
  <c r="E237" i="1"/>
  <c r="C238" i="1" s="1"/>
  <c r="D243" i="1"/>
  <c r="L243" i="1"/>
  <c r="H243" i="1"/>
  <c r="A244" i="1"/>
  <c r="N244" i="1"/>
  <c r="P243" i="1"/>
  <c r="I237" i="1" l="1"/>
  <c r="G238" i="1" s="1"/>
  <c r="P244" i="1"/>
  <c r="L244" i="1"/>
  <c r="H244" i="1"/>
  <c r="D244" i="1"/>
  <c r="A245" i="1"/>
  <c r="N245" i="1"/>
  <c r="E238" i="1"/>
  <c r="C239" i="1" s="1"/>
  <c r="E239" i="1" l="1"/>
  <c r="C240" i="1" s="1"/>
  <c r="I238" i="1"/>
  <c r="G239" i="1" s="1"/>
  <c r="P245" i="1"/>
  <c r="D245" i="1"/>
  <c r="H245" i="1"/>
  <c r="L245" i="1"/>
  <c r="N246" i="1"/>
  <c r="A246" i="1"/>
  <c r="E240" i="1" l="1"/>
  <c r="C241" i="1" s="1"/>
  <c r="I239" i="1"/>
  <c r="G240" i="1" s="1"/>
  <c r="L246" i="1"/>
  <c r="D246" i="1"/>
  <c r="H246" i="1"/>
  <c r="A247" i="1"/>
  <c r="N247" i="1"/>
  <c r="P246" i="1"/>
  <c r="I240" i="1" l="1"/>
  <c r="G241" i="1" s="1"/>
  <c r="P247" i="1"/>
  <c r="D247" i="1"/>
  <c r="H247" i="1"/>
  <c r="L247" i="1"/>
  <c r="N248" i="1"/>
  <c r="A248" i="1"/>
  <c r="E241" i="1"/>
  <c r="C242" i="1" s="1"/>
  <c r="L248" i="1" l="1"/>
  <c r="D248" i="1"/>
  <c r="H248" i="1"/>
  <c r="A249" i="1"/>
  <c r="N249" i="1"/>
  <c r="P248" i="1"/>
  <c r="E242" i="1"/>
  <c r="C243" i="1" s="1"/>
  <c r="I241" i="1"/>
  <c r="G242" i="1" s="1"/>
  <c r="I242" i="1" l="1"/>
  <c r="G243" i="1" s="1"/>
  <c r="D249" i="1"/>
  <c r="L249" i="1"/>
  <c r="H249" i="1"/>
  <c r="A250" i="1"/>
  <c r="N250" i="1"/>
  <c r="E243" i="1"/>
  <c r="C244" i="1" s="1"/>
  <c r="P249" i="1"/>
  <c r="E244" i="1" l="1"/>
  <c r="C245" i="1" s="1"/>
  <c r="I243" i="1"/>
  <c r="G244" i="1" s="1"/>
  <c r="P250" i="1"/>
  <c r="L250" i="1"/>
  <c r="H250" i="1"/>
  <c r="D250" i="1"/>
  <c r="N251" i="1"/>
  <c r="A251" i="1"/>
  <c r="L251" i="1" l="1"/>
  <c r="D251" i="1"/>
  <c r="H251" i="1"/>
  <c r="N252" i="1"/>
  <c r="A252" i="1"/>
  <c r="E245" i="1"/>
  <c r="C246" i="1" s="1"/>
  <c r="P251" i="1"/>
  <c r="I244" i="1"/>
  <c r="G245" i="1" s="1"/>
  <c r="E246" i="1" l="1"/>
  <c r="C247" i="1" s="1"/>
  <c r="I245" i="1"/>
  <c r="G246" i="1" s="1"/>
  <c r="P252" i="1"/>
  <c r="D252" i="1"/>
  <c r="L252" i="1"/>
  <c r="H252" i="1"/>
  <c r="A253" i="1"/>
  <c r="N253" i="1"/>
  <c r="I246" i="1" l="1"/>
  <c r="G247" i="1" s="1"/>
  <c r="P253" i="1"/>
  <c r="E247" i="1"/>
  <c r="C248" i="1" s="1"/>
  <c r="L253" i="1"/>
  <c r="D253" i="1"/>
  <c r="H253" i="1"/>
  <c r="N254" i="1"/>
  <c r="A254" i="1"/>
  <c r="E248" i="1" l="1"/>
  <c r="C249" i="1" s="1"/>
  <c r="D254" i="1"/>
  <c r="L254" i="1"/>
  <c r="H254" i="1"/>
  <c r="N255" i="1"/>
  <c r="A255" i="1"/>
  <c r="I247" i="1"/>
  <c r="G248" i="1" s="1"/>
  <c r="P254" i="1"/>
  <c r="I248" i="1" l="1"/>
  <c r="G249" i="1" s="1"/>
  <c r="E249" i="1"/>
  <c r="C250" i="1" s="1"/>
  <c r="P255" i="1"/>
  <c r="L255" i="1"/>
  <c r="D255" i="1"/>
  <c r="H255" i="1"/>
  <c r="N256" i="1"/>
  <c r="A256" i="1"/>
  <c r="I249" i="1" l="1"/>
  <c r="G250" i="1" s="1"/>
  <c r="E250" i="1"/>
  <c r="C251" i="1" s="1"/>
  <c r="D256" i="1"/>
  <c r="L256" i="1"/>
  <c r="H256" i="1"/>
  <c r="N257" i="1"/>
  <c r="A257" i="1"/>
  <c r="P256" i="1"/>
  <c r="E251" i="1" l="1"/>
  <c r="C252" i="1" s="1"/>
  <c r="L257" i="1"/>
  <c r="D257" i="1"/>
  <c r="H257" i="1"/>
  <c r="A258" i="1"/>
  <c r="N258" i="1"/>
  <c r="P257" i="1"/>
  <c r="I250" i="1"/>
  <c r="G251" i="1" s="1"/>
  <c r="E252" i="1" l="1"/>
  <c r="C253" i="1" s="1"/>
  <c r="I251" i="1"/>
  <c r="G252" i="1" s="1"/>
  <c r="D258" i="1"/>
  <c r="L258" i="1"/>
  <c r="H258" i="1"/>
  <c r="N259" i="1"/>
  <c r="A259" i="1"/>
  <c r="P258" i="1"/>
  <c r="I252" i="1" l="1"/>
  <c r="G253" i="1" s="1"/>
  <c r="L259" i="1"/>
  <c r="D259" i="1"/>
  <c r="H259" i="1"/>
  <c r="A260" i="1"/>
  <c r="N260" i="1"/>
  <c r="P259" i="1"/>
  <c r="E253" i="1"/>
  <c r="C254" i="1" s="1"/>
  <c r="E254" i="1" l="1"/>
  <c r="C255" i="1" s="1"/>
  <c r="I253" i="1"/>
  <c r="G254" i="1" s="1"/>
  <c r="D260" i="1"/>
  <c r="L260" i="1"/>
  <c r="H260" i="1"/>
  <c r="A261" i="1"/>
  <c r="N261" i="1"/>
  <c r="P260" i="1"/>
  <c r="E255" i="1" l="1"/>
  <c r="C256" i="1" s="1"/>
  <c r="I254" i="1"/>
  <c r="G255" i="1" s="1"/>
  <c r="P261" i="1"/>
  <c r="L261" i="1"/>
  <c r="D261" i="1"/>
  <c r="H261" i="1"/>
  <c r="A262" i="1"/>
  <c r="N262" i="1"/>
  <c r="E256" i="1" l="1"/>
  <c r="C257" i="1" s="1"/>
  <c r="I255" i="1"/>
  <c r="G256" i="1" s="1"/>
  <c r="P262" i="1"/>
  <c r="D262" i="1"/>
  <c r="L262" i="1"/>
  <c r="H262" i="1"/>
  <c r="A263" i="1"/>
  <c r="N263" i="1"/>
  <c r="I256" i="1" l="1"/>
  <c r="G257" i="1" s="1"/>
  <c r="P263" i="1"/>
  <c r="E257" i="1"/>
  <c r="C258" i="1" s="1"/>
  <c r="L263" i="1"/>
  <c r="D263" i="1"/>
  <c r="H263" i="1"/>
  <c r="N264" i="1"/>
  <c r="A264" i="1"/>
  <c r="I257" i="1" l="1"/>
  <c r="G258" i="1" s="1"/>
  <c r="E258" i="1"/>
  <c r="C259" i="1" s="1"/>
  <c r="D264" i="1"/>
  <c r="L264" i="1"/>
  <c r="H264" i="1"/>
  <c r="A265" i="1"/>
  <c r="N265" i="1"/>
  <c r="P264" i="1"/>
  <c r="E259" i="1" l="1"/>
  <c r="C260" i="1" s="1"/>
  <c r="P265" i="1"/>
  <c r="L265" i="1"/>
  <c r="D265" i="1"/>
  <c r="H265" i="1"/>
  <c r="A266" i="1"/>
  <c r="N266" i="1"/>
  <c r="I258" i="1"/>
  <c r="G259" i="1" s="1"/>
  <c r="I259" i="1" l="1"/>
  <c r="G260" i="1" s="1"/>
  <c r="E260" i="1"/>
  <c r="C261" i="1" s="1"/>
  <c r="P266" i="1"/>
  <c r="D266" i="1"/>
  <c r="L266" i="1"/>
  <c r="H266" i="1"/>
  <c r="A267" i="1"/>
  <c r="N267" i="1"/>
  <c r="I260" i="1" l="1"/>
  <c r="G261" i="1" s="1"/>
  <c r="E261" i="1"/>
  <c r="C262" i="1" s="1"/>
  <c r="P267" i="1"/>
  <c r="L267" i="1"/>
  <c r="D267" i="1"/>
  <c r="H267" i="1"/>
  <c r="A268" i="1"/>
  <c r="N268" i="1"/>
  <c r="E262" i="1" l="1"/>
  <c r="C263" i="1" s="1"/>
  <c r="P268" i="1"/>
  <c r="I261" i="1"/>
  <c r="G262" i="1" s="1"/>
  <c r="D268" i="1"/>
  <c r="L268" i="1"/>
  <c r="H268" i="1"/>
  <c r="A269" i="1"/>
  <c r="N269" i="1"/>
  <c r="I262" i="1" l="1"/>
  <c r="G263" i="1" s="1"/>
  <c r="P269" i="1"/>
  <c r="E263" i="1"/>
  <c r="C264" i="1" s="1"/>
  <c r="L269" i="1"/>
  <c r="D269" i="1"/>
  <c r="H269" i="1"/>
  <c r="A270" i="1"/>
  <c r="N270" i="1"/>
  <c r="E264" i="1" l="1"/>
  <c r="C265" i="1" s="1"/>
  <c r="P270" i="1"/>
  <c r="I263" i="1"/>
  <c r="G264" i="1" s="1"/>
  <c r="D270" i="1"/>
  <c r="L270" i="1"/>
  <c r="H270" i="1"/>
  <c r="N271" i="1"/>
  <c r="A271" i="1"/>
  <c r="E265" i="1" l="1"/>
  <c r="C266" i="1" s="1"/>
  <c r="L271" i="1"/>
  <c r="D271" i="1"/>
  <c r="H271" i="1"/>
  <c r="N272" i="1"/>
  <c r="A272" i="1"/>
  <c r="I264" i="1"/>
  <c r="G265" i="1" s="1"/>
  <c r="P271" i="1"/>
  <c r="E266" i="1" l="1"/>
  <c r="C267" i="1" s="1"/>
  <c r="P272" i="1"/>
  <c r="I265" i="1"/>
  <c r="G266" i="1" s="1"/>
  <c r="D272" i="1"/>
  <c r="H272" i="1"/>
  <c r="L272" i="1"/>
  <c r="N273" i="1"/>
  <c r="A273" i="1"/>
  <c r="I266" i="1" l="1"/>
  <c r="G267" i="1" s="1"/>
  <c r="H273" i="1"/>
  <c r="L273" i="1"/>
  <c r="D273" i="1"/>
  <c r="N274" i="1"/>
  <c r="A274" i="1"/>
  <c r="E267" i="1"/>
  <c r="C268" i="1" s="1"/>
  <c r="P273" i="1"/>
  <c r="I267" i="1" l="1"/>
  <c r="G268" i="1" s="1"/>
  <c r="P274" i="1"/>
  <c r="E268" i="1"/>
  <c r="C269" i="1" s="1"/>
  <c r="H274" i="1"/>
  <c r="L274" i="1"/>
  <c r="D274" i="1"/>
  <c r="A275" i="1"/>
  <c r="N275" i="1"/>
  <c r="E269" i="1" l="1"/>
  <c r="C270" i="1" s="1"/>
  <c r="P275" i="1"/>
  <c r="I268" i="1"/>
  <c r="G269" i="1" s="1"/>
  <c r="H275" i="1"/>
  <c r="D275" i="1"/>
  <c r="L275" i="1"/>
  <c r="A276" i="1"/>
  <c r="N276" i="1"/>
  <c r="E270" i="1" l="1"/>
  <c r="C271" i="1" s="1"/>
  <c r="I269" i="1"/>
  <c r="G270" i="1" s="1"/>
  <c r="P276" i="1"/>
  <c r="D276" i="1"/>
  <c r="L276" i="1"/>
  <c r="H276" i="1"/>
  <c r="N277" i="1"/>
  <c r="A277" i="1"/>
  <c r="E271" i="1" l="1"/>
  <c r="C272" i="1" s="1"/>
  <c r="H277" i="1"/>
  <c r="L277" i="1"/>
  <c r="D277" i="1"/>
  <c r="A278" i="1"/>
  <c r="N278" i="1"/>
  <c r="I270" i="1"/>
  <c r="G271" i="1" s="1"/>
  <c r="P277" i="1"/>
  <c r="E272" i="1" l="1"/>
  <c r="C273" i="1" s="1"/>
  <c r="I271" i="1"/>
  <c r="G272" i="1" s="1"/>
  <c r="L278" i="1"/>
  <c r="D278" i="1"/>
  <c r="H278" i="1"/>
  <c r="A279" i="1"/>
  <c r="N279" i="1"/>
  <c r="P278" i="1"/>
  <c r="E273" i="1" l="1"/>
  <c r="C274" i="1" s="1"/>
  <c r="P279" i="1"/>
  <c r="H279" i="1"/>
  <c r="D279" i="1"/>
  <c r="L279" i="1"/>
  <c r="N280" i="1"/>
  <c r="A280" i="1"/>
  <c r="I272" i="1"/>
  <c r="G273" i="1" s="1"/>
  <c r="I273" i="1" l="1"/>
  <c r="G274" i="1" s="1"/>
  <c r="E274" i="1"/>
  <c r="C275" i="1" s="1"/>
  <c r="P280" i="1"/>
  <c r="L280" i="1"/>
  <c r="H280" i="1"/>
  <c r="D280" i="1"/>
  <c r="A281" i="1"/>
  <c r="N281" i="1"/>
  <c r="I274" i="1" l="1"/>
  <c r="G275" i="1" s="1"/>
  <c r="E275" i="1"/>
  <c r="C276" i="1" s="1"/>
  <c r="P281" i="1"/>
  <c r="H281" i="1"/>
  <c r="L281" i="1"/>
  <c r="D281" i="1"/>
  <c r="N282" i="1"/>
  <c r="A282" i="1"/>
  <c r="I275" i="1" l="1"/>
  <c r="G276" i="1" s="1"/>
  <c r="E276" i="1"/>
  <c r="C277" i="1" s="1"/>
  <c r="H282" i="1"/>
  <c r="L282" i="1"/>
  <c r="D282" i="1"/>
  <c r="A283" i="1"/>
  <c r="N283" i="1"/>
  <c r="P282" i="1"/>
  <c r="I276" i="1" l="1"/>
  <c r="G277" i="1" s="1"/>
  <c r="E277" i="1"/>
  <c r="C278" i="1" s="1"/>
  <c r="H283" i="1"/>
  <c r="D283" i="1"/>
  <c r="L283" i="1"/>
  <c r="N284" i="1"/>
  <c r="A284" i="1"/>
  <c r="P283" i="1"/>
  <c r="I277" i="1" l="1"/>
  <c r="G278" i="1" s="1"/>
  <c r="E278" i="1"/>
  <c r="C279" i="1" s="1"/>
  <c r="L284" i="1"/>
  <c r="H284" i="1"/>
  <c r="D284" i="1"/>
  <c r="N285" i="1"/>
  <c r="A285" i="1"/>
  <c r="P284" i="1"/>
  <c r="I278" i="1" l="1"/>
  <c r="G279" i="1" s="1"/>
  <c r="H285" i="1"/>
  <c r="L285" i="1"/>
  <c r="D285" i="1"/>
  <c r="N286" i="1"/>
  <c r="A286" i="1"/>
  <c r="P285" i="1"/>
  <c r="E279" i="1"/>
  <c r="C280" i="1" s="1"/>
  <c r="I279" i="1" l="1"/>
  <c r="G280" i="1" s="1"/>
  <c r="E280" i="1"/>
  <c r="C281" i="1" s="1"/>
  <c r="P286" i="1"/>
  <c r="L286" i="1"/>
  <c r="D286" i="1"/>
  <c r="H286" i="1"/>
  <c r="A287" i="1"/>
  <c r="N287" i="1"/>
  <c r="I280" i="1" l="1"/>
  <c r="G281" i="1" s="1"/>
  <c r="P287" i="1"/>
  <c r="E281" i="1"/>
  <c r="C282" i="1" s="1"/>
  <c r="H287" i="1"/>
  <c r="D287" i="1"/>
  <c r="L287" i="1"/>
  <c r="A288" i="1"/>
  <c r="N288" i="1"/>
  <c r="E282" i="1" l="1"/>
  <c r="C283" i="1" s="1"/>
  <c r="P288" i="1"/>
  <c r="I281" i="1"/>
  <c r="G282" i="1" s="1"/>
  <c r="H288" i="1"/>
  <c r="D288" i="1"/>
  <c r="L288" i="1"/>
  <c r="N289" i="1"/>
  <c r="A289" i="1"/>
  <c r="E283" i="1" l="1"/>
  <c r="C284" i="1" s="1"/>
  <c r="I282" i="1"/>
  <c r="G283" i="1" s="1"/>
  <c r="H289" i="1"/>
  <c r="L289" i="1"/>
  <c r="D289" i="1"/>
  <c r="A290" i="1"/>
  <c r="N290" i="1"/>
  <c r="P289" i="1"/>
  <c r="I283" i="1" l="1"/>
  <c r="G284" i="1" s="1"/>
  <c r="P290" i="1"/>
  <c r="H290" i="1"/>
  <c r="L290" i="1"/>
  <c r="D290" i="1"/>
  <c r="N291" i="1"/>
  <c r="A291" i="1"/>
  <c r="E284" i="1"/>
  <c r="C285" i="1" s="1"/>
  <c r="H291" i="1" l="1"/>
  <c r="D291" i="1"/>
  <c r="L291" i="1"/>
  <c r="N292" i="1"/>
  <c r="A292" i="1"/>
  <c r="P291" i="1"/>
  <c r="E285" i="1"/>
  <c r="C286" i="1" s="1"/>
  <c r="I284" i="1"/>
  <c r="G285" i="1" s="1"/>
  <c r="D292" i="1" l="1"/>
  <c r="L292" i="1"/>
  <c r="H292" i="1"/>
  <c r="N293" i="1"/>
  <c r="A293" i="1"/>
  <c r="I285" i="1"/>
  <c r="G286" i="1" s="1"/>
  <c r="P292" i="1"/>
  <c r="E286" i="1"/>
  <c r="C287" i="1" s="1"/>
  <c r="I286" i="1" l="1"/>
  <c r="G287" i="1" s="1"/>
  <c r="E287" i="1"/>
  <c r="C288" i="1" s="1"/>
  <c r="P293" i="1"/>
  <c r="H293" i="1"/>
  <c r="L293" i="1"/>
  <c r="D293" i="1"/>
  <c r="A294" i="1"/>
  <c r="N294" i="1"/>
  <c r="I287" i="1" l="1"/>
  <c r="G288" i="1" s="1"/>
  <c r="P294" i="1"/>
  <c r="E288" i="1"/>
  <c r="C289" i="1" s="1"/>
  <c r="L294" i="1"/>
  <c r="D294" i="1"/>
  <c r="H294" i="1"/>
  <c r="N295" i="1"/>
  <c r="A295" i="1"/>
  <c r="E289" i="1" l="1"/>
  <c r="C290" i="1" s="1"/>
  <c r="H295" i="1"/>
  <c r="D295" i="1"/>
  <c r="L295" i="1"/>
  <c r="A296" i="1"/>
  <c r="N296" i="1"/>
  <c r="I288" i="1"/>
  <c r="G289" i="1" s="1"/>
  <c r="P295" i="1"/>
  <c r="I289" i="1" l="1"/>
  <c r="G290" i="1" s="1"/>
  <c r="L296" i="1"/>
  <c r="H296" i="1"/>
  <c r="D296" i="1"/>
  <c r="A297" i="1"/>
  <c r="N297" i="1"/>
  <c r="E290" i="1"/>
  <c r="C291" i="1" s="1"/>
  <c r="P296" i="1"/>
  <c r="I290" i="1" l="1"/>
  <c r="G291" i="1" s="1"/>
  <c r="E291" i="1"/>
  <c r="C292" i="1" s="1"/>
  <c r="H297" i="1"/>
  <c r="L297" i="1"/>
  <c r="D297" i="1"/>
  <c r="A298" i="1"/>
  <c r="N298" i="1"/>
  <c r="P297" i="1"/>
  <c r="P298" i="1" l="1"/>
  <c r="E292" i="1"/>
  <c r="C293" i="1" s="1"/>
  <c r="H298" i="1"/>
  <c r="L298" i="1"/>
  <c r="D298" i="1"/>
  <c r="N299" i="1"/>
  <c r="A299" i="1"/>
  <c r="I291" i="1"/>
  <c r="G292" i="1" s="1"/>
  <c r="E293" i="1" l="1"/>
  <c r="C294" i="1" s="1"/>
  <c r="P299" i="1"/>
  <c r="H299" i="1"/>
  <c r="D299" i="1"/>
  <c r="L299" i="1"/>
  <c r="A300" i="1"/>
  <c r="N300" i="1"/>
  <c r="I292" i="1"/>
  <c r="G293" i="1" s="1"/>
  <c r="E294" i="1" l="1"/>
  <c r="C295" i="1" s="1"/>
  <c r="I293" i="1"/>
  <c r="G294" i="1" s="1"/>
  <c r="P300" i="1"/>
  <c r="L300" i="1"/>
  <c r="H300" i="1"/>
  <c r="D300" i="1"/>
  <c r="N301" i="1"/>
  <c r="A301" i="1"/>
  <c r="I294" i="1" l="1"/>
  <c r="G295" i="1" s="1"/>
  <c r="E295" i="1"/>
  <c r="C296" i="1" s="1"/>
  <c r="H301" i="1"/>
  <c r="L301" i="1"/>
  <c r="D301" i="1"/>
  <c r="N302" i="1"/>
  <c r="A302" i="1"/>
  <c r="P301" i="1"/>
  <c r="I295" i="1" l="1"/>
  <c r="G296" i="1" s="1"/>
  <c r="E296" i="1"/>
  <c r="C297" i="1" s="1"/>
  <c r="L302" i="1"/>
  <c r="D302" i="1"/>
  <c r="H302" i="1"/>
  <c r="A303" i="1"/>
  <c r="N303" i="1"/>
  <c r="P302" i="1"/>
  <c r="I296" i="1" l="1"/>
  <c r="G297" i="1" s="1"/>
  <c r="E297" i="1"/>
  <c r="C298" i="1" s="1"/>
  <c r="P303" i="1"/>
  <c r="H303" i="1"/>
  <c r="D303" i="1"/>
  <c r="L303" i="1"/>
  <c r="A304" i="1"/>
  <c r="N304" i="1"/>
  <c r="I297" i="1" l="1"/>
  <c r="G298" i="1" s="1"/>
  <c r="E298" i="1"/>
  <c r="C299" i="1" s="1"/>
  <c r="P304" i="1"/>
  <c r="H304" i="1"/>
  <c r="D304" i="1"/>
  <c r="L304" i="1"/>
  <c r="N305" i="1"/>
  <c r="A305" i="1"/>
  <c r="I298" i="1" l="1"/>
  <c r="G299" i="1" s="1"/>
  <c r="E299" i="1"/>
  <c r="C300" i="1" s="1"/>
  <c r="H305" i="1"/>
  <c r="L305" i="1"/>
  <c r="D305" i="1"/>
  <c r="A306" i="1"/>
  <c r="N306" i="1"/>
  <c r="P305" i="1"/>
  <c r="I299" i="1" l="1"/>
  <c r="G300" i="1" s="1"/>
  <c r="E300" i="1"/>
  <c r="C301" i="1" s="1"/>
  <c r="P306" i="1"/>
  <c r="H306" i="1"/>
  <c r="L306" i="1"/>
  <c r="D306" i="1"/>
  <c r="A307" i="1"/>
  <c r="N307" i="1"/>
  <c r="I300" i="1" l="1"/>
  <c r="G301" i="1" s="1"/>
  <c r="E301" i="1"/>
  <c r="C302" i="1" s="1"/>
  <c r="P307" i="1"/>
  <c r="H307" i="1"/>
  <c r="D307" i="1"/>
  <c r="L307" i="1"/>
  <c r="A308" i="1"/>
  <c r="N308" i="1"/>
  <c r="E302" i="1" l="1"/>
  <c r="C303" i="1" s="1"/>
  <c r="I301" i="1"/>
  <c r="G302" i="1"/>
  <c r="P308" i="1"/>
  <c r="D308" i="1"/>
  <c r="L308" i="1"/>
  <c r="H308" i="1"/>
  <c r="N309" i="1"/>
  <c r="A309" i="1"/>
  <c r="E303" i="1" l="1"/>
  <c r="C304" i="1" s="1"/>
  <c r="I302" i="1"/>
  <c r="G303" i="1"/>
  <c r="H309" i="1"/>
  <c r="L309" i="1"/>
  <c r="D309" i="1"/>
  <c r="N310" i="1"/>
  <c r="A310" i="1"/>
  <c r="P309" i="1"/>
  <c r="I303" i="1" l="1"/>
  <c r="G304" i="1" s="1"/>
  <c r="E304" i="1"/>
  <c r="C305" i="1" s="1"/>
  <c r="L310" i="1"/>
  <c r="D310" i="1"/>
  <c r="H310" i="1"/>
  <c r="A311" i="1"/>
  <c r="N311" i="1"/>
  <c r="P310" i="1"/>
  <c r="I304" i="1" l="1"/>
  <c r="G305" i="1" s="1"/>
  <c r="E305" i="1"/>
  <c r="C306" i="1" s="1"/>
  <c r="P311" i="1"/>
  <c r="H311" i="1"/>
  <c r="D311" i="1"/>
  <c r="L311" i="1"/>
  <c r="N312" i="1"/>
  <c r="A312" i="1"/>
  <c r="I305" i="1" l="1"/>
  <c r="G306" i="1" s="1"/>
  <c r="E306" i="1"/>
  <c r="C307" i="1" s="1"/>
  <c r="L312" i="1"/>
  <c r="H312" i="1"/>
  <c r="D312" i="1"/>
  <c r="N313" i="1"/>
  <c r="A313" i="1"/>
  <c r="P312" i="1"/>
  <c r="E307" i="1" l="1"/>
  <c r="C308" i="1" s="1"/>
  <c r="I306" i="1"/>
  <c r="G307" i="1"/>
  <c r="H313" i="1"/>
  <c r="L313" i="1"/>
  <c r="D313" i="1"/>
  <c r="N314" i="1"/>
  <c r="A314" i="1"/>
  <c r="P313" i="1"/>
  <c r="I307" i="1" l="1"/>
  <c r="G308" i="1" s="1"/>
  <c r="E308" i="1"/>
  <c r="C309" i="1" s="1"/>
  <c r="H314" i="1"/>
  <c r="L314" i="1"/>
  <c r="D314" i="1"/>
  <c r="A315" i="1"/>
  <c r="N315" i="1"/>
  <c r="P314" i="1"/>
  <c r="I308" i="1" l="1"/>
  <c r="G309" i="1" s="1"/>
  <c r="E309" i="1"/>
  <c r="C310" i="1" s="1"/>
  <c r="P315" i="1"/>
  <c r="H315" i="1"/>
  <c r="D315" i="1"/>
  <c r="L315" i="1"/>
  <c r="N316" i="1"/>
  <c r="A316" i="1"/>
  <c r="I309" i="1" l="1"/>
  <c r="G310" i="1" s="1"/>
  <c r="E310" i="1"/>
  <c r="C311" i="1" s="1"/>
  <c r="L316" i="1"/>
  <c r="H316" i="1"/>
  <c r="D316" i="1"/>
  <c r="A317" i="1"/>
  <c r="N317" i="1"/>
  <c r="P316" i="1"/>
  <c r="I310" i="1" l="1"/>
  <c r="G311" i="1" s="1"/>
  <c r="E311" i="1"/>
  <c r="C312" i="1" s="1"/>
  <c r="P317" i="1"/>
  <c r="H317" i="1"/>
  <c r="L317" i="1"/>
  <c r="D317" i="1"/>
  <c r="N318" i="1"/>
  <c r="A318" i="1"/>
  <c r="I311" i="1" l="1"/>
  <c r="G312" i="1" s="1"/>
  <c r="E312" i="1"/>
  <c r="C313" i="1" s="1"/>
  <c r="L318" i="1"/>
  <c r="D318" i="1"/>
  <c r="H318" i="1"/>
  <c r="N319" i="1"/>
  <c r="A319" i="1"/>
  <c r="P318" i="1"/>
  <c r="I312" i="1" l="1"/>
  <c r="G313" i="1" s="1"/>
  <c r="E313" i="1"/>
  <c r="C314" i="1" s="1"/>
  <c r="H319" i="1"/>
  <c r="D319" i="1"/>
  <c r="L319" i="1"/>
  <c r="N320" i="1"/>
  <c r="A320" i="1"/>
  <c r="P319" i="1"/>
  <c r="I313" i="1" l="1"/>
  <c r="G314" i="1" s="1"/>
  <c r="E314" i="1"/>
  <c r="C315" i="1" s="1"/>
  <c r="H320" i="1"/>
  <c r="D320" i="1"/>
  <c r="L320" i="1"/>
  <c r="N321" i="1"/>
  <c r="A321" i="1"/>
  <c r="P320" i="1"/>
  <c r="I314" i="1" l="1"/>
  <c r="G315" i="1" s="1"/>
  <c r="E315" i="1"/>
  <c r="C316" i="1" s="1"/>
  <c r="H321" i="1"/>
  <c r="L321" i="1"/>
  <c r="D321" i="1"/>
  <c r="A322" i="1"/>
  <c r="N322" i="1"/>
  <c r="P321" i="1"/>
  <c r="I315" i="1" l="1"/>
  <c r="G316" i="1" s="1"/>
  <c r="E316" i="1"/>
  <c r="C317" i="1" s="1"/>
  <c r="P322" i="1"/>
  <c r="H322" i="1"/>
  <c r="L322" i="1"/>
  <c r="D322" i="1"/>
  <c r="N323" i="1"/>
  <c r="A323" i="1"/>
  <c r="I316" i="1" l="1"/>
  <c r="G317" i="1" s="1"/>
  <c r="E317" i="1"/>
  <c r="C318" i="1" s="1"/>
  <c r="H323" i="1"/>
  <c r="D323" i="1"/>
  <c r="L323" i="1"/>
  <c r="N324" i="1"/>
  <c r="A324" i="1"/>
  <c r="P323" i="1"/>
  <c r="I317" i="1" l="1"/>
  <c r="G318" i="1" s="1"/>
  <c r="E318" i="1"/>
  <c r="C319" i="1" s="1"/>
  <c r="D324" i="1"/>
  <c r="L324" i="1"/>
  <c r="H324" i="1"/>
  <c r="A325" i="1"/>
  <c r="N325" i="1"/>
  <c r="P324" i="1"/>
  <c r="I318" i="1" l="1"/>
  <c r="G319" i="1" s="1"/>
  <c r="E319" i="1"/>
  <c r="C320" i="1" s="1"/>
  <c r="P325" i="1"/>
  <c r="H325" i="1"/>
  <c r="L325" i="1"/>
  <c r="D325" i="1"/>
  <c r="N326" i="1"/>
  <c r="A326" i="1"/>
  <c r="I319" i="1" l="1"/>
  <c r="G320" i="1" s="1"/>
  <c r="E320" i="1"/>
  <c r="C321" i="1" s="1"/>
  <c r="H326" i="1"/>
  <c r="D326" i="1"/>
  <c r="L326" i="1"/>
  <c r="N327" i="1"/>
  <c r="A327" i="1"/>
  <c r="P326" i="1"/>
  <c r="I320" i="1" l="1"/>
  <c r="G321" i="1" s="1"/>
  <c r="E321" i="1"/>
  <c r="C322" i="1" s="1"/>
  <c r="H327" i="1"/>
  <c r="L327" i="1"/>
  <c r="D327" i="1"/>
  <c r="N328" i="1"/>
  <c r="A328" i="1"/>
  <c r="P327" i="1"/>
  <c r="I321" i="1" l="1"/>
  <c r="G322" i="1" s="1"/>
  <c r="E322" i="1"/>
  <c r="C323" i="1" s="1"/>
  <c r="H328" i="1"/>
  <c r="D328" i="1"/>
  <c r="L328" i="1"/>
  <c r="N329" i="1"/>
  <c r="A329" i="1"/>
  <c r="P328" i="1"/>
  <c r="I322" i="1" l="1"/>
  <c r="G323" i="1" s="1"/>
  <c r="E323" i="1"/>
  <c r="C324" i="1" s="1"/>
  <c r="H329" i="1"/>
  <c r="D329" i="1"/>
  <c r="L329" i="1"/>
  <c r="A330" i="1"/>
  <c r="N330" i="1"/>
  <c r="P329" i="1"/>
  <c r="I323" i="1" l="1"/>
  <c r="G324" i="1" s="1"/>
  <c r="E324" i="1"/>
  <c r="C325" i="1" s="1"/>
  <c r="P330" i="1"/>
  <c r="D330" i="1"/>
  <c r="L330" i="1"/>
  <c r="H330" i="1"/>
  <c r="A331" i="1"/>
  <c r="N331" i="1"/>
  <c r="I324" i="1" l="1"/>
  <c r="G325" i="1" s="1"/>
  <c r="E325" i="1"/>
  <c r="C326" i="1" s="1"/>
  <c r="P331" i="1"/>
  <c r="H331" i="1"/>
  <c r="L331" i="1"/>
  <c r="D331" i="1"/>
  <c r="N332" i="1"/>
  <c r="A332" i="1"/>
  <c r="I325" i="1" l="1"/>
  <c r="G326" i="1" s="1"/>
  <c r="E326" i="1"/>
  <c r="C327" i="1" s="1"/>
  <c r="L332" i="1"/>
  <c r="D332" i="1"/>
  <c r="H332" i="1"/>
  <c r="A333" i="1"/>
  <c r="N333" i="1"/>
  <c r="P332" i="1"/>
  <c r="I326" i="1" l="1"/>
  <c r="G327" i="1" s="1"/>
  <c r="E327" i="1"/>
  <c r="C328" i="1" s="1"/>
  <c r="P333" i="1"/>
  <c r="H333" i="1"/>
  <c r="L333" i="1"/>
  <c r="D333" i="1"/>
  <c r="A334" i="1"/>
  <c r="N334" i="1"/>
  <c r="I327" i="1" l="1"/>
  <c r="G328" i="1" s="1"/>
  <c r="E328" i="1"/>
  <c r="C329" i="1" s="1"/>
  <c r="P334" i="1"/>
  <c r="L334" i="1"/>
  <c r="H334" i="1"/>
  <c r="D334" i="1"/>
  <c r="A335" i="1"/>
  <c r="N335" i="1"/>
  <c r="I328" i="1" l="1"/>
  <c r="G329" i="1" s="1"/>
  <c r="E329" i="1"/>
  <c r="C330" i="1" s="1"/>
  <c r="P335" i="1"/>
  <c r="H335" i="1"/>
  <c r="L335" i="1"/>
  <c r="D335" i="1"/>
  <c r="A336" i="1"/>
  <c r="N336" i="1"/>
  <c r="I329" i="1" l="1"/>
  <c r="G330" i="1" s="1"/>
  <c r="E330" i="1"/>
  <c r="C331" i="1" s="1"/>
  <c r="P336" i="1"/>
  <c r="H336" i="1"/>
  <c r="L336" i="1"/>
  <c r="D336" i="1"/>
  <c r="N337" i="1"/>
  <c r="A337" i="1"/>
  <c r="I330" i="1" l="1"/>
  <c r="G331" i="1" s="1"/>
  <c r="E331" i="1"/>
  <c r="C332" i="1" s="1"/>
  <c r="H337" i="1"/>
  <c r="D337" i="1"/>
  <c r="L337" i="1"/>
  <c r="N338" i="1"/>
  <c r="A338" i="1"/>
  <c r="P337" i="1"/>
  <c r="I331" i="1" l="1"/>
  <c r="G332" i="1" s="1"/>
  <c r="E332" i="1"/>
  <c r="C333" i="1" s="1"/>
  <c r="L338" i="1"/>
  <c r="H338" i="1"/>
  <c r="D338" i="1"/>
  <c r="A339" i="1"/>
  <c r="N339" i="1"/>
  <c r="P338" i="1"/>
  <c r="I332" i="1" l="1"/>
  <c r="G333" i="1" s="1"/>
  <c r="E333" i="1"/>
  <c r="C334" i="1" s="1"/>
  <c r="P339" i="1"/>
  <c r="H339" i="1"/>
  <c r="L339" i="1"/>
  <c r="D339" i="1"/>
  <c r="A340" i="1"/>
  <c r="N340" i="1"/>
  <c r="I333" i="1" l="1"/>
  <c r="G334" i="1" s="1"/>
  <c r="E334" i="1"/>
  <c r="C335" i="1" s="1"/>
  <c r="P340" i="1"/>
  <c r="L340" i="1"/>
  <c r="D340" i="1"/>
  <c r="H340" i="1"/>
  <c r="A341" i="1"/>
  <c r="N341" i="1"/>
  <c r="I334" i="1" l="1"/>
  <c r="G335" i="1" s="1"/>
  <c r="E335" i="1"/>
  <c r="C336" i="1" s="1"/>
  <c r="P341" i="1"/>
  <c r="H341" i="1"/>
  <c r="L341" i="1"/>
  <c r="D341" i="1"/>
  <c r="A342" i="1"/>
  <c r="N342" i="1"/>
  <c r="I335" i="1" l="1"/>
  <c r="G336" i="1" s="1"/>
  <c r="E336" i="1"/>
  <c r="C337" i="1" s="1"/>
  <c r="P342" i="1"/>
  <c r="D342" i="1"/>
  <c r="H342" i="1"/>
  <c r="L342" i="1"/>
  <c r="N343" i="1"/>
  <c r="A343" i="1"/>
  <c r="I336" i="1" l="1"/>
  <c r="G337" i="1" s="1"/>
  <c r="E337" i="1"/>
  <c r="C338" i="1" s="1"/>
  <c r="H343" i="1"/>
  <c r="L343" i="1"/>
  <c r="D343" i="1"/>
  <c r="A344" i="1"/>
  <c r="N344" i="1"/>
  <c r="P343" i="1"/>
  <c r="I337" i="1" l="1"/>
  <c r="G338" i="1" s="1"/>
  <c r="E338" i="1"/>
  <c r="C339" i="1" s="1"/>
  <c r="P344" i="1"/>
  <c r="H344" i="1"/>
  <c r="D344" i="1"/>
  <c r="L344" i="1"/>
  <c r="A345" i="1"/>
  <c r="N345" i="1"/>
  <c r="I338" i="1" l="1"/>
  <c r="G339" i="1" s="1"/>
  <c r="E339" i="1"/>
  <c r="C340" i="1"/>
  <c r="P345" i="1"/>
  <c r="H345" i="1"/>
  <c r="D345" i="1"/>
  <c r="L345" i="1"/>
  <c r="A346" i="1"/>
  <c r="N346" i="1"/>
  <c r="I339" i="1" l="1"/>
  <c r="G340" i="1" s="1"/>
  <c r="E340" i="1"/>
  <c r="C341" i="1" s="1"/>
  <c r="P346" i="1"/>
  <c r="D346" i="1"/>
  <c r="L346" i="1"/>
  <c r="H346" i="1"/>
  <c r="N347" i="1"/>
  <c r="A347" i="1"/>
  <c r="I340" i="1" l="1"/>
  <c r="G341" i="1" s="1"/>
  <c r="E341" i="1"/>
  <c r="C342" i="1" s="1"/>
  <c r="H347" i="1"/>
  <c r="D347" i="1"/>
  <c r="L347" i="1"/>
  <c r="N348" i="1"/>
  <c r="A348" i="1"/>
  <c r="P347" i="1"/>
  <c r="I341" i="1" l="1"/>
  <c r="G342" i="1" s="1"/>
  <c r="E342" i="1"/>
  <c r="C343" i="1" s="1"/>
  <c r="L348" i="1"/>
  <c r="D348" i="1"/>
  <c r="H348" i="1"/>
  <c r="A349" i="1"/>
  <c r="N349" i="1"/>
  <c r="P348" i="1"/>
  <c r="I342" i="1" l="1"/>
  <c r="G343" i="1" s="1"/>
  <c r="E343" i="1"/>
  <c r="C344" i="1" s="1"/>
  <c r="P349" i="1"/>
  <c r="H349" i="1"/>
  <c r="L349" i="1"/>
  <c r="D349" i="1"/>
  <c r="A350" i="1"/>
  <c r="N350" i="1"/>
  <c r="I343" i="1" l="1"/>
  <c r="G344" i="1" s="1"/>
  <c r="E344" i="1"/>
  <c r="C345" i="1"/>
  <c r="P350" i="1"/>
  <c r="L350" i="1"/>
  <c r="D350" i="1"/>
  <c r="H350" i="1"/>
  <c r="A351" i="1"/>
  <c r="N351" i="1"/>
  <c r="I344" i="1" l="1"/>
  <c r="G345" i="1" s="1"/>
  <c r="E345" i="1"/>
  <c r="C346" i="1"/>
  <c r="P351" i="1"/>
  <c r="H351" i="1"/>
  <c r="L351" i="1"/>
  <c r="D351" i="1"/>
  <c r="A352" i="1"/>
  <c r="N352" i="1"/>
  <c r="I345" i="1" l="1"/>
  <c r="G346" i="1" s="1"/>
  <c r="E346" i="1"/>
  <c r="C347" i="1" s="1"/>
  <c r="P352" i="1"/>
  <c r="H352" i="1"/>
  <c r="L352" i="1"/>
  <c r="D352" i="1"/>
  <c r="A353" i="1"/>
  <c r="N353" i="1"/>
  <c r="I346" i="1" l="1"/>
  <c r="G347" i="1" s="1"/>
  <c r="E347" i="1"/>
  <c r="C348" i="1" s="1"/>
  <c r="P353" i="1"/>
  <c r="H353" i="1"/>
  <c r="L353" i="1"/>
  <c r="D353" i="1"/>
  <c r="N354" i="1"/>
  <c r="A354" i="1"/>
  <c r="I347" i="1" l="1"/>
  <c r="G348" i="1" s="1"/>
  <c r="E348" i="1"/>
  <c r="C349" i="1" s="1"/>
  <c r="H354" i="1"/>
  <c r="D354" i="1"/>
  <c r="L354" i="1"/>
  <c r="N355" i="1"/>
  <c r="A355" i="1"/>
  <c r="P354" i="1"/>
  <c r="I348" i="1" l="1"/>
  <c r="G349" i="1" s="1"/>
  <c r="E349" i="1"/>
  <c r="C350" i="1" s="1"/>
  <c r="H355" i="1"/>
  <c r="D355" i="1"/>
  <c r="L355" i="1"/>
  <c r="N356" i="1"/>
  <c r="A356" i="1"/>
  <c r="P355" i="1"/>
  <c r="I349" i="1" l="1"/>
  <c r="G350" i="1" s="1"/>
  <c r="E350" i="1"/>
  <c r="C351" i="1" s="1"/>
  <c r="L356" i="1"/>
  <c r="D356" i="1"/>
  <c r="H356" i="1"/>
  <c r="N357" i="1"/>
  <c r="A357" i="1"/>
  <c r="P356" i="1"/>
  <c r="I350" i="1" l="1"/>
  <c r="G351" i="1" s="1"/>
  <c r="E351" i="1"/>
  <c r="C352" i="1" s="1"/>
  <c r="H357" i="1"/>
  <c r="L357" i="1"/>
  <c r="D357" i="1"/>
  <c r="A358" i="1"/>
  <c r="N358" i="1"/>
  <c r="P357" i="1"/>
  <c r="I351" i="1" l="1"/>
  <c r="G352" i="1" s="1"/>
  <c r="E352" i="1"/>
  <c r="C353" i="1" s="1"/>
  <c r="P358" i="1"/>
  <c r="L358" i="1"/>
  <c r="D358" i="1"/>
  <c r="H358" i="1"/>
  <c r="A359" i="1"/>
  <c r="N359" i="1"/>
  <c r="I352" i="1" l="1"/>
  <c r="G353" i="1" s="1"/>
  <c r="E353" i="1"/>
  <c r="C354" i="1" s="1"/>
  <c r="P359" i="1"/>
  <c r="H359" i="1"/>
  <c r="L359" i="1"/>
  <c r="D359" i="1"/>
  <c r="N360" i="1"/>
  <c r="A360" i="1"/>
  <c r="I353" i="1" l="1"/>
  <c r="G354" i="1" s="1"/>
  <c r="E354" i="1"/>
  <c r="C355" i="1" s="1"/>
  <c r="H360" i="1"/>
  <c r="L360" i="1"/>
  <c r="D360" i="1"/>
  <c r="A361" i="1"/>
  <c r="N361" i="1"/>
  <c r="P360" i="1"/>
  <c r="I354" i="1" l="1"/>
  <c r="G355" i="1" s="1"/>
  <c r="E355" i="1"/>
  <c r="C356" i="1" s="1"/>
  <c r="P361" i="1"/>
  <c r="D361" i="1"/>
  <c r="L361" i="1"/>
  <c r="H361" i="1"/>
  <c r="A362" i="1"/>
  <c r="N362" i="1"/>
  <c r="I355" i="1" l="1"/>
  <c r="G356" i="1" s="1"/>
  <c r="E356" i="1"/>
  <c r="C357" i="1"/>
  <c r="P362" i="1"/>
  <c r="L362" i="1"/>
  <c r="H362" i="1"/>
  <c r="D362" i="1"/>
  <c r="N363" i="1"/>
  <c r="A363" i="1"/>
  <c r="I356" i="1" l="1"/>
  <c r="G357" i="1" s="1"/>
  <c r="E357" i="1"/>
  <c r="C358" i="1" s="1"/>
  <c r="D363" i="1"/>
  <c r="H363" i="1"/>
  <c r="L363" i="1"/>
  <c r="N364" i="1"/>
  <c r="A364" i="1"/>
  <c r="P363" i="1"/>
  <c r="I357" i="1" l="1"/>
  <c r="G358" i="1" s="1"/>
  <c r="E358" i="1"/>
  <c r="C359" i="1" s="1"/>
  <c r="L364" i="1"/>
  <c r="D364" i="1"/>
  <c r="H364" i="1"/>
  <c r="N365" i="1"/>
  <c r="A365" i="1"/>
  <c r="P364" i="1"/>
  <c r="I358" i="1" l="1"/>
  <c r="G359" i="1" s="1"/>
  <c r="E359" i="1"/>
  <c r="C360" i="1" s="1"/>
  <c r="D365" i="1"/>
  <c r="H365" i="1"/>
  <c r="L365" i="1"/>
  <c r="A366" i="1"/>
  <c r="N366" i="1"/>
  <c r="P365" i="1"/>
  <c r="I359" i="1" l="1"/>
  <c r="G360" i="1" s="1"/>
  <c r="E360" i="1"/>
  <c r="C361" i="1" s="1"/>
  <c r="P366" i="1"/>
  <c r="L366" i="1"/>
  <c r="H366" i="1"/>
  <c r="D366" i="1"/>
  <c r="N367" i="1"/>
  <c r="A367" i="1"/>
  <c r="I360" i="1" l="1"/>
  <c r="G361" i="1" s="1"/>
  <c r="E361" i="1"/>
  <c r="C362" i="1"/>
  <c r="D367" i="1"/>
  <c r="L367" i="1"/>
  <c r="H367" i="1"/>
  <c r="A368" i="1"/>
  <c r="N368" i="1"/>
  <c r="P367" i="1"/>
  <c r="I361" i="1" l="1"/>
  <c r="G362" i="1" s="1"/>
  <c r="E362" i="1"/>
  <c r="C363" i="1" s="1"/>
  <c r="P368" i="1"/>
  <c r="L368" i="1"/>
  <c r="H368" i="1"/>
  <c r="D368" i="1"/>
  <c r="N369" i="1"/>
  <c r="A369" i="1"/>
  <c r="I362" i="1" l="1"/>
  <c r="G363" i="1" s="1"/>
  <c r="E363" i="1"/>
  <c r="C364" i="1"/>
  <c r="D369" i="1"/>
  <c r="H369" i="1"/>
  <c r="L369" i="1"/>
  <c r="A370" i="1"/>
  <c r="N370" i="1"/>
  <c r="P369" i="1"/>
  <c r="I363" i="1" l="1"/>
  <c r="G364" i="1" s="1"/>
  <c r="E364" i="1"/>
  <c r="C365" i="1"/>
  <c r="P370" i="1"/>
  <c r="L370" i="1"/>
  <c r="H370" i="1"/>
  <c r="D370" i="1"/>
  <c r="A371" i="1"/>
  <c r="N371" i="1"/>
  <c r="I364" i="1" l="1"/>
  <c r="G365" i="1" s="1"/>
  <c r="E365" i="1"/>
  <c r="C366" i="1" s="1"/>
  <c r="P371" i="1"/>
  <c r="D371" i="1"/>
  <c r="H371" i="1"/>
  <c r="L371" i="1"/>
  <c r="N372" i="1"/>
  <c r="A372" i="1"/>
  <c r="I365" i="1" l="1"/>
  <c r="G366" i="1" s="1"/>
  <c r="E366" i="1"/>
  <c r="C367" i="1" s="1"/>
  <c r="L372" i="1"/>
  <c r="D372" i="1"/>
  <c r="H372" i="1"/>
  <c r="A373" i="1"/>
  <c r="N373" i="1"/>
  <c r="P372" i="1"/>
  <c r="I366" i="1" l="1"/>
  <c r="G367" i="1" s="1"/>
  <c r="E367" i="1"/>
  <c r="C368" i="1" s="1"/>
  <c r="P373" i="1"/>
  <c r="D373" i="1"/>
  <c r="H373" i="1"/>
  <c r="L373" i="1"/>
  <c r="N374" i="1"/>
  <c r="A374" i="1"/>
  <c r="I367" i="1" l="1"/>
  <c r="G368" i="1" s="1"/>
  <c r="E368" i="1"/>
  <c r="C369" i="1" s="1"/>
  <c r="L374" i="1"/>
  <c r="H374" i="1"/>
  <c r="D374" i="1"/>
  <c r="N375" i="1"/>
  <c r="A375" i="1"/>
  <c r="P374" i="1"/>
  <c r="I368" i="1" l="1"/>
  <c r="G369" i="1" s="1"/>
  <c r="E369" i="1"/>
  <c r="C370" i="1" s="1"/>
  <c r="D375" i="1"/>
  <c r="L375" i="1"/>
  <c r="H375" i="1"/>
  <c r="A376" i="1"/>
  <c r="N376" i="1"/>
  <c r="P375" i="1"/>
  <c r="I369" i="1" l="1"/>
  <c r="G370" i="1" s="1"/>
  <c r="E370" i="1"/>
  <c r="C371" i="1" s="1"/>
  <c r="P376" i="1"/>
  <c r="L376" i="1"/>
  <c r="H376" i="1"/>
  <c r="D376" i="1"/>
  <c r="N377" i="1"/>
  <c r="A377" i="1"/>
  <c r="I370" i="1" l="1"/>
  <c r="G371" i="1" s="1"/>
  <c r="E371" i="1"/>
  <c r="C372" i="1" s="1"/>
  <c r="D377" i="1"/>
  <c r="L377" i="1"/>
  <c r="H377" i="1"/>
  <c r="A378" i="1"/>
  <c r="N378" i="1"/>
  <c r="P377" i="1"/>
  <c r="E372" i="1" l="1"/>
  <c r="C373" i="1" s="1"/>
  <c r="I371" i="1"/>
  <c r="G372" i="1"/>
  <c r="P378" i="1"/>
  <c r="L378" i="1"/>
  <c r="H378" i="1"/>
  <c r="D378" i="1"/>
  <c r="A379" i="1"/>
  <c r="N379" i="1"/>
  <c r="E373" i="1" l="1"/>
  <c r="C374" i="1" s="1"/>
  <c r="I372" i="1"/>
  <c r="G373" i="1"/>
  <c r="P379" i="1"/>
  <c r="D379" i="1"/>
  <c r="H379" i="1"/>
  <c r="L379" i="1"/>
  <c r="A380" i="1"/>
  <c r="N380" i="1"/>
  <c r="E374" i="1" l="1"/>
  <c r="C375" i="1" s="1"/>
  <c r="I373" i="1"/>
  <c r="G374" i="1"/>
  <c r="P380" i="1"/>
  <c r="L380" i="1"/>
  <c r="D380" i="1"/>
  <c r="H380" i="1"/>
  <c r="A381" i="1"/>
  <c r="N381" i="1"/>
  <c r="E375" i="1" l="1"/>
  <c r="C376" i="1" s="1"/>
  <c r="I374" i="1"/>
  <c r="G375" i="1"/>
  <c r="P381" i="1"/>
  <c r="D381" i="1"/>
  <c r="L381" i="1"/>
  <c r="H381" i="1"/>
  <c r="A382" i="1"/>
  <c r="N382" i="1"/>
  <c r="I375" i="1" l="1"/>
  <c r="G376" i="1" s="1"/>
  <c r="E376" i="1"/>
  <c r="C377" i="1"/>
  <c r="P382" i="1"/>
  <c r="L382" i="1"/>
  <c r="D382" i="1"/>
  <c r="H382" i="1"/>
  <c r="N383" i="1"/>
  <c r="A383" i="1"/>
  <c r="I376" i="1" l="1"/>
  <c r="G377" i="1" s="1"/>
  <c r="E377" i="1"/>
  <c r="C378" i="1"/>
  <c r="D383" i="1"/>
  <c r="L383" i="1"/>
  <c r="H383" i="1"/>
  <c r="A384" i="1"/>
  <c r="N384" i="1"/>
  <c r="P383" i="1"/>
  <c r="I377" i="1" l="1"/>
  <c r="G378" i="1" s="1"/>
  <c r="E378" i="1"/>
  <c r="C379" i="1" s="1"/>
  <c r="P384" i="1"/>
  <c r="L384" i="1"/>
  <c r="H384" i="1"/>
  <c r="D384" i="1"/>
  <c r="A385" i="1"/>
  <c r="N385" i="1"/>
  <c r="I378" i="1" l="1"/>
  <c r="G379" i="1" s="1"/>
  <c r="E379" i="1"/>
  <c r="C380" i="1" s="1"/>
  <c r="P385" i="1"/>
  <c r="D385" i="1"/>
  <c r="L385" i="1"/>
  <c r="H385" i="1"/>
  <c r="N386" i="1"/>
  <c r="A386" i="1"/>
  <c r="I379" i="1" l="1"/>
  <c r="G380" i="1" s="1"/>
  <c r="E380" i="1"/>
  <c r="C381" i="1" s="1"/>
  <c r="L386" i="1"/>
  <c r="D386" i="1"/>
  <c r="H386" i="1"/>
  <c r="N387" i="1"/>
  <c r="A387" i="1"/>
  <c r="P386" i="1"/>
  <c r="E381" i="1" l="1"/>
  <c r="C382" i="1" s="1"/>
  <c r="I380" i="1"/>
  <c r="G381" i="1"/>
  <c r="P387" i="1"/>
  <c r="D387" i="1"/>
  <c r="H387" i="1"/>
  <c r="L387" i="1"/>
  <c r="A388" i="1"/>
  <c r="N388" i="1"/>
  <c r="E382" i="1" l="1"/>
  <c r="C383" i="1" s="1"/>
  <c r="I381" i="1"/>
  <c r="G382" i="1"/>
  <c r="P388" i="1"/>
  <c r="L388" i="1"/>
  <c r="D388" i="1"/>
  <c r="H388" i="1"/>
  <c r="N389" i="1"/>
  <c r="A389" i="1"/>
  <c r="E383" i="1" l="1"/>
  <c r="C384" i="1" s="1"/>
  <c r="I382" i="1"/>
  <c r="G383" i="1"/>
  <c r="D389" i="1"/>
  <c r="L389" i="1"/>
  <c r="H389" i="1"/>
  <c r="A390" i="1"/>
  <c r="N390" i="1"/>
  <c r="P389" i="1"/>
  <c r="E384" i="1" l="1"/>
  <c r="C385" i="1" s="1"/>
  <c r="I383" i="1"/>
  <c r="G384" i="1"/>
  <c r="P390" i="1"/>
  <c r="L390" i="1"/>
  <c r="D390" i="1"/>
  <c r="H390" i="1"/>
  <c r="A391" i="1"/>
  <c r="N391" i="1"/>
  <c r="E385" i="1" l="1"/>
  <c r="C386" i="1" s="1"/>
  <c r="I384" i="1"/>
  <c r="G385" i="1"/>
  <c r="P391" i="1"/>
  <c r="D391" i="1"/>
  <c r="L391" i="1"/>
  <c r="H391" i="1"/>
  <c r="A392" i="1"/>
  <c r="N392" i="1"/>
  <c r="I385" i="1" l="1"/>
  <c r="G386" i="1" s="1"/>
  <c r="E386" i="1"/>
  <c r="C387" i="1" s="1"/>
  <c r="P392" i="1"/>
  <c r="L392" i="1"/>
  <c r="H392" i="1"/>
  <c r="D392" i="1"/>
  <c r="A393" i="1"/>
  <c r="N393" i="1"/>
  <c r="I386" i="1" l="1"/>
  <c r="G387" i="1" s="1"/>
  <c r="E387" i="1"/>
  <c r="C388" i="1"/>
  <c r="P393" i="1"/>
  <c r="D393" i="1"/>
  <c r="L393" i="1"/>
  <c r="H393" i="1"/>
  <c r="N394" i="1"/>
  <c r="A394" i="1"/>
  <c r="I387" i="1" l="1"/>
  <c r="G388" i="1" s="1"/>
  <c r="E388" i="1"/>
  <c r="C389" i="1" s="1"/>
  <c r="L394" i="1"/>
  <c r="H394" i="1"/>
  <c r="D394" i="1"/>
  <c r="A395" i="1"/>
  <c r="N395" i="1"/>
  <c r="P394" i="1"/>
  <c r="I388" i="1" l="1"/>
  <c r="G389" i="1"/>
  <c r="E389" i="1"/>
  <c r="C390" i="1"/>
  <c r="P395" i="1"/>
  <c r="D395" i="1"/>
  <c r="H395" i="1"/>
  <c r="L395" i="1"/>
  <c r="A396" i="1"/>
  <c r="N396" i="1"/>
  <c r="E390" i="1" l="1"/>
  <c r="C391" i="1" s="1"/>
  <c r="I389" i="1"/>
  <c r="G390" i="1" s="1"/>
  <c r="P396" i="1"/>
  <c r="L396" i="1"/>
  <c r="D396" i="1"/>
  <c r="H396" i="1"/>
  <c r="N397" i="1"/>
  <c r="A397" i="1"/>
  <c r="E391" i="1" l="1"/>
  <c r="C392" i="1" s="1"/>
  <c r="I390" i="1"/>
  <c r="G391" i="1"/>
  <c r="D397" i="1"/>
  <c r="H397" i="1"/>
  <c r="L397" i="1"/>
  <c r="A398" i="1"/>
  <c r="N398" i="1"/>
  <c r="P397" i="1"/>
  <c r="I391" i="1" l="1"/>
  <c r="G392" i="1" s="1"/>
  <c r="E392" i="1"/>
  <c r="C393" i="1" s="1"/>
  <c r="P398" i="1"/>
  <c r="L398" i="1"/>
  <c r="H398" i="1"/>
  <c r="D398" i="1"/>
  <c r="A399" i="1"/>
  <c r="N399" i="1"/>
  <c r="E393" i="1" l="1"/>
  <c r="C394" i="1" s="1"/>
  <c r="I392" i="1"/>
  <c r="G393" i="1" s="1"/>
  <c r="P399" i="1"/>
  <c r="D399" i="1"/>
  <c r="H399" i="1"/>
  <c r="L399" i="1"/>
  <c r="A400" i="1"/>
  <c r="N400" i="1"/>
  <c r="E394" i="1" l="1"/>
  <c r="C395" i="1" s="1"/>
  <c r="I393" i="1"/>
  <c r="G394" i="1"/>
  <c r="P400" i="1"/>
  <c r="L400" i="1"/>
  <c r="D400" i="1"/>
  <c r="H400" i="1"/>
  <c r="A401" i="1"/>
  <c r="N401" i="1"/>
  <c r="E395" i="1" l="1"/>
  <c r="C396" i="1" s="1"/>
  <c r="I394" i="1"/>
  <c r="G395" i="1"/>
  <c r="P401" i="1"/>
  <c r="D401" i="1"/>
  <c r="L401" i="1"/>
  <c r="H401" i="1"/>
  <c r="A402" i="1"/>
  <c r="N402" i="1"/>
  <c r="I395" i="1" l="1"/>
  <c r="G396" i="1" s="1"/>
  <c r="E396" i="1"/>
  <c r="C397" i="1" s="1"/>
  <c r="P402" i="1"/>
  <c r="L402" i="1"/>
  <c r="H402" i="1"/>
  <c r="D402" i="1"/>
  <c r="A403" i="1"/>
  <c r="N403" i="1"/>
  <c r="I396" i="1" l="1"/>
  <c r="G397" i="1" s="1"/>
  <c r="E397" i="1"/>
  <c r="C398" i="1" s="1"/>
  <c r="P403" i="1"/>
  <c r="D403" i="1"/>
  <c r="L403" i="1"/>
  <c r="H403" i="1"/>
  <c r="A404" i="1"/>
  <c r="N404" i="1"/>
  <c r="E398" i="1" l="1"/>
  <c r="C399" i="1" s="1"/>
  <c r="I397" i="1"/>
  <c r="G398" i="1"/>
  <c r="P404" i="1"/>
  <c r="L404" i="1"/>
  <c r="H404" i="1"/>
  <c r="D404" i="1"/>
  <c r="A405" i="1"/>
  <c r="N405" i="1"/>
  <c r="I398" i="1" l="1"/>
  <c r="G399" i="1" s="1"/>
  <c r="E399" i="1"/>
  <c r="C400" i="1" s="1"/>
  <c r="P405" i="1"/>
  <c r="D405" i="1"/>
  <c r="H405" i="1"/>
  <c r="L405" i="1"/>
  <c r="A406" i="1"/>
  <c r="N406" i="1"/>
  <c r="I399" i="1" l="1"/>
  <c r="G400" i="1"/>
  <c r="E400" i="1"/>
  <c r="C401" i="1"/>
  <c r="P406" i="1"/>
  <c r="L406" i="1"/>
  <c r="D406" i="1"/>
  <c r="H406" i="1"/>
  <c r="N407" i="1"/>
  <c r="A407" i="1"/>
  <c r="I400" i="1" l="1"/>
  <c r="G401" i="1" s="1"/>
  <c r="E401" i="1"/>
  <c r="C402" i="1" s="1"/>
  <c r="L407" i="1"/>
  <c r="D407" i="1"/>
  <c r="H407" i="1"/>
  <c r="A408" i="1"/>
  <c r="N408" i="1"/>
  <c r="P407" i="1"/>
  <c r="E402" i="1" l="1"/>
  <c r="C403" i="1" s="1"/>
  <c r="I401" i="1"/>
  <c r="G402" i="1"/>
  <c r="P408" i="1"/>
  <c r="D408" i="1"/>
  <c r="L408" i="1"/>
  <c r="H408" i="1"/>
  <c r="N409" i="1"/>
  <c r="A409" i="1"/>
  <c r="I402" i="1" l="1"/>
  <c r="G403" i="1" s="1"/>
  <c r="E403" i="1"/>
  <c r="C404" i="1" s="1"/>
  <c r="L409" i="1"/>
  <c r="H409" i="1"/>
  <c r="D409" i="1"/>
  <c r="N410" i="1"/>
  <c r="A410" i="1"/>
  <c r="P409" i="1"/>
  <c r="I403" i="1" l="1"/>
  <c r="G404" i="1" s="1"/>
  <c r="E404" i="1"/>
  <c r="C405" i="1" s="1"/>
  <c r="P410" i="1"/>
  <c r="D410" i="1"/>
  <c r="H410" i="1"/>
  <c r="L410" i="1"/>
  <c r="A411" i="1"/>
  <c r="N411" i="1"/>
  <c r="I404" i="1" l="1"/>
  <c r="G405" i="1" s="1"/>
  <c r="E405" i="1"/>
  <c r="C406" i="1" s="1"/>
  <c r="P411" i="1"/>
  <c r="L411" i="1"/>
  <c r="D411" i="1"/>
  <c r="H411" i="1"/>
  <c r="A412" i="1"/>
  <c r="N412" i="1"/>
  <c r="I405" i="1" l="1"/>
  <c r="G406" i="1" s="1"/>
  <c r="E406" i="1"/>
  <c r="C407" i="1" s="1"/>
  <c r="P412" i="1"/>
  <c r="D412" i="1"/>
  <c r="H412" i="1"/>
  <c r="L412" i="1"/>
  <c r="A413" i="1"/>
  <c r="N413" i="1"/>
  <c r="I406" i="1" l="1"/>
  <c r="G407" i="1"/>
  <c r="E407" i="1"/>
  <c r="C408" i="1"/>
  <c r="P413" i="1"/>
  <c r="L413" i="1"/>
  <c r="D413" i="1"/>
  <c r="H413" i="1"/>
  <c r="A414" i="1"/>
  <c r="N414" i="1"/>
  <c r="E408" i="1" l="1"/>
  <c r="C409" i="1" s="1"/>
  <c r="I407" i="1"/>
  <c r="G408" i="1" s="1"/>
  <c r="P414" i="1"/>
  <c r="D414" i="1"/>
  <c r="L414" i="1"/>
  <c r="H414" i="1"/>
  <c r="N415" i="1"/>
  <c r="A415" i="1"/>
  <c r="E409" i="1" l="1"/>
  <c r="C410" i="1" s="1"/>
  <c r="I408" i="1"/>
  <c r="G409" i="1" s="1"/>
  <c r="L415" i="1"/>
  <c r="H415" i="1"/>
  <c r="D415" i="1"/>
  <c r="A416" i="1"/>
  <c r="N416" i="1"/>
  <c r="P415" i="1"/>
  <c r="E410" i="1" l="1"/>
  <c r="C411" i="1" s="1"/>
  <c r="I409" i="1"/>
  <c r="G410" i="1" s="1"/>
  <c r="P416" i="1"/>
  <c r="D416" i="1"/>
  <c r="L416" i="1"/>
  <c r="H416" i="1"/>
  <c r="N417" i="1"/>
  <c r="A417" i="1"/>
  <c r="E411" i="1" l="1"/>
  <c r="C412" i="1" s="1"/>
  <c r="I410" i="1"/>
  <c r="G411" i="1"/>
  <c r="L417" i="1"/>
  <c r="H417" i="1"/>
  <c r="D417" i="1"/>
  <c r="N418" i="1"/>
  <c r="A418" i="1"/>
  <c r="P417" i="1"/>
  <c r="E412" i="1" l="1"/>
  <c r="C413" i="1" s="1"/>
  <c r="I411" i="1"/>
  <c r="G412" i="1" s="1"/>
  <c r="D418" i="1"/>
  <c r="L418" i="1"/>
  <c r="H418" i="1"/>
  <c r="N419" i="1"/>
  <c r="A419" i="1"/>
  <c r="P418" i="1"/>
  <c r="E413" i="1" l="1"/>
  <c r="C414" i="1" s="1"/>
  <c r="I412" i="1"/>
  <c r="G413" i="1"/>
  <c r="P419" i="1"/>
  <c r="L419" i="1"/>
  <c r="H419" i="1"/>
  <c r="D419" i="1"/>
  <c r="A420" i="1"/>
  <c r="N420" i="1"/>
  <c r="I413" i="1" l="1"/>
  <c r="G414" i="1" s="1"/>
  <c r="E414" i="1"/>
  <c r="C415" i="1" s="1"/>
  <c r="P420" i="1"/>
  <c r="D420" i="1"/>
  <c r="H420" i="1"/>
  <c r="L420" i="1"/>
  <c r="N421" i="1"/>
  <c r="A421" i="1"/>
  <c r="I414" i="1" l="1"/>
  <c r="G415" i="1" s="1"/>
  <c r="E415" i="1"/>
  <c r="C416" i="1" s="1"/>
  <c r="L421" i="1"/>
  <c r="D421" i="1"/>
  <c r="H421" i="1"/>
  <c r="N422" i="1"/>
  <c r="A422" i="1"/>
  <c r="P421" i="1"/>
  <c r="E416" i="1" l="1"/>
  <c r="C417" i="1" s="1"/>
  <c r="I415" i="1"/>
  <c r="G416" i="1" s="1"/>
  <c r="D422" i="1"/>
  <c r="H422" i="1"/>
  <c r="L422" i="1"/>
  <c r="N423" i="1"/>
  <c r="A423" i="1"/>
  <c r="P422" i="1"/>
  <c r="E417" i="1" l="1"/>
  <c r="C418" i="1" s="1"/>
  <c r="I416" i="1"/>
  <c r="G417" i="1" s="1"/>
  <c r="L423" i="1"/>
  <c r="D423" i="1"/>
  <c r="H423" i="1"/>
  <c r="N424" i="1"/>
  <c r="A424" i="1"/>
  <c r="P423" i="1"/>
  <c r="E418" i="1" l="1"/>
  <c r="C419" i="1" s="1"/>
  <c r="I417" i="1"/>
  <c r="G418" i="1" s="1"/>
  <c r="D424" i="1"/>
  <c r="L424" i="1"/>
  <c r="H424" i="1"/>
  <c r="N425" i="1"/>
  <c r="A425" i="1"/>
  <c r="P424" i="1"/>
  <c r="I418" i="1" l="1"/>
  <c r="G419" i="1" s="1"/>
  <c r="E419" i="1"/>
  <c r="C420" i="1" s="1"/>
  <c r="L425" i="1"/>
  <c r="H425" i="1"/>
  <c r="D425" i="1"/>
  <c r="N426" i="1"/>
  <c r="A426" i="1"/>
  <c r="P425" i="1"/>
  <c r="I419" i="1" l="1"/>
  <c r="G420" i="1"/>
  <c r="E420" i="1"/>
  <c r="C421" i="1"/>
  <c r="D426" i="1"/>
  <c r="L426" i="1"/>
  <c r="H426" i="1"/>
  <c r="A427" i="1"/>
  <c r="N427" i="1"/>
  <c r="P426" i="1"/>
  <c r="E421" i="1" l="1"/>
  <c r="C422" i="1" s="1"/>
  <c r="I420" i="1"/>
  <c r="G421" i="1" s="1"/>
  <c r="P427" i="1"/>
  <c r="L427" i="1"/>
  <c r="H427" i="1"/>
  <c r="D427" i="1"/>
  <c r="N428" i="1"/>
  <c r="A428" i="1"/>
  <c r="E422" i="1" l="1"/>
  <c r="C423" i="1" s="1"/>
  <c r="I421" i="1"/>
  <c r="G422" i="1"/>
  <c r="D428" i="1"/>
  <c r="H428" i="1"/>
  <c r="L428" i="1"/>
  <c r="N429" i="1"/>
  <c r="A429" i="1"/>
  <c r="P428" i="1"/>
  <c r="I422" i="1" l="1"/>
  <c r="G423" i="1" s="1"/>
  <c r="E423" i="1"/>
  <c r="C424" i="1" s="1"/>
  <c r="L429" i="1"/>
  <c r="D429" i="1"/>
  <c r="H429" i="1"/>
  <c r="N430" i="1"/>
  <c r="A430" i="1"/>
  <c r="P429" i="1"/>
  <c r="I423" i="1" l="1"/>
  <c r="G424" i="1" s="1"/>
  <c r="E424" i="1"/>
  <c r="C425" i="1" s="1"/>
  <c r="D430" i="1"/>
  <c r="H430" i="1"/>
  <c r="L430" i="1"/>
  <c r="N431" i="1"/>
  <c r="A431" i="1"/>
  <c r="P430" i="1"/>
  <c r="E425" i="1" l="1"/>
  <c r="C426" i="1" s="1"/>
  <c r="I424" i="1"/>
  <c r="G425" i="1" s="1"/>
  <c r="L431" i="1"/>
  <c r="D431" i="1"/>
  <c r="H431" i="1"/>
  <c r="A432" i="1"/>
  <c r="N432" i="1"/>
  <c r="P431" i="1"/>
  <c r="E426" i="1" l="1"/>
  <c r="C427" i="1" s="1"/>
  <c r="I425" i="1"/>
  <c r="G426" i="1"/>
  <c r="P432" i="1"/>
  <c r="D432" i="1"/>
  <c r="L432" i="1"/>
  <c r="H432" i="1"/>
  <c r="A433" i="1"/>
  <c r="N433" i="1"/>
  <c r="I426" i="1" l="1"/>
  <c r="G427" i="1" s="1"/>
  <c r="E427" i="1"/>
  <c r="C428" i="1"/>
  <c r="P433" i="1"/>
  <c r="L433" i="1"/>
  <c r="H433" i="1"/>
  <c r="D433" i="1"/>
  <c r="N434" i="1"/>
  <c r="A434" i="1"/>
  <c r="E428" i="1" l="1"/>
  <c r="C429" i="1" s="1"/>
  <c r="I427" i="1"/>
  <c r="G428" i="1" s="1"/>
  <c r="D434" i="1"/>
  <c r="L434" i="1"/>
  <c r="H434" i="1"/>
  <c r="N435" i="1"/>
  <c r="A435" i="1"/>
  <c r="P434" i="1"/>
  <c r="E429" i="1" l="1"/>
  <c r="C430" i="1" s="1"/>
  <c r="I428" i="1"/>
  <c r="G429" i="1" s="1"/>
  <c r="L435" i="1"/>
  <c r="H435" i="1"/>
  <c r="D435" i="1"/>
  <c r="A436" i="1"/>
  <c r="N436" i="1"/>
  <c r="P435" i="1"/>
  <c r="E430" i="1" l="1"/>
  <c r="C431" i="1" s="1"/>
  <c r="I429" i="1"/>
  <c r="G430" i="1"/>
  <c r="P436" i="1"/>
  <c r="D436" i="1"/>
  <c r="H436" i="1"/>
  <c r="L436" i="1"/>
  <c r="A437" i="1"/>
  <c r="N437" i="1"/>
  <c r="I430" i="1" l="1"/>
  <c r="G431" i="1" s="1"/>
  <c r="E431" i="1"/>
  <c r="C432" i="1" s="1"/>
  <c r="P437" i="1"/>
  <c r="L437" i="1"/>
  <c r="D437" i="1"/>
  <c r="H437" i="1"/>
  <c r="N438" i="1"/>
  <c r="A438" i="1"/>
  <c r="I431" i="1" l="1"/>
  <c r="G432" i="1" s="1"/>
  <c r="E432" i="1"/>
  <c r="C433" i="1"/>
  <c r="D438" i="1"/>
  <c r="H438" i="1"/>
  <c r="L438" i="1"/>
  <c r="A439" i="1"/>
  <c r="N439" i="1"/>
  <c r="P438" i="1"/>
  <c r="I432" i="1" l="1"/>
  <c r="G433" i="1" s="1"/>
  <c r="E433" i="1"/>
  <c r="C434" i="1" s="1"/>
  <c r="P439" i="1"/>
  <c r="L439" i="1"/>
  <c r="D439" i="1"/>
  <c r="H439" i="1"/>
  <c r="N440" i="1"/>
  <c r="A440" i="1"/>
  <c r="I433" i="1" l="1"/>
  <c r="G434" i="1"/>
  <c r="E434" i="1"/>
  <c r="C435" i="1"/>
  <c r="D440" i="1"/>
  <c r="L440" i="1"/>
  <c r="H440" i="1"/>
  <c r="N441" i="1"/>
  <c r="A441" i="1"/>
  <c r="P440" i="1"/>
  <c r="E435" i="1" l="1"/>
  <c r="C436" i="1" s="1"/>
  <c r="I434" i="1"/>
  <c r="G435" i="1" s="1"/>
  <c r="L441" i="1"/>
  <c r="H441" i="1"/>
  <c r="D441" i="1"/>
  <c r="A442" i="1"/>
  <c r="N442" i="1"/>
  <c r="P441" i="1"/>
  <c r="E436" i="1" l="1"/>
  <c r="C437" i="1"/>
  <c r="I435" i="1"/>
  <c r="G436" i="1"/>
  <c r="P442" i="1"/>
  <c r="D442" i="1"/>
  <c r="L442" i="1"/>
  <c r="H442" i="1"/>
  <c r="N443" i="1"/>
  <c r="A443" i="1"/>
  <c r="E437" i="1" l="1"/>
  <c r="C438" i="1" s="1"/>
  <c r="I436" i="1"/>
  <c r="G437" i="1" s="1"/>
  <c r="L443" i="1"/>
  <c r="H443" i="1"/>
  <c r="D443" i="1"/>
  <c r="A444" i="1"/>
  <c r="N444" i="1"/>
  <c r="P443" i="1"/>
  <c r="E438" i="1" l="1"/>
  <c r="C439" i="1" s="1"/>
  <c r="I437" i="1"/>
  <c r="G438" i="1"/>
  <c r="P444" i="1"/>
  <c r="D444" i="1"/>
  <c r="H444" i="1"/>
  <c r="L444" i="1"/>
  <c r="N445" i="1"/>
  <c r="A445" i="1"/>
  <c r="I438" i="1" l="1"/>
  <c r="G439" i="1" s="1"/>
  <c r="E439" i="1"/>
  <c r="C440" i="1" s="1"/>
  <c r="L445" i="1"/>
  <c r="D445" i="1"/>
  <c r="H445" i="1"/>
  <c r="N446" i="1"/>
  <c r="A446" i="1"/>
  <c r="P445" i="1"/>
  <c r="I439" i="1" l="1"/>
  <c r="G440" i="1" s="1"/>
  <c r="E440" i="1"/>
  <c r="C441" i="1" s="1"/>
  <c r="D446" i="1"/>
  <c r="H446" i="1"/>
  <c r="L446" i="1"/>
  <c r="A447" i="1"/>
  <c r="N447" i="1"/>
  <c r="P446" i="1"/>
  <c r="I440" i="1" l="1"/>
  <c r="G441" i="1"/>
  <c r="E441" i="1"/>
  <c r="C442" i="1"/>
  <c r="P447" i="1"/>
  <c r="H447" i="1"/>
  <c r="L447" i="1"/>
  <c r="D447" i="1"/>
  <c r="N448" i="1"/>
  <c r="A448" i="1"/>
  <c r="I441" i="1" l="1"/>
  <c r="G442" i="1" s="1"/>
  <c r="E442" i="1"/>
  <c r="C443" i="1" s="1"/>
  <c r="D448" i="1"/>
  <c r="L448" i="1"/>
  <c r="H448" i="1"/>
  <c r="A449" i="1"/>
  <c r="N449" i="1"/>
  <c r="P448" i="1"/>
  <c r="E443" i="1" l="1"/>
  <c r="C444" i="1" s="1"/>
  <c r="I442" i="1"/>
  <c r="G443" i="1"/>
  <c r="H449" i="1"/>
  <c r="L449" i="1"/>
  <c r="D449" i="1"/>
  <c r="N450" i="1"/>
  <c r="A450" i="1"/>
  <c r="P449" i="1"/>
  <c r="I443" i="1" l="1"/>
  <c r="G444" i="1" s="1"/>
  <c r="E444" i="1"/>
  <c r="C445" i="1" s="1"/>
  <c r="H450" i="1"/>
  <c r="D450" i="1"/>
  <c r="L450" i="1"/>
  <c r="N451" i="1"/>
  <c r="A451" i="1"/>
  <c r="P450" i="1"/>
  <c r="I444" i="1" l="1"/>
  <c r="G445" i="1" s="1"/>
  <c r="E445" i="1"/>
  <c r="C446" i="1" s="1"/>
  <c r="P451" i="1"/>
  <c r="H451" i="1"/>
  <c r="D451" i="1"/>
  <c r="L451" i="1"/>
  <c r="N452" i="1"/>
  <c r="A452" i="1"/>
  <c r="I445" i="1" l="1"/>
  <c r="G446" i="1" s="1"/>
  <c r="E446" i="1"/>
  <c r="C447" i="1" s="1"/>
  <c r="D452" i="1"/>
  <c r="L452" i="1"/>
  <c r="H452" i="1"/>
  <c r="A453" i="1"/>
  <c r="N453" i="1"/>
  <c r="P452" i="1"/>
  <c r="I446" i="1" l="1"/>
  <c r="G447" i="1"/>
  <c r="E447" i="1"/>
  <c r="C448" i="1"/>
  <c r="P453" i="1"/>
  <c r="H453" i="1"/>
  <c r="L453" i="1"/>
  <c r="D453" i="1"/>
  <c r="N454" i="1"/>
  <c r="A454" i="1"/>
  <c r="E448" i="1" l="1"/>
  <c r="C449" i="1" s="1"/>
  <c r="I447" i="1"/>
  <c r="G448" i="1" s="1"/>
  <c r="L454" i="1"/>
  <c r="D454" i="1"/>
  <c r="H454" i="1"/>
  <c r="A455" i="1"/>
  <c r="N455" i="1"/>
  <c r="P454" i="1"/>
  <c r="E449" i="1" l="1"/>
  <c r="C450" i="1" s="1"/>
  <c r="I448" i="1"/>
  <c r="G449" i="1" s="1"/>
  <c r="P455" i="1"/>
  <c r="H455" i="1"/>
  <c r="L455" i="1"/>
  <c r="D455" i="1"/>
  <c r="N456" i="1"/>
  <c r="A456" i="1"/>
  <c r="E450" i="1" l="1"/>
  <c r="C451" i="1" s="1"/>
  <c r="I449" i="1"/>
  <c r="G450" i="1" s="1"/>
  <c r="D456" i="1"/>
  <c r="L456" i="1"/>
  <c r="H456" i="1"/>
  <c r="N457" i="1"/>
  <c r="A457" i="1"/>
  <c r="P456" i="1"/>
  <c r="E451" i="1" l="1"/>
  <c r="C452" i="1" s="1"/>
  <c r="I450" i="1"/>
  <c r="G451" i="1" s="1"/>
  <c r="H457" i="1"/>
  <c r="L457" i="1"/>
  <c r="D457" i="1"/>
  <c r="N458" i="1"/>
  <c r="A458" i="1"/>
  <c r="P457" i="1"/>
  <c r="E452" i="1" l="1"/>
  <c r="C453" i="1" s="1"/>
  <c r="I451" i="1"/>
  <c r="G452" i="1" s="1"/>
  <c r="H458" i="1"/>
  <c r="D458" i="1"/>
  <c r="L458" i="1"/>
  <c r="A459" i="1"/>
  <c r="N459" i="1"/>
  <c r="P458" i="1"/>
  <c r="E453" i="1" l="1"/>
  <c r="C454" i="1" s="1"/>
  <c r="I452" i="1"/>
  <c r="G453" i="1" s="1"/>
  <c r="P459" i="1"/>
  <c r="H459" i="1"/>
  <c r="D459" i="1"/>
  <c r="L459" i="1"/>
  <c r="N460" i="1"/>
  <c r="A460" i="1"/>
  <c r="E454" i="1" l="1"/>
  <c r="C455" i="1" s="1"/>
  <c r="I453" i="1"/>
  <c r="G454" i="1" s="1"/>
  <c r="H460" i="1"/>
  <c r="D460" i="1"/>
  <c r="L460" i="1"/>
  <c r="A461" i="1"/>
  <c r="N461" i="1"/>
  <c r="P460" i="1"/>
  <c r="E455" i="1" l="1"/>
  <c r="C456" i="1" s="1"/>
  <c r="I454" i="1"/>
  <c r="G455" i="1"/>
  <c r="P461" i="1"/>
  <c r="H461" i="1"/>
  <c r="D461" i="1"/>
  <c r="L461" i="1"/>
  <c r="N462" i="1"/>
  <c r="A462" i="1"/>
  <c r="I455" i="1" l="1"/>
  <c r="G456" i="1" s="1"/>
  <c r="E456" i="1"/>
  <c r="C457" i="1" s="1"/>
  <c r="L462" i="1"/>
  <c r="D462" i="1"/>
  <c r="H462" i="1"/>
  <c r="A463" i="1"/>
  <c r="N463" i="1"/>
  <c r="P462" i="1"/>
  <c r="I456" i="1" l="1"/>
  <c r="G457" i="1" s="1"/>
  <c r="E457" i="1"/>
  <c r="C458" i="1" s="1"/>
  <c r="P463" i="1"/>
  <c r="H463" i="1"/>
  <c r="D463" i="1"/>
  <c r="L463" i="1"/>
  <c r="A464" i="1"/>
  <c r="N464" i="1"/>
  <c r="I457" i="1" l="1"/>
  <c r="G458" i="1" s="1"/>
  <c r="E458" i="1"/>
  <c r="C459" i="1" s="1"/>
  <c r="P464" i="1"/>
  <c r="D464" i="1"/>
  <c r="L464" i="1"/>
  <c r="H464" i="1"/>
  <c r="A465" i="1"/>
  <c r="N465" i="1"/>
  <c r="I458" i="1" l="1"/>
  <c r="G459" i="1" s="1"/>
  <c r="E459" i="1"/>
  <c r="C460" i="1" s="1"/>
  <c r="P465" i="1"/>
  <c r="H465" i="1"/>
  <c r="L465" i="1"/>
  <c r="D465" i="1"/>
  <c r="N466" i="1"/>
  <c r="A466" i="1"/>
  <c r="I459" i="1" l="1"/>
  <c r="G460" i="1" s="1"/>
  <c r="E460" i="1"/>
  <c r="C461" i="1" s="1"/>
  <c r="L466" i="1"/>
  <c r="D466" i="1"/>
  <c r="H466" i="1"/>
  <c r="A467" i="1"/>
  <c r="N467" i="1"/>
  <c r="P466" i="1"/>
  <c r="I460" i="1" l="1"/>
  <c r="G461" i="1" s="1"/>
  <c r="E461" i="1"/>
  <c r="C462" i="1" s="1"/>
  <c r="P467" i="1"/>
  <c r="D467" i="1"/>
  <c r="H467" i="1"/>
  <c r="L467" i="1"/>
  <c r="N468" i="1"/>
  <c r="A468" i="1"/>
  <c r="I461" i="1" l="1"/>
  <c r="G462" i="1"/>
  <c r="E462" i="1"/>
  <c r="C463" i="1"/>
  <c r="L468" i="1"/>
  <c r="D468" i="1"/>
  <c r="H468" i="1"/>
  <c r="A469" i="1"/>
  <c r="N469" i="1"/>
  <c r="P468" i="1"/>
  <c r="E463" i="1" l="1"/>
  <c r="C464" i="1" s="1"/>
  <c r="I462" i="1"/>
  <c r="G463" i="1" s="1"/>
  <c r="D469" i="1"/>
  <c r="L469" i="1"/>
  <c r="H469" i="1"/>
  <c r="N470" i="1"/>
  <c r="A470" i="1"/>
  <c r="P469" i="1"/>
  <c r="E464" i="1" l="1"/>
  <c r="C465" i="1" s="1"/>
  <c r="I463" i="1"/>
  <c r="G464" i="1" s="1"/>
  <c r="L470" i="1"/>
  <c r="H470" i="1"/>
  <c r="D470" i="1"/>
  <c r="A471" i="1"/>
  <c r="N471" i="1"/>
  <c r="P470" i="1"/>
  <c r="E465" i="1" l="1"/>
  <c r="C466" i="1" s="1"/>
  <c r="I464" i="1"/>
  <c r="G465" i="1" s="1"/>
  <c r="P471" i="1"/>
  <c r="D471" i="1"/>
  <c r="L471" i="1"/>
  <c r="H471" i="1"/>
  <c r="N472" i="1"/>
  <c r="A472" i="1"/>
  <c r="E466" i="1" l="1"/>
  <c r="C467" i="1" s="1"/>
  <c r="I465" i="1"/>
  <c r="G466" i="1" s="1"/>
  <c r="L472" i="1"/>
  <c r="H472" i="1"/>
  <c r="D472" i="1"/>
  <c r="A473" i="1"/>
  <c r="N473" i="1"/>
  <c r="P472" i="1"/>
  <c r="E467" i="1" l="1"/>
  <c r="C468" i="1" s="1"/>
  <c r="I466" i="1"/>
  <c r="G467" i="1"/>
  <c r="D473" i="1"/>
  <c r="L473" i="1"/>
  <c r="H473" i="1"/>
  <c r="N474" i="1"/>
  <c r="A474" i="1"/>
  <c r="P473" i="1"/>
  <c r="I467" i="1" l="1"/>
  <c r="G468" i="1" s="1"/>
  <c r="E468" i="1"/>
  <c r="C469" i="1" s="1"/>
  <c r="L474" i="1"/>
  <c r="H474" i="1"/>
  <c r="D474" i="1"/>
  <c r="N475" i="1"/>
  <c r="A475" i="1"/>
  <c r="P474" i="1"/>
  <c r="E469" i="1" l="1"/>
  <c r="C470" i="1" s="1"/>
  <c r="I468" i="1"/>
  <c r="G469" i="1" s="1"/>
  <c r="D475" i="1"/>
  <c r="H475" i="1"/>
  <c r="L475" i="1"/>
  <c r="N476" i="1"/>
  <c r="A476" i="1"/>
  <c r="P475" i="1"/>
  <c r="E470" i="1" l="1"/>
  <c r="C471" i="1" s="1"/>
  <c r="I469" i="1"/>
  <c r="G470" i="1" s="1"/>
  <c r="P476" i="1"/>
  <c r="L476" i="1"/>
  <c r="D476" i="1"/>
  <c r="H476" i="1"/>
  <c r="A477" i="1"/>
  <c r="N477" i="1"/>
  <c r="E471" i="1" l="1"/>
  <c r="C472" i="1" s="1"/>
  <c r="I470" i="1"/>
  <c r="G471" i="1" s="1"/>
  <c r="P477" i="1"/>
  <c r="D477" i="1"/>
  <c r="H477" i="1"/>
  <c r="L477" i="1"/>
  <c r="N478" i="1"/>
  <c r="A478" i="1"/>
  <c r="E472" i="1" l="1"/>
  <c r="C473" i="1" s="1"/>
  <c r="I471" i="1"/>
  <c r="G472" i="1"/>
  <c r="L478" i="1"/>
  <c r="H478" i="1"/>
  <c r="D478" i="1"/>
  <c r="N479" i="1"/>
  <c r="A479" i="1"/>
  <c r="P478" i="1"/>
  <c r="I472" i="1" l="1"/>
  <c r="G473" i="1" s="1"/>
  <c r="E473" i="1"/>
  <c r="C474" i="1" s="1"/>
  <c r="D479" i="1"/>
  <c r="L479" i="1"/>
  <c r="H479" i="1"/>
  <c r="A480" i="1"/>
  <c r="N480" i="1"/>
  <c r="P479" i="1"/>
  <c r="I473" i="1" l="1"/>
  <c r="G474" i="1" s="1"/>
  <c r="E474" i="1"/>
  <c r="C475" i="1" s="1"/>
  <c r="P480" i="1"/>
  <c r="L480" i="1"/>
  <c r="H480" i="1"/>
  <c r="D480" i="1"/>
  <c r="A481" i="1"/>
  <c r="N481" i="1"/>
  <c r="I474" i="1" l="1"/>
  <c r="G475" i="1" s="1"/>
  <c r="E475" i="1"/>
  <c r="C476" i="1"/>
  <c r="P481" i="1"/>
  <c r="D481" i="1"/>
  <c r="L481" i="1"/>
  <c r="H481" i="1"/>
  <c r="A482" i="1"/>
  <c r="N482" i="1"/>
  <c r="E476" i="1" l="1"/>
  <c r="C477" i="1" s="1"/>
  <c r="I475" i="1"/>
  <c r="G476" i="1"/>
  <c r="P482" i="1"/>
  <c r="L482" i="1"/>
  <c r="H482" i="1"/>
  <c r="D482" i="1"/>
  <c r="A483" i="1"/>
  <c r="N483" i="1"/>
  <c r="I476" i="1" l="1"/>
  <c r="G477" i="1" s="1"/>
  <c r="E477" i="1"/>
  <c r="C478" i="1" s="1"/>
  <c r="P483" i="1"/>
  <c r="D483" i="1"/>
  <c r="L483" i="1"/>
  <c r="H483" i="1"/>
  <c r="A484" i="1"/>
  <c r="N484" i="1"/>
  <c r="E478" i="1" l="1"/>
  <c r="C479" i="1" s="1"/>
  <c r="I477" i="1"/>
  <c r="G478" i="1"/>
  <c r="P484" i="1"/>
  <c r="L484" i="1"/>
  <c r="D484" i="1"/>
  <c r="H484" i="1"/>
  <c r="A485" i="1"/>
  <c r="N485" i="1"/>
  <c r="I478" i="1" l="1"/>
  <c r="G479" i="1" s="1"/>
  <c r="E479" i="1"/>
  <c r="C480" i="1" s="1"/>
  <c r="P485" i="1"/>
  <c r="D485" i="1"/>
  <c r="H485" i="1"/>
  <c r="L485" i="1"/>
  <c r="N486" i="1"/>
  <c r="A486" i="1"/>
  <c r="I479" i="1" l="1"/>
  <c r="G480" i="1"/>
  <c r="E480" i="1"/>
  <c r="C481" i="1"/>
  <c r="L486" i="1"/>
  <c r="D486" i="1"/>
  <c r="H486" i="1"/>
  <c r="N487" i="1"/>
  <c r="A487" i="1"/>
  <c r="P486" i="1"/>
  <c r="E481" i="1" l="1"/>
  <c r="C482" i="1" s="1"/>
  <c r="I480" i="1"/>
  <c r="G481" i="1" s="1"/>
  <c r="D487" i="1"/>
  <c r="L487" i="1"/>
  <c r="H487" i="1"/>
  <c r="A488" i="1"/>
  <c r="N488" i="1"/>
  <c r="P487" i="1"/>
  <c r="E482" i="1" l="1"/>
  <c r="C483" i="1" s="1"/>
  <c r="I481" i="1"/>
  <c r="G482" i="1"/>
  <c r="L488" i="1"/>
  <c r="D488" i="1"/>
  <c r="H488" i="1"/>
  <c r="A489" i="1"/>
  <c r="N489" i="1"/>
  <c r="P488" i="1"/>
  <c r="I482" i="1" l="1"/>
  <c r="G483" i="1" s="1"/>
  <c r="E483" i="1"/>
  <c r="C484" i="1" s="1"/>
  <c r="P489" i="1"/>
  <c r="D489" i="1"/>
  <c r="L489" i="1"/>
  <c r="H489" i="1"/>
  <c r="A490" i="1"/>
  <c r="N490" i="1"/>
  <c r="I483" i="1" l="1"/>
  <c r="G484" i="1" s="1"/>
  <c r="E484" i="1"/>
  <c r="C485" i="1" s="1"/>
  <c r="P490" i="1"/>
  <c r="L490" i="1"/>
  <c r="H490" i="1"/>
  <c r="D490" i="1"/>
  <c r="N491" i="1"/>
  <c r="A491" i="1"/>
  <c r="I484" i="1" l="1"/>
  <c r="G485" i="1" s="1"/>
  <c r="E485" i="1"/>
  <c r="C486" i="1" s="1"/>
  <c r="D491" i="1"/>
  <c r="L491" i="1"/>
  <c r="H491" i="1"/>
  <c r="N492" i="1"/>
  <c r="A492" i="1"/>
  <c r="P491" i="1"/>
  <c r="E486" i="1" l="1"/>
  <c r="C487" i="1" s="1"/>
  <c r="I485" i="1"/>
  <c r="G486" i="1" s="1"/>
  <c r="L492" i="1"/>
  <c r="D492" i="1"/>
  <c r="H492" i="1"/>
  <c r="A493" i="1"/>
  <c r="N493" i="1"/>
  <c r="P492" i="1"/>
  <c r="E487" i="1" l="1"/>
  <c r="C488" i="1" s="1"/>
  <c r="I486" i="1"/>
  <c r="G487" i="1" s="1"/>
  <c r="P493" i="1"/>
  <c r="D493" i="1"/>
  <c r="H493" i="1"/>
  <c r="L493" i="1"/>
  <c r="N494" i="1"/>
  <c r="A494" i="1"/>
  <c r="E488" i="1" l="1"/>
  <c r="C489" i="1" s="1"/>
  <c r="I487" i="1"/>
  <c r="G488" i="1" s="1"/>
  <c r="L494" i="1"/>
  <c r="D494" i="1"/>
  <c r="H494" i="1"/>
  <c r="N495" i="1"/>
  <c r="A495" i="1"/>
  <c r="P494" i="1"/>
  <c r="E489" i="1" l="1"/>
  <c r="C490" i="1" s="1"/>
  <c r="I488" i="1"/>
  <c r="G489" i="1" s="1"/>
  <c r="D495" i="1"/>
  <c r="L495" i="1"/>
  <c r="H495" i="1"/>
  <c r="A496" i="1"/>
  <c r="N496" i="1"/>
  <c r="P495" i="1"/>
  <c r="E490" i="1" l="1"/>
  <c r="C491" i="1" s="1"/>
  <c r="I489" i="1"/>
  <c r="G490" i="1" s="1"/>
  <c r="P496" i="1"/>
  <c r="L496" i="1"/>
  <c r="H496" i="1"/>
  <c r="D496" i="1"/>
  <c r="A497" i="1"/>
  <c r="N497" i="1"/>
  <c r="E491" i="1" l="1"/>
  <c r="C492" i="1" s="1"/>
  <c r="I490" i="1"/>
  <c r="G491" i="1"/>
  <c r="P497" i="1"/>
  <c r="H497" i="1"/>
  <c r="L497" i="1"/>
  <c r="D497" i="1"/>
  <c r="N498" i="1"/>
  <c r="A498" i="1"/>
  <c r="I491" i="1" l="1"/>
  <c r="G492" i="1" s="1"/>
  <c r="E492" i="1"/>
  <c r="C493" i="1" s="1"/>
  <c r="H498" i="1"/>
  <c r="D498" i="1"/>
  <c r="L498" i="1"/>
  <c r="N499" i="1"/>
  <c r="A499" i="1"/>
  <c r="P498" i="1"/>
  <c r="I492" i="1" l="1"/>
  <c r="G493" i="1" s="1"/>
  <c r="E493" i="1"/>
  <c r="C494" i="1" s="1"/>
  <c r="L499" i="1"/>
  <c r="H499" i="1"/>
  <c r="D499" i="1"/>
  <c r="N500" i="1"/>
  <c r="A500" i="1"/>
  <c r="P499" i="1"/>
  <c r="I493" i="1" l="1"/>
  <c r="G494" i="1" s="1"/>
  <c r="E494" i="1"/>
  <c r="C495" i="1" s="1"/>
  <c r="H500" i="1"/>
  <c r="L500" i="1"/>
  <c r="D500" i="1"/>
  <c r="N501" i="1"/>
  <c r="A501" i="1"/>
  <c r="P500" i="1"/>
  <c r="E495" i="1" l="1"/>
  <c r="C496" i="1"/>
  <c r="I494" i="1"/>
  <c r="G495" i="1"/>
  <c r="L501" i="1"/>
  <c r="D501" i="1"/>
  <c r="H501" i="1"/>
  <c r="A502" i="1"/>
  <c r="N502" i="1"/>
  <c r="P501" i="1"/>
  <c r="I495" i="1" l="1"/>
  <c r="G496" i="1" s="1"/>
  <c r="E496" i="1"/>
  <c r="C497" i="1" s="1"/>
  <c r="P502" i="1"/>
  <c r="H502" i="1"/>
  <c r="L502" i="1"/>
  <c r="D502" i="1"/>
  <c r="N503" i="1"/>
  <c r="A503" i="1"/>
  <c r="I496" i="1" l="1"/>
  <c r="G497" i="1" s="1"/>
  <c r="E497" i="1"/>
  <c r="C498" i="1" s="1"/>
  <c r="L503" i="1"/>
  <c r="H503" i="1"/>
  <c r="D503" i="1"/>
  <c r="N504" i="1"/>
  <c r="A504" i="1"/>
  <c r="P503" i="1"/>
  <c r="I497" i="1" l="1"/>
  <c r="G498" i="1"/>
  <c r="E498" i="1"/>
  <c r="C499" i="1"/>
  <c r="P504" i="1"/>
  <c r="H504" i="1"/>
  <c r="L504" i="1"/>
  <c r="D504" i="1"/>
  <c r="A505" i="1"/>
  <c r="N505" i="1"/>
  <c r="E499" i="1" l="1"/>
  <c r="C500" i="1" s="1"/>
  <c r="I498" i="1"/>
  <c r="G499" i="1" s="1"/>
  <c r="P505" i="1"/>
  <c r="H505" i="1"/>
  <c r="L505" i="1"/>
  <c r="D505" i="1"/>
  <c r="N506" i="1"/>
  <c r="A506" i="1"/>
  <c r="E500" i="1" l="1"/>
  <c r="C501" i="1" s="1"/>
  <c r="I499" i="1"/>
  <c r="G500" i="1" s="1"/>
  <c r="H506" i="1"/>
  <c r="D506" i="1"/>
  <c r="L506" i="1"/>
  <c r="A507" i="1"/>
  <c r="N507" i="1"/>
  <c r="P506" i="1"/>
  <c r="E501" i="1" l="1"/>
  <c r="C502" i="1" s="1"/>
  <c r="I500" i="1"/>
  <c r="G501" i="1" s="1"/>
  <c r="P507" i="1"/>
  <c r="L507" i="1"/>
  <c r="D507" i="1"/>
  <c r="H507" i="1"/>
  <c r="N508" i="1"/>
  <c r="A508" i="1"/>
  <c r="E502" i="1" l="1"/>
  <c r="C503" i="1" s="1"/>
  <c r="I501" i="1"/>
  <c r="G502" i="1"/>
  <c r="H508" i="1"/>
  <c r="L508" i="1"/>
  <c r="D508" i="1"/>
  <c r="A509" i="1"/>
  <c r="N509" i="1"/>
  <c r="P508" i="1"/>
  <c r="I502" i="1" l="1"/>
  <c r="G503" i="1" s="1"/>
  <c r="E503" i="1"/>
  <c r="C504" i="1" s="1"/>
  <c r="P509" i="1"/>
  <c r="L509" i="1"/>
  <c r="D509" i="1"/>
  <c r="H509" i="1"/>
  <c r="N510" i="1"/>
  <c r="A510" i="1"/>
  <c r="I503" i="1" l="1"/>
  <c r="G504" i="1" s="1"/>
  <c r="E504" i="1"/>
  <c r="C505" i="1" s="1"/>
  <c r="H510" i="1"/>
  <c r="L510" i="1"/>
  <c r="D510" i="1"/>
  <c r="A511" i="1"/>
  <c r="N511" i="1"/>
  <c r="P510" i="1"/>
  <c r="I504" i="1" l="1"/>
  <c r="G505" i="1" s="1"/>
  <c r="E505" i="1"/>
  <c r="C506" i="1" s="1"/>
  <c r="P511" i="1"/>
  <c r="D511" i="1"/>
  <c r="L511" i="1"/>
  <c r="H511" i="1"/>
  <c r="N512" i="1"/>
  <c r="A512" i="1"/>
  <c r="E506" i="1" l="1"/>
  <c r="C507" i="1" s="1"/>
  <c r="I505" i="1"/>
  <c r="G506" i="1" s="1"/>
  <c r="H512" i="1"/>
  <c r="L512" i="1"/>
  <c r="D512" i="1"/>
  <c r="A513" i="1"/>
  <c r="N513" i="1"/>
  <c r="P512" i="1"/>
  <c r="E507" i="1" l="1"/>
  <c r="C508" i="1" s="1"/>
  <c r="I506" i="1"/>
  <c r="G507" i="1" s="1"/>
  <c r="P513" i="1"/>
  <c r="H513" i="1"/>
  <c r="D513" i="1"/>
  <c r="L513" i="1"/>
  <c r="A514" i="1"/>
  <c r="N514" i="1"/>
  <c r="E508" i="1" l="1"/>
  <c r="C509" i="1" s="1"/>
  <c r="I507" i="1"/>
  <c r="G508" i="1" s="1"/>
  <c r="P514" i="1"/>
  <c r="H514" i="1"/>
  <c r="D514" i="1"/>
  <c r="L514" i="1"/>
  <c r="A515" i="1"/>
  <c r="N515" i="1"/>
  <c r="E509" i="1" l="1"/>
  <c r="C510" i="1" s="1"/>
  <c r="I508" i="1"/>
  <c r="G509" i="1" s="1"/>
  <c r="P515" i="1"/>
  <c r="D515" i="1"/>
  <c r="H515" i="1"/>
  <c r="L515" i="1"/>
  <c r="N516" i="1"/>
  <c r="A516" i="1"/>
  <c r="E510" i="1" l="1"/>
  <c r="C511" i="1" s="1"/>
  <c r="I509" i="1"/>
  <c r="G510" i="1" s="1"/>
  <c r="H516" i="1"/>
  <c r="D516" i="1"/>
  <c r="L516" i="1"/>
  <c r="A517" i="1"/>
  <c r="N517" i="1"/>
  <c r="P516" i="1"/>
  <c r="E511" i="1" l="1"/>
  <c r="C512" i="1" s="1"/>
  <c r="I510" i="1"/>
  <c r="G511" i="1" s="1"/>
  <c r="P517" i="1"/>
  <c r="H517" i="1"/>
  <c r="L517" i="1"/>
  <c r="D517" i="1"/>
  <c r="A518" i="1"/>
  <c r="N518" i="1"/>
  <c r="E512" i="1" l="1"/>
  <c r="C513" i="1" s="1"/>
  <c r="I511" i="1"/>
  <c r="G512" i="1" s="1"/>
  <c r="P518" i="1"/>
  <c r="H518" i="1"/>
  <c r="D518" i="1"/>
  <c r="L518" i="1"/>
  <c r="A519" i="1"/>
  <c r="N519" i="1"/>
  <c r="E513" i="1" l="1"/>
  <c r="C514" i="1" s="1"/>
  <c r="I512" i="1"/>
  <c r="G513" i="1" s="1"/>
  <c r="P519" i="1"/>
  <c r="L519" i="1"/>
  <c r="H519" i="1"/>
  <c r="D519" i="1"/>
  <c r="E514" i="1" l="1"/>
  <c r="C515" i="1" s="1"/>
  <c r="I513" i="1"/>
  <c r="G514" i="1" s="1"/>
  <c r="D520" i="1"/>
  <c r="C16" i="1"/>
  <c r="H520" i="1"/>
  <c r="D16" i="1"/>
  <c r="L520" i="1"/>
  <c r="H16" i="1"/>
  <c r="I16" i="1"/>
  <c r="P520" i="1"/>
  <c r="E515" i="1" l="1"/>
  <c r="C516" i="1" s="1"/>
  <c r="I514" i="1"/>
  <c r="G515" i="1" s="1"/>
  <c r="L19" i="1"/>
  <c r="M19" i="1"/>
  <c r="M23" i="1"/>
  <c r="P19" i="1"/>
  <c r="Q19" i="1"/>
  <c r="Q23" i="1"/>
  <c r="I515" i="1" l="1"/>
  <c r="G516" i="1" s="1"/>
  <c r="E516" i="1"/>
  <c r="C517" i="1" s="1"/>
  <c r="O24" i="1"/>
  <c r="K24" i="1"/>
  <c r="I516" i="1" l="1"/>
  <c r="G517" i="1" s="1"/>
  <c r="E517" i="1"/>
  <c r="C518" i="1" s="1"/>
  <c r="Q24" i="1"/>
  <c r="M24" i="1"/>
  <c r="K25" i="1" s="1"/>
  <c r="E518" i="1" l="1"/>
  <c r="C519" i="1" s="1"/>
  <c r="E519" i="1" s="1"/>
  <c r="E520" i="1" s="1"/>
  <c r="C520" i="1" s="1"/>
  <c r="I517" i="1"/>
  <c r="G518" i="1"/>
  <c r="M25" i="1"/>
  <c r="K26" i="1" s="1"/>
  <c r="O25" i="1"/>
  <c r="I518" i="1" l="1"/>
  <c r="G519" i="1" s="1"/>
  <c r="I519" i="1" s="1"/>
  <c r="I520" i="1" s="1"/>
  <c r="G520" i="1" s="1"/>
  <c r="M26" i="1"/>
  <c r="Q25" i="1"/>
  <c r="O26" i="1" s="1"/>
  <c r="Q26" i="1" l="1"/>
  <c r="O27" i="1" s="1"/>
  <c r="K27" i="1"/>
  <c r="Q27" i="1" l="1"/>
  <c r="O28" i="1" s="1"/>
  <c r="M27" i="1"/>
  <c r="K28" i="1" s="1"/>
  <c r="M28" i="1" l="1"/>
  <c r="K29" i="1" s="1"/>
  <c r="Q28" i="1"/>
  <c r="O29" i="1" s="1"/>
  <c r="Q29" i="1" l="1"/>
  <c r="O30" i="1" s="1"/>
  <c r="M29" i="1"/>
  <c r="K30" i="1" s="1"/>
  <c r="Q30" i="1" l="1"/>
  <c r="O31" i="1" s="1"/>
  <c r="M30" i="1"/>
  <c r="K31" i="1" s="1"/>
  <c r="Q31" i="1" l="1"/>
  <c r="O32" i="1" s="1"/>
  <c r="M31" i="1"/>
  <c r="K32" i="1" s="1"/>
  <c r="Q32" i="1" l="1"/>
  <c r="O33" i="1" s="1"/>
  <c r="M32" i="1"/>
  <c r="K33" i="1" s="1"/>
  <c r="Q33" i="1" l="1"/>
  <c r="O34" i="1" s="1"/>
  <c r="M33" i="1"/>
  <c r="K34" i="1" s="1"/>
  <c r="Q34" i="1" l="1"/>
  <c r="O35" i="1" s="1"/>
  <c r="M34" i="1"/>
  <c r="K35" i="1" s="1"/>
  <c r="Q35" i="1" l="1"/>
  <c r="O36" i="1" s="1"/>
  <c r="M35" i="1"/>
  <c r="K36" i="1" s="1"/>
  <c r="Q36" i="1" l="1"/>
  <c r="O37" i="1" s="1"/>
  <c r="M36" i="1"/>
  <c r="K37" i="1" s="1"/>
  <c r="Q37" i="1" l="1"/>
  <c r="O38" i="1" s="1"/>
  <c r="M37" i="1"/>
  <c r="K38" i="1" s="1"/>
  <c r="Q38" i="1" l="1"/>
  <c r="O39" i="1" s="1"/>
  <c r="M38" i="1"/>
  <c r="K39" i="1" s="1"/>
  <c r="Q39" i="1" l="1"/>
  <c r="O40" i="1" s="1"/>
  <c r="M39" i="1"/>
  <c r="K40" i="1" s="1"/>
  <c r="Q40" i="1" l="1"/>
  <c r="O41" i="1" s="1"/>
  <c r="M40" i="1"/>
  <c r="K41" i="1" s="1"/>
  <c r="Q41" i="1" l="1"/>
  <c r="O42" i="1" s="1"/>
  <c r="M41" i="1"/>
  <c r="K42" i="1" s="1"/>
  <c r="Q42" i="1" l="1"/>
  <c r="O43" i="1" s="1"/>
  <c r="M42" i="1"/>
  <c r="K43" i="1" s="1"/>
  <c r="Q43" i="1" l="1"/>
  <c r="O44" i="1" s="1"/>
  <c r="M43" i="1"/>
  <c r="K44" i="1" s="1"/>
  <c r="Q44" i="1" l="1"/>
  <c r="O45" i="1" s="1"/>
  <c r="M44" i="1"/>
  <c r="K45" i="1" s="1"/>
  <c r="Q45" i="1" l="1"/>
  <c r="O46" i="1" s="1"/>
  <c r="M45" i="1"/>
  <c r="K46" i="1" s="1"/>
  <c r="Q46" i="1" l="1"/>
  <c r="O47" i="1" s="1"/>
  <c r="M46" i="1"/>
  <c r="K47" i="1" s="1"/>
  <c r="M47" i="1" l="1"/>
  <c r="K48" i="1" s="1"/>
  <c r="Q47" i="1"/>
  <c r="O48" i="1" s="1"/>
  <c r="Q48" i="1" l="1"/>
  <c r="O49" i="1" s="1"/>
  <c r="M48" i="1"/>
  <c r="K49" i="1" s="1"/>
  <c r="M49" i="1" l="1"/>
  <c r="K50" i="1" s="1"/>
  <c r="Q49" i="1"/>
  <c r="O50" i="1" s="1"/>
  <c r="M50" i="1" l="1"/>
  <c r="K51" i="1" s="1"/>
  <c r="Q50" i="1"/>
  <c r="O51" i="1" s="1"/>
  <c r="M51" i="1" l="1"/>
  <c r="K52" i="1" s="1"/>
  <c r="Q51" i="1"/>
  <c r="O52" i="1" s="1"/>
  <c r="M52" i="1" l="1"/>
  <c r="K53" i="1" s="1"/>
  <c r="Q52" i="1"/>
  <c r="O53" i="1" s="1"/>
  <c r="M53" i="1" l="1"/>
  <c r="K54" i="1" s="1"/>
  <c r="Q53" i="1"/>
  <c r="O54" i="1" s="1"/>
  <c r="M54" i="1" l="1"/>
  <c r="K55" i="1" s="1"/>
  <c r="Q54" i="1"/>
  <c r="O55" i="1" s="1"/>
  <c r="M55" i="1" l="1"/>
  <c r="K56" i="1" s="1"/>
  <c r="Q55" i="1"/>
  <c r="O56" i="1" s="1"/>
  <c r="M56" i="1" l="1"/>
  <c r="K57" i="1" s="1"/>
  <c r="Q56" i="1"/>
  <c r="O57" i="1" s="1"/>
  <c r="M57" i="1" l="1"/>
  <c r="K58" i="1" s="1"/>
  <c r="Q57" i="1"/>
  <c r="O58" i="1" s="1"/>
  <c r="M58" i="1" l="1"/>
  <c r="K59" i="1" s="1"/>
  <c r="Q58" i="1"/>
  <c r="O59" i="1" s="1"/>
  <c r="M59" i="1" l="1"/>
  <c r="K60" i="1" s="1"/>
  <c r="Q59" i="1"/>
  <c r="O60" i="1" s="1"/>
  <c r="M60" i="1" l="1"/>
  <c r="K61" i="1" s="1"/>
  <c r="Q60" i="1"/>
  <c r="O61" i="1" s="1"/>
  <c r="M61" i="1" l="1"/>
  <c r="K62" i="1" s="1"/>
  <c r="Q61" i="1"/>
  <c r="O62" i="1" s="1"/>
  <c r="M62" i="1" l="1"/>
  <c r="K63" i="1" s="1"/>
  <c r="Q62" i="1"/>
  <c r="O63" i="1" s="1"/>
  <c r="M63" i="1" l="1"/>
  <c r="K64" i="1" s="1"/>
  <c r="Q63" i="1"/>
  <c r="O64" i="1" s="1"/>
  <c r="M64" i="1" l="1"/>
  <c r="K65" i="1" s="1"/>
  <c r="Q64" i="1"/>
  <c r="O65" i="1" s="1"/>
  <c r="M65" i="1" l="1"/>
  <c r="K66" i="1" s="1"/>
  <c r="Q65" i="1"/>
  <c r="O66" i="1" s="1"/>
  <c r="M66" i="1" l="1"/>
  <c r="K67" i="1" s="1"/>
  <c r="Q66" i="1"/>
  <c r="O67" i="1" s="1"/>
  <c r="M67" i="1" l="1"/>
  <c r="K68" i="1" s="1"/>
  <c r="Q67" i="1"/>
  <c r="O68" i="1" s="1"/>
  <c r="M68" i="1" l="1"/>
  <c r="K69" i="1" s="1"/>
  <c r="Q68" i="1"/>
  <c r="O69" i="1" s="1"/>
  <c r="M69" i="1" l="1"/>
  <c r="K70" i="1" s="1"/>
  <c r="Q69" i="1"/>
  <c r="O70" i="1" s="1"/>
  <c r="M70" i="1" l="1"/>
  <c r="K71" i="1" s="1"/>
  <c r="Q70" i="1"/>
  <c r="O71" i="1" s="1"/>
  <c r="M71" i="1" l="1"/>
  <c r="K72" i="1" s="1"/>
  <c r="Q71" i="1"/>
  <c r="O72" i="1" s="1"/>
  <c r="M72" i="1" l="1"/>
  <c r="K73" i="1" s="1"/>
  <c r="Q72" i="1"/>
  <c r="O73" i="1" s="1"/>
  <c r="Q73" i="1" l="1"/>
  <c r="O74" i="1" s="1"/>
  <c r="M73" i="1"/>
  <c r="K74" i="1" s="1"/>
  <c r="Q74" i="1" l="1"/>
  <c r="O75" i="1" s="1"/>
  <c r="M74" i="1"/>
  <c r="K75" i="1" s="1"/>
  <c r="Q75" i="1" l="1"/>
  <c r="O76" i="1" s="1"/>
  <c r="M75" i="1"/>
  <c r="K76" i="1" s="1"/>
  <c r="Q76" i="1" l="1"/>
  <c r="O77" i="1" s="1"/>
  <c r="M76" i="1"/>
  <c r="K77" i="1" s="1"/>
  <c r="Q77" i="1" l="1"/>
  <c r="O78" i="1" s="1"/>
  <c r="M77" i="1"/>
  <c r="K78" i="1" s="1"/>
  <c r="Q78" i="1" l="1"/>
  <c r="O79" i="1" s="1"/>
  <c r="M78" i="1"/>
  <c r="K79" i="1" s="1"/>
  <c r="Q79" i="1" l="1"/>
  <c r="O80" i="1" s="1"/>
  <c r="M79" i="1"/>
  <c r="K80" i="1" s="1"/>
  <c r="Q80" i="1" l="1"/>
  <c r="O81" i="1" s="1"/>
  <c r="M80" i="1"/>
  <c r="K81" i="1" s="1"/>
  <c r="Q81" i="1" l="1"/>
  <c r="O82" i="1" s="1"/>
  <c r="M81" i="1"/>
  <c r="K82" i="1" s="1"/>
  <c r="Q82" i="1" l="1"/>
  <c r="O83" i="1" s="1"/>
  <c r="M82" i="1"/>
  <c r="K83" i="1" s="1"/>
  <c r="Q83" i="1" l="1"/>
  <c r="O84" i="1" s="1"/>
  <c r="M83" i="1"/>
  <c r="K84" i="1" s="1"/>
  <c r="Q84" i="1" l="1"/>
  <c r="O85" i="1" s="1"/>
  <c r="M84" i="1"/>
  <c r="K85" i="1" s="1"/>
  <c r="Q85" i="1" l="1"/>
  <c r="O86" i="1" s="1"/>
  <c r="M85" i="1"/>
  <c r="K86" i="1" s="1"/>
  <c r="Q86" i="1" l="1"/>
  <c r="O87" i="1" s="1"/>
  <c r="M86" i="1"/>
  <c r="K87" i="1" s="1"/>
  <c r="Q87" i="1" l="1"/>
  <c r="O88" i="1" s="1"/>
  <c r="M87" i="1"/>
  <c r="K88" i="1" s="1"/>
  <c r="Q88" i="1" l="1"/>
  <c r="O89" i="1" s="1"/>
  <c r="M88" i="1"/>
  <c r="K89" i="1" s="1"/>
  <c r="Q89" i="1" l="1"/>
  <c r="O90" i="1" s="1"/>
  <c r="M89" i="1"/>
  <c r="K90" i="1" s="1"/>
  <c r="Q90" i="1" l="1"/>
  <c r="O91" i="1" s="1"/>
  <c r="M90" i="1"/>
  <c r="K91" i="1" s="1"/>
  <c r="Q91" i="1" l="1"/>
  <c r="O92" i="1" s="1"/>
  <c r="M91" i="1"/>
  <c r="K92" i="1" s="1"/>
  <c r="Q92" i="1" l="1"/>
  <c r="O93" i="1" s="1"/>
  <c r="M92" i="1"/>
  <c r="K93" i="1" s="1"/>
  <c r="Q93" i="1" l="1"/>
  <c r="O94" i="1" s="1"/>
  <c r="M93" i="1"/>
  <c r="K94" i="1" s="1"/>
  <c r="Q94" i="1" l="1"/>
  <c r="O95" i="1" s="1"/>
  <c r="M94" i="1"/>
  <c r="K95" i="1" s="1"/>
  <c r="Q95" i="1" l="1"/>
  <c r="O96" i="1" s="1"/>
  <c r="M95" i="1"/>
  <c r="K96" i="1" s="1"/>
  <c r="Q96" i="1" l="1"/>
  <c r="O97" i="1" s="1"/>
  <c r="M96" i="1"/>
  <c r="K97" i="1" s="1"/>
  <c r="Q97" i="1" l="1"/>
  <c r="O98" i="1" s="1"/>
  <c r="M97" i="1"/>
  <c r="K98" i="1" s="1"/>
  <c r="Q98" i="1" l="1"/>
  <c r="O99" i="1" s="1"/>
  <c r="M98" i="1"/>
  <c r="K99" i="1" s="1"/>
  <c r="Q99" i="1" l="1"/>
  <c r="O100" i="1" s="1"/>
  <c r="M99" i="1"/>
  <c r="K100" i="1" s="1"/>
  <c r="Q100" i="1" l="1"/>
  <c r="O101" i="1" s="1"/>
  <c r="M100" i="1"/>
  <c r="K101" i="1" s="1"/>
  <c r="Q101" i="1" l="1"/>
  <c r="O102" i="1" s="1"/>
  <c r="M101" i="1"/>
  <c r="K102" i="1" s="1"/>
  <c r="Q102" i="1" l="1"/>
  <c r="O103" i="1" s="1"/>
  <c r="M102" i="1"/>
  <c r="K103" i="1" s="1"/>
  <c r="M103" i="1" l="1"/>
  <c r="K104" i="1" s="1"/>
  <c r="Q103" i="1"/>
  <c r="O104" i="1" s="1"/>
  <c r="M104" i="1" l="1"/>
  <c r="K105" i="1" s="1"/>
  <c r="Q104" i="1"/>
  <c r="O105" i="1" s="1"/>
  <c r="M105" i="1" l="1"/>
  <c r="K106" i="1" s="1"/>
  <c r="Q105" i="1"/>
  <c r="O106" i="1" s="1"/>
  <c r="M106" i="1" l="1"/>
  <c r="K107" i="1" s="1"/>
  <c r="Q106" i="1"/>
  <c r="O107" i="1" s="1"/>
  <c r="M107" i="1" l="1"/>
  <c r="K108" i="1" s="1"/>
  <c r="Q107" i="1"/>
  <c r="O108" i="1" s="1"/>
  <c r="M108" i="1" l="1"/>
  <c r="K109" i="1" s="1"/>
  <c r="Q108" i="1"/>
  <c r="O109" i="1" s="1"/>
  <c r="Q109" i="1" l="1"/>
  <c r="O110" i="1" s="1"/>
  <c r="M109" i="1"/>
  <c r="K110" i="1" s="1"/>
  <c r="Q110" i="1" l="1"/>
  <c r="O111" i="1" s="1"/>
  <c r="M110" i="1"/>
  <c r="K111" i="1" s="1"/>
  <c r="Q111" i="1" l="1"/>
  <c r="O112" i="1" s="1"/>
  <c r="M111" i="1"/>
  <c r="K112" i="1" s="1"/>
  <c r="Q112" i="1" l="1"/>
  <c r="O113" i="1" s="1"/>
  <c r="M112" i="1"/>
  <c r="K113" i="1" s="1"/>
  <c r="Q113" i="1" l="1"/>
  <c r="O114" i="1" s="1"/>
  <c r="M113" i="1"/>
  <c r="K114" i="1" s="1"/>
  <c r="Q114" i="1" l="1"/>
  <c r="O115" i="1" s="1"/>
  <c r="M114" i="1"/>
  <c r="K115" i="1" s="1"/>
  <c r="Q115" i="1" l="1"/>
  <c r="O116" i="1" s="1"/>
  <c r="M115" i="1"/>
  <c r="K116" i="1" s="1"/>
  <c r="Q116" i="1" l="1"/>
  <c r="O117" i="1" s="1"/>
  <c r="M116" i="1"/>
  <c r="K117" i="1" s="1"/>
  <c r="Q117" i="1" l="1"/>
  <c r="O118" i="1" s="1"/>
  <c r="M117" i="1"/>
  <c r="K118" i="1" s="1"/>
  <c r="Q118" i="1" l="1"/>
  <c r="O119" i="1" s="1"/>
  <c r="M118" i="1"/>
  <c r="K119" i="1" s="1"/>
  <c r="Q119" i="1" l="1"/>
  <c r="O120" i="1" s="1"/>
  <c r="M119" i="1"/>
  <c r="K120" i="1" s="1"/>
  <c r="Q120" i="1" l="1"/>
  <c r="O121" i="1" s="1"/>
  <c r="M120" i="1"/>
  <c r="K121" i="1" s="1"/>
  <c r="Q121" i="1" l="1"/>
  <c r="O122" i="1" s="1"/>
  <c r="M121" i="1"/>
  <c r="K122" i="1" s="1"/>
  <c r="Q122" i="1" l="1"/>
  <c r="O123" i="1" s="1"/>
  <c r="M122" i="1"/>
  <c r="K123" i="1" s="1"/>
  <c r="Q123" i="1" l="1"/>
  <c r="O124" i="1" s="1"/>
  <c r="M123" i="1"/>
  <c r="K124" i="1" s="1"/>
  <c r="Q124" i="1" l="1"/>
  <c r="O125" i="1" s="1"/>
  <c r="M124" i="1"/>
  <c r="K125" i="1" s="1"/>
  <c r="Q125" i="1" l="1"/>
  <c r="O126" i="1" s="1"/>
  <c r="M125" i="1"/>
  <c r="K126" i="1" s="1"/>
  <c r="Q126" i="1" l="1"/>
  <c r="O127" i="1" s="1"/>
  <c r="M126" i="1"/>
  <c r="K127" i="1" s="1"/>
  <c r="Q127" i="1" l="1"/>
  <c r="O128" i="1" s="1"/>
  <c r="M127" i="1"/>
  <c r="K128" i="1" s="1"/>
  <c r="Q128" i="1" l="1"/>
  <c r="O129" i="1" s="1"/>
  <c r="M128" i="1"/>
  <c r="K129" i="1" s="1"/>
  <c r="Q129" i="1" l="1"/>
  <c r="O130" i="1" s="1"/>
  <c r="M129" i="1"/>
  <c r="K130" i="1" s="1"/>
  <c r="Q130" i="1" l="1"/>
  <c r="O131" i="1" s="1"/>
  <c r="M130" i="1"/>
  <c r="K131" i="1" s="1"/>
  <c r="Q131" i="1" l="1"/>
  <c r="O132" i="1" s="1"/>
  <c r="M131" i="1"/>
  <c r="K132" i="1" s="1"/>
  <c r="Q132" i="1" l="1"/>
  <c r="O133" i="1" s="1"/>
  <c r="M132" i="1"/>
  <c r="K133" i="1" s="1"/>
  <c r="Q133" i="1" l="1"/>
  <c r="O134" i="1" s="1"/>
  <c r="M133" i="1"/>
  <c r="K134" i="1" s="1"/>
  <c r="Q134" i="1" l="1"/>
  <c r="O135" i="1" s="1"/>
  <c r="M134" i="1"/>
  <c r="K135" i="1" s="1"/>
  <c r="Q135" i="1" l="1"/>
  <c r="O136" i="1" s="1"/>
  <c r="M135" i="1"/>
  <c r="K136" i="1" s="1"/>
  <c r="Q136" i="1" l="1"/>
  <c r="O137" i="1" s="1"/>
  <c r="M136" i="1"/>
  <c r="K137" i="1" s="1"/>
  <c r="Q137" i="1" l="1"/>
  <c r="O138" i="1" s="1"/>
  <c r="M137" i="1"/>
  <c r="K138" i="1" s="1"/>
  <c r="Q138" i="1" l="1"/>
  <c r="O139" i="1" s="1"/>
  <c r="M138" i="1"/>
  <c r="K139" i="1" s="1"/>
  <c r="Q139" i="1" l="1"/>
  <c r="O140" i="1" s="1"/>
  <c r="M139" i="1"/>
  <c r="K140" i="1" s="1"/>
  <c r="Q140" i="1" l="1"/>
  <c r="O141" i="1" s="1"/>
  <c r="M140" i="1"/>
  <c r="K141" i="1" s="1"/>
  <c r="Q141" i="1" l="1"/>
  <c r="O142" i="1" s="1"/>
  <c r="M141" i="1"/>
  <c r="K142" i="1" s="1"/>
  <c r="Q142" i="1" l="1"/>
  <c r="O143" i="1" s="1"/>
  <c r="M142" i="1"/>
  <c r="K143" i="1" s="1"/>
  <c r="Q143" i="1" l="1"/>
  <c r="O144" i="1" s="1"/>
  <c r="M143" i="1"/>
  <c r="K144" i="1" s="1"/>
  <c r="Q144" i="1" l="1"/>
  <c r="O145" i="1" s="1"/>
  <c r="M144" i="1"/>
  <c r="K145" i="1" s="1"/>
  <c r="Q145" i="1" l="1"/>
  <c r="O146" i="1" s="1"/>
  <c r="M145" i="1"/>
  <c r="K146" i="1" s="1"/>
  <c r="Q146" i="1" l="1"/>
  <c r="O147" i="1" s="1"/>
  <c r="M146" i="1"/>
  <c r="K147" i="1" s="1"/>
  <c r="Q147" i="1" l="1"/>
  <c r="O148" i="1" s="1"/>
  <c r="M147" i="1"/>
  <c r="K148" i="1" s="1"/>
  <c r="Q148" i="1" l="1"/>
  <c r="O149" i="1" s="1"/>
  <c r="M148" i="1"/>
  <c r="K149" i="1" s="1"/>
  <c r="Q149" i="1" l="1"/>
  <c r="O150" i="1" s="1"/>
  <c r="M149" i="1"/>
  <c r="K150" i="1" s="1"/>
  <c r="Q150" i="1" l="1"/>
  <c r="O151" i="1" s="1"/>
  <c r="M150" i="1"/>
  <c r="K151" i="1" s="1"/>
  <c r="Q151" i="1" l="1"/>
  <c r="O152" i="1" s="1"/>
  <c r="M151" i="1"/>
  <c r="K152" i="1" s="1"/>
  <c r="Q152" i="1" l="1"/>
  <c r="O153" i="1" s="1"/>
  <c r="M152" i="1"/>
  <c r="K153" i="1" s="1"/>
  <c r="Q153" i="1" l="1"/>
  <c r="O154" i="1" s="1"/>
  <c r="M153" i="1"/>
  <c r="K154" i="1" s="1"/>
  <c r="Q154" i="1" l="1"/>
  <c r="O155" i="1" s="1"/>
  <c r="M154" i="1"/>
  <c r="K155" i="1" s="1"/>
  <c r="Q155" i="1" l="1"/>
  <c r="O156" i="1" s="1"/>
  <c r="M155" i="1"/>
  <c r="K156" i="1" s="1"/>
  <c r="Q156" i="1" l="1"/>
  <c r="O157" i="1" s="1"/>
  <c r="M156" i="1"/>
  <c r="K157" i="1" s="1"/>
  <c r="Q157" i="1" l="1"/>
  <c r="O158" i="1" s="1"/>
  <c r="M157" i="1"/>
  <c r="K158" i="1" s="1"/>
  <c r="Q158" i="1" l="1"/>
  <c r="O159" i="1" s="1"/>
  <c r="M158" i="1"/>
  <c r="K159" i="1" s="1"/>
  <c r="Q159" i="1" l="1"/>
  <c r="O160" i="1" s="1"/>
  <c r="M159" i="1"/>
  <c r="K160" i="1" s="1"/>
  <c r="Q160" i="1" l="1"/>
  <c r="O161" i="1" s="1"/>
  <c r="M160" i="1"/>
  <c r="K161" i="1" s="1"/>
  <c r="Q161" i="1" l="1"/>
  <c r="O162" i="1" s="1"/>
  <c r="M161" i="1"/>
  <c r="K162" i="1" s="1"/>
  <c r="Q162" i="1" l="1"/>
  <c r="O163" i="1" s="1"/>
  <c r="M162" i="1"/>
  <c r="K163" i="1" s="1"/>
  <c r="Q163" i="1" l="1"/>
  <c r="O164" i="1" s="1"/>
  <c r="M163" i="1"/>
  <c r="K164" i="1" s="1"/>
  <c r="Q164" i="1" l="1"/>
  <c r="O165" i="1" s="1"/>
  <c r="M164" i="1"/>
  <c r="K165" i="1" s="1"/>
  <c r="Q165" i="1" l="1"/>
  <c r="O166" i="1" s="1"/>
  <c r="M165" i="1"/>
  <c r="K166" i="1" s="1"/>
  <c r="Q166" i="1" l="1"/>
  <c r="O167" i="1" s="1"/>
  <c r="M166" i="1"/>
  <c r="K167" i="1" s="1"/>
  <c r="Q167" i="1" l="1"/>
  <c r="O168" i="1" s="1"/>
  <c r="M167" i="1"/>
  <c r="K168" i="1" s="1"/>
  <c r="Q168" i="1" l="1"/>
  <c r="O169" i="1" s="1"/>
  <c r="M168" i="1"/>
  <c r="K169" i="1" s="1"/>
  <c r="Q169" i="1" l="1"/>
  <c r="O170" i="1" s="1"/>
  <c r="M169" i="1"/>
  <c r="K170" i="1" s="1"/>
  <c r="Q170" i="1" l="1"/>
  <c r="O171" i="1" s="1"/>
  <c r="M170" i="1"/>
  <c r="K171" i="1" s="1"/>
  <c r="Q171" i="1" l="1"/>
  <c r="O172" i="1" s="1"/>
  <c r="M171" i="1"/>
  <c r="K172" i="1" s="1"/>
  <c r="Q172" i="1" l="1"/>
  <c r="O173" i="1" s="1"/>
  <c r="M172" i="1"/>
  <c r="K173" i="1" s="1"/>
  <c r="Q173" i="1" l="1"/>
  <c r="O174" i="1" s="1"/>
  <c r="M173" i="1"/>
  <c r="K174" i="1" s="1"/>
  <c r="Q174" i="1" l="1"/>
  <c r="O175" i="1" s="1"/>
  <c r="M174" i="1"/>
  <c r="K175" i="1" s="1"/>
  <c r="Q175" i="1" l="1"/>
  <c r="O176" i="1" s="1"/>
  <c r="M175" i="1"/>
  <c r="K176" i="1" s="1"/>
  <c r="Q176" i="1" l="1"/>
  <c r="O177" i="1" s="1"/>
  <c r="M176" i="1"/>
  <c r="K177" i="1" s="1"/>
  <c r="Q177" i="1" l="1"/>
  <c r="O178" i="1" s="1"/>
  <c r="M177" i="1"/>
  <c r="K178" i="1" s="1"/>
  <c r="Q178" i="1" l="1"/>
  <c r="O179" i="1" s="1"/>
  <c r="M178" i="1"/>
  <c r="K179" i="1" s="1"/>
  <c r="Q179" i="1" l="1"/>
  <c r="O180" i="1" s="1"/>
  <c r="M179" i="1"/>
  <c r="K180" i="1" s="1"/>
  <c r="Q180" i="1" l="1"/>
  <c r="O181" i="1" s="1"/>
  <c r="M180" i="1"/>
  <c r="K181" i="1" s="1"/>
  <c r="Q181" i="1" l="1"/>
  <c r="O182" i="1" s="1"/>
  <c r="M181" i="1"/>
  <c r="K182" i="1" s="1"/>
  <c r="Q182" i="1" l="1"/>
  <c r="O183" i="1" s="1"/>
  <c r="M182" i="1"/>
  <c r="K183" i="1" s="1"/>
  <c r="Q183" i="1" l="1"/>
  <c r="O184" i="1" s="1"/>
  <c r="M183" i="1"/>
  <c r="K184" i="1" s="1"/>
  <c r="Q184" i="1" l="1"/>
  <c r="O185" i="1" s="1"/>
  <c r="M184" i="1"/>
  <c r="K185" i="1" s="1"/>
  <c r="Q185" i="1" l="1"/>
  <c r="O186" i="1" s="1"/>
  <c r="M185" i="1"/>
  <c r="K186" i="1" s="1"/>
  <c r="Q186" i="1" l="1"/>
  <c r="O187" i="1" s="1"/>
  <c r="M186" i="1"/>
  <c r="K187" i="1" s="1"/>
  <c r="Q187" i="1" l="1"/>
  <c r="O188" i="1" s="1"/>
  <c r="M187" i="1"/>
  <c r="K188" i="1" s="1"/>
  <c r="Q188" i="1" l="1"/>
  <c r="O189" i="1" s="1"/>
  <c r="M188" i="1"/>
  <c r="K189" i="1" s="1"/>
  <c r="Q189" i="1" l="1"/>
  <c r="O190" i="1" s="1"/>
  <c r="M189" i="1"/>
  <c r="K190" i="1" s="1"/>
  <c r="Q190" i="1" l="1"/>
  <c r="O191" i="1" s="1"/>
  <c r="M190" i="1"/>
  <c r="K191" i="1" s="1"/>
  <c r="Q191" i="1" l="1"/>
  <c r="O192" i="1" s="1"/>
  <c r="M191" i="1"/>
  <c r="K192" i="1" s="1"/>
  <c r="Q192" i="1" l="1"/>
  <c r="O193" i="1" s="1"/>
  <c r="M192" i="1"/>
  <c r="K193" i="1" s="1"/>
  <c r="Q193" i="1" l="1"/>
  <c r="O194" i="1" s="1"/>
  <c r="M193" i="1"/>
  <c r="K194" i="1" s="1"/>
  <c r="Q194" i="1" l="1"/>
  <c r="O195" i="1" s="1"/>
  <c r="M194" i="1"/>
  <c r="K195" i="1" s="1"/>
  <c r="Q195" i="1" l="1"/>
  <c r="O196" i="1" s="1"/>
  <c r="M195" i="1"/>
  <c r="K196" i="1" s="1"/>
  <c r="Q196" i="1" l="1"/>
  <c r="O197" i="1" s="1"/>
  <c r="M196" i="1"/>
  <c r="K197" i="1" s="1"/>
  <c r="M197" i="1" l="1"/>
  <c r="K198" i="1" s="1"/>
  <c r="Q197" i="1"/>
  <c r="O198" i="1" s="1"/>
  <c r="Q198" i="1" l="1"/>
  <c r="O199" i="1" s="1"/>
  <c r="M198" i="1"/>
  <c r="K199" i="1" s="1"/>
  <c r="M199" i="1" l="1"/>
  <c r="K200" i="1" s="1"/>
  <c r="Q199" i="1"/>
  <c r="O200" i="1" s="1"/>
  <c r="M200" i="1" l="1"/>
  <c r="K201" i="1" s="1"/>
  <c r="Q200" i="1"/>
  <c r="O201" i="1" s="1"/>
  <c r="M201" i="1" l="1"/>
  <c r="K202" i="1" s="1"/>
  <c r="Q201" i="1"/>
  <c r="O202" i="1" s="1"/>
  <c r="Q202" i="1" l="1"/>
  <c r="O203" i="1" s="1"/>
  <c r="M202" i="1"/>
  <c r="K203" i="1" s="1"/>
  <c r="Q203" i="1" l="1"/>
  <c r="O204" i="1" s="1"/>
  <c r="M203" i="1"/>
  <c r="K204" i="1" s="1"/>
  <c r="Q204" i="1" l="1"/>
  <c r="O205" i="1" s="1"/>
  <c r="M204" i="1"/>
  <c r="K205" i="1" s="1"/>
  <c r="M205" i="1" l="1"/>
  <c r="K206" i="1" s="1"/>
  <c r="Q205" i="1"/>
  <c r="O206" i="1" s="1"/>
  <c r="M206" i="1" l="1"/>
  <c r="K207" i="1" s="1"/>
  <c r="Q206" i="1"/>
  <c r="O207" i="1" s="1"/>
  <c r="M207" i="1" l="1"/>
  <c r="K208" i="1" s="1"/>
  <c r="Q207" i="1"/>
  <c r="O208" i="1" s="1"/>
  <c r="Q208" i="1" l="1"/>
  <c r="O209" i="1" s="1"/>
  <c r="M208" i="1"/>
  <c r="K209" i="1" s="1"/>
  <c r="Q209" i="1" l="1"/>
  <c r="O210" i="1" s="1"/>
  <c r="M209" i="1"/>
  <c r="K210" i="1" s="1"/>
  <c r="Q210" i="1" l="1"/>
  <c r="O211" i="1" s="1"/>
  <c r="M210" i="1"/>
  <c r="K211" i="1" s="1"/>
  <c r="Q211" i="1" l="1"/>
  <c r="O212" i="1" s="1"/>
  <c r="M211" i="1"/>
  <c r="K212" i="1" s="1"/>
  <c r="Q212" i="1" l="1"/>
  <c r="O213" i="1" s="1"/>
  <c r="M212" i="1"/>
  <c r="K213" i="1" s="1"/>
  <c r="Q213" i="1" l="1"/>
  <c r="O214" i="1" s="1"/>
  <c r="M213" i="1"/>
  <c r="K214" i="1" s="1"/>
  <c r="Q214" i="1" l="1"/>
  <c r="O215" i="1" s="1"/>
  <c r="M214" i="1"/>
  <c r="K215" i="1" s="1"/>
  <c r="Q215" i="1" l="1"/>
  <c r="O216" i="1" s="1"/>
  <c r="M215" i="1"/>
  <c r="K216" i="1" s="1"/>
  <c r="Q216" i="1" l="1"/>
  <c r="O217" i="1" s="1"/>
  <c r="M216" i="1"/>
  <c r="K217" i="1" s="1"/>
  <c r="Q217" i="1" l="1"/>
  <c r="O218" i="1" s="1"/>
  <c r="M217" i="1"/>
  <c r="K218" i="1" s="1"/>
  <c r="Q218" i="1" l="1"/>
  <c r="O219" i="1" s="1"/>
  <c r="M218" i="1"/>
  <c r="K219" i="1" s="1"/>
  <c r="Q219" i="1" l="1"/>
  <c r="O220" i="1" s="1"/>
  <c r="M219" i="1"/>
  <c r="K220" i="1" s="1"/>
  <c r="Q220" i="1" l="1"/>
  <c r="O221" i="1" s="1"/>
  <c r="M220" i="1"/>
  <c r="K221" i="1" s="1"/>
  <c r="Q221" i="1" l="1"/>
  <c r="O222" i="1" s="1"/>
  <c r="M221" i="1"/>
  <c r="K222" i="1" s="1"/>
  <c r="Q222" i="1" l="1"/>
  <c r="O223" i="1" s="1"/>
  <c r="M222" i="1"/>
  <c r="K223" i="1" s="1"/>
  <c r="Q223" i="1" l="1"/>
  <c r="O224" i="1" s="1"/>
  <c r="M223" i="1"/>
  <c r="K224" i="1" s="1"/>
  <c r="Q224" i="1" l="1"/>
  <c r="O225" i="1" s="1"/>
  <c r="M224" i="1"/>
  <c r="K225" i="1" s="1"/>
  <c r="Q225" i="1" l="1"/>
  <c r="O226" i="1" s="1"/>
  <c r="M225" i="1"/>
  <c r="K226" i="1" s="1"/>
  <c r="Q226" i="1" l="1"/>
  <c r="O227" i="1" s="1"/>
  <c r="M226" i="1"/>
  <c r="K227" i="1" s="1"/>
  <c r="Q227" i="1" l="1"/>
  <c r="O228" i="1" s="1"/>
  <c r="M227" i="1"/>
  <c r="K228" i="1" s="1"/>
  <c r="Q228" i="1" l="1"/>
  <c r="O229" i="1" s="1"/>
  <c r="M228" i="1"/>
  <c r="K229" i="1" s="1"/>
  <c r="Q229" i="1" l="1"/>
  <c r="O230" i="1" s="1"/>
  <c r="M229" i="1"/>
  <c r="K230" i="1" s="1"/>
  <c r="Q230" i="1" l="1"/>
  <c r="O231" i="1" s="1"/>
  <c r="M230" i="1"/>
  <c r="K231" i="1" s="1"/>
  <c r="Q231" i="1" l="1"/>
  <c r="O232" i="1" s="1"/>
  <c r="M231" i="1"/>
  <c r="K232" i="1" s="1"/>
  <c r="Q232" i="1" l="1"/>
  <c r="O233" i="1" s="1"/>
  <c r="M232" i="1"/>
  <c r="K233" i="1" s="1"/>
  <c r="Q233" i="1" l="1"/>
  <c r="O234" i="1" s="1"/>
  <c r="M233" i="1"/>
  <c r="K234" i="1" s="1"/>
  <c r="Q234" i="1" l="1"/>
  <c r="O235" i="1" s="1"/>
  <c r="M234" i="1"/>
  <c r="K235" i="1" s="1"/>
  <c r="Q235" i="1" l="1"/>
  <c r="O236" i="1" s="1"/>
  <c r="M235" i="1"/>
  <c r="K236" i="1" s="1"/>
  <c r="Q236" i="1" l="1"/>
  <c r="O237" i="1" s="1"/>
  <c r="M236" i="1"/>
  <c r="K237" i="1" s="1"/>
  <c r="Q237" i="1" l="1"/>
  <c r="O238" i="1" s="1"/>
  <c r="M237" i="1"/>
  <c r="K238" i="1" s="1"/>
  <c r="Q238" i="1" l="1"/>
  <c r="O239" i="1" s="1"/>
  <c r="M238" i="1"/>
  <c r="K239" i="1" s="1"/>
  <c r="Q239" i="1" l="1"/>
  <c r="O240" i="1" s="1"/>
  <c r="M239" i="1"/>
  <c r="K240" i="1" s="1"/>
  <c r="Q240" i="1" l="1"/>
  <c r="O241" i="1" s="1"/>
  <c r="M240" i="1"/>
  <c r="K241" i="1" s="1"/>
  <c r="Q241" i="1" l="1"/>
  <c r="O242" i="1" s="1"/>
  <c r="M241" i="1"/>
  <c r="K242" i="1" s="1"/>
  <c r="Q242" i="1" l="1"/>
  <c r="O243" i="1" s="1"/>
  <c r="M242" i="1"/>
  <c r="K243" i="1" s="1"/>
  <c r="Q243" i="1" l="1"/>
  <c r="O244" i="1" s="1"/>
  <c r="M243" i="1"/>
  <c r="K244" i="1" s="1"/>
  <c r="Q244" i="1" l="1"/>
  <c r="O245" i="1" s="1"/>
  <c r="M244" i="1"/>
  <c r="K245" i="1" s="1"/>
  <c r="Q245" i="1" l="1"/>
  <c r="O246" i="1" s="1"/>
  <c r="M245" i="1"/>
  <c r="K246" i="1" s="1"/>
  <c r="Q246" i="1" l="1"/>
  <c r="O247" i="1" s="1"/>
  <c r="M246" i="1"/>
  <c r="K247" i="1" s="1"/>
  <c r="Q247" i="1" l="1"/>
  <c r="O248" i="1" s="1"/>
  <c r="M247" i="1"/>
  <c r="K248" i="1" s="1"/>
  <c r="Q248" i="1" l="1"/>
  <c r="O249" i="1" s="1"/>
  <c r="M248" i="1"/>
  <c r="K249" i="1" s="1"/>
  <c r="Q249" i="1" l="1"/>
  <c r="O250" i="1" s="1"/>
  <c r="M249" i="1"/>
  <c r="K250" i="1" s="1"/>
  <c r="Q250" i="1" l="1"/>
  <c r="O251" i="1" s="1"/>
  <c r="M250" i="1"/>
  <c r="K251" i="1" s="1"/>
  <c r="Q251" i="1" l="1"/>
  <c r="O252" i="1" s="1"/>
  <c r="M251" i="1"/>
  <c r="K252" i="1" s="1"/>
  <c r="Q252" i="1" l="1"/>
  <c r="O253" i="1" s="1"/>
  <c r="M252" i="1"/>
  <c r="K253" i="1" s="1"/>
  <c r="Q253" i="1" l="1"/>
  <c r="O254" i="1" s="1"/>
  <c r="M253" i="1"/>
  <c r="K254" i="1" s="1"/>
  <c r="Q254" i="1" l="1"/>
  <c r="O255" i="1" s="1"/>
  <c r="M254" i="1"/>
  <c r="K255" i="1" s="1"/>
  <c r="Q255" i="1" l="1"/>
  <c r="O256" i="1" s="1"/>
  <c r="M255" i="1"/>
  <c r="K256" i="1" s="1"/>
  <c r="Q256" i="1" l="1"/>
  <c r="O257" i="1" s="1"/>
  <c r="M256" i="1"/>
  <c r="K257" i="1" s="1"/>
  <c r="Q257" i="1" l="1"/>
  <c r="O258" i="1" s="1"/>
  <c r="M257" i="1"/>
  <c r="K258" i="1" s="1"/>
  <c r="Q258" i="1" l="1"/>
  <c r="O259" i="1" s="1"/>
  <c r="M258" i="1"/>
  <c r="K259" i="1" s="1"/>
  <c r="Q259" i="1" l="1"/>
  <c r="O260" i="1" s="1"/>
  <c r="M259" i="1"/>
  <c r="K260" i="1" s="1"/>
  <c r="Q260" i="1" l="1"/>
  <c r="O261" i="1" s="1"/>
  <c r="M260" i="1"/>
  <c r="K261" i="1" s="1"/>
  <c r="Q261" i="1" l="1"/>
  <c r="O262" i="1" s="1"/>
  <c r="M261" i="1"/>
  <c r="K262" i="1" s="1"/>
  <c r="Q262" i="1" l="1"/>
  <c r="O263" i="1" s="1"/>
  <c r="M262" i="1"/>
  <c r="K263" i="1" s="1"/>
  <c r="Q263" i="1" l="1"/>
  <c r="O264" i="1" s="1"/>
  <c r="M263" i="1"/>
  <c r="K264" i="1" s="1"/>
  <c r="Q264" i="1" l="1"/>
  <c r="O265" i="1" s="1"/>
  <c r="M264" i="1"/>
  <c r="K265" i="1" s="1"/>
  <c r="Q265" i="1" l="1"/>
  <c r="O266" i="1" s="1"/>
  <c r="M265" i="1"/>
  <c r="K266" i="1" s="1"/>
  <c r="Q266" i="1" l="1"/>
  <c r="O267" i="1" s="1"/>
  <c r="M266" i="1"/>
  <c r="K267" i="1" s="1"/>
  <c r="Q267" i="1" l="1"/>
  <c r="O268" i="1" s="1"/>
  <c r="M267" i="1"/>
  <c r="K268" i="1" s="1"/>
  <c r="Q268" i="1" l="1"/>
  <c r="O269" i="1" s="1"/>
  <c r="M268" i="1"/>
  <c r="K269" i="1" s="1"/>
  <c r="Q269" i="1" l="1"/>
  <c r="O270" i="1" s="1"/>
  <c r="M269" i="1"/>
  <c r="K270" i="1" s="1"/>
  <c r="Q270" i="1" l="1"/>
  <c r="O271" i="1" s="1"/>
  <c r="M270" i="1"/>
  <c r="K271" i="1" s="1"/>
  <c r="Q271" i="1" l="1"/>
  <c r="O272" i="1" s="1"/>
  <c r="M271" i="1"/>
  <c r="K272" i="1" s="1"/>
  <c r="Q272" i="1" l="1"/>
  <c r="O273" i="1" s="1"/>
  <c r="M272" i="1"/>
  <c r="K273" i="1" s="1"/>
  <c r="Q273" i="1" l="1"/>
  <c r="O274" i="1" s="1"/>
  <c r="M273" i="1"/>
  <c r="K274" i="1" s="1"/>
  <c r="Q274" i="1" l="1"/>
  <c r="O275" i="1" s="1"/>
  <c r="M274" i="1"/>
  <c r="K275" i="1" s="1"/>
  <c r="Q275" i="1" l="1"/>
  <c r="O276" i="1" s="1"/>
  <c r="M275" i="1"/>
  <c r="K276" i="1" s="1"/>
  <c r="Q276" i="1" l="1"/>
  <c r="O277" i="1" s="1"/>
  <c r="M276" i="1"/>
  <c r="K277" i="1" s="1"/>
  <c r="Q277" i="1" l="1"/>
  <c r="O278" i="1" s="1"/>
  <c r="M277" i="1"/>
  <c r="K278" i="1" s="1"/>
  <c r="Q278" i="1" l="1"/>
  <c r="O279" i="1" s="1"/>
  <c r="M278" i="1"/>
  <c r="K279" i="1" s="1"/>
  <c r="Q279" i="1" l="1"/>
  <c r="O280" i="1" s="1"/>
  <c r="M279" i="1"/>
  <c r="K280" i="1" s="1"/>
  <c r="Q280" i="1" l="1"/>
  <c r="O281" i="1" s="1"/>
  <c r="M280" i="1"/>
  <c r="K281" i="1" s="1"/>
  <c r="Q281" i="1" l="1"/>
  <c r="O282" i="1" s="1"/>
  <c r="M281" i="1"/>
  <c r="K282" i="1" s="1"/>
  <c r="Q282" i="1" l="1"/>
  <c r="O283" i="1" s="1"/>
  <c r="M282" i="1"/>
  <c r="K283" i="1" s="1"/>
  <c r="Q283" i="1" l="1"/>
  <c r="O284" i="1" s="1"/>
  <c r="M283" i="1"/>
  <c r="K284" i="1" s="1"/>
  <c r="Q284" i="1" l="1"/>
  <c r="O285" i="1" s="1"/>
  <c r="M284" i="1"/>
  <c r="K285" i="1" s="1"/>
  <c r="Q285" i="1" l="1"/>
  <c r="O286" i="1" s="1"/>
  <c r="M285" i="1"/>
  <c r="K286" i="1" s="1"/>
  <c r="M286" i="1" l="1"/>
  <c r="K287" i="1" s="1"/>
  <c r="Q286" i="1"/>
  <c r="O287" i="1" s="1"/>
  <c r="M287" i="1" l="1"/>
  <c r="K288" i="1" s="1"/>
  <c r="Q287" i="1"/>
  <c r="O288" i="1" s="1"/>
  <c r="M288" i="1" l="1"/>
  <c r="K289" i="1" s="1"/>
  <c r="Q288" i="1"/>
  <c r="O289" i="1" s="1"/>
  <c r="M289" i="1" l="1"/>
  <c r="K290" i="1" s="1"/>
  <c r="Q289" i="1"/>
  <c r="O290" i="1" s="1"/>
  <c r="M290" i="1" l="1"/>
  <c r="K291" i="1" s="1"/>
  <c r="Q290" i="1"/>
  <c r="O291" i="1" s="1"/>
  <c r="M291" i="1" l="1"/>
  <c r="K292" i="1" s="1"/>
  <c r="Q291" i="1"/>
  <c r="O292" i="1" s="1"/>
  <c r="M292" i="1" l="1"/>
  <c r="K293" i="1" s="1"/>
  <c r="Q292" i="1"/>
  <c r="O293" i="1" s="1"/>
  <c r="Q293" i="1" l="1"/>
  <c r="O294" i="1" s="1"/>
  <c r="M293" i="1"/>
  <c r="K294" i="1" s="1"/>
  <c r="M294" i="1" l="1"/>
  <c r="K295" i="1" s="1"/>
  <c r="Q294" i="1"/>
  <c r="O295" i="1" s="1"/>
  <c r="M295" i="1" l="1"/>
  <c r="K296" i="1" s="1"/>
  <c r="Q295" i="1"/>
  <c r="O296" i="1" l="1"/>
  <c r="M296" i="1"/>
  <c r="K297" i="1" s="1"/>
  <c r="M297" i="1" l="1"/>
  <c r="Q296" i="1"/>
  <c r="O297" i="1" s="1"/>
  <c r="Q297" i="1" l="1"/>
  <c r="O298" i="1" s="1"/>
  <c r="K298" i="1"/>
  <c r="M298" i="1" l="1"/>
  <c r="K299" i="1" s="1"/>
  <c r="Q298" i="1"/>
  <c r="O299" i="1" s="1"/>
  <c r="M299" i="1" l="1"/>
  <c r="K300" i="1"/>
  <c r="Q299" i="1"/>
  <c r="O300" i="1" s="1"/>
  <c r="Q300" i="1" l="1"/>
  <c r="O301" i="1" s="1"/>
  <c r="M300" i="1"/>
  <c r="K301" i="1" s="1"/>
  <c r="M301" i="1" l="1"/>
  <c r="K302" i="1" s="1"/>
  <c r="Q301" i="1"/>
  <c r="O302" i="1" s="1"/>
  <c r="Q302" i="1" l="1"/>
  <c r="O303" i="1" s="1"/>
  <c r="M302" i="1"/>
  <c r="K303" i="1" s="1"/>
  <c r="M303" i="1" l="1"/>
  <c r="K304" i="1" s="1"/>
  <c r="Q303" i="1"/>
  <c r="O304" i="1" s="1"/>
  <c r="Q304" i="1" l="1"/>
  <c r="O305" i="1" s="1"/>
  <c r="M304" i="1"/>
  <c r="K305" i="1" s="1"/>
  <c r="M305" i="1" l="1"/>
  <c r="K306" i="1" s="1"/>
  <c r="Q305" i="1"/>
  <c r="O306" i="1" s="1"/>
  <c r="Q306" i="1" l="1"/>
  <c r="O307" i="1" s="1"/>
  <c r="M306" i="1"/>
  <c r="K307" i="1" s="1"/>
  <c r="M307" i="1" l="1"/>
  <c r="K308" i="1" s="1"/>
  <c r="Q307" i="1"/>
  <c r="O308" i="1" s="1"/>
  <c r="Q308" i="1" l="1"/>
  <c r="O309" i="1" s="1"/>
  <c r="M308" i="1"/>
  <c r="K309" i="1" s="1"/>
  <c r="M309" i="1" l="1"/>
  <c r="K310" i="1" s="1"/>
  <c r="Q309" i="1"/>
  <c r="O310" i="1" s="1"/>
  <c r="M310" i="1" l="1"/>
  <c r="K311" i="1" s="1"/>
  <c r="Q310" i="1"/>
  <c r="O311" i="1" s="1"/>
  <c r="M311" i="1" l="1"/>
  <c r="K312" i="1"/>
  <c r="Q311" i="1"/>
  <c r="O312" i="1"/>
  <c r="M312" i="1" l="1"/>
  <c r="K313" i="1" s="1"/>
  <c r="Q312" i="1"/>
  <c r="O313" i="1" s="1"/>
  <c r="M313" i="1" l="1"/>
  <c r="K314" i="1" s="1"/>
  <c r="Q313" i="1"/>
  <c r="O314" i="1" s="1"/>
  <c r="M314" i="1" l="1"/>
  <c r="K315" i="1"/>
  <c r="Q314" i="1"/>
  <c r="O315" i="1"/>
  <c r="M315" i="1" l="1"/>
  <c r="K316" i="1" s="1"/>
  <c r="Q315" i="1"/>
  <c r="O316" i="1" s="1"/>
  <c r="M316" i="1" l="1"/>
  <c r="K317" i="1" s="1"/>
  <c r="Q316" i="1"/>
  <c r="O317" i="1" s="1"/>
  <c r="M317" i="1" l="1"/>
  <c r="K318" i="1" s="1"/>
  <c r="Q317" i="1"/>
  <c r="O318" i="1" s="1"/>
  <c r="Q318" i="1" l="1"/>
  <c r="O319" i="1" s="1"/>
  <c r="M318" i="1"/>
  <c r="K319" i="1" s="1"/>
  <c r="Q319" i="1" l="1"/>
  <c r="O320" i="1" s="1"/>
  <c r="M319" i="1"/>
  <c r="K320" i="1" s="1"/>
  <c r="M320" i="1" l="1"/>
  <c r="K321" i="1" s="1"/>
  <c r="Q320" i="1"/>
  <c r="O321" i="1" s="1"/>
  <c r="Q321" i="1" l="1"/>
  <c r="O322" i="1" s="1"/>
  <c r="M321" i="1"/>
  <c r="K322" i="1" s="1"/>
  <c r="Q322" i="1" l="1"/>
  <c r="O323" i="1" s="1"/>
  <c r="M322" i="1"/>
  <c r="K323" i="1" s="1"/>
  <c r="M323" i="1" l="1"/>
  <c r="K324" i="1" s="1"/>
  <c r="Q323" i="1"/>
  <c r="O324" i="1" s="1"/>
  <c r="M324" i="1" l="1"/>
  <c r="K325" i="1" s="1"/>
  <c r="Q324" i="1"/>
  <c r="O325" i="1" s="1"/>
  <c r="Q325" i="1" l="1"/>
  <c r="O326" i="1" s="1"/>
  <c r="M325" i="1"/>
  <c r="K326" i="1" s="1"/>
  <c r="M326" i="1" l="1"/>
  <c r="K327" i="1" s="1"/>
  <c r="Q326" i="1"/>
  <c r="O327" i="1" s="1"/>
  <c r="Q327" i="1" l="1"/>
  <c r="O328" i="1" s="1"/>
  <c r="M327" i="1"/>
  <c r="K328" i="1"/>
  <c r="M328" i="1" l="1"/>
  <c r="K329" i="1" s="1"/>
  <c r="Q328" i="1"/>
  <c r="O329" i="1" s="1"/>
  <c r="Q329" i="1" l="1"/>
  <c r="O330" i="1" s="1"/>
  <c r="M329" i="1"/>
  <c r="K330" i="1" s="1"/>
  <c r="M330" i="1" l="1"/>
  <c r="K331" i="1" s="1"/>
  <c r="Q330" i="1"/>
  <c r="O331" i="1" s="1"/>
  <c r="Q331" i="1" l="1"/>
  <c r="O332" i="1" s="1"/>
  <c r="M331" i="1"/>
  <c r="K332" i="1" s="1"/>
  <c r="M332" i="1" l="1"/>
  <c r="K333" i="1" s="1"/>
  <c r="Q332" i="1"/>
  <c r="O333" i="1" s="1"/>
  <c r="Q333" i="1" l="1"/>
  <c r="O334" i="1" s="1"/>
  <c r="M333" i="1"/>
  <c r="K334" i="1" s="1"/>
  <c r="M334" i="1" l="1"/>
  <c r="K335" i="1" s="1"/>
  <c r="Q334" i="1"/>
  <c r="O335" i="1" s="1"/>
  <c r="Q335" i="1" l="1"/>
  <c r="O336" i="1" s="1"/>
  <c r="M335" i="1"/>
  <c r="K336" i="1" s="1"/>
  <c r="M336" i="1" l="1"/>
  <c r="K337" i="1" s="1"/>
  <c r="Q336" i="1"/>
  <c r="O337" i="1" s="1"/>
  <c r="Q337" i="1" l="1"/>
  <c r="O338" i="1" s="1"/>
  <c r="M337" i="1"/>
  <c r="K338" i="1" s="1"/>
  <c r="Q338" i="1" l="1"/>
  <c r="O339" i="1" s="1"/>
  <c r="M338" i="1"/>
  <c r="K339" i="1" s="1"/>
  <c r="M339" i="1" l="1"/>
  <c r="K340" i="1" s="1"/>
  <c r="Q339" i="1"/>
  <c r="O340" i="1" s="1"/>
  <c r="Q340" i="1" l="1"/>
  <c r="O341" i="1" s="1"/>
  <c r="M340" i="1"/>
  <c r="K341" i="1" s="1"/>
  <c r="M341" i="1" l="1"/>
  <c r="K342" i="1" s="1"/>
  <c r="Q341" i="1"/>
  <c r="O342" i="1" s="1"/>
  <c r="Q342" i="1" l="1"/>
  <c r="O343" i="1" s="1"/>
  <c r="M342" i="1"/>
  <c r="K343" i="1"/>
  <c r="M343" i="1" l="1"/>
  <c r="K344" i="1" s="1"/>
  <c r="Q343" i="1"/>
  <c r="O344" i="1" s="1"/>
  <c r="Q344" i="1" l="1"/>
  <c r="O345" i="1" s="1"/>
  <c r="M344" i="1"/>
  <c r="K345" i="1" s="1"/>
  <c r="Q345" i="1" l="1"/>
  <c r="O346" i="1"/>
  <c r="M345" i="1"/>
  <c r="K346" i="1" s="1"/>
  <c r="M346" i="1" l="1"/>
  <c r="K347" i="1" s="1"/>
  <c r="Q346" i="1"/>
  <c r="O347" i="1" s="1"/>
  <c r="Q347" i="1" l="1"/>
  <c r="O348" i="1" s="1"/>
  <c r="M347" i="1"/>
  <c r="K348" i="1" s="1"/>
  <c r="M348" i="1" l="1"/>
  <c r="K349" i="1" s="1"/>
  <c r="Q348" i="1"/>
  <c r="O349" i="1" s="1"/>
  <c r="Q349" i="1" l="1"/>
  <c r="O350" i="1" s="1"/>
  <c r="M349" i="1"/>
  <c r="K350" i="1" s="1"/>
  <c r="M350" i="1" l="1"/>
  <c r="K351" i="1" s="1"/>
  <c r="Q350" i="1"/>
  <c r="O351" i="1" s="1"/>
  <c r="M351" i="1" l="1"/>
  <c r="K352" i="1" s="1"/>
  <c r="Q351" i="1"/>
  <c r="O352" i="1" s="1"/>
  <c r="M352" i="1" l="1"/>
  <c r="K353" i="1"/>
  <c r="Q352" i="1"/>
  <c r="O353" i="1" s="1"/>
  <c r="Q353" i="1" l="1"/>
  <c r="O354" i="1" s="1"/>
  <c r="M353" i="1"/>
  <c r="K354" i="1" s="1"/>
  <c r="M354" i="1" l="1"/>
  <c r="K355" i="1" s="1"/>
  <c r="Q354" i="1"/>
  <c r="O355" i="1"/>
  <c r="Q355" i="1" l="1"/>
  <c r="O356" i="1" s="1"/>
  <c r="M355" i="1"/>
  <c r="K356" i="1"/>
  <c r="Q356" i="1" l="1"/>
  <c r="O357" i="1" s="1"/>
  <c r="M356" i="1"/>
  <c r="K357" i="1" s="1"/>
  <c r="Q357" i="1" l="1"/>
  <c r="O358" i="1" s="1"/>
  <c r="M357" i="1"/>
  <c r="K358" i="1" s="1"/>
  <c r="M358" i="1" l="1"/>
  <c r="K359" i="1" s="1"/>
  <c r="Q358" i="1"/>
  <c r="O359" i="1" s="1"/>
  <c r="Q359" i="1" l="1"/>
  <c r="O360" i="1" s="1"/>
  <c r="M359" i="1"/>
  <c r="K360" i="1" s="1"/>
  <c r="M360" i="1" l="1"/>
  <c r="K361" i="1" s="1"/>
  <c r="Q360" i="1"/>
  <c r="O361" i="1" s="1"/>
  <c r="Q361" i="1" l="1"/>
  <c r="O362" i="1" s="1"/>
  <c r="M361" i="1"/>
  <c r="K362" i="1" s="1"/>
  <c r="M362" i="1" l="1"/>
  <c r="K363" i="1" s="1"/>
  <c r="Q362" i="1"/>
  <c r="O363" i="1" s="1"/>
  <c r="Q363" i="1" l="1"/>
  <c r="O364" i="1" s="1"/>
  <c r="M363" i="1"/>
  <c r="K364" i="1" s="1"/>
  <c r="M364" i="1" l="1"/>
  <c r="K365" i="1" s="1"/>
  <c r="Q364" i="1"/>
  <c r="O365" i="1" s="1"/>
  <c r="Q365" i="1" l="1"/>
  <c r="O366" i="1" s="1"/>
  <c r="M365" i="1"/>
  <c r="K366" i="1"/>
  <c r="M366" i="1" l="1"/>
  <c r="K367" i="1" s="1"/>
  <c r="Q366" i="1"/>
  <c r="O367" i="1" s="1"/>
  <c r="Q367" i="1" l="1"/>
  <c r="O368" i="1" s="1"/>
  <c r="M367" i="1"/>
  <c r="K368" i="1"/>
  <c r="M368" i="1" l="1"/>
  <c r="K369" i="1" s="1"/>
  <c r="Q368" i="1"/>
  <c r="O369" i="1"/>
  <c r="M369" i="1" l="1"/>
  <c r="K370" i="1" s="1"/>
  <c r="Q369" i="1"/>
  <c r="O370" i="1" s="1"/>
  <c r="M370" i="1" l="1"/>
  <c r="K371" i="1" s="1"/>
  <c r="Q370" i="1"/>
  <c r="O371" i="1" s="1"/>
  <c r="Q371" i="1" l="1"/>
  <c r="O372" i="1" s="1"/>
  <c r="M371" i="1"/>
  <c r="K372" i="1" s="1"/>
  <c r="M372" i="1" l="1"/>
  <c r="K373" i="1" s="1"/>
  <c r="Q372" i="1"/>
  <c r="O373" i="1" s="1"/>
  <c r="Q373" i="1" l="1"/>
  <c r="O374" i="1" s="1"/>
  <c r="M373" i="1"/>
  <c r="K374" i="1" s="1"/>
  <c r="M374" i="1" l="1"/>
  <c r="K375" i="1"/>
  <c r="Q374" i="1"/>
  <c r="O375" i="1" s="1"/>
  <c r="Q375" i="1" l="1"/>
  <c r="O376" i="1" s="1"/>
  <c r="M375" i="1"/>
  <c r="K376" i="1" s="1"/>
  <c r="M376" i="1" l="1"/>
  <c r="K377" i="1" s="1"/>
  <c r="Q376" i="1"/>
  <c r="O377" i="1" s="1"/>
  <c r="Q377" i="1" l="1"/>
  <c r="O378" i="1" s="1"/>
  <c r="M377" i="1"/>
  <c r="K378" i="1" s="1"/>
  <c r="Q378" i="1" l="1"/>
  <c r="O379" i="1"/>
  <c r="M378" i="1"/>
  <c r="K379" i="1"/>
  <c r="Q379" i="1" l="1"/>
  <c r="O380" i="1" s="1"/>
  <c r="M379" i="1"/>
  <c r="K380" i="1" s="1"/>
  <c r="M380" i="1" l="1"/>
  <c r="K381" i="1" s="1"/>
  <c r="Q380" i="1"/>
  <c r="O381" i="1" s="1"/>
  <c r="Q381" i="1" l="1"/>
  <c r="O382" i="1" s="1"/>
  <c r="M381" i="1"/>
  <c r="K382" i="1" s="1"/>
  <c r="M382" i="1" l="1"/>
  <c r="K383" i="1" s="1"/>
  <c r="Q382" i="1"/>
  <c r="O383" i="1" s="1"/>
  <c r="M383" i="1" l="1"/>
  <c r="K384" i="1" s="1"/>
  <c r="Q383" i="1"/>
  <c r="O384" i="1" s="1"/>
  <c r="Q384" i="1" l="1"/>
  <c r="O385" i="1" s="1"/>
  <c r="M384" i="1"/>
  <c r="K385" i="1" s="1"/>
  <c r="M385" i="1" l="1"/>
  <c r="K386" i="1" s="1"/>
  <c r="Q385" i="1"/>
  <c r="O386" i="1" s="1"/>
  <c r="Q386" i="1" l="1"/>
  <c r="O387" i="1" s="1"/>
  <c r="M386" i="1"/>
  <c r="K387" i="1" s="1"/>
  <c r="M387" i="1" l="1"/>
  <c r="K388" i="1" s="1"/>
  <c r="Q387" i="1"/>
  <c r="O388" i="1" s="1"/>
  <c r="Q388" i="1" l="1"/>
  <c r="O389" i="1" s="1"/>
  <c r="M388" i="1"/>
  <c r="K389" i="1" s="1"/>
  <c r="Q389" i="1" l="1"/>
  <c r="O390" i="1" s="1"/>
  <c r="M389" i="1"/>
  <c r="K390" i="1" s="1"/>
  <c r="M390" i="1" l="1"/>
  <c r="K391" i="1" s="1"/>
  <c r="Q390" i="1"/>
  <c r="O391" i="1" s="1"/>
  <c r="Q391" i="1" l="1"/>
  <c r="O392" i="1" s="1"/>
  <c r="M391" i="1"/>
  <c r="K392" i="1" s="1"/>
  <c r="M392" i="1" l="1"/>
  <c r="K393" i="1" s="1"/>
  <c r="Q392" i="1"/>
  <c r="O393" i="1" s="1"/>
  <c r="Q393" i="1" l="1"/>
  <c r="O394" i="1" s="1"/>
  <c r="M393" i="1"/>
  <c r="K394" i="1" s="1"/>
  <c r="M394" i="1" l="1"/>
  <c r="K395" i="1" s="1"/>
  <c r="Q394" i="1"/>
  <c r="O395" i="1" s="1"/>
  <c r="M395" i="1" l="1"/>
  <c r="K396" i="1" s="1"/>
  <c r="Q395" i="1"/>
  <c r="O396" i="1" s="1"/>
  <c r="Q396" i="1" l="1"/>
  <c r="O397" i="1" s="1"/>
  <c r="M396" i="1"/>
  <c r="K397" i="1" s="1"/>
  <c r="M397" i="1" l="1"/>
  <c r="K398" i="1" s="1"/>
  <c r="Q397" i="1"/>
  <c r="O398" i="1" s="1"/>
  <c r="Q398" i="1" l="1"/>
  <c r="O399" i="1" s="1"/>
  <c r="M398" i="1"/>
  <c r="K399" i="1" s="1"/>
  <c r="M399" i="1" l="1"/>
  <c r="K400" i="1" s="1"/>
  <c r="Q399" i="1"/>
  <c r="O400" i="1" s="1"/>
  <c r="Q400" i="1" l="1"/>
  <c r="O401" i="1" s="1"/>
  <c r="M400" i="1"/>
  <c r="K401" i="1" s="1"/>
  <c r="M401" i="1" l="1"/>
  <c r="K402" i="1" s="1"/>
  <c r="Q401" i="1"/>
  <c r="O402" i="1"/>
  <c r="M402" i="1" l="1"/>
  <c r="K403" i="1" s="1"/>
  <c r="Q402" i="1"/>
  <c r="O403" i="1" s="1"/>
  <c r="M403" i="1" l="1"/>
  <c r="K404" i="1" s="1"/>
  <c r="Q403" i="1"/>
  <c r="O404" i="1" s="1"/>
  <c r="Q404" i="1" l="1"/>
  <c r="O405" i="1"/>
  <c r="M404" i="1"/>
  <c r="K405" i="1" s="1"/>
  <c r="M405" i="1" l="1"/>
  <c r="K406" i="1" s="1"/>
  <c r="Q405" i="1"/>
  <c r="O406" i="1" s="1"/>
  <c r="Q406" i="1" l="1"/>
  <c r="O407" i="1"/>
  <c r="M406" i="1"/>
  <c r="K407" i="1"/>
  <c r="M407" i="1" l="1"/>
  <c r="K408" i="1" s="1"/>
  <c r="Q407" i="1"/>
  <c r="O408" i="1" s="1"/>
  <c r="Q408" i="1" l="1"/>
  <c r="O409" i="1"/>
  <c r="M408" i="1"/>
  <c r="K409" i="1"/>
  <c r="M409" i="1" l="1"/>
  <c r="K410" i="1" s="1"/>
  <c r="Q409" i="1"/>
  <c r="O410" i="1" s="1"/>
  <c r="Q410" i="1" l="1"/>
  <c r="O411" i="1"/>
  <c r="M410" i="1"/>
  <c r="K411" i="1" s="1"/>
  <c r="M411" i="1" l="1"/>
  <c r="K412" i="1" s="1"/>
  <c r="Q411" i="1"/>
  <c r="O412" i="1"/>
  <c r="Q412" i="1" l="1"/>
  <c r="O413" i="1"/>
  <c r="M412" i="1"/>
  <c r="K413" i="1" s="1"/>
  <c r="M413" i="1" l="1"/>
  <c r="K414" i="1" s="1"/>
  <c r="Q413" i="1"/>
  <c r="O414" i="1" s="1"/>
  <c r="Q414" i="1" l="1"/>
  <c r="O415" i="1"/>
  <c r="M414" i="1"/>
  <c r="K415" i="1"/>
  <c r="M415" i="1" l="1"/>
  <c r="K416" i="1" s="1"/>
  <c r="Q415" i="1"/>
  <c r="O416" i="1"/>
  <c r="Q416" i="1" l="1"/>
  <c r="O417" i="1" s="1"/>
  <c r="M416" i="1"/>
  <c r="K417" i="1" s="1"/>
  <c r="Q417" i="1" l="1"/>
  <c r="O418" i="1" s="1"/>
  <c r="M417" i="1"/>
  <c r="K418" i="1" s="1"/>
  <c r="M418" i="1" l="1"/>
  <c r="K419" i="1"/>
  <c r="Q418" i="1"/>
  <c r="O419" i="1" s="1"/>
  <c r="Q419" i="1" l="1"/>
  <c r="O420" i="1" s="1"/>
  <c r="M419" i="1"/>
  <c r="K420" i="1"/>
  <c r="M420" i="1" l="1"/>
  <c r="K421" i="1" s="1"/>
  <c r="Q420" i="1"/>
  <c r="O421" i="1" s="1"/>
  <c r="Q421" i="1" l="1"/>
  <c r="O422" i="1"/>
  <c r="M421" i="1"/>
  <c r="K422" i="1" s="1"/>
  <c r="M422" i="1" l="1"/>
  <c r="K423" i="1" s="1"/>
  <c r="Q422" i="1"/>
  <c r="O423" i="1" s="1"/>
  <c r="Q423" i="1" l="1"/>
  <c r="O424" i="1" s="1"/>
  <c r="M423" i="1"/>
  <c r="K424" i="1"/>
  <c r="M424" i="1" l="1"/>
  <c r="K425" i="1" s="1"/>
  <c r="Q424" i="1"/>
  <c r="O425" i="1" s="1"/>
  <c r="M425" i="1" l="1"/>
  <c r="K426" i="1" s="1"/>
  <c r="Q425" i="1"/>
  <c r="O426" i="1"/>
  <c r="M426" i="1" l="1"/>
  <c r="K427" i="1"/>
  <c r="Q426" i="1"/>
  <c r="O427" i="1" s="1"/>
  <c r="Q427" i="1" l="1"/>
  <c r="O428" i="1" s="1"/>
  <c r="M427" i="1"/>
  <c r="K428" i="1" s="1"/>
  <c r="M428" i="1" l="1"/>
  <c r="K429" i="1" s="1"/>
  <c r="Q428" i="1"/>
  <c r="O429" i="1" s="1"/>
  <c r="Q429" i="1" l="1"/>
  <c r="O430" i="1" s="1"/>
  <c r="M429" i="1"/>
  <c r="K430" i="1" s="1"/>
  <c r="M430" i="1" l="1"/>
  <c r="K431" i="1"/>
  <c r="Q430" i="1"/>
  <c r="O431" i="1"/>
  <c r="Q431" i="1" l="1"/>
  <c r="O432" i="1" s="1"/>
  <c r="M431" i="1"/>
  <c r="K432" i="1" s="1"/>
  <c r="Q432" i="1" l="1"/>
  <c r="O433" i="1" s="1"/>
  <c r="M432" i="1"/>
  <c r="K433" i="1"/>
  <c r="M433" i="1" l="1"/>
  <c r="K434" i="1"/>
  <c r="Q433" i="1"/>
  <c r="O434" i="1"/>
  <c r="Q434" i="1" l="1"/>
  <c r="O435" i="1" s="1"/>
  <c r="M434" i="1"/>
  <c r="K435" i="1" s="1"/>
  <c r="Q435" i="1" l="1"/>
  <c r="O436" i="1" s="1"/>
  <c r="M435" i="1"/>
  <c r="K436" i="1" s="1"/>
  <c r="M436" i="1" l="1"/>
  <c r="K437" i="1"/>
  <c r="Q436" i="1"/>
  <c r="O437" i="1" s="1"/>
  <c r="Q437" i="1" l="1"/>
  <c r="O438" i="1" s="1"/>
  <c r="M437" i="1"/>
  <c r="K438" i="1" s="1"/>
  <c r="M438" i="1" l="1"/>
  <c r="K439" i="1"/>
  <c r="Q438" i="1"/>
  <c r="O439" i="1"/>
  <c r="Q439" i="1" l="1"/>
  <c r="O440" i="1" s="1"/>
  <c r="M439" i="1"/>
  <c r="K440" i="1" s="1"/>
  <c r="Q440" i="1" l="1"/>
  <c r="O441" i="1" s="1"/>
  <c r="M440" i="1"/>
  <c r="K441" i="1" s="1"/>
  <c r="M441" i="1" l="1"/>
  <c r="K442" i="1" s="1"/>
  <c r="Q441" i="1"/>
  <c r="O442" i="1" s="1"/>
  <c r="Q442" i="1" l="1"/>
  <c r="O443" i="1"/>
  <c r="M442" i="1"/>
  <c r="K443" i="1" s="1"/>
  <c r="M443" i="1" l="1"/>
  <c r="K444" i="1" s="1"/>
  <c r="Q443" i="1"/>
  <c r="O444" i="1"/>
  <c r="Q444" i="1" l="1"/>
  <c r="O445" i="1" s="1"/>
  <c r="M444" i="1"/>
  <c r="K445" i="1" s="1"/>
  <c r="Q445" i="1" l="1"/>
  <c r="O446" i="1" s="1"/>
  <c r="M445" i="1"/>
  <c r="K446" i="1" s="1"/>
  <c r="M446" i="1" l="1"/>
  <c r="K447" i="1"/>
  <c r="Q446" i="1"/>
  <c r="O447" i="1" s="1"/>
  <c r="Q447" i="1" l="1"/>
  <c r="O448" i="1"/>
  <c r="M447" i="1"/>
  <c r="K448" i="1" s="1"/>
  <c r="M448" i="1" l="1"/>
  <c r="K449" i="1" s="1"/>
  <c r="Q448" i="1"/>
  <c r="O449" i="1"/>
  <c r="M449" i="1" l="1"/>
  <c r="K450" i="1"/>
  <c r="Q449" i="1"/>
  <c r="O450" i="1" s="1"/>
  <c r="Q450" i="1" l="1"/>
  <c r="O451" i="1"/>
  <c r="M450" i="1"/>
  <c r="K451" i="1" s="1"/>
  <c r="M451" i="1" l="1"/>
  <c r="K452" i="1" s="1"/>
  <c r="Q451" i="1"/>
  <c r="O452" i="1" s="1"/>
  <c r="Q452" i="1" l="1"/>
  <c r="O453" i="1"/>
  <c r="M452" i="1"/>
  <c r="K453" i="1"/>
  <c r="Q453" i="1" l="1"/>
  <c r="O454" i="1" s="1"/>
  <c r="M453" i="1"/>
  <c r="K454" i="1" s="1"/>
  <c r="Q454" i="1" l="1"/>
  <c r="O455" i="1" s="1"/>
  <c r="M454" i="1"/>
  <c r="K455" i="1" s="1"/>
  <c r="Q455" i="1" l="1"/>
  <c r="O456" i="1" s="1"/>
  <c r="M455" i="1"/>
  <c r="K456" i="1" s="1"/>
  <c r="M456" i="1" l="1"/>
  <c r="K457" i="1" s="1"/>
  <c r="Q456" i="1"/>
  <c r="O457" i="1"/>
  <c r="Q457" i="1" l="1"/>
  <c r="O458" i="1"/>
  <c r="M457" i="1"/>
  <c r="K458" i="1" s="1"/>
  <c r="M458" i="1" l="1"/>
  <c r="K459" i="1"/>
  <c r="Q458" i="1"/>
  <c r="O459" i="1"/>
  <c r="M459" i="1" l="1"/>
  <c r="K460" i="1"/>
  <c r="Q459" i="1"/>
  <c r="O460" i="1"/>
  <c r="Q460" i="1" l="1"/>
  <c r="O461" i="1" s="1"/>
  <c r="M460" i="1"/>
  <c r="K461" i="1"/>
  <c r="M461" i="1" l="1"/>
  <c r="K462" i="1" s="1"/>
  <c r="Q461" i="1"/>
  <c r="O462" i="1" s="1"/>
  <c r="M462" i="1" l="1"/>
  <c r="K463" i="1" s="1"/>
  <c r="Q462" i="1"/>
  <c r="O463" i="1" s="1"/>
  <c r="Q463" i="1" l="1"/>
  <c r="O464" i="1" s="1"/>
  <c r="M463" i="1"/>
  <c r="K464" i="1" s="1"/>
  <c r="M464" i="1" l="1"/>
  <c r="K465" i="1"/>
  <c r="Q464" i="1"/>
  <c r="O465" i="1"/>
  <c r="Q465" i="1" l="1"/>
  <c r="O466" i="1"/>
  <c r="M465" i="1"/>
  <c r="K466" i="1"/>
  <c r="Q466" i="1" l="1"/>
  <c r="O467" i="1" s="1"/>
  <c r="M466" i="1"/>
  <c r="K467" i="1" s="1"/>
  <c r="M467" i="1" l="1"/>
  <c r="K468" i="1" s="1"/>
  <c r="Q467" i="1"/>
  <c r="O468" i="1" s="1"/>
  <c r="M468" i="1" l="1"/>
  <c r="K469" i="1" s="1"/>
  <c r="Q468" i="1"/>
  <c r="O469" i="1"/>
  <c r="Q469" i="1" l="1"/>
  <c r="O470" i="1" s="1"/>
  <c r="M469" i="1"/>
  <c r="K470" i="1"/>
  <c r="M470" i="1" l="1"/>
  <c r="K471" i="1" s="1"/>
  <c r="Q470" i="1"/>
  <c r="O471" i="1" s="1"/>
  <c r="M471" i="1" l="1"/>
  <c r="K472" i="1"/>
  <c r="Q471" i="1"/>
  <c r="O472" i="1"/>
  <c r="M472" i="1" l="1"/>
  <c r="K473" i="1" s="1"/>
  <c r="Q472" i="1"/>
  <c r="O473" i="1"/>
  <c r="Q473" i="1" l="1"/>
  <c r="O474" i="1" s="1"/>
  <c r="M473" i="1"/>
  <c r="K474" i="1" s="1"/>
  <c r="M474" i="1" l="1"/>
  <c r="K475" i="1"/>
  <c r="Q474" i="1"/>
  <c r="O475" i="1"/>
  <c r="Q475" i="1" l="1"/>
  <c r="O476" i="1" s="1"/>
  <c r="M475" i="1"/>
  <c r="K476" i="1"/>
  <c r="M476" i="1" l="1"/>
  <c r="K477" i="1"/>
  <c r="Q476" i="1"/>
  <c r="O477" i="1"/>
  <c r="Q477" i="1" l="1"/>
  <c r="O478" i="1" s="1"/>
  <c r="M477" i="1"/>
  <c r="K478" i="1" s="1"/>
  <c r="Q478" i="1" l="1"/>
  <c r="O479" i="1"/>
  <c r="M478" i="1"/>
  <c r="K479" i="1" s="1"/>
  <c r="M479" i="1" l="1"/>
  <c r="K480" i="1"/>
  <c r="Q479" i="1"/>
  <c r="O480" i="1" s="1"/>
  <c r="Q480" i="1" l="1"/>
  <c r="O481" i="1"/>
  <c r="M480" i="1"/>
  <c r="K481" i="1"/>
  <c r="M481" i="1" l="1"/>
  <c r="K482" i="1" s="1"/>
  <c r="Q481" i="1"/>
  <c r="O482" i="1"/>
  <c r="M482" i="1" l="1"/>
  <c r="K483" i="1" s="1"/>
  <c r="Q482" i="1"/>
  <c r="O483" i="1" s="1"/>
  <c r="Q483" i="1" l="1"/>
  <c r="O484" i="1"/>
  <c r="M483" i="1"/>
  <c r="K484" i="1" s="1"/>
  <c r="M484" i="1" l="1"/>
  <c r="K485" i="1"/>
  <c r="Q484" i="1"/>
  <c r="O485" i="1" s="1"/>
  <c r="Q485" i="1" l="1"/>
  <c r="O486" i="1"/>
  <c r="M485" i="1"/>
  <c r="K486" i="1" s="1"/>
  <c r="M486" i="1" l="1"/>
  <c r="K487" i="1"/>
  <c r="Q486" i="1"/>
  <c r="O487" i="1" s="1"/>
  <c r="Q487" i="1" l="1"/>
  <c r="O488" i="1"/>
  <c r="M487" i="1"/>
  <c r="K488" i="1" s="1"/>
  <c r="M488" i="1" l="1"/>
  <c r="K489" i="1"/>
  <c r="Q488" i="1"/>
  <c r="O489" i="1" s="1"/>
  <c r="Q489" i="1" l="1"/>
  <c r="O490" i="1" s="1"/>
  <c r="M489" i="1"/>
  <c r="K490" i="1" s="1"/>
  <c r="M490" i="1" l="1"/>
  <c r="K491" i="1" s="1"/>
  <c r="Q490" i="1"/>
  <c r="O491" i="1"/>
  <c r="M491" i="1" l="1"/>
  <c r="K492" i="1" s="1"/>
  <c r="Q491" i="1"/>
  <c r="O492" i="1"/>
  <c r="Q492" i="1" l="1"/>
  <c r="O493" i="1" s="1"/>
  <c r="M492" i="1"/>
  <c r="K493" i="1" s="1"/>
  <c r="M493" i="1" l="1"/>
  <c r="K494" i="1" s="1"/>
  <c r="Q493" i="1"/>
  <c r="O494" i="1" s="1"/>
  <c r="Q494" i="1" l="1"/>
  <c r="O495" i="1" s="1"/>
  <c r="M494" i="1"/>
  <c r="K495" i="1" s="1"/>
  <c r="M495" i="1" l="1"/>
  <c r="K496" i="1"/>
  <c r="Q495" i="1"/>
  <c r="O496" i="1" s="1"/>
  <c r="Q496" i="1" l="1"/>
  <c r="O497" i="1"/>
  <c r="M496" i="1"/>
  <c r="K497" i="1" s="1"/>
  <c r="M497" i="1" l="1"/>
  <c r="K498" i="1"/>
  <c r="Q497" i="1"/>
  <c r="O498" i="1"/>
  <c r="Q498" i="1" l="1"/>
  <c r="O499" i="1"/>
  <c r="M498" i="1"/>
  <c r="K499" i="1"/>
  <c r="M499" i="1" l="1"/>
  <c r="K500" i="1"/>
  <c r="Q499" i="1"/>
  <c r="O500" i="1"/>
  <c r="Q500" i="1" l="1"/>
  <c r="O501" i="1"/>
  <c r="M500" i="1"/>
  <c r="K501" i="1" s="1"/>
  <c r="M501" i="1" l="1"/>
  <c r="K502" i="1"/>
  <c r="Q501" i="1"/>
  <c r="O502" i="1" s="1"/>
  <c r="M502" i="1" l="1"/>
  <c r="K503" i="1"/>
  <c r="Q502" i="1"/>
  <c r="O503" i="1" s="1"/>
  <c r="M503" i="1" l="1"/>
  <c r="K504" i="1"/>
  <c r="Q503" i="1"/>
  <c r="O504" i="1"/>
  <c r="M504" i="1" l="1"/>
  <c r="K505" i="1" s="1"/>
  <c r="Q504" i="1"/>
  <c r="O505" i="1" s="1"/>
  <c r="M505" i="1" l="1"/>
  <c r="K506" i="1" s="1"/>
  <c r="Q505" i="1"/>
  <c r="O506" i="1" s="1"/>
  <c r="M506" i="1" l="1"/>
  <c r="K507" i="1" s="1"/>
  <c r="Q506" i="1"/>
  <c r="O507" i="1" s="1"/>
  <c r="M507" i="1" l="1"/>
  <c r="K508" i="1" s="1"/>
  <c r="Q507" i="1"/>
  <c r="O508" i="1" s="1"/>
  <c r="M508" i="1" l="1"/>
  <c r="K509" i="1" s="1"/>
  <c r="Q508" i="1"/>
  <c r="O509" i="1" s="1"/>
  <c r="M509" i="1" l="1"/>
  <c r="K510" i="1" s="1"/>
  <c r="Q509" i="1"/>
  <c r="O510" i="1" s="1"/>
  <c r="M510" i="1" l="1"/>
  <c r="K511" i="1" s="1"/>
  <c r="Q510" i="1"/>
  <c r="O511" i="1" s="1"/>
  <c r="M511" i="1" l="1"/>
  <c r="K512" i="1" s="1"/>
  <c r="Q511" i="1"/>
  <c r="O512" i="1" s="1"/>
  <c r="M512" i="1" l="1"/>
  <c r="K513" i="1" s="1"/>
  <c r="Q512" i="1"/>
  <c r="O513" i="1" s="1"/>
  <c r="M513" i="1" l="1"/>
  <c r="K514" i="1" s="1"/>
  <c r="Q513" i="1"/>
  <c r="O514" i="1" s="1"/>
  <c r="M514" i="1" l="1"/>
  <c r="K515" i="1" s="1"/>
  <c r="Q514" i="1"/>
  <c r="O515" i="1" s="1"/>
  <c r="M515" i="1" l="1"/>
  <c r="K516" i="1" s="1"/>
  <c r="Q515" i="1"/>
  <c r="O516" i="1" s="1"/>
  <c r="M516" i="1" l="1"/>
  <c r="K517" i="1" s="1"/>
  <c r="Q516" i="1"/>
  <c r="O517" i="1" s="1"/>
  <c r="M517" i="1" l="1"/>
  <c r="K518" i="1" s="1"/>
  <c r="Q517" i="1"/>
  <c r="O518" i="1" s="1"/>
  <c r="M518" i="1" l="1"/>
  <c r="K519" i="1" s="1"/>
  <c r="M519" i="1" s="1"/>
  <c r="M520" i="1" s="1"/>
  <c r="K520" i="1" s="1"/>
  <c r="Q518" i="1"/>
  <c r="O519" i="1" s="1"/>
  <c r="Q519" i="1" s="1"/>
  <c r="Q520" i="1" s="1"/>
  <c r="O520" i="1" s="1"/>
</calcChain>
</file>

<file path=xl/sharedStrings.xml><?xml version="1.0" encoding="utf-8"?>
<sst xmlns="http://schemas.openxmlformats.org/spreadsheetml/2006/main" count="205" uniqueCount="70">
  <si>
    <t>Segment</t>
  </si>
  <si>
    <t>ALE,GOV,SGOV</t>
  </si>
  <si>
    <t>SEMP</t>
  </si>
  <si>
    <t>NONALE,CASH</t>
  </si>
  <si>
    <t>Monthly Income</t>
  </si>
  <si>
    <t>Revised Rate</t>
  </si>
  <si>
    <t>Obligations</t>
  </si>
  <si>
    <t>IRR Rate</t>
  </si>
  <si>
    <t>Obligation Term</t>
  </si>
  <si>
    <t>Age</t>
  </si>
  <si>
    <t>Retirement Age</t>
  </si>
  <si>
    <t>Max DSR</t>
  </si>
  <si>
    <t>Loan Tenure</t>
  </si>
  <si>
    <t>Flat Rate</t>
  </si>
  <si>
    <t>Step Up Features</t>
  </si>
  <si>
    <t>Step-Up Features Rate + 0.5%</t>
  </si>
  <si>
    <t>Current without Obligation</t>
  </si>
  <si>
    <t>Current with Obligation</t>
  </si>
  <si>
    <t>1st Monthly EMI</t>
  </si>
  <si>
    <t>Monthly EMI</t>
  </si>
  <si>
    <t>2nd Monthly EMI</t>
  </si>
  <si>
    <t>Total Payments</t>
  </si>
  <si>
    <t>Finance Amount</t>
  </si>
  <si>
    <t>Recalculated IRR</t>
  </si>
  <si>
    <t>Total Profit</t>
  </si>
  <si>
    <t>Normal---&gt;</t>
  </si>
  <si>
    <t>Clear Monthly Income without obligation</t>
  </si>
  <si>
    <t>Considering Obligations for the whole loan term</t>
  </si>
  <si>
    <t>Benefit Step Up Feature With Revised rate</t>
  </si>
  <si>
    <t>Sr</t>
  </si>
  <si>
    <t>Op Bal</t>
  </si>
  <si>
    <t>Inst</t>
  </si>
  <si>
    <t>Profit</t>
  </si>
  <si>
    <t>Not App</t>
  </si>
  <si>
    <t>خيار السداد</t>
  </si>
  <si>
    <t>معلومات العميل</t>
  </si>
  <si>
    <t>الجنسية</t>
  </si>
  <si>
    <t>الشريحة</t>
  </si>
  <si>
    <t>متقدم بتحويل راتب؟</t>
  </si>
  <si>
    <t>الحالة الوظيفية</t>
  </si>
  <si>
    <t>نوع الوظيفة</t>
  </si>
  <si>
    <t>حالة الطلب</t>
  </si>
  <si>
    <t>الدفعة المقدمة المتوفرة</t>
  </si>
  <si>
    <t>الدخل الشهري</t>
  </si>
  <si>
    <t>مجموع الإلتزامات</t>
  </si>
  <si>
    <t>حساب العمر</t>
  </si>
  <si>
    <t>نوع التقويم</t>
  </si>
  <si>
    <t>تاريخ الميلاد</t>
  </si>
  <si>
    <t>يوم</t>
  </si>
  <si>
    <t>شهر</t>
  </si>
  <si>
    <t>سنة</t>
  </si>
  <si>
    <t>العمر</t>
  </si>
  <si>
    <r>
      <t>اقصى مدة التزام (</t>
    </r>
    <r>
      <rPr>
        <b/>
        <sz val="11"/>
        <color rgb="FFFF0000"/>
        <rFont val="Calibri"/>
        <family val="2"/>
        <scheme val="minor"/>
      </rPr>
      <t>شهور</t>
    </r>
    <r>
      <rPr>
        <b/>
        <sz val="11"/>
        <color theme="1"/>
        <rFont val="Calibri"/>
        <family val="2"/>
        <scheme val="minor"/>
      </rPr>
      <t>)</t>
    </r>
  </si>
  <si>
    <t>النسبة السنوية</t>
  </si>
  <si>
    <t>نسبة الأستقطاع</t>
  </si>
  <si>
    <t>أقصى مبلغ تمويل</t>
  </si>
  <si>
    <t>قسط الفترة الأولى</t>
  </si>
  <si>
    <t>قسط الفترة الثانية</t>
  </si>
  <si>
    <r>
      <t>الفترة الأولى (</t>
    </r>
    <r>
      <rPr>
        <b/>
        <sz val="11"/>
        <color rgb="FFFF0000"/>
        <rFont val="Calibri"/>
        <family val="2"/>
        <scheme val="minor"/>
      </rPr>
      <t>شهور</t>
    </r>
    <r>
      <rPr>
        <b/>
        <sz val="11"/>
        <color theme="1"/>
        <rFont val="Calibri"/>
        <family val="2"/>
        <scheme val="minor"/>
      </rPr>
      <t>)</t>
    </r>
  </si>
  <si>
    <r>
      <t>الفترة الثانية (</t>
    </r>
    <r>
      <rPr>
        <b/>
        <sz val="11"/>
        <color rgb="FFFF0000"/>
        <rFont val="Calibri"/>
        <family val="2"/>
        <scheme val="minor"/>
      </rPr>
      <t>شهور</t>
    </r>
    <r>
      <rPr>
        <b/>
        <sz val="11"/>
        <color theme="1"/>
        <rFont val="Calibri"/>
        <family val="2"/>
        <scheme val="minor"/>
      </rPr>
      <t>)</t>
    </r>
  </si>
  <si>
    <r>
      <t>مدة التمويل (</t>
    </r>
    <r>
      <rPr>
        <b/>
        <sz val="11"/>
        <color rgb="FFFF0000"/>
        <rFont val="Calibri"/>
        <family val="2"/>
        <scheme val="minor"/>
      </rPr>
      <t>شهور</t>
    </r>
    <r>
      <rPr>
        <b/>
        <sz val="11"/>
        <color theme="1"/>
        <rFont val="Calibri"/>
        <family val="2"/>
        <scheme val="minor"/>
      </rPr>
      <t>)</t>
    </r>
  </si>
  <si>
    <t>معدل النسبة السنوي</t>
  </si>
  <si>
    <t>ربح التمويل</t>
  </si>
  <si>
    <t>إجمالي المدفوعات</t>
  </si>
  <si>
    <t>الحد الاعلى لقيمة العقار</t>
  </si>
  <si>
    <t xml:space="preserve"> ThisWorkbook.Worksheets("Step Up Feature").Range("H15").Value = ThisWorkbook.Worksheets("Step Up Feature").Range("D15").Value
    ThisWorkbook.Worksheets("Step Up Feature").Range("I15").Value = ThisWorkbook.Worksheets("Step Up Feature").Range("D15").Value
    Do
        ThisWorkbook.Worksheets("Step Up Feature").Range("H15").Value = ThisWorkbook.Worksheets("Step Up Feature").Range("H15").Value + 1000
    Loop Until ThisWorkbook.Worksheets("Step Up Feature").Range("H13").Value &gt; ThisWorkbook.Worksheets("Step Up Feature").Range("C13").Value Or ThisWorkbook.Worksheets("Step Up Feature").Range("M23").Value &gt; ThisWorkbook.Worksheets("Step Up Feature").Range("L23").Value - 20
        ThisWorkbook.Worksheets("Step Up Feature").Range("h15").Value = ThisWorkbook.Worksheets("Step Up Feature").Range("h15").Value - 1000
    'Do
        'ThisWorkbook.Worksheets("Step Up Feature").Range("i15").Value = ThisWorkbook.Worksheets("Step Up Feature").Range("i15").Value + 1000
    'Loop Until ThisWorkbook.Worksheets("Step Up Feature").Range("i13").Value &gt; ThisWorkbook.Worksheets("Step Up Feature").Range("c13").Value Or ThisWorkbook.Worksheets("Step Up Feature").Range("q23").Value &gt; ThisWorkbook.Worksheets("Step Up Feature").Range("p23").Value - 20
    'ThisWorkbook.Worksheets("Step Up Feature").Range("i15").Value = ThisWorkbook.Worksheets("Step Up Feature").Range("i15").Value - 1000
    ThisWorkbook.Worksheets("Step Up Feature").Range("M6").Value = ThisWorkbook.Worksheets("Step Up Feature").Range("h15").Value
   ' ThisWorkbook.Worksheets("Step Up Feature").Range("M12").Value = ThisWorkbook.Worksheets("Step Up Feature").Range("h16").Value
   ' ThisWorkbook.Worksheets("Step Up Feature").Range("M13").Value = ThisWorkbook.Worksheets("Step Up Feature").Range("h17").Value
   ' ThisWorkbook.Worksheets("Step Up Feature").Range("M14").Value = ThisWorkbook.Worksheets("Step Up Feature").Range("h14").Value
   ' ThisWorkbook.Worksheets("Step Up Feature").Range("M8").Value = ThisWorkbook.Worksheets("Step Up Feature").Range("h13").Value
 </t>
  </si>
  <si>
    <t>عادي</t>
  </si>
  <si>
    <t>2X1</t>
  </si>
  <si>
    <t>ارجو تطبيق الكود هداعلى الورقة</t>
  </si>
  <si>
    <t xml:space="preserve">يتم تشغيل الكود اذا الخانة g11 تساوي 2X1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</si>
</sst>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FFFF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Simplified Arabic"/>
      <family val="1"/>
    </font>
    <font>
      <b/>
      <i/>
      <sz val="18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9F9BD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161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8" fillId="0" borderId="0" xfId="0" applyFont="1" applyProtection="1"/>
    <xf numFmtId="0" fontId="9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0" fontId="8" fillId="0" borderId="0" xfId="0" applyNumberFormat="1" applyFont="1" applyProtection="1"/>
    <xf numFmtId="0" fontId="0" fillId="0" borderId="0" xfId="0" applyBorder="1" applyAlignment="1" applyProtection="1">
      <alignment horizontal="center" vertical="center"/>
    </xf>
    <xf numFmtId="10" fontId="13" fillId="4" borderId="6" xfId="0" applyNumberFormat="1" applyFont="1" applyFill="1" applyBorder="1" applyAlignment="1" applyProtection="1">
      <alignment horizontal="center" vertical="center"/>
    </xf>
    <xf numFmtId="0" fontId="14" fillId="6" borderId="8" xfId="0" applyFont="1" applyFill="1" applyBorder="1" applyAlignment="1" applyProtection="1">
      <alignment horizontal="center" vertical="center" wrapText="1"/>
    </xf>
    <xf numFmtId="0" fontId="14" fillId="7" borderId="8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164" fontId="8" fillId="0" borderId="3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2" fillId="0" borderId="0" xfId="0" applyFont="1" applyProtection="1"/>
    <xf numFmtId="0" fontId="0" fillId="11" borderId="0" xfId="0" applyFill="1" applyProtection="1"/>
    <xf numFmtId="164" fontId="0" fillId="11" borderId="0" xfId="0" applyNumberFormat="1" applyFill="1" applyProtection="1"/>
    <xf numFmtId="164" fontId="0" fillId="0" borderId="0" xfId="1" applyNumberFormat="1" applyFont="1" applyProtection="1"/>
    <xf numFmtId="164" fontId="3" fillId="0" borderId="0" xfId="1" applyNumberFormat="1" applyFont="1" applyProtection="1"/>
    <xf numFmtId="43" fontId="0" fillId="0" borderId="0" xfId="1" applyNumberFormat="1" applyFont="1" applyProtection="1"/>
    <xf numFmtId="0" fontId="3" fillId="0" borderId="0" xfId="0" applyFont="1" applyProtection="1"/>
    <xf numFmtId="164" fontId="3" fillId="0" borderId="12" xfId="1" applyNumberFormat="1" applyFont="1" applyBorder="1" applyProtection="1"/>
    <xf numFmtId="164" fontId="3" fillId="0" borderId="12" xfId="0" applyNumberFormat="1" applyFont="1" applyBorder="1" applyProtection="1"/>
    <xf numFmtId="164" fontId="0" fillId="0" borderId="0" xfId="0" applyNumberFormat="1" applyProtection="1"/>
    <xf numFmtId="164" fontId="3" fillId="0" borderId="0" xfId="0" applyNumberFormat="1" applyFont="1" applyProtection="1"/>
    <xf numFmtId="0" fontId="4" fillId="0" borderId="25" xfId="3" applyFont="1" applyFill="1" applyBorder="1" applyAlignment="1" applyProtection="1">
      <alignment horizontal="center" vertical="center"/>
      <protection hidden="1"/>
    </xf>
    <xf numFmtId="0" fontId="4" fillId="0" borderId="26" xfId="3" applyFont="1" applyFill="1" applyBorder="1" applyAlignment="1" applyProtection="1">
      <alignment horizontal="center" vertical="center"/>
      <protection hidden="1"/>
    </xf>
    <xf numFmtId="0" fontId="4" fillId="0" borderId="29" xfId="3" applyFont="1" applyFill="1" applyBorder="1" applyAlignment="1" applyProtection="1">
      <alignment horizontal="center" vertical="center"/>
      <protection hidden="1"/>
    </xf>
    <xf numFmtId="0" fontId="4" fillId="0" borderId="31" xfId="3" applyFont="1" applyFill="1" applyBorder="1" applyAlignment="1" applyProtection="1">
      <alignment horizontal="center" vertical="center"/>
      <protection hidden="1"/>
    </xf>
    <xf numFmtId="0" fontId="3" fillId="14" borderId="19" xfId="3" applyFont="1" applyFill="1" applyBorder="1" applyAlignment="1" applyProtection="1">
      <alignment horizontal="center" vertical="center"/>
      <protection hidden="1"/>
    </xf>
    <xf numFmtId="0" fontId="4" fillId="0" borderId="33" xfId="3" applyFont="1" applyFill="1" applyBorder="1" applyAlignment="1" applyProtection="1">
      <alignment horizontal="center" vertical="center"/>
      <protection hidden="1"/>
    </xf>
    <xf numFmtId="0" fontId="1" fillId="0" borderId="35" xfId="3" applyNumberFormat="1" applyFont="1" applyFill="1" applyBorder="1" applyAlignment="1" applyProtection="1">
      <alignment horizontal="center" vertical="center"/>
      <protection locked="0" hidden="1"/>
    </xf>
    <xf numFmtId="0" fontId="1" fillId="0" borderId="36" xfId="3" applyNumberFormat="1" applyFont="1" applyFill="1" applyBorder="1" applyAlignment="1" applyProtection="1">
      <alignment horizontal="center" vertical="center"/>
      <protection locked="0" hidden="1"/>
    </xf>
    <xf numFmtId="0" fontId="3" fillId="14" borderId="13" xfId="3" applyFont="1" applyFill="1" applyBorder="1" applyAlignment="1" applyProtection="1">
      <alignment horizontal="center" vertical="center"/>
      <protection hidden="1"/>
    </xf>
    <xf numFmtId="1" fontId="19" fillId="0" borderId="40" xfId="2" applyNumberFormat="1" applyFont="1" applyFill="1" applyBorder="1" applyAlignment="1" applyProtection="1">
      <alignment horizontal="center" vertical="center"/>
      <protection locked="0"/>
    </xf>
    <xf numFmtId="10" fontId="19" fillId="15" borderId="40" xfId="4" applyNumberFormat="1" applyFont="1" applyFill="1" applyBorder="1" applyAlignment="1" applyProtection="1">
      <alignment horizontal="center" vertical="center"/>
      <protection hidden="1"/>
    </xf>
    <xf numFmtId="10" fontId="19" fillId="15" borderId="33" xfId="4" applyNumberFormat="1" applyFont="1" applyFill="1" applyBorder="1" applyAlignment="1" applyProtection="1">
      <alignment horizontal="center" vertical="center"/>
      <protection hidden="1"/>
    </xf>
    <xf numFmtId="43" fontId="19" fillId="15" borderId="33" xfId="5" applyNumberFormat="1" applyFont="1" applyFill="1" applyBorder="1" applyAlignment="1" applyProtection="1">
      <alignment horizontal="center" vertical="center"/>
      <protection hidden="1"/>
    </xf>
    <xf numFmtId="1" fontId="19" fillId="15" borderId="33" xfId="5" applyNumberFormat="1" applyFont="1" applyFill="1" applyBorder="1" applyAlignment="1" applyProtection="1">
      <alignment horizontal="center" vertical="center"/>
      <protection hidden="1"/>
    </xf>
    <xf numFmtId="43" fontId="19" fillId="15" borderId="15" xfId="5" applyNumberFormat="1" applyFont="1" applyFill="1" applyBorder="1" applyAlignment="1" applyProtection="1">
      <alignment horizontal="center" vertical="center"/>
      <protection hidden="1"/>
    </xf>
    <xf numFmtId="0" fontId="3" fillId="15" borderId="19" xfId="3" applyFont="1" applyFill="1" applyBorder="1" applyAlignment="1" applyProtection="1">
      <alignment horizontal="center" vertical="center"/>
      <protection hidden="1"/>
    </xf>
    <xf numFmtId="0" fontId="3" fillId="12" borderId="13" xfId="3" applyFont="1" applyFill="1" applyBorder="1" applyAlignment="1" applyProtection="1">
      <alignment horizontal="center" vertical="center"/>
      <protection hidden="1"/>
    </xf>
    <xf numFmtId="0" fontId="3" fillId="15" borderId="41" xfId="3" applyFont="1" applyFill="1" applyBorder="1" applyAlignment="1" applyProtection="1">
      <alignment horizontal="center" vertical="center"/>
      <protection hidden="1"/>
    </xf>
    <xf numFmtId="0" fontId="4" fillId="0" borderId="0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4" fillId="0" borderId="20" xfId="3" applyFont="1" applyFill="1" applyBorder="1" applyAlignment="1" applyProtection="1">
      <alignment horizontal="center" vertical="center"/>
      <protection hidden="1"/>
    </xf>
    <xf numFmtId="0" fontId="4" fillId="0" borderId="21" xfId="3" applyFont="1" applyFill="1" applyBorder="1" applyAlignment="1" applyProtection="1">
      <alignment horizontal="center" vertical="center"/>
      <protection locked="0" hidden="1"/>
    </xf>
    <xf numFmtId="0" fontId="4" fillId="0" borderId="22" xfId="3" applyFont="1" applyFill="1" applyBorder="1" applyAlignment="1" applyProtection="1">
      <alignment horizontal="center" vertical="center"/>
      <protection hidden="1"/>
    </xf>
    <xf numFmtId="0" fontId="4" fillId="0" borderId="23" xfId="3" applyFont="1" applyFill="1" applyBorder="1" applyAlignment="1" applyProtection="1">
      <alignment horizontal="center" vertical="center"/>
      <protection hidden="1"/>
    </xf>
    <xf numFmtId="0" fontId="4" fillId="0" borderId="24" xfId="3" applyFont="1" applyFill="1" applyBorder="1" applyAlignment="1" applyProtection="1">
      <alignment horizontal="center" vertical="center"/>
      <protection locked="0" hidden="1"/>
    </xf>
    <xf numFmtId="0" fontId="4" fillId="0" borderId="27" xfId="3" applyFont="1" applyFill="1" applyBorder="1" applyAlignment="1" applyProtection="1">
      <alignment horizontal="center" vertical="center"/>
      <protection locked="0" hidden="1"/>
    </xf>
    <xf numFmtId="0" fontId="4" fillId="0" borderId="28" xfId="3" applyFont="1" applyFill="1" applyBorder="1" applyAlignment="1" applyProtection="1">
      <alignment horizontal="center" vertical="center"/>
      <protection hidden="1"/>
    </xf>
    <xf numFmtId="0" fontId="4" fillId="0" borderId="30" xfId="3" applyFont="1" applyFill="1" applyBorder="1" applyAlignment="1" applyProtection="1">
      <alignment horizontal="center" vertical="center"/>
      <protection locked="0" hidden="1"/>
    </xf>
    <xf numFmtId="0" fontId="4" fillId="0" borderId="30" xfId="3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7" xfId="0" applyFont="1" applyFill="1" applyBorder="1" applyAlignment="1" applyProtection="1">
      <alignment horizontal="center" vertical="center"/>
    </xf>
    <xf numFmtId="0" fontId="3" fillId="14" borderId="34" xfId="3" applyFont="1" applyFill="1" applyBorder="1" applyAlignment="1" applyProtection="1">
      <alignment horizontal="center" vertical="center"/>
      <protection hidden="1"/>
    </xf>
    <xf numFmtId="0" fontId="3" fillId="15" borderId="13" xfId="3" applyFont="1" applyFill="1" applyBorder="1" applyAlignment="1" applyProtection="1">
      <alignment horizontal="center" vertical="center"/>
      <protection hidden="1"/>
    </xf>
    <xf numFmtId="0" fontId="4" fillId="0" borderId="32" xfId="3" applyFont="1" applyFill="1" applyBorder="1" applyAlignment="1" applyProtection="1">
      <alignment horizontal="center" vertical="center"/>
      <protection locked="0" hidden="1"/>
    </xf>
    <xf numFmtId="0" fontId="4" fillId="0" borderId="32" xfId="3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43" fontId="0" fillId="3" borderId="4" xfId="1" applyNumberFormat="1" applyFont="1" applyFill="1" applyBorder="1" applyAlignment="1" applyProtection="1">
      <alignment horizontal="center" vertical="center"/>
      <protection locked="0"/>
    </xf>
    <xf numFmtId="164" fontId="0" fillId="0" borderId="0" xfId="1" applyNumberFormat="1" applyFont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10" fontId="11" fillId="5" borderId="1" xfId="0" applyNumberFormat="1" applyFont="1" applyFill="1" applyBorder="1" applyAlignment="1" applyProtection="1">
      <alignment horizontal="center" vertical="center"/>
    </xf>
    <xf numFmtId="49" fontId="8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43" fontId="0" fillId="3" borderId="5" xfId="1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</xf>
    <xf numFmtId="10" fontId="13" fillId="2" borderId="6" xfId="0" applyNumberFormat="1" applyFont="1" applyFill="1" applyBorder="1" applyAlignment="1" applyProtection="1">
      <alignment horizontal="center" vertical="center"/>
    </xf>
    <xf numFmtId="1" fontId="0" fillId="3" borderId="5" xfId="0" applyNumberForma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9" fontId="13" fillId="2" borderId="3" xfId="0" applyNumberFormat="1" applyFont="1" applyFill="1" applyBorder="1" applyAlignment="1" applyProtection="1">
      <alignment horizontal="center" vertical="center"/>
    </xf>
    <xf numFmtId="1" fontId="2" fillId="4" borderId="5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10" fontId="13" fillId="2" borderId="3" xfId="0" applyNumberFormat="1" applyFont="1" applyFill="1" applyBorder="1" applyAlignment="1" applyProtection="1">
      <alignment horizontal="center" vertical="center"/>
    </xf>
    <xf numFmtId="10" fontId="0" fillId="0" borderId="0" xfId="0" applyNumberForma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14" fillId="8" borderId="8" xfId="0" applyFont="1" applyFill="1" applyBorder="1" applyAlignment="1" applyProtection="1">
      <alignment horizontal="center" vertical="center" wrapText="1"/>
    </xf>
    <xf numFmtId="0" fontId="14" fillId="9" borderId="8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/>
    </xf>
    <xf numFmtId="164" fontId="0" fillId="10" borderId="3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164" fontId="0" fillId="0" borderId="1" xfId="1" applyNumberFormat="1" applyFont="1" applyFill="1" applyBorder="1" applyAlignment="1" applyProtection="1">
      <alignment horizontal="center" vertical="center"/>
    </xf>
    <xf numFmtId="164" fontId="0" fillId="10" borderId="3" xfId="0" applyNumberForma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164" fontId="4" fillId="8" borderId="3" xfId="0" applyNumberFormat="1" applyFont="1" applyFill="1" applyBorder="1" applyAlignment="1" applyProtection="1">
      <alignment horizontal="center" vertical="center"/>
    </xf>
    <xf numFmtId="164" fontId="4" fillId="9" borderId="3" xfId="0" applyNumberFormat="1" applyFont="1" applyFill="1" applyBorder="1" applyAlignment="1" applyProtection="1">
      <alignment horizontal="center" vertical="center"/>
    </xf>
    <xf numFmtId="164" fontId="4" fillId="6" borderId="3" xfId="0" applyNumberFormat="1" applyFont="1" applyFill="1" applyBorder="1" applyAlignment="1" applyProtection="1">
      <alignment horizontal="center" vertical="center"/>
      <protection locked="0"/>
    </xf>
    <xf numFmtId="164" fontId="4" fillId="7" borderId="3" xfId="0" applyNumberFormat="1" applyFont="1" applyFill="1" applyBorder="1" applyAlignment="1" applyProtection="1">
      <alignment horizontal="center" vertical="center"/>
      <protection locked="0"/>
    </xf>
    <xf numFmtId="10" fontId="15" fillId="10" borderId="3" xfId="2" applyNumberFormat="1" applyFont="1" applyFill="1" applyBorder="1" applyAlignment="1" applyProtection="1">
      <alignment horizontal="center" vertical="center"/>
    </xf>
    <xf numFmtId="0" fontId="9" fillId="14" borderId="32" xfId="3" applyFont="1" applyFill="1" applyBorder="1" applyAlignment="1" applyProtection="1">
      <alignment horizontal="center" vertical="center"/>
      <protection hidden="1"/>
    </xf>
    <xf numFmtId="0" fontId="9" fillId="14" borderId="33" xfId="3" applyFont="1" applyFill="1" applyBorder="1" applyAlignment="1" applyProtection="1">
      <alignment horizontal="center" vertical="center"/>
      <protection hidden="1"/>
    </xf>
    <xf numFmtId="0" fontId="5" fillId="4" borderId="6" xfId="0" applyFont="1" applyFill="1" applyBorder="1" applyAlignment="1" applyProtection="1">
      <alignment horizontal="center" vertical="center"/>
    </xf>
    <xf numFmtId="164" fontId="0" fillId="0" borderId="6" xfId="0" applyNumberForma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 vertical="center"/>
    </xf>
    <xf numFmtId="164" fontId="0" fillId="0" borderId="6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/>
    </xf>
    <xf numFmtId="0" fontId="8" fillId="14" borderId="14" xfId="3" applyFont="1" applyFill="1" applyBorder="1" applyAlignment="1" applyProtection="1">
      <alignment horizontal="center" vertical="center"/>
      <protection hidden="1"/>
    </xf>
    <xf numFmtId="0" fontId="8" fillId="14" borderId="15" xfId="3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2" fontId="9" fillId="0" borderId="0" xfId="0" applyNumberFormat="1" applyFont="1" applyFill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0" fillId="11" borderId="0" xfId="0" applyFill="1" applyAlignment="1" applyProtection="1">
      <alignment horizontal="center" vertical="center"/>
    </xf>
    <xf numFmtId="164" fontId="0" fillId="11" borderId="0" xfId="0" applyNumberFormat="1" applyFill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0" fillId="11" borderId="11" xfId="0" applyFill="1" applyBorder="1" applyAlignment="1" applyProtection="1">
      <alignment horizontal="center" vertical="center"/>
    </xf>
    <xf numFmtId="164" fontId="3" fillId="0" borderId="11" xfId="1" applyNumberFormat="1" applyFont="1" applyBorder="1" applyAlignment="1" applyProtection="1">
      <alignment horizontal="center" vertical="center"/>
    </xf>
    <xf numFmtId="164" fontId="0" fillId="11" borderId="11" xfId="0" applyNumberFormat="1" applyFill="1" applyBorder="1" applyAlignment="1" applyProtection="1">
      <alignment horizontal="center" vertical="center"/>
    </xf>
    <xf numFmtId="164" fontId="0" fillId="0" borderId="0" xfId="1" applyNumberFormat="1" applyFont="1" applyAlignment="1" applyProtection="1">
      <alignment horizontal="center" vertical="center"/>
    </xf>
    <xf numFmtId="164" fontId="3" fillId="0" borderId="0" xfId="1" applyNumberFormat="1" applyFont="1" applyAlignment="1" applyProtection="1">
      <alignment horizontal="center" vertical="center"/>
    </xf>
    <xf numFmtId="164" fontId="3" fillId="11" borderId="0" xfId="0" applyNumberFormat="1" applyFont="1" applyFill="1" applyAlignment="1" applyProtection="1">
      <alignment horizontal="center" vertical="center"/>
    </xf>
    <xf numFmtId="43" fontId="0" fillId="0" borderId="0" xfId="1" applyNumberFormat="1" applyFont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2" fillId="0" borderId="0" xfId="0" applyFont="1" applyAlignment="1" applyProtection="1">
      <alignment horizontal="right" vertical="center"/>
    </xf>
    <xf numFmtId="0" fontId="23" fillId="0" borderId="0" xfId="0" applyFont="1" applyFill="1" applyBorder="1" applyAlignment="1" applyProtection="1">
      <alignment horizontal="right" vertical="center"/>
    </xf>
    <xf numFmtId="0" fontId="23" fillId="0" borderId="0" xfId="0" applyFont="1" applyFill="1" applyBorder="1" applyAlignment="1" applyProtection="1">
      <alignment vertical="center"/>
    </xf>
    <xf numFmtId="0" fontId="22" fillId="0" borderId="0" xfId="0" applyFont="1" applyAlignment="1">
      <alignment horizontal="center"/>
    </xf>
    <xf numFmtId="0" fontId="0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/>
    </xf>
    <xf numFmtId="0" fontId="20" fillId="0" borderId="0" xfId="0" applyFont="1" applyFill="1" applyBorder="1" applyAlignment="1" applyProtection="1">
      <alignment horizontal="center" vertical="center"/>
    </xf>
    <xf numFmtId="0" fontId="3" fillId="14" borderId="37" xfId="3" applyFont="1" applyFill="1" applyBorder="1" applyAlignment="1" applyProtection="1">
      <alignment horizontal="center" vertical="center"/>
      <protection hidden="1"/>
    </xf>
    <xf numFmtId="0" fontId="3" fillId="14" borderId="38" xfId="3" applyFont="1" applyFill="1" applyBorder="1" applyAlignment="1" applyProtection="1">
      <alignment horizontal="center" vertical="center"/>
      <protection hidden="1"/>
    </xf>
    <xf numFmtId="0" fontId="3" fillId="14" borderId="39" xfId="3" applyFont="1" applyFill="1" applyBorder="1" applyAlignment="1" applyProtection="1">
      <alignment horizontal="center" vertical="center"/>
      <protection hidden="1"/>
    </xf>
    <xf numFmtId="0" fontId="3" fillId="14" borderId="19" xfId="3" applyFont="1" applyFill="1" applyBorder="1" applyAlignment="1" applyProtection="1">
      <alignment horizontal="center" vertical="center"/>
      <protection hidden="1"/>
    </xf>
    <xf numFmtId="0" fontId="3" fillId="14" borderId="34" xfId="3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</xf>
    <xf numFmtId="164" fontId="2" fillId="8" borderId="11" xfId="1" applyNumberFormat="1" applyFont="1" applyFill="1" applyBorder="1" applyAlignment="1" applyProtection="1">
      <alignment horizontal="center" vertical="center"/>
    </xf>
    <xf numFmtId="164" fontId="2" fillId="9" borderId="11" xfId="1" applyNumberFormat="1" applyFont="1" applyFill="1" applyBorder="1" applyAlignment="1" applyProtection="1">
      <alignment horizontal="center" vertical="center"/>
    </xf>
    <xf numFmtId="164" fontId="2" fillId="6" borderId="11" xfId="1" applyNumberFormat="1" applyFont="1" applyFill="1" applyBorder="1" applyAlignment="1" applyProtection="1">
      <alignment horizontal="center" vertical="center"/>
    </xf>
    <xf numFmtId="164" fontId="2" fillId="7" borderId="11" xfId="1" applyNumberFormat="1" applyFont="1" applyFill="1" applyBorder="1" applyAlignment="1" applyProtection="1">
      <alignment horizontal="center" vertical="center"/>
    </xf>
    <xf numFmtId="0" fontId="0" fillId="0" borderId="14" xfId="3" applyFont="1" applyFill="1" applyBorder="1" applyAlignment="1" applyProtection="1">
      <alignment horizontal="center" vertical="center"/>
      <protection locked="0" hidden="1"/>
    </xf>
    <xf numFmtId="0" fontId="1" fillId="0" borderId="14" xfId="3" applyFont="1" applyFill="1" applyBorder="1" applyAlignment="1" applyProtection="1">
      <alignment horizontal="center" vertical="center"/>
      <protection locked="0" hidden="1"/>
    </xf>
    <xf numFmtId="0" fontId="1" fillId="0" borderId="15" xfId="3" applyFont="1" applyFill="1" applyBorder="1" applyAlignment="1" applyProtection="1">
      <alignment horizontal="center" vertical="center"/>
      <protection locked="0" hidden="1"/>
    </xf>
    <xf numFmtId="0" fontId="17" fillId="13" borderId="16" xfId="3" applyFont="1" applyFill="1" applyBorder="1" applyAlignment="1" applyProtection="1">
      <alignment horizontal="center" vertical="center"/>
      <protection hidden="1"/>
    </xf>
    <xf numFmtId="0" fontId="17" fillId="13" borderId="17" xfId="3" applyFont="1" applyFill="1" applyBorder="1" applyAlignment="1" applyProtection="1">
      <alignment horizontal="center" vertical="center"/>
      <protection hidden="1"/>
    </xf>
    <xf numFmtId="0" fontId="17" fillId="13" borderId="18" xfId="3" applyFont="1" applyFill="1" applyBorder="1" applyAlignment="1" applyProtection="1">
      <alignment horizontal="center" vertical="center"/>
      <protection hidden="1"/>
    </xf>
    <xf numFmtId="43" fontId="8" fillId="0" borderId="32" xfId="1" applyFont="1" applyBorder="1" applyAlignment="1" applyProtection="1">
      <alignment horizontal="center" vertical="center"/>
      <protection locked="0" hidden="1"/>
    </xf>
    <xf numFmtId="43" fontId="8" fillId="0" borderId="33" xfId="1" applyFont="1" applyBorder="1" applyAlignment="1" applyProtection="1">
      <alignment horizontal="center" vertical="center"/>
      <protection locked="0" hidden="1"/>
    </xf>
    <xf numFmtId="43" fontId="8" fillId="0" borderId="35" xfId="1" applyFont="1" applyBorder="1" applyAlignment="1" applyProtection="1">
      <alignment horizontal="center" vertical="center"/>
      <protection locked="0" hidden="1"/>
    </xf>
    <xf numFmtId="43" fontId="8" fillId="0" borderId="36" xfId="1" applyFont="1" applyBorder="1" applyAlignment="1" applyProtection="1">
      <alignment horizontal="center" vertical="center"/>
      <protection locked="0" hidden="1"/>
    </xf>
    <xf numFmtId="0" fontId="21" fillId="0" borderId="42" xfId="0" applyFont="1" applyBorder="1" applyAlignment="1" applyProtection="1">
      <alignment horizontal="center" vertical="center" wrapText="1"/>
    </xf>
    <xf numFmtId="0" fontId="21" fillId="0" borderId="43" xfId="0" applyFont="1" applyBorder="1" applyAlignment="1" applyProtection="1">
      <alignment horizontal="center" vertical="center" wrapText="1"/>
    </xf>
    <xf numFmtId="0" fontId="21" fillId="0" borderId="44" xfId="0" applyFont="1" applyBorder="1" applyAlignment="1" applyProtection="1">
      <alignment horizontal="center" vertical="center" wrapText="1"/>
    </xf>
    <xf numFmtId="0" fontId="21" fillId="0" borderId="45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46" xfId="0" applyFont="1" applyBorder="1" applyAlignment="1" applyProtection="1">
      <alignment horizontal="center" vertical="center" wrapText="1"/>
    </xf>
    <xf numFmtId="0" fontId="21" fillId="0" borderId="47" xfId="0" applyFont="1" applyBorder="1" applyAlignment="1" applyProtection="1">
      <alignment horizontal="center" vertical="center" wrapText="1"/>
    </xf>
    <xf numFmtId="0" fontId="21" fillId="0" borderId="30" xfId="0" applyFont="1" applyBorder="1" applyAlignment="1" applyProtection="1">
      <alignment horizontal="center" vertical="center" wrapText="1"/>
    </xf>
    <xf numFmtId="0" fontId="21" fillId="0" borderId="48" xfId="0" applyFont="1" applyBorder="1" applyAlignment="1" applyProtection="1">
      <alignment horizontal="center" vertical="center" wrapText="1"/>
    </xf>
  </cellXfs>
  <cellStyles count="6">
    <cellStyle name="Comma" xfId="1" builtinId="3"/>
    <cellStyle name="Comma 2" xfId="5"/>
    <cellStyle name="Normal 2" xfId="3"/>
    <cellStyle name="Percent" xfId="2" builtinId="5"/>
    <cellStyle name="Percent 2" xfId="4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282773</xdr:colOff>
      <xdr:row>0</xdr:row>
      <xdr:rowOff>238125</xdr:rowOff>
    </xdr:from>
    <xdr:to>
      <xdr:col>18</xdr:col>
      <xdr:colOff>744140</xdr:colOff>
      <xdr:row>5</xdr:row>
      <xdr:rowOff>253008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4361914" y="238125"/>
          <a:ext cx="2515195" cy="1354336"/>
        </a:xfrm>
        <a:prstGeom prst="straightConnector1">
          <a:avLst/>
        </a:prstGeom>
        <a:ln w="57150"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401053</xdr:colOff>
      <xdr:row>7</xdr:row>
      <xdr:rowOff>66842</xdr:rowOff>
    </xdr:from>
    <xdr:to>
      <xdr:col>6</xdr:col>
      <xdr:colOff>568158</xdr:colOff>
      <xdr:row>10</xdr:row>
      <xdr:rowOff>150395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382DE64A-ED7B-4C7B-9D14-95CFBD0C3B32}"/>
            </a:ext>
          </a:extLst>
        </xdr:cNvPr>
        <xdr:cNvCxnSpPr/>
      </xdr:nvCxnSpPr>
      <xdr:spPr>
        <a:xfrm>
          <a:off x="4695658" y="2122237"/>
          <a:ext cx="167105" cy="985921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2/Desktop/AMC%20Up_Down(V.7A)-unprotected-unprotected-unprotecte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2"/>
      <sheetName val="Support1"/>
      <sheetName val="SHL Mortgage Calculator"/>
      <sheetName val="Step Up Feature"/>
      <sheetName val="Step Up Feature2"/>
      <sheetName val="Step Down Feature"/>
      <sheetName val="Step Down Feature2"/>
      <sheetName val="Assistant Calculator"/>
      <sheetName val="IIP"/>
    </sheetNames>
    <sheetDataSet>
      <sheetData sheetId="0"/>
      <sheetData sheetId="1"/>
      <sheetData sheetId="2">
        <row r="1">
          <cell r="H1">
            <v>0</v>
          </cell>
        </row>
        <row r="2">
          <cell r="H2">
            <v>0</v>
          </cell>
        </row>
        <row r="3">
          <cell r="H3">
            <v>0</v>
          </cell>
        </row>
        <row r="4">
          <cell r="H4">
            <v>1568060.1764790972</v>
          </cell>
        </row>
        <row r="5">
          <cell r="H5">
            <v>0</v>
          </cell>
        </row>
        <row r="6">
          <cell r="H6">
            <v>473</v>
          </cell>
        </row>
        <row r="8">
          <cell r="H8">
            <v>271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521"/>
  <sheetViews>
    <sheetView showGridLines="0" tabSelected="1" zoomScale="57" zoomScaleNormal="57" workbookViewId="0">
      <selection activeCell="I8" sqref="I8"/>
    </sheetView>
  </sheetViews>
  <sheetFormatPr defaultColWidth="9.140625" defaultRowHeight="15" x14ac:dyDescent="0.25"/>
  <cols>
    <col min="1" max="1" width="16.140625" style="14" bestFit="1" customWidth="1"/>
    <col min="2" max="2" width="1.28515625" style="13" customWidth="1"/>
    <col min="3" max="4" width="14.42578125" style="13" customWidth="1"/>
    <col min="5" max="5" width="14.42578125" style="1" customWidth="1"/>
    <col min="6" max="6" width="3.5703125" style="1" customWidth="1"/>
    <col min="7" max="7" width="24.7109375" style="1" customWidth="1"/>
    <col min="8" max="8" width="14.7109375" style="1" customWidth="1"/>
    <col min="9" max="9" width="16.28515625" style="1" bestFit="1" customWidth="1"/>
    <col min="10" max="10" width="1" style="1" customWidth="1"/>
    <col min="11" max="11" width="13.28515625" style="1" customWidth="1"/>
    <col min="12" max="12" width="26.28515625" style="1" bestFit="1" customWidth="1"/>
    <col min="13" max="13" width="18.7109375" style="1" bestFit="1" customWidth="1"/>
    <col min="14" max="14" width="4.28515625" style="1" customWidth="1"/>
    <col min="15" max="15" width="19.7109375" style="1" customWidth="1"/>
    <col min="16" max="16" width="11.7109375" style="1" bestFit="1" customWidth="1"/>
    <col min="17" max="17" width="8.42578125" style="1" customWidth="1"/>
    <col min="18" max="18" width="6.7109375" style="1" customWidth="1"/>
    <col min="19" max="19" width="13.7109375" style="1" customWidth="1"/>
    <col min="20" max="20" width="9.140625" style="1"/>
    <col min="21" max="21" width="9.140625" style="2"/>
    <col min="22" max="22" width="14.7109375" style="3" bestFit="1" customWidth="1"/>
    <col min="23" max="24" width="9.140625" style="3"/>
    <col min="25" max="25" width="18.42578125" style="3" customWidth="1"/>
    <col min="26" max="16384" width="9.140625" style="1"/>
  </cols>
  <sheetData>
    <row r="1" spans="1:29" ht="19.5" customHeight="1" thickBot="1" x14ac:dyDescent="0.3">
      <c r="A1" s="60" t="s">
        <v>0</v>
      </c>
      <c r="B1" s="61"/>
      <c r="C1" s="62"/>
      <c r="D1" s="62"/>
      <c r="E1" s="62"/>
      <c r="F1" s="63"/>
      <c r="G1" s="63"/>
      <c r="H1" s="63"/>
      <c r="I1" s="64"/>
      <c r="J1" s="65"/>
      <c r="K1" s="124"/>
      <c r="L1" s="131" t="s">
        <v>68</v>
      </c>
      <c r="M1" s="131"/>
      <c r="N1" s="131"/>
      <c r="O1" s="131"/>
      <c r="P1" s="131"/>
      <c r="Q1" s="131"/>
      <c r="R1" s="131"/>
      <c r="S1" s="129" t="s">
        <v>65</v>
      </c>
      <c r="T1" s="130"/>
      <c r="U1" s="130"/>
      <c r="V1" s="130"/>
      <c r="W1" s="130"/>
      <c r="X1" s="130"/>
      <c r="Y1" s="130"/>
      <c r="Z1" s="3"/>
      <c r="AA1" s="4" t="s">
        <v>1</v>
      </c>
      <c r="AB1" s="4" t="s">
        <v>2</v>
      </c>
      <c r="AC1" s="4" t="s">
        <v>3</v>
      </c>
    </row>
    <row r="2" spans="1:29" ht="15.75" x14ac:dyDescent="0.25">
      <c r="A2" s="54" t="s">
        <v>4</v>
      </c>
      <c r="B2" s="7"/>
      <c r="C2" s="66">
        <f>P12</f>
        <v>20000</v>
      </c>
      <c r="D2" s="7"/>
      <c r="E2" s="67"/>
      <c r="F2" s="7"/>
      <c r="G2" s="63"/>
      <c r="H2" s="68" t="s">
        <v>5</v>
      </c>
      <c r="I2" s="69">
        <f>C9</f>
        <v>3.7499999999999999E-2</v>
      </c>
      <c r="J2" s="65"/>
      <c r="K2" s="70"/>
      <c r="L2" s="131"/>
      <c r="M2" s="131"/>
      <c r="N2" s="131"/>
      <c r="O2" s="131"/>
      <c r="P2" s="131"/>
      <c r="Q2" s="131"/>
      <c r="R2" s="131"/>
      <c r="S2" s="130"/>
      <c r="T2" s="130"/>
      <c r="U2" s="130"/>
      <c r="V2" s="130"/>
      <c r="W2" s="130"/>
      <c r="X2" s="130"/>
      <c r="Y2" s="130"/>
      <c r="Z2" s="3">
        <v>24</v>
      </c>
      <c r="AA2" s="6">
        <v>3.5000000000000003E-2</v>
      </c>
      <c r="AB2" s="6">
        <v>0.05</v>
      </c>
      <c r="AC2" s="6">
        <v>3.7499999999999999E-2</v>
      </c>
    </row>
    <row r="3" spans="1:29" ht="24" thickBot="1" x14ac:dyDescent="0.3">
      <c r="A3" s="72" t="s">
        <v>6</v>
      </c>
      <c r="B3" s="7"/>
      <c r="C3" s="73">
        <f>P13</f>
        <v>6600</v>
      </c>
      <c r="D3" s="7"/>
      <c r="E3" s="67"/>
      <c r="F3" s="7"/>
      <c r="G3" s="63"/>
      <c r="H3" s="74" t="s">
        <v>7</v>
      </c>
      <c r="I3" s="75">
        <f>RATE(C8,(1*C8*I2/12+1)/C8,-1)*12</f>
        <v>6.1157450700140302E-2</v>
      </c>
      <c r="J3" s="65"/>
      <c r="K3" s="62"/>
      <c r="L3" s="40" t="s">
        <v>52</v>
      </c>
      <c r="M3" s="34">
        <v>60</v>
      </c>
      <c r="N3" s="62"/>
      <c r="O3" s="41" t="s">
        <v>34</v>
      </c>
      <c r="P3" s="142"/>
      <c r="Q3" s="143"/>
      <c r="R3" s="144"/>
      <c r="S3" s="130"/>
      <c r="T3" s="130"/>
      <c r="U3" s="130"/>
      <c r="V3" s="130"/>
      <c r="W3" s="130"/>
      <c r="X3" s="130"/>
      <c r="Y3" s="130"/>
      <c r="Z3" s="3">
        <v>25</v>
      </c>
      <c r="AA3" s="6">
        <v>3.5000000000000003E-2</v>
      </c>
      <c r="AB3" s="6">
        <v>0.05</v>
      </c>
      <c r="AC3" s="6">
        <v>3.7499999999999999E-2</v>
      </c>
    </row>
    <row r="4" spans="1:29" ht="23.25" x14ac:dyDescent="0.25">
      <c r="A4" s="54" t="s">
        <v>8</v>
      </c>
      <c r="B4" s="7"/>
      <c r="C4" s="76">
        <f>M9</f>
        <v>60</v>
      </c>
      <c r="D4" s="7"/>
      <c r="E4" s="152" t="s">
        <v>69</v>
      </c>
      <c r="F4" s="153"/>
      <c r="G4" s="154"/>
      <c r="H4" s="63"/>
      <c r="I4" s="64"/>
      <c r="J4" s="65"/>
      <c r="K4" s="62"/>
      <c r="L4" s="42" t="s">
        <v>53</v>
      </c>
      <c r="M4" s="35">
        <v>3.7499999999999999E-2</v>
      </c>
      <c r="N4" s="62"/>
      <c r="O4" s="145" t="s">
        <v>35</v>
      </c>
      <c r="P4" s="146"/>
      <c r="Q4" s="146"/>
      <c r="R4" s="147"/>
      <c r="S4" s="130"/>
      <c r="T4" s="130"/>
      <c r="U4" s="130"/>
      <c r="V4" s="130"/>
      <c r="W4" s="130"/>
      <c r="X4" s="130"/>
      <c r="Y4" s="130"/>
      <c r="Z4" s="3">
        <v>26</v>
      </c>
      <c r="AA4" s="6">
        <v>3.5000000000000003E-2</v>
      </c>
      <c r="AB4" s="6">
        <v>0.05</v>
      </c>
      <c r="AC4" s="6">
        <v>3.7499999999999999E-2</v>
      </c>
    </row>
    <row r="5" spans="1:29" ht="26.25" x14ac:dyDescent="0.25">
      <c r="A5" s="72" t="s">
        <v>9</v>
      </c>
      <c r="B5" s="7"/>
      <c r="C5" s="77">
        <f>1439-R17</f>
        <v>39</v>
      </c>
      <c r="D5" s="7"/>
      <c r="E5" s="155"/>
      <c r="F5" s="156"/>
      <c r="G5" s="157"/>
      <c r="H5" s="125"/>
      <c r="I5" s="126">
        <v>0</v>
      </c>
      <c r="J5" s="65"/>
      <c r="K5" s="62"/>
      <c r="L5" s="40" t="s">
        <v>54</v>
      </c>
      <c r="M5" s="36">
        <v>0.65</v>
      </c>
      <c r="N5" s="62"/>
      <c r="O5" s="29" t="s">
        <v>36</v>
      </c>
      <c r="P5" s="43">
        <v>1</v>
      </c>
      <c r="Q5" s="44">
        <v>1</v>
      </c>
      <c r="R5" s="45"/>
      <c r="S5" s="130"/>
      <c r="T5" s="130"/>
      <c r="U5" s="130"/>
      <c r="V5" s="130"/>
      <c r="W5" s="130"/>
      <c r="X5" s="130"/>
      <c r="Y5" s="130"/>
      <c r="Z5" s="3">
        <v>27</v>
      </c>
      <c r="AA5" s="6">
        <v>3.5000000000000003E-2</v>
      </c>
      <c r="AB5" s="6">
        <v>0.05</v>
      </c>
      <c r="AC5" s="6">
        <v>3.7499999999999999E-2</v>
      </c>
    </row>
    <row r="6" spans="1:29" ht="26.25" x14ac:dyDescent="0.25">
      <c r="A6" s="54" t="s">
        <v>10</v>
      </c>
      <c r="B6" s="7"/>
      <c r="C6" s="77">
        <v>60</v>
      </c>
      <c r="D6" s="7"/>
      <c r="E6" s="155"/>
      <c r="F6" s="156"/>
      <c r="G6" s="157"/>
      <c r="H6" s="125"/>
      <c r="I6" s="126" t="s">
        <v>66</v>
      </c>
      <c r="J6" s="65"/>
      <c r="K6" s="62"/>
      <c r="L6" s="40" t="s">
        <v>55</v>
      </c>
      <c r="M6" s="37"/>
      <c r="N6" s="62"/>
      <c r="O6" s="29" t="s">
        <v>37</v>
      </c>
      <c r="P6" s="46">
        <v>2</v>
      </c>
      <c r="Q6" s="47"/>
      <c r="R6" s="48"/>
      <c r="S6" s="130"/>
      <c r="T6" s="130"/>
      <c r="U6" s="130"/>
      <c r="V6" s="130"/>
      <c r="W6" s="130"/>
      <c r="X6" s="130"/>
      <c r="Y6" s="130"/>
      <c r="Z6" s="3">
        <v>28</v>
      </c>
      <c r="AA6" s="6">
        <v>3.5000000000000003E-2</v>
      </c>
      <c r="AB6" s="6">
        <v>0.05</v>
      </c>
      <c r="AC6" s="6">
        <v>3.7499999999999999E-2</v>
      </c>
    </row>
    <row r="7" spans="1:29" ht="26.25" x14ac:dyDescent="0.25">
      <c r="A7" s="72" t="s">
        <v>11</v>
      </c>
      <c r="B7" s="7"/>
      <c r="C7" s="78">
        <f>M5</f>
        <v>0.65</v>
      </c>
      <c r="D7" s="7"/>
      <c r="E7" s="155"/>
      <c r="F7" s="156"/>
      <c r="G7" s="157"/>
      <c r="H7" s="127" t="s">
        <v>67</v>
      </c>
      <c r="I7" s="126" t="s">
        <v>67</v>
      </c>
      <c r="J7" s="65"/>
      <c r="K7" s="62"/>
      <c r="L7" s="40" t="s">
        <v>56</v>
      </c>
      <c r="M7" s="37">
        <f>P12*M5-P13</f>
        <v>6400</v>
      </c>
      <c r="N7" s="62"/>
      <c r="O7" s="29" t="s">
        <v>38</v>
      </c>
      <c r="P7" s="49">
        <v>1</v>
      </c>
      <c r="Q7" s="25"/>
      <c r="R7" s="26"/>
      <c r="S7" s="130"/>
      <c r="T7" s="130"/>
      <c r="U7" s="130"/>
      <c r="V7" s="130"/>
      <c r="W7" s="130"/>
      <c r="X7" s="130"/>
      <c r="Y7" s="130"/>
      <c r="Z7" s="3">
        <v>29</v>
      </c>
      <c r="AA7" s="6">
        <v>3.5000000000000003E-2</v>
      </c>
      <c r="AB7" s="6">
        <v>0.05</v>
      </c>
      <c r="AC7" s="6">
        <v>3.7499999999999999E-2</v>
      </c>
    </row>
    <row r="8" spans="1:29" ht="23.25" x14ac:dyDescent="0.25">
      <c r="A8" s="54" t="s">
        <v>12</v>
      </c>
      <c r="B8" s="7"/>
      <c r="C8" s="79">
        <f>M11</f>
        <v>271</v>
      </c>
      <c r="D8" s="7"/>
      <c r="E8" s="158"/>
      <c r="F8" s="159"/>
      <c r="G8" s="160"/>
      <c r="H8" s="80"/>
      <c r="I8" s="80"/>
      <c r="J8" s="65"/>
      <c r="K8" s="62"/>
      <c r="L8" s="40" t="s">
        <v>57</v>
      </c>
      <c r="M8" s="37">
        <f>H13</f>
        <v>-1819.9052132701422</v>
      </c>
      <c r="N8" s="62"/>
      <c r="O8" s="29" t="s">
        <v>39</v>
      </c>
      <c r="P8" s="50">
        <v>1</v>
      </c>
      <c r="Q8" s="51"/>
      <c r="R8" s="27"/>
      <c r="S8" s="130"/>
      <c r="T8" s="130"/>
      <c r="U8" s="130"/>
      <c r="V8" s="130"/>
      <c r="W8" s="130"/>
      <c r="X8" s="130"/>
      <c r="Y8" s="130"/>
      <c r="Z8" s="3">
        <v>30</v>
      </c>
      <c r="AA8" s="6">
        <v>3.5000000000000003E-2</v>
      </c>
      <c r="AB8" s="6">
        <v>0.05</v>
      </c>
      <c r="AC8" s="6">
        <v>3.7499999999999999E-2</v>
      </c>
    </row>
    <row r="9" spans="1:29" ht="23.25" x14ac:dyDescent="0.25">
      <c r="A9" s="72" t="s">
        <v>13</v>
      </c>
      <c r="B9" s="7"/>
      <c r="C9" s="81">
        <f>M4</f>
        <v>3.7499999999999999E-2</v>
      </c>
      <c r="D9" s="7"/>
      <c r="E9" s="7"/>
      <c r="F9" s="7"/>
      <c r="G9" s="63"/>
      <c r="H9" s="80"/>
      <c r="I9" s="80"/>
      <c r="J9" s="65"/>
      <c r="K9" s="62"/>
      <c r="L9" s="40" t="s">
        <v>58</v>
      </c>
      <c r="M9" s="38">
        <f>M3</f>
        <v>60</v>
      </c>
      <c r="N9" s="62"/>
      <c r="O9" s="29" t="s">
        <v>40</v>
      </c>
      <c r="P9" s="52">
        <v>1</v>
      </c>
      <c r="Q9" s="53"/>
      <c r="R9" s="28"/>
      <c r="S9" s="130"/>
      <c r="T9" s="130"/>
      <c r="U9" s="130"/>
      <c r="V9" s="130"/>
      <c r="W9" s="130"/>
      <c r="X9" s="130"/>
      <c r="Y9" s="130"/>
      <c r="Z9" s="3">
        <v>31</v>
      </c>
      <c r="AA9" s="6">
        <v>3.5000000000000003E-2</v>
      </c>
      <c r="AB9" s="6">
        <v>0.05</v>
      </c>
      <c r="AC9" s="6">
        <v>3.7499999999999999E-2</v>
      </c>
    </row>
    <row r="10" spans="1:29" ht="24" thickBot="1" x14ac:dyDescent="0.3">
      <c r="A10" s="54" t="s">
        <v>7</v>
      </c>
      <c r="B10" s="7"/>
      <c r="C10" s="8">
        <f>RATE(C8,(1*C8*C9/12+1)/C8,-1)*12</f>
        <v>6.1157450700140302E-2</v>
      </c>
      <c r="D10" s="7"/>
      <c r="E10" s="82"/>
      <c r="F10" s="7"/>
      <c r="G10" s="63"/>
      <c r="H10" s="63"/>
      <c r="I10" s="63"/>
      <c r="J10" s="65"/>
      <c r="K10" s="62"/>
      <c r="L10" s="40" t="s">
        <v>59</v>
      </c>
      <c r="M10" s="38">
        <v>211</v>
      </c>
      <c r="N10" s="62"/>
      <c r="O10" s="29" t="s">
        <v>41</v>
      </c>
      <c r="P10" s="52">
        <v>1</v>
      </c>
      <c r="Q10" s="53"/>
      <c r="R10" s="28"/>
      <c r="S10" s="130"/>
      <c r="T10" s="130"/>
      <c r="U10" s="130"/>
      <c r="V10" s="130"/>
      <c r="W10" s="130"/>
      <c r="X10" s="130"/>
      <c r="Y10" s="130"/>
      <c r="Z10" s="3">
        <v>32</v>
      </c>
      <c r="AA10" s="6">
        <v>3.5000000000000003E-2</v>
      </c>
      <c r="AB10" s="6">
        <v>0.05</v>
      </c>
      <c r="AC10" s="6">
        <v>3.7499999999999999E-2</v>
      </c>
    </row>
    <row r="11" spans="1:29" ht="27" thickBot="1" x14ac:dyDescent="0.45">
      <c r="A11" s="83"/>
      <c r="B11" s="7"/>
      <c r="C11" s="137"/>
      <c r="D11" s="137"/>
      <c r="E11" s="137"/>
      <c r="F11" s="7"/>
      <c r="G11" s="128" t="str">
        <f>H7</f>
        <v>2X1</v>
      </c>
      <c r="H11" s="9" t="s">
        <v>14</v>
      </c>
      <c r="I11" s="10" t="s">
        <v>15</v>
      </c>
      <c r="J11" s="63"/>
      <c r="K11" s="62"/>
      <c r="L11" s="40" t="s">
        <v>60</v>
      </c>
      <c r="M11" s="38">
        <v>271</v>
      </c>
      <c r="N11" s="62"/>
      <c r="O11" s="29" t="s">
        <v>42</v>
      </c>
      <c r="P11" s="148">
        <v>0</v>
      </c>
      <c r="Q11" s="148"/>
      <c r="R11" s="149"/>
      <c r="S11" s="130"/>
      <c r="T11" s="130"/>
      <c r="U11" s="130"/>
      <c r="V11" s="130"/>
      <c r="W11" s="130"/>
      <c r="X11" s="130"/>
      <c r="Y11" s="130"/>
      <c r="Z11" s="3">
        <v>33</v>
      </c>
      <c r="AA11" s="6">
        <v>3.5000000000000003E-2</v>
      </c>
      <c r="AB11" s="6">
        <v>0.05</v>
      </c>
      <c r="AC11" s="6">
        <v>3.7499999999999999E-2</v>
      </c>
    </row>
    <row r="12" spans="1:29" s="11" customFormat="1" ht="26.25" thickBot="1" x14ac:dyDescent="0.3">
      <c r="A12" s="84"/>
      <c r="B12" s="85"/>
      <c r="C12" s="86" t="s">
        <v>16</v>
      </c>
      <c r="D12" s="87" t="s">
        <v>17</v>
      </c>
      <c r="E12" s="88"/>
      <c r="F12" s="88"/>
      <c r="G12" s="89" t="s">
        <v>18</v>
      </c>
      <c r="H12" s="90">
        <f>D13</f>
        <v>6400</v>
      </c>
      <c r="I12" s="90">
        <f>D13</f>
        <v>6400</v>
      </c>
      <c r="J12" s="65"/>
      <c r="K12" s="62"/>
      <c r="L12" s="40" t="s">
        <v>61</v>
      </c>
      <c r="M12" s="36"/>
      <c r="N12" s="62"/>
      <c r="O12" s="29" t="s">
        <v>43</v>
      </c>
      <c r="P12" s="148">
        <v>20000</v>
      </c>
      <c r="Q12" s="148"/>
      <c r="R12" s="149"/>
      <c r="S12" s="130"/>
      <c r="T12" s="130"/>
      <c r="U12" s="130"/>
      <c r="V12" s="130"/>
      <c r="W12" s="130"/>
      <c r="X12" s="130"/>
      <c r="Y12" s="130"/>
      <c r="Z12" s="3">
        <v>34</v>
      </c>
      <c r="AA12" s="6">
        <v>3.5000000000000003E-2</v>
      </c>
      <c r="AB12" s="6">
        <v>0.05</v>
      </c>
      <c r="AC12" s="6">
        <v>3.7499999999999999E-2</v>
      </c>
    </row>
    <row r="13" spans="1:29" ht="23.25" x14ac:dyDescent="0.25">
      <c r="A13" s="91" t="s">
        <v>19</v>
      </c>
      <c r="B13" s="7"/>
      <c r="C13" s="92">
        <f>C7*C2</f>
        <v>13000</v>
      </c>
      <c r="D13" s="92">
        <f>M7</f>
        <v>6400</v>
      </c>
      <c r="E13" s="63"/>
      <c r="F13" s="63"/>
      <c r="G13" s="55" t="s">
        <v>20</v>
      </c>
      <c r="H13" s="12">
        <f>(H14-($D$13*$C$4))/($C$8-$C$4)</f>
        <v>-1819.9052132701422</v>
      </c>
      <c r="I13" s="12">
        <f>(I14-($D$13*$C$4))/($C$8-$C$4)</f>
        <v>-1819.9052132701422</v>
      </c>
      <c r="J13" s="65"/>
      <c r="K13" s="62"/>
      <c r="L13" s="40" t="s">
        <v>62</v>
      </c>
      <c r="M13" s="37">
        <v>0</v>
      </c>
      <c r="N13" s="62"/>
      <c r="O13" s="56" t="s">
        <v>44</v>
      </c>
      <c r="P13" s="150">
        <v>6600</v>
      </c>
      <c r="Q13" s="150"/>
      <c r="R13" s="151"/>
      <c r="S13" s="130"/>
      <c r="T13" s="130"/>
      <c r="U13" s="130"/>
      <c r="V13" s="130"/>
      <c r="W13" s="130"/>
      <c r="X13" s="130"/>
      <c r="Y13" s="130"/>
      <c r="Z13" s="3">
        <v>35</v>
      </c>
      <c r="AA13" s="6">
        <v>3.5000000000000003E-2</v>
      </c>
      <c r="AB13" s="6">
        <v>0.05</v>
      </c>
      <c r="AC13" s="6">
        <v>3.7499999999999999E-2</v>
      </c>
    </row>
    <row r="14" spans="1:29" ht="23.25" x14ac:dyDescent="0.25">
      <c r="A14" s="72" t="s">
        <v>21</v>
      </c>
      <c r="B14" s="7"/>
      <c r="C14" s="93">
        <f>C13*C8</f>
        <v>3523000</v>
      </c>
      <c r="D14" s="93">
        <f>D13*C8</f>
        <v>1734400</v>
      </c>
      <c r="E14" s="63"/>
      <c r="F14" s="63"/>
      <c r="G14" s="94" t="s">
        <v>21</v>
      </c>
      <c r="H14" s="90">
        <f>H15+H17</f>
        <v>0</v>
      </c>
      <c r="I14" s="90">
        <f>I15+I17</f>
        <v>0</v>
      </c>
      <c r="J14" s="65"/>
      <c r="K14" s="62"/>
      <c r="L14" s="40" t="s">
        <v>63</v>
      </c>
      <c r="M14" s="37">
        <v>0</v>
      </c>
      <c r="N14" s="62"/>
      <c r="O14" s="132" t="s">
        <v>45</v>
      </c>
      <c r="P14" s="133"/>
      <c r="Q14" s="133"/>
      <c r="R14" s="134"/>
      <c r="S14" s="130"/>
      <c r="T14" s="130"/>
      <c r="U14" s="130"/>
      <c r="V14" s="130"/>
      <c r="W14" s="130"/>
      <c r="X14" s="130"/>
      <c r="Y14" s="130"/>
      <c r="Z14" s="3">
        <v>36</v>
      </c>
      <c r="AA14" s="6">
        <v>3.5000000000000003E-2</v>
      </c>
      <c r="AB14" s="6">
        <v>0.05</v>
      </c>
      <c r="AC14" s="6">
        <v>3.7499999999999999E-2</v>
      </c>
    </row>
    <row r="15" spans="1:29" ht="24" thickBot="1" x14ac:dyDescent="0.3">
      <c r="A15" s="54" t="s">
        <v>22</v>
      </c>
      <c r="B15" s="7"/>
      <c r="C15" s="95">
        <f>-PV($C$10/12,$C$8,C13)</f>
        <v>1907546.5291541796</v>
      </c>
      <c r="D15" s="96">
        <f>-PV($C$10/12,$C$8,D13)</f>
        <v>939099.8297374422</v>
      </c>
      <c r="E15" s="63"/>
      <c r="F15" s="63"/>
      <c r="G15" s="55" t="s">
        <v>22</v>
      </c>
      <c r="H15" s="97"/>
      <c r="I15" s="98"/>
      <c r="J15" s="65"/>
      <c r="K15" s="62"/>
      <c r="L15" s="57" t="s">
        <v>64</v>
      </c>
      <c r="M15" s="39">
        <f>M6/90%</f>
        <v>0</v>
      </c>
      <c r="N15" s="62"/>
      <c r="O15" s="29" t="s">
        <v>46</v>
      </c>
      <c r="P15" s="58">
        <v>1</v>
      </c>
      <c r="Q15" s="59"/>
      <c r="R15" s="30"/>
      <c r="S15" s="130"/>
      <c r="T15" s="130"/>
      <c r="U15" s="130"/>
      <c r="V15" s="130"/>
      <c r="W15" s="130"/>
      <c r="X15" s="130"/>
      <c r="Y15" s="130"/>
      <c r="Z15" s="3">
        <v>37</v>
      </c>
      <c r="AA15" s="6">
        <v>3.5000000000000003E-2</v>
      </c>
      <c r="AB15" s="6">
        <v>0.05</v>
      </c>
      <c r="AC15" s="6">
        <v>3.7499999999999999E-2</v>
      </c>
    </row>
    <row r="16" spans="1:29" x14ac:dyDescent="0.25">
      <c r="A16" s="72" t="s">
        <v>23</v>
      </c>
      <c r="B16" s="7">
        <v>4</v>
      </c>
      <c r="C16" s="99">
        <f>IRR('Step Up Feature'!D22:D519,0)*12</f>
        <v>6.1157450700136451E-2</v>
      </c>
      <c r="D16" s="99">
        <f>IRR('Step Up Feature'!H22:H519,0)*12</f>
        <v>6.1157450700136451E-2</v>
      </c>
      <c r="E16" s="63"/>
      <c r="F16" s="63"/>
      <c r="G16" s="94" t="s">
        <v>23</v>
      </c>
      <c r="H16" s="99">
        <f>IRR(L22:L519,0)*12</f>
        <v>0</v>
      </c>
      <c r="I16" s="99">
        <f>IRR(P22:P519,0)*12</f>
        <v>0</v>
      </c>
      <c r="J16" s="65"/>
      <c r="K16" s="62"/>
      <c r="L16" s="62"/>
      <c r="M16" s="62"/>
      <c r="N16" s="62"/>
      <c r="O16" s="135" t="s">
        <v>47</v>
      </c>
      <c r="P16" s="100" t="s">
        <v>48</v>
      </c>
      <c r="Q16" s="100" t="s">
        <v>49</v>
      </c>
      <c r="R16" s="101" t="s">
        <v>50</v>
      </c>
      <c r="S16" s="130"/>
      <c r="T16" s="130"/>
      <c r="U16" s="130"/>
      <c r="V16" s="130"/>
      <c r="W16" s="130"/>
      <c r="X16" s="130"/>
      <c r="Y16" s="130"/>
      <c r="Z16" s="3">
        <v>38</v>
      </c>
      <c r="AA16" s="6">
        <v>3.5000000000000003E-2</v>
      </c>
      <c r="AB16" s="6">
        <v>0.05</v>
      </c>
      <c r="AC16" s="6">
        <v>3.7499999999999999E-2</v>
      </c>
    </row>
    <row r="17" spans="1:29" ht="15.75" thickBot="1" x14ac:dyDescent="0.3">
      <c r="A17" s="102" t="s">
        <v>24</v>
      </c>
      <c r="B17" s="7"/>
      <c r="C17" s="103">
        <f>C14-C15</f>
        <v>1615453.4708458204</v>
      </c>
      <c r="D17" s="103">
        <f>D14-D15</f>
        <v>795300.1702625578</v>
      </c>
      <c r="E17" s="63"/>
      <c r="F17" s="63"/>
      <c r="G17" s="104" t="s">
        <v>24</v>
      </c>
      <c r="H17" s="105">
        <f>H15*C9*C8/12</f>
        <v>0</v>
      </c>
      <c r="I17" s="105">
        <f>I15*I2*C8/12</f>
        <v>0</v>
      </c>
      <c r="J17" s="65"/>
      <c r="K17" s="62"/>
      <c r="L17" s="62"/>
      <c r="M17" s="62"/>
      <c r="N17" s="62"/>
      <c r="O17" s="136"/>
      <c r="P17" s="31">
        <v>1</v>
      </c>
      <c r="Q17" s="31">
        <v>1</v>
      </c>
      <c r="R17" s="32">
        <v>1400</v>
      </c>
      <c r="S17" s="130"/>
      <c r="T17" s="130"/>
      <c r="U17" s="130"/>
      <c r="V17" s="130"/>
      <c r="W17" s="130"/>
      <c r="X17" s="130"/>
      <c r="Y17" s="130"/>
      <c r="Z17" s="3">
        <v>39</v>
      </c>
      <c r="AA17" s="6">
        <v>3.5000000000000003E-2</v>
      </c>
      <c r="AB17" s="6">
        <v>0.05</v>
      </c>
      <c r="AC17" s="6">
        <v>3.7499999999999999E-2</v>
      </c>
    </row>
    <row r="18" spans="1:29" ht="15.75" thickBot="1" x14ac:dyDescent="0.3">
      <c r="A18" s="106"/>
      <c r="B18" s="7"/>
      <c r="C18" s="63"/>
      <c r="D18" s="63"/>
      <c r="E18" s="63"/>
      <c r="F18" s="63"/>
      <c r="G18" s="63"/>
      <c r="H18" s="63"/>
      <c r="I18" s="106"/>
      <c r="J18" s="65"/>
      <c r="K18" s="107"/>
      <c r="L18" s="107"/>
      <c r="M18" s="63"/>
      <c r="N18" s="63"/>
      <c r="O18" s="33" t="s">
        <v>51</v>
      </c>
      <c r="P18" s="108"/>
      <c r="Q18" s="108"/>
      <c r="R18" s="109"/>
      <c r="S18" s="130"/>
      <c r="T18" s="130"/>
      <c r="U18" s="130"/>
      <c r="V18" s="130"/>
      <c r="W18" s="130"/>
      <c r="X18" s="130"/>
      <c r="Y18" s="130"/>
      <c r="Z18" s="3">
        <v>40</v>
      </c>
      <c r="AA18" s="6">
        <v>3.5000000000000003E-2</v>
      </c>
      <c r="AB18" s="6">
        <v>0.05</v>
      </c>
      <c r="AC18" s="6">
        <v>3.7499999999999999E-2</v>
      </c>
    </row>
    <row r="19" spans="1:29" x14ac:dyDescent="0.25">
      <c r="A19" s="110"/>
      <c r="B19" s="63"/>
      <c r="C19" s="63"/>
      <c r="D19" s="63"/>
      <c r="E19" s="63"/>
      <c r="F19" s="63"/>
      <c r="G19" s="63"/>
      <c r="H19" s="63"/>
      <c r="I19" s="63"/>
      <c r="J19" s="63"/>
      <c r="K19" s="111" t="s">
        <v>25</v>
      </c>
      <c r="L19" s="112">
        <f>-PMT(H16/12,C8,H15,1)</f>
        <v>3.6900369003690036E-3</v>
      </c>
      <c r="M19" s="112">
        <f>-IPMT(H16/12,1,C8,H15,0)</f>
        <v>0</v>
      </c>
      <c r="N19" s="113"/>
      <c r="O19" s="111" t="s">
        <v>25</v>
      </c>
      <c r="P19" s="112">
        <f>-PMT(I16/12,C8,I15,1)</f>
        <v>3.6900369003690036E-3</v>
      </c>
      <c r="Q19" s="112">
        <f>-IPMT(I16/12,1,C8,I15,0)</f>
        <v>0</v>
      </c>
      <c r="R19" s="63"/>
      <c r="S19" s="130"/>
      <c r="T19" s="130"/>
      <c r="U19" s="130"/>
      <c r="V19" s="130"/>
      <c r="W19" s="130"/>
      <c r="X19" s="130"/>
      <c r="Y19" s="130"/>
      <c r="Z19" s="3">
        <v>41</v>
      </c>
      <c r="AA19" s="6">
        <v>3.5000000000000003E-2</v>
      </c>
      <c r="AB19" s="6">
        <v>0.05</v>
      </c>
      <c r="AC19" s="6">
        <v>3.7499999999999999E-2</v>
      </c>
    </row>
    <row r="20" spans="1:29" ht="15.75" thickBot="1" x14ac:dyDescent="0.3">
      <c r="A20" s="71"/>
      <c r="B20" s="114"/>
      <c r="C20" s="138" t="s">
        <v>26</v>
      </c>
      <c r="D20" s="138"/>
      <c r="E20" s="138"/>
      <c r="F20" s="115"/>
      <c r="G20" s="139" t="s">
        <v>27</v>
      </c>
      <c r="H20" s="139"/>
      <c r="I20" s="139"/>
      <c r="J20" s="115"/>
      <c r="K20" s="140" t="str">
        <f>'Step Up Feature'!H11</f>
        <v>Step Up Features</v>
      </c>
      <c r="L20" s="140"/>
      <c r="M20" s="140"/>
      <c r="N20" s="115"/>
      <c r="O20" s="141" t="s">
        <v>28</v>
      </c>
      <c r="P20" s="141"/>
      <c r="Q20" s="141"/>
      <c r="R20" s="115"/>
      <c r="S20" s="130"/>
      <c r="T20" s="130"/>
      <c r="U20" s="130"/>
      <c r="V20" s="130"/>
      <c r="W20" s="130"/>
      <c r="X20" s="130"/>
      <c r="Y20" s="130"/>
      <c r="Z20" s="3">
        <v>42</v>
      </c>
      <c r="AA20" s="6">
        <v>3.5000000000000003E-2</v>
      </c>
      <c r="AB20" s="6">
        <v>0.05</v>
      </c>
      <c r="AC20" s="6">
        <v>3.7499999999999999E-2</v>
      </c>
    </row>
    <row r="21" spans="1:29" ht="15.75" thickBot="1" x14ac:dyDescent="0.3">
      <c r="A21" s="116" t="s">
        <v>29</v>
      </c>
      <c r="B21" s="117"/>
      <c r="C21" s="118" t="s">
        <v>30</v>
      </c>
      <c r="D21" s="118" t="s">
        <v>31</v>
      </c>
      <c r="E21" s="118" t="s">
        <v>32</v>
      </c>
      <c r="F21" s="119"/>
      <c r="G21" s="118" t="s">
        <v>30</v>
      </c>
      <c r="H21" s="118" t="s">
        <v>31</v>
      </c>
      <c r="I21" s="118" t="s">
        <v>32</v>
      </c>
      <c r="J21" s="119"/>
      <c r="K21" s="118" t="s">
        <v>30</v>
      </c>
      <c r="L21" s="118" t="s">
        <v>31</v>
      </c>
      <c r="M21" s="118" t="s">
        <v>32</v>
      </c>
      <c r="N21" s="119"/>
      <c r="O21" s="118" t="s">
        <v>30</v>
      </c>
      <c r="P21" s="118" t="s">
        <v>31</v>
      </c>
      <c r="Q21" s="118" t="s">
        <v>32</v>
      </c>
      <c r="R21" s="119"/>
      <c r="S21" s="130"/>
      <c r="T21" s="130"/>
      <c r="U21" s="130"/>
      <c r="V21" s="130"/>
      <c r="W21" s="130"/>
      <c r="X21" s="130"/>
      <c r="Y21" s="130"/>
      <c r="Z21" s="3">
        <v>43</v>
      </c>
      <c r="AA21" s="6">
        <v>3.5000000000000003E-2</v>
      </c>
      <c r="AB21" s="6">
        <v>0.05</v>
      </c>
      <c r="AC21" s="6">
        <v>3.7499999999999999E-2</v>
      </c>
    </row>
    <row r="22" spans="1:29" x14ac:dyDescent="0.25">
      <c r="A22" s="71"/>
      <c r="B22" s="114"/>
      <c r="C22" s="120"/>
      <c r="D22" s="121">
        <f>-C23</f>
        <v>-1907546.5291541796</v>
      </c>
      <c r="E22" s="121"/>
      <c r="F22" s="122"/>
      <c r="G22" s="121"/>
      <c r="H22" s="121">
        <f>-G23</f>
        <v>-939099.8297374422</v>
      </c>
      <c r="I22" s="121"/>
      <c r="J22" s="122"/>
      <c r="K22" s="121"/>
      <c r="L22" s="121">
        <f>-K23</f>
        <v>0</v>
      </c>
      <c r="M22" s="121"/>
      <c r="N22" s="122"/>
      <c r="O22" s="121"/>
      <c r="P22" s="121">
        <f>-O23</f>
        <v>0</v>
      </c>
      <c r="Q22" s="121"/>
      <c r="R22" s="115"/>
      <c r="S22" s="130"/>
      <c r="T22" s="130"/>
      <c r="U22" s="130"/>
      <c r="V22" s="130"/>
      <c r="W22" s="130"/>
      <c r="X22" s="130"/>
      <c r="Y22" s="130"/>
      <c r="Z22" s="3">
        <v>44</v>
      </c>
      <c r="AA22" s="6">
        <v>3.5000000000000003E-2</v>
      </c>
      <c r="AB22" s="6">
        <v>0.05</v>
      </c>
      <c r="AC22" s="6">
        <v>3.7499999999999999E-2</v>
      </c>
    </row>
    <row r="23" spans="1:29" x14ac:dyDescent="0.25">
      <c r="A23" s="71">
        <v>1</v>
      </c>
      <c r="B23" s="114"/>
      <c r="C23" s="120">
        <f>'Step Up Feature'!C15</f>
        <v>1907546.5291541796</v>
      </c>
      <c r="D23" s="120">
        <f>IF(A23&gt;0,'Step Up Feature'!$C$13,"")</f>
        <v>13000</v>
      </c>
      <c r="E23" s="120">
        <f>IF(A23&gt;0,C23*'Step Up Feature'!$C$10*30/360,"")</f>
        <v>9721.7235679142068</v>
      </c>
      <c r="F23" s="115"/>
      <c r="G23" s="120">
        <f>'Step Up Feature'!D15</f>
        <v>939099.8297374422</v>
      </c>
      <c r="H23" s="120">
        <f>IF(A23&gt;0,'Step Up Feature'!$D$13,"")</f>
        <v>6400</v>
      </c>
      <c r="I23" s="120">
        <f>IF(A23&gt;0,G23*'Step Up Feature'!$C$10*30/360,"")</f>
        <v>4786.0792949731476</v>
      </c>
      <c r="J23" s="115"/>
      <c r="K23" s="120">
        <f>H15</f>
        <v>0</v>
      </c>
      <c r="L23" s="120">
        <f t="shared" ref="L23:L86" si="0">IF(A23&gt;0,IF(A23&gt;$C$4,$H$13,$D$13),"")</f>
        <v>6400</v>
      </c>
      <c r="M23" s="123">
        <f>IF(A23&gt;0,K23*$H$16*30/360,"")</f>
        <v>0</v>
      </c>
      <c r="N23" s="115">
        <v>1</v>
      </c>
      <c r="O23" s="120">
        <f>I15</f>
        <v>0</v>
      </c>
      <c r="P23" s="120">
        <f>IF(N23&gt;0,IF(N23&gt;$C$4,$I$13,$I$12),"")</f>
        <v>6400</v>
      </c>
      <c r="Q23" s="123">
        <f t="shared" ref="Q23:Q86" si="1">IF(N23&gt;0,O23*$I$16*30/360,"")</f>
        <v>0</v>
      </c>
      <c r="R23" s="115"/>
      <c r="S23" s="130"/>
      <c r="T23" s="130"/>
      <c r="U23" s="130"/>
      <c r="V23" s="130"/>
      <c r="W23" s="130"/>
      <c r="X23" s="130"/>
      <c r="Y23" s="130"/>
      <c r="Z23" s="3">
        <v>45</v>
      </c>
      <c r="AA23" s="6">
        <v>3.5000000000000003E-2</v>
      </c>
      <c r="AB23" s="6">
        <v>0.05</v>
      </c>
      <c r="AC23" s="6">
        <v>3.7499999999999999E-2</v>
      </c>
    </row>
    <row r="24" spans="1:29" x14ac:dyDescent="0.25">
      <c r="A24" s="71">
        <f>IF(COUNT($A$23:A23)&gt;='Step Up Feature'!$C$8,0,'Step Up Feature'!A23+1)</f>
        <v>2</v>
      </c>
      <c r="B24" s="114"/>
      <c r="C24" s="120">
        <f t="shared" ref="C24:C87" si="2">IF(A24&gt;0,C23-D23+E23,"")</f>
        <v>1904268.2527220938</v>
      </c>
      <c r="D24" s="120">
        <f>IF(A24&gt;0,'Step Up Feature'!$C$13,"")</f>
        <v>13000</v>
      </c>
      <c r="E24" s="120">
        <f>IF(A24&gt;0,C24*'Step Up Feature'!$C$10*30/360,"")</f>
        <v>9705.0159821411471</v>
      </c>
      <c r="F24" s="115"/>
      <c r="G24" s="120">
        <f t="shared" ref="G24:G87" si="3">IF(A24&gt;0,G23-H23+I23,"")</f>
        <v>937485.90903241537</v>
      </c>
      <c r="H24" s="120">
        <f>IF(A24&gt;0,'Step Up Feature'!$D$13,"")</f>
        <v>6400</v>
      </c>
      <c r="I24" s="120">
        <f>IF(A24&gt;0,G24*'Step Up Feature'!$C$10*30/360,"")</f>
        <v>4777.8540219771803</v>
      </c>
      <c r="J24" s="115"/>
      <c r="K24" s="120">
        <f t="shared" ref="K24:K87" si="4">IF(A24&gt;0,K23-L23+M23,"")</f>
        <v>-6400</v>
      </c>
      <c r="L24" s="120">
        <f t="shared" si="0"/>
        <v>6400</v>
      </c>
      <c r="M24" s="123">
        <f>IF(A24&gt;0,K24*'Step Up Feature'!$H$16*30/360,"")</f>
        <v>0</v>
      </c>
      <c r="N24" s="115">
        <f>IF(COUNT($A$23:A23)&gt;='Step Up Feature'!$C$8,0,'Step Up Feature'!A23+1)</f>
        <v>2</v>
      </c>
      <c r="O24" s="120">
        <f t="shared" ref="O24:O87" si="5">IF(N24&gt;0,O23-P23+Q23,"")</f>
        <v>-6400</v>
      </c>
      <c r="P24" s="120">
        <f t="shared" ref="P24:P87" si="6">IF(N24&gt;0,IF(N24&gt;$C$4,$I$13,$D$13),"")</f>
        <v>6400</v>
      </c>
      <c r="Q24" s="123">
        <f t="shared" si="1"/>
        <v>0</v>
      </c>
      <c r="R24" s="115"/>
      <c r="S24" s="130"/>
      <c r="T24" s="130"/>
      <c r="U24" s="130"/>
      <c r="V24" s="130"/>
      <c r="W24" s="130"/>
      <c r="X24" s="130"/>
      <c r="Y24" s="130"/>
      <c r="Z24" s="3">
        <v>46</v>
      </c>
      <c r="AA24" s="6">
        <v>3.5000000000000003E-2</v>
      </c>
      <c r="AB24" s="6">
        <v>0.05</v>
      </c>
      <c r="AC24" s="6">
        <v>3.7499999999999999E-2</v>
      </c>
    </row>
    <row r="25" spans="1:29" x14ac:dyDescent="0.25">
      <c r="A25" s="71">
        <f>IF(COUNT($A$23:A24)&gt;='Step Up Feature'!$C$8,0,'Step Up Feature'!A24+1)</f>
        <v>3</v>
      </c>
      <c r="B25" s="114"/>
      <c r="C25" s="120">
        <f t="shared" si="2"/>
        <v>1900973.2687042351</v>
      </c>
      <c r="D25" s="120">
        <f>IF(A25&gt;0,'Step Up Feature'!$C$13,"")</f>
        <v>13000</v>
      </c>
      <c r="E25" s="120">
        <f>IF(A25&gt;0,C25*'Step Up Feature'!$C$10*30/360,"")</f>
        <v>9688.2232469219853</v>
      </c>
      <c r="F25" s="115"/>
      <c r="G25" s="120">
        <f t="shared" si="3"/>
        <v>935863.76305439253</v>
      </c>
      <c r="H25" s="120">
        <f>IF(A25&gt;0,'Step Up Feature'!$D$13,"")</f>
        <v>6400</v>
      </c>
      <c r="I25" s="120">
        <f>IF(A25&gt;0,G25*'Step Up Feature'!$C$10*30/360,"")</f>
        <v>4769.5868292538999</v>
      </c>
      <c r="J25" s="115"/>
      <c r="K25" s="120">
        <f t="shared" si="4"/>
        <v>-12800</v>
      </c>
      <c r="L25" s="120">
        <f t="shared" si="0"/>
        <v>6400</v>
      </c>
      <c r="M25" s="123">
        <f>IF(A25&gt;0,K25*'Step Up Feature'!$H$16*30/360,"")</f>
        <v>0</v>
      </c>
      <c r="N25" s="115">
        <f>IF(COUNT($A$23:A24)&gt;='Step Up Feature'!$C$8,0,'Step Up Feature'!A24+1)</f>
        <v>3</v>
      </c>
      <c r="O25" s="120">
        <f t="shared" si="5"/>
        <v>-12800</v>
      </c>
      <c r="P25" s="120">
        <f t="shared" si="6"/>
        <v>6400</v>
      </c>
      <c r="Q25" s="123">
        <f t="shared" si="1"/>
        <v>0</v>
      </c>
      <c r="R25" s="115"/>
      <c r="S25" s="130"/>
      <c r="T25" s="130"/>
      <c r="U25" s="130"/>
      <c r="V25" s="130"/>
      <c r="W25" s="130"/>
      <c r="X25" s="130"/>
      <c r="Y25" s="130"/>
      <c r="Z25" s="3">
        <v>47</v>
      </c>
      <c r="AA25" s="6">
        <v>3.5000000000000003E-2</v>
      </c>
      <c r="AB25" s="6">
        <v>0.05</v>
      </c>
      <c r="AC25" s="6">
        <v>3.7499999999999999E-2</v>
      </c>
    </row>
    <row r="26" spans="1:29" x14ac:dyDescent="0.25">
      <c r="A26" s="71">
        <f>IF(COUNT($A$23:A25)&gt;='Step Up Feature'!$C$8,0,'Step Up Feature'!A25+1)</f>
        <v>4</v>
      </c>
      <c r="B26" s="114"/>
      <c r="C26" s="120">
        <f t="shared" si="2"/>
        <v>1897661.4919511571</v>
      </c>
      <c r="D26" s="120">
        <f>IF(A26&gt;0,'Step Up Feature'!$C$13,"")</f>
        <v>13000</v>
      </c>
      <c r="E26" s="120">
        <f>IF(A26&gt;0,C26*'Step Up Feature'!$C$10*30/360,"")</f>
        <v>9671.3449282964648</v>
      </c>
      <c r="F26" s="115"/>
      <c r="G26" s="120">
        <f t="shared" si="3"/>
        <v>934233.34988364647</v>
      </c>
      <c r="H26" s="120">
        <f>IF(A26&gt;0,'Step Up Feature'!$D$13,"")</f>
        <v>6400</v>
      </c>
      <c r="I26" s="120">
        <f>IF(A26&gt;0,G26*'Step Up Feature'!$C$10*30/360,"")</f>
        <v>4761.2775031613364</v>
      </c>
      <c r="J26" s="115"/>
      <c r="K26" s="120">
        <f t="shared" si="4"/>
        <v>-19200</v>
      </c>
      <c r="L26" s="120">
        <f t="shared" si="0"/>
        <v>6400</v>
      </c>
      <c r="M26" s="123">
        <f>IF(A26&gt;0,K26*'Step Up Feature'!$H$16*30/360,"")</f>
        <v>0</v>
      </c>
      <c r="N26" s="115">
        <f>IF(COUNT($A$23:A25)&gt;='Step Up Feature'!$C$8,0,'Step Up Feature'!A25+1)</f>
        <v>4</v>
      </c>
      <c r="O26" s="120">
        <f t="shared" si="5"/>
        <v>-19200</v>
      </c>
      <c r="P26" s="120">
        <f t="shared" si="6"/>
        <v>6400</v>
      </c>
      <c r="Q26" s="123">
        <f t="shared" si="1"/>
        <v>0</v>
      </c>
      <c r="R26" s="115"/>
      <c r="S26" s="130"/>
      <c r="T26" s="130"/>
      <c r="U26" s="130"/>
      <c r="V26" s="130"/>
      <c r="W26" s="130"/>
      <c r="X26" s="130"/>
      <c r="Y26" s="130"/>
      <c r="Z26" s="3">
        <v>48</v>
      </c>
      <c r="AA26" s="6">
        <v>3.5000000000000003E-2</v>
      </c>
      <c r="AB26" s="6">
        <v>0.05</v>
      </c>
      <c r="AC26" s="6">
        <v>3.7499999999999999E-2</v>
      </c>
    </row>
    <row r="27" spans="1:29" x14ac:dyDescent="0.25">
      <c r="A27" s="71">
        <f>IF(COUNT($A$23:A26)&gt;='Step Up Feature'!$C$8,0,'Step Up Feature'!A26+1)</f>
        <v>5</v>
      </c>
      <c r="B27" s="114"/>
      <c r="C27" s="120">
        <f t="shared" si="2"/>
        <v>1894332.8368794536</v>
      </c>
      <c r="D27" s="120">
        <f>IF(A27&gt;0,'Step Up Feature'!$C$13,"")</f>
        <v>13000</v>
      </c>
      <c r="E27" s="120">
        <f>IF(A27&gt;0,C27*'Step Up Feature'!$C$10*30/360,"")</f>
        <v>9654.3805900926745</v>
      </c>
      <c r="F27" s="115"/>
      <c r="G27" s="120">
        <f t="shared" si="3"/>
        <v>932594.62738680781</v>
      </c>
      <c r="H27" s="120">
        <f>IF(A27&gt;0,'Step Up Feature'!$D$13,"")</f>
        <v>6400</v>
      </c>
      <c r="I27" s="120">
        <f>IF(A27&gt;0,G27*'Step Up Feature'!$C$10*30/360,"")</f>
        <v>4752.9258289687014</v>
      </c>
      <c r="J27" s="115"/>
      <c r="K27" s="120">
        <f t="shared" si="4"/>
        <v>-25600</v>
      </c>
      <c r="L27" s="120">
        <f t="shared" si="0"/>
        <v>6400</v>
      </c>
      <c r="M27" s="123">
        <f>IF(A27&gt;0,K27*'Step Up Feature'!$H$16*30/360,"")</f>
        <v>0</v>
      </c>
      <c r="N27" s="115">
        <f>IF(COUNT($A$23:A26)&gt;='Step Up Feature'!$C$8,0,'Step Up Feature'!A26+1)</f>
        <v>5</v>
      </c>
      <c r="O27" s="120">
        <f t="shared" si="5"/>
        <v>-25600</v>
      </c>
      <c r="P27" s="120">
        <f t="shared" si="6"/>
        <v>6400</v>
      </c>
      <c r="Q27" s="123">
        <f t="shared" si="1"/>
        <v>0</v>
      </c>
      <c r="R27" s="115"/>
      <c r="S27" s="130"/>
      <c r="T27" s="130"/>
      <c r="U27" s="130"/>
      <c r="V27" s="130"/>
      <c r="W27" s="130"/>
      <c r="X27" s="130"/>
      <c r="Y27" s="130"/>
      <c r="Z27" s="3">
        <v>49</v>
      </c>
      <c r="AA27" s="6">
        <v>3.5000000000000003E-2</v>
      </c>
      <c r="AB27" s="6">
        <v>0.05</v>
      </c>
      <c r="AC27" s="6">
        <v>3.7499999999999999E-2</v>
      </c>
    </row>
    <row r="28" spans="1:29" x14ac:dyDescent="0.25">
      <c r="A28" s="71">
        <f>IF(COUNT($A$23:A27)&gt;='Step Up Feature'!$C$8,0,'Step Up Feature'!A27+1)</f>
        <v>6</v>
      </c>
      <c r="B28" s="114"/>
      <c r="C28" s="120">
        <f t="shared" si="2"/>
        <v>1890987.2174695462</v>
      </c>
      <c r="D28" s="120">
        <f>IF(A28&gt;0,'Step Up Feature'!$C$13,"")</f>
        <v>13000</v>
      </c>
      <c r="E28" s="120">
        <f>IF(A28&gt;0,C28*'Step Up Feature'!$C$10*30/360,"")</f>
        <v>9637.3297939157728</v>
      </c>
      <c r="F28" s="115"/>
      <c r="G28" s="120">
        <f t="shared" si="3"/>
        <v>930947.55321577657</v>
      </c>
      <c r="H28" s="120">
        <f>IF(A28&gt;0,'Step Up Feature'!$D$13,"")</f>
        <v>6400</v>
      </c>
      <c r="I28" s="120">
        <f>IF(A28&gt;0,G28*'Step Up Feature'!$C$10*30/360,"")</f>
        <v>4744.531590850841</v>
      </c>
      <c r="J28" s="115"/>
      <c r="K28" s="120">
        <f t="shared" si="4"/>
        <v>-32000</v>
      </c>
      <c r="L28" s="120">
        <f t="shared" si="0"/>
        <v>6400</v>
      </c>
      <c r="M28" s="123">
        <f>IF(A28&gt;0,K28*'Step Up Feature'!$H$16*30/360,"")</f>
        <v>0</v>
      </c>
      <c r="N28" s="115">
        <f>IF(COUNT($A$23:A27)&gt;='Step Up Feature'!$C$8,0,'Step Up Feature'!A27+1)</f>
        <v>6</v>
      </c>
      <c r="O28" s="120">
        <f t="shared" si="5"/>
        <v>-32000</v>
      </c>
      <c r="P28" s="120">
        <f t="shared" si="6"/>
        <v>6400</v>
      </c>
      <c r="Q28" s="123">
        <f t="shared" si="1"/>
        <v>0</v>
      </c>
      <c r="R28" s="115"/>
      <c r="Z28" s="3">
        <v>50</v>
      </c>
      <c r="AA28" s="6">
        <v>3.5000000000000003E-2</v>
      </c>
      <c r="AB28" s="6">
        <v>0.05</v>
      </c>
      <c r="AC28" s="6">
        <v>3.7499999999999999E-2</v>
      </c>
    </row>
    <row r="29" spans="1:29" x14ac:dyDescent="0.25">
      <c r="A29" s="71">
        <f>IF(COUNT($A$23:A28)&gt;='Step Up Feature'!$C$8,0,'Step Up Feature'!A28+1)</f>
        <v>7</v>
      </c>
      <c r="B29" s="114"/>
      <c r="C29" s="120">
        <f t="shared" si="2"/>
        <v>1887624.5472634621</v>
      </c>
      <c r="D29" s="120">
        <f>IF(A29&gt;0,'Step Up Feature'!$C$13,"")</f>
        <v>13000</v>
      </c>
      <c r="E29" s="120">
        <f>IF(A29&gt;0,C29*'Step Up Feature'!$C$10*30/360,"")</f>
        <v>9620.1920991366533</v>
      </c>
      <c r="F29" s="115"/>
      <c r="G29" s="120">
        <f t="shared" si="3"/>
        <v>929292.08480662736</v>
      </c>
      <c r="H29" s="120">
        <f>IF(A29&gt;0,'Step Up Feature'!$D$13,"")</f>
        <v>6400</v>
      </c>
      <c r="I29" s="120">
        <f>IF(A29&gt;0,G29*'Step Up Feature'!$C$10*30/360,"")</f>
        <v>4736.0945718826597</v>
      </c>
      <c r="J29" s="115"/>
      <c r="K29" s="120">
        <f t="shared" si="4"/>
        <v>-38400</v>
      </c>
      <c r="L29" s="120">
        <f t="shared" si="0"/>
        <v>6400</v>
      </c>
      <c r="M29" s="123">
        <f>IF(A29&gt;0,K29*'Step Up Feature'!$H$16*30/360,"")</f>
        <v>0</v>
      </c>
      <c r="N29" s="115">
        <f>IF(COUNT($A$23:A28)&gt;='Step Up Feature'!$C$8,0,'Step Up Feature'!A28+1)</f>
        <v>7</v>
      </c>
      <c r="O29" s="120">
        <f t="shared" si="5"/>
        <v>-38400</v>
      </c>
      <c r="P29" s="120">
        <f t="shared" si="6"/>
        <v>6400</v>
      </c>
      <c r="Q29" s="123">
        <f t="shared" si="1"/>
        <v>0</v>
      </c>
      <c r="R29" s="115"/>
      <c r="Z29" s="3">
        <v>51</v>
      </c>
      <c r="AA29" s="6">
        <v>3.5000000000000003E-2</v>
      </c>
      <c r="AB29" s="6">
        <v>0.05</v>
      </c>
      <c r="AC29" s="6">
        <v>3.7499999999999999E-2</v>
      </c>
    </row>
    <row r="30" spans="1:29" x14ac:dyDescent="0.25">
      <c r="A30" s="71">
        <f>IF(COUNT($A$23:A29)&gt;='Step Up Feature'!$C$8,0,'Step Up Feature'!A29+1)</f>
        <v>8</v>
      </c>
      <c r="B30" s="114"/>
      <c r="C30" s="120">
        <f t="shared" si="2"/>
        <v>1884244.7393625989</v>
      </c>
      <c r="D30" s="120">
        <f>IF(A30&gt;0,'Step Up Feature'!$C$13,"")</f>
        <v>13000</v>
      </c>
      <c r="E30" s="120">
        <f>IF(A30&gt;0,C30*'Step Up Feature'!$C$10*30/360,"")</f>
        <v>9602.9670628805707</v>
      </c>
      <c r="F30" s="115"/>
      <c r="G30" s="120">
        <f t="shared" si="3"/>
        <v>927628.17937850999</v>
      </c>
      <c r="H30" s="120">
        <f>IF(A30&gt;0,'Step Up Feature'!$D$13,"")</f>
        <v>6400</v>
      </c>
      <c r="I30" s="120">
        <f>IF(A30&gt;0,G30*'Step Up Feature'!$C$10*30/360,"")</f>
        <v>4727.614554033511</v>
      </c>
      <c r="J30" s="115"/>
      <c r="K30" s="120">
        <f t="shared" si="4"/>
        <v>-44800</v>
      </c>
      <c r="L30" s="120">
        <f t="shared" si="0"/>
        <v>6400</v>
      </c>
      <c r="M30" s="123">
        <f>IF(A30&gt;0,K30*'Step Up Feature'!$H$16*30/360,"")</f>
        <v>0</v>
      </c>
      <c r="N30" s="115">
        <f>IF(COUNT($A$23:A29)&gt;='Step Up Feature'!$C$8,0,'Step Up Feature'!A29+1)</f>
        <v>8</v>
      </c>
      <c r="O30" s="120">
        <f t="shared" si="5"/>
        <v>-44800</v>
      </c>
      <c r="P30" s="120">
        <f t="shared" si="6"/>
        <v>6400</v>
      </c>
      <c r="Q30" s="123">
        <f t="shared" si="1"/>
        <v>0</v>
      </c>
      <c r="R30" s="115"/>
      <c r="Z30" s="3">
        <v>52</v>
      </c>
      <c r="AA30" s="6">
        <v>3.5000000000000003E-2</v>
      </c>
      <c r="AB30" s="6">
        <v>0.05</v>
      </c>
      <c r="AC30" s="6">
        <v>3.7499999999999999E-2</v>
      </c>
    </row>
    <row r="31" spans="1:29" x14ac:dyDescent="0.25">
      <c r="A31" s="5">
        <f>IF(COUNT($A$23:A30)&gt;='Step Up Feature'!$C$8,0,'Step Up Feature'!A30+1)</f>
        <v>9</v>
      </c>
      <c r="B31" s="15"/>
      <c r="C31" s="17">
        <f t="shared" si="2"/>
        <v>1880847.7064254794</v>
      </c>
      <c r="D31" s="17">
        <f>IF(A31&gt;0,'Step Up Feature'!$C$13,"")</f>
        <v>13000</v>
      </c>
      <c r="E31" s="17">
        <f>IF(A31&gt;0,C31*'Step Up Feature'!$C$10*30/360,"")</f>
        <v>9585.654240015685</v>
      </c>
      <c r="F31" s="16"/>
      <c r="G31" s="17">
        <f t="shared" si="3"/>
        <v>925955.79393254349</v>
      </c>
      <c r="H31" s="17">
        <f>IF(A31&gt;0,'Step Up Feature'!$D$13,"")</f>
        <v>6400</v>
      </c>
      <c r="I31" s="17">
        <f>IF(A31&gt;0,G31*'Step Up Feature'!$C$10*30/360,"")</f>
        <v>4719.091318161567</v>
      </c>
      <c r="J31" s="16"/>
      <c r="K31" s="17">
        <f t="shared" si="4"/>
        <v>-51200</v>
      </c>
      <c r="L31" s="17">
        <f t="shared" si="0"/>
        <v>6400</v>
      </c>
      <c r="M31" s="19">
        <f>IF(A31&gt;0,K31*'Step Up Feature'!$H$16*30/360,"")</f>
        <v>0</v>
      </c>
      <c r="N31" s="16">
        <f>IF(COUNT($A$23:A30)&gt;='Step Up Feature'!$C$8,0,'Step Up Feature'!A30+1)</f>
        <v>9</v>
      </c>
      <c r="O31" s="17">
        <f t="shared" si="5"/>
        <v>-51200</v>
      </c>
      <c r="P31" s="17">
        <f t="shared" si="6"/>
        <v>6400</v>
      </c>
      <c r="Q31" s="19">
        <f t="shared" si="1"/>
        <v>0</v>
      </c>
      <c r="R31" s="16"/>
      <c r="Z31" s="3">
        <v>53</v>
      </c>
      <c r="AA31" s="6">
        <v>3.5000000000000003E-2</v>
      </c>
      <c r="AB31" s="6">
        <v>0.05</v>
      </c>
      <c r="AC31" s="6">
        <v>3.7499999999999999E-2</v>
      </c>
    </row>
    <row r="32" spans="1:29" x14ac:dyDescent="0.25">
      <c r="A32" s="5">
        <f>IF(COUNT($A$23:A31)&gt;='Step Up Feature'!$C$8,0,'Step Up Feature'!A31+1)</f>
        <v>10</v>
      </c>
      <c r="B32" s="15"/>
      <c r="C32" s="17">
        <f t="shared" si="2"/>
        <v>1877433.360665495</v>
      </c>
      <c r="D32" s="17">
        <f>IF(A32&gt;0,'Step Up Feature'!$C$13,"")</f>
        <v>13000</v>
      </c>
      <c r="E32" s="17">
        <f>IF(A32&gt;0,C32*'Step Up Feature'!$C$10*30/360,"")</f>
        <v>9568.2531831415617</v>
      </c>
      <c r="F32" s="16"/>
      <c r="G32" s="17">
        <f t="shared" si="3"/>
        <v>924274.88525070506</v>
      </c>
      <c r="H32" s="17">
        <f>IF(A32&gt;0,'Step Up Feature'!$D$13,"")</f>
        <v>6400</v>
      </c>
      <c r="I32" s="17">
        <f>IF(A32&gt;0,G32*'Step Up Feature'!$C$10*30/360,"")</f>
        <v>4710.5246440081528</v>
      </c>
      <c r="J32" s="16"/>
      <c r="K32" s="17">
        <f t="shared" si="4"/>
        <v>-57600</v>
      </c>
      <c r="L32" s="17">
        <f t="shared" si="0"/>
        <v>6400</v>
      </c>
      <c r="M32" s="19">
        <f>IF(A32&gt;0,K32*'Step Up Feature'!$H$16*30/360,"")</f>
        <v>0</v>
      </c>
      <c r="N32" s="16">
        <f>IF(COUNT($A$23:A31)&gt;='Step Up Feature'!$C$8,0,'Step Up Feature'!A31+1)</f>
        <v>10</v>
      </c>
      <c r="O32" s="17">
        <f t="shared" si="5"/>
        <v>-57600</v>
      </c>
      <c r="P32" s="17">
        <f t="shared" si="6"/>
        <v>6400</v>
      </c>
      <c r="Q32" s="19">
        <f t="shared" si="1"/>
        <v>0</v>
      </c>
      <c r="R32" s="16"/>
      <c r="Z32" s="3">
        <v>54</v>
      </c>
      <c r="AA32" s="6">
        <v>3.5000000000000003E-2</v>
      </c>
      <c r="AB32" s="6">
        <v>0.05</v>
      </c>
      <c r="AC32" s="6">
        <v>3.7499999999999999E-2</v>
      </c>
    </row>
    <row r="33" spans="1:29" x14ac:dyDescent="0.25">
      <c r="A33" s="5">
        <f>IF(COUNT($A$23:A32)&gt;='Step Up Feature'!$C$8,0,'Step Up Feature'!A32+1)</f>
        <v>11</v>
      </c>
      <c r="B33" s="15"/>
      <c r="C33" s="17">
        <f t="shared" si="2"/>
        <v>1874001.6138486366</v>
      </c>
      <c r="D33" s="17">
        <f>IF(A33&gt;0,'Step Up Feature'!$C$13,"")</f>
        <v>13000</v>
      </c>
      <c r="E33" s="17">
        <f>IF(A33&gt;0,C33*'Step Up Feature'!$C$10*30/360,"")</f>
        <v>9550.7634425776123</v>
      </c>
      <c r="F33" s="16"/>
      <c r="G33" s="17">
        <f t="shared" si="3"/>
        <v>922585.4098947132</v>
      </c>
      <c r="H33" s="17">
        <f>IF(A33&gt;0,'Step Up Feature'!$D$13,"")</f>
        <v>6400</v>
      </c>
      <c r="I33" s="17">
        <f>IF(A33&gt;0,G33*'Step Up Feature'!$C$10*30/360,"")</f>
        <v>4701.9143101920545</v>
      </c>
      <c r="J33" s="16"/>
      <c r="K33" s="17">
        <f t="shared" si="4"/>
        <v>-64000</v>
      </c>
      <c r="L33" s="17">
        <f t="shared" si="0"/>
        <v>6400</v>
      </c>
      <c r="M33" s="19">
        <f>IF(A33&gt;0,K33*'Step Up Feature'!$H$16*30/360,"")</f>
        <v>0</v>
      </c>
      <c r="N33" s="16">
        <f>IF(COUNT($A$23:A32)&gt;='Step Up Feature'!$C$8,0,'Step Up Feature'!A32+1)</f>
        <v>11</v>
      </c>
      <c r="O33" s="17">
        <f t="shared" si="5"/>
        <v>-64000</v>
      </c>
      <c r="P33" s="17">
        <f t="shared" si="6"/>
        <v>6400</v>
      </c>
      <c r="Q33" s="19">
        <f t="shared" si="1"/>
        <v>0</v>
      </c>
      <c r="R33" s="16"/>
      <c r="Z33" s="3">
        <v>55</v>
      </c>
      <c r="AA33" s="6">
        <v>3.5000000000000003E-2</v>
      </c>
      <c r="AB33" s="6">
        <v>0.05</v>
      </c>
      <c r="AC33" s="6">
        <v>3.7499999999999999E-2</v>
      </c>
    </row>
    <row r="34" spans="1:29" x14ac:dyDescent="0.25">
      <c r="A34" s="5">
        <f>IF(COUNT($A$23:A33)&gt;='Step Up Feature'!$C$8,0,'Step Up Feature'!A33+1)</f>
        <v>12</v>
      </c>
      <c r="B34" s="15"/>
      <c r="C34" s="17">
        <f t="shared" si="2"/>
        <v>1870552.3772912142</v>
      </c>
      <c r="D34" s="17">
        <f>IF(A34&gt;0,'Step Up Feature'!$C$13,"")</f>
        <v>13000</v>
      </c>
      <c r="E34" s="17">
        <f>IF(A34&gt;0,C34*'Step Up Feature'!$C$10*30/360,"")</f>
        <v>9533.1845663514723</v>
      </c>
      <c r="F34" s="16"/>
      <c r="G34" s="17">
        <f t="shared" si="3"/>
        <v>920887.32420490531</v>
      </c>
      <c r="H34" s="17">
        <f>IF(A34&gt;0,'Step Up Feature'!$D$13,"")</f>
        <v>6400</v>
      </c>
      <c r="I34" s="17">
        <f>IF(A34&gt;0,G34*'Step Up Feature'!$C$10*30/360,"")</f>
        <v>4693.2600942038016</v>
      </c>
      <c r="J34" s="16"/>
      <c r="K34" s="17">
        <f t="shared" si="4"/>
        <v>-70400</v>
      </c>
      <c r="L34" s="17">
        <f t="shared" si="0"/>
        <v>6400</v>
      </c>
      <c r="M34" s="19">
        <f>IF(A34&gt;0,K34*'Step Up Feature'!$H$16*30/360,"")</f>
        <v>0</v>
      </c>
      <c r="N34" s="16">
        <f>IF(COUNT($A$23:A33)&gt;='Step Up Feature'!$C$8,0,'Step Up Feature'!A33+1)</f>
        <v>12</v>
      </c>
      <c r="O34" s="17">
        <f t="shared" si="5"/>
        <v>-70400</v>
      </c>
      <c r="P34" s="17">
        <f t="shared" si="6"/>
        <v>6400</v>
      </c>
      <c r="Q34" s="19">
        <f t="shared" si="1"/>
        <v>0</v>
      </c>
      <c r="R34" s="16"/>
      <c r="Z34" s="3">
        <v>56</v>
      </c>
      <c r="AA34" s="6">
        <v>3.5000000000000003E-2</v>
      </c>
      <c r="AB34" s="6">
        <v>0.05</v>
      </c>
      <c r="AC34" s="6">
        <v>3.7499999999999999E-2</v>
      </c>
    </row>
    <row r="35" spans="1:29" x14ac:dyDescent="0.25">
      <c r="A35" s="5">
        <f>IF(COUNT($A$23:A34)&gt;='Step Up Feature'!$C$8,0,'Step Up Feature'!A34+1)</f>
        <v>13</v>
      </c>
      <c r="B35" s="15"/>
      <c r="C35" s="17">
        <f t="shared" si="2"/>
        <v>1867085.5618575658</v>
      </c>
      <c r="D35" s="17">
        <f>IF(A35&gt;0,'Step Up Feature'!$C$13,"")</f>
        <v>13000</v>
      </c>
      <c r="E35" s="17">
        <f>IF(A35&gt;0,C35*'Step Up Feature'!$C$10*30/360,"")</f>
        <v>9515.5161001873184</v>
      </c>
      <c r="F35" s="16"/>
      <c r="G35" s="17">
        <f t="shared" si="3"/>
        <v>919180.58429910906</v>
      </c>
      <c r="H35" s="17">
        <f>IF(A35&gt;0,'Step Up Feature'!$D$13,"")</f>
        <v>6400</v>
      </c>
      <c r="I35" s="17">
        <f>IF(A35&gt;0,G35*'Step Up Feature'!$C$10*30/360,"")</f>
        <v>4684.5617723999103</v>
      </c>
      <c r="J35" s="16"/>
      <c r="K35" s="17">
        <f t="shared" si="4"/>
        <v>-76800</v>
      </c>
      <c r="L35" s="17">
        <f t="shared" si="0"/>
        <v>6400</v>
      </c>
      <c r="M35" s="19">
        <f>IF(A35&gt;0,K35*'Step Up Feature'!$H$16*30/360,"")</f>
        <v>0</v>
      </c>
      <c r="N35" s="16">
        <f>IF(COUNT($A$23:A34)&gt;='Step Up Feature'!$C$8,0,'Step Up Feature'!A34+1)</f>
        <v>13</v>
      </c>
      <c r="O35" s="17">
        <f t="shared" si="5"/>
        <v>-76800</v>
      </c>
      <c r="P35" s="17">
        <f t="shared" si="6"/>
        <v>6400</v>
      </c>
      <c r="Q35" s="19">
        <f t="shared" si="1"/>
        <v>0</v>
      </c>
      <c r="R35" s="16"/>
      <c r="Z35" s="3">
        <v>57</v>
      </c>
      <c r="AA35" s="6">
        <v>3.5000000000000003E-2</v>
      </c>
      <c r="AB35" s="6">
        <v>0.05</v>
      </c>
      <c r="AC35" s="6">
        <v>3.7499999999999999E-2</v>
      </c>
    </row>
    <row r="36" spans="1:29" x14ac:dyDescent="0.25">
      <c r="A36" s="5">
        <f>IF(COUNT($A$23:A35)&gt;='Step Up Feature'!$C$8,0,'Step Up Feature'!A35+1)</f>
        <v>14</v>
      </c>
      <c r="B36" s="15"/>
      <c r="C36" s="17">
        <f t="shared" si="2"/>
        <v>1863601.0779577531</v>
      </c>
      <c r="D36" s="17">
        <f>IF(A36&gt;0,'Step Up Feature'!$C$13,"")</f>
        <v>13000</v>
      </c>
      <c r="E36" s="17">
        <f>IF(A36&gt;0,C36*'Step Up Feature'!$C$10*30/360,"")</f>
        <v>9497.757587494134</v>
      </c>
      <c r="F36" s="16"/>
      <c r="G36" s="17">
        <f t="shared" si="3"/>
        <v>917465.14607150899</v>
      </c>
      <c r="H36" s="17">
        <f>IF(A36&gt;0,'Step Up Feature'!$D$13,"")</f>
        <v>6400</v>
      </c>
      <c r="I36" s="17">
        <f>IF(A36&gt;0,G36*'Step Up Feature'!$C$10*30/360,"")</f>
        <v>4675.8191199971106</v>
      </c>
      <c r="J36" s="16"/>
      <c r="K36" s="17">
        <f t="shared" si="4"/>
        <v>-83200</v>
      </c>
      <c r="L36" s="17">
        <f t="shared" si="0"/>
        <v>6400</v>
      </c>
      <c r="M36" s="19">
        <f>IF(A36&gt;0,K36*'Step Up Feature'!$H$16*30/360,"")</f>
        <v>0</v>
      </c>
      <c r="N36" s="16">
        <f>IF(COUNT($A$23:A35)&gt;='Step Up Feature'!$C$8,0,'Step Up Feature'!A35+1)</f>
        <v>14</v>
      </c>
      <c r="O36" s="17">
        <f t="shared" si="5"/>
        <v>-83200</v>
      </c>
      <c r="P36" s="17">
        <f t="shared" si="6"/>
        <v>6400</v>
      </c>
      <c r="Q36" s="19">
        <f t="shared" si="1"/>
        <v>0</v>
      </c>
      <c r="R36" s="16"/>
      <c r="Z36" s="3">
        <v>58</v>
      </c>
      <c r="AA36" s="6">
        <v>3.5000000000000003E-2</v>
      </c>
      <c r="AB36" s="6">
        <v>0.05</v>
      </c>
      <c r="AC36" s="6">
        <v>3.7499999999999999E-2</v>
      </c>
    </row>
    <row r="37" spans="1:29" x14ac:dyDescent="0.25">
      <c r="A37" s="5">
        <f>IF(COUNT($A$23:A36)&gt;='Step Up Feature'!$C$8,0,'Step Up Feature'!A36+1)</f>
        <v>15</v>
      </c>
      <c r="B37" s="15"/>
      <c r="C37" s="17">
        <f t="shared" si="2"/>
        <v>1860098.8355452472</v>
      </c>
      <c r="D37" s="17">
        <f>IF(A37&gt;0,'Step Up Feature'!$C$13,"")</f>
        <v>13000</v>
      </c>
      <c r="E37" s="17">
        <f>IF(A37&gt;0,C37*'Step Up Feature'!$C$10*30/360,"")</f>
        <v>9479.9085693539037</v>
      </c>
      <c r="F37" s="16"/>
      <c r="G37" s="17">
        <f t="shared" si="3"/>
        <v>915740.96519150608</v>
      </c>
      <c r="H37" s="17">
        <f>IF(A37&gt;0,'Step Up Feature'!$D$13,"")</f>
        <v>6400</v>
      </c>
      <c r="I37" s="17">
        <f>IF(A37&gt;0,G37*'Step Up Feature'!$C$10*30/360,"")</f>
        <v>4667.031911066535</v>
      </c>
      <c r="J37" s="16"/>
      <c r="K37" s="17">
        <f t="shared" si="4"/>
        <v>-89600</v>
      </c>
      <c r="L37" s="17">
        <f t="shared" si="0"/>
        <v>6400</v>
      </c>
      <c r="M37" s="19">
        <f>IF(A37&gt;0,K37*'Step Up Feature'!$H$16*30/360,"")</f>
        <v>0</v>
      </c>
      <c r="N37" s="16">
        <f>IF(COUNT($A$23:A36)&gt;='Step Up Feature'!$C$8,0,'Step Up Feature'!A36+1)</f>
        <v>15</v>
      </c>
      <c r="O37" s="17">
        <f t="shared" si="5"/>
        <v>-89600</v>
      </c>
      <c r="P37" s="17">
        <f t="shared" si="6"/>
        <v>6400</v>
      </c>
      <c r="Q37" s="19">
        <f t="shared" si="1"/>
        <v>0</v>
      </c>
      <c r="R37" s="16"/>
      <c r="Z37" s="3">
        <v>59</v>
      </c>
      <c r="AA37" s="6">
        <v>3.5000000000000003E-2</v>
      </c>
      <c r="AB37" s="6">
        <v>0.05</v>
      </c>
      <c r="AC37" s="6">
        <v>3.7499999999999999E-2</v>
      </c>
    </row>
    <row r="38" spans="1:29" x14ac:dyDescent="0.25">
      <c r="A38" s="5">
        <f>IF(COUNT($A$23:A37)&gt;='Step Up Feature'!$C$8,0,'Step Up Feature'!A37+1)</f>
        <v>16</v>
      </c>
      <c r="B38" s="15"/>
      <c r="C38" s="17">
        <f t="shared" si="2"/>
        <v>1856578.7441146011</v>
      </c>
      <c r="D38" s="17">
        <f>IF(A38&gt;0,'Step Up Feature'!$C$13,"")</f>
        <v>13000</v>
      </c>
      <c r="E38" s="17">
        <f>IF(A38&gt;0,C38*'Step Up Feature'!$C$10*30/360,"")</f>
        <v>9461.9685845097592</v>
      </c>
      <c r="F38" s="16"/>
      <c r="G38" s="17">
        <f t="shared" si="3"/>
        <v>914007.99710257258</v>
      </c>
      <c r="H38" s="17">
        <f>IF(A38&gt;0,'Step Up Feature'!$D$13,"")</f>
        <v>6400</v>
      </c>
      <c r="I38" s="17">
        <f>IF(A38&gt;0,G38*'Step Up Feature'!$C$10*30/360,"")</f>
        <v>4658.1999185278801</v>
      </c>
      <c r="J38" s="16"/>
      <c r="K38" s="17">
        <f t="shared" si="4"/>
        <v>-96000</v>
      </c>
      <c r="L38" s="17">
        <f t="shared" si="0"/>
        <v>6400</v>
      </c>
      <c r="M38" s="19">
        <f>IF(A38&gt;0,K38*'Step Up Feature'!$H$16*30/360,"")</f>
        <v>0</v>
      </c>
      <c r="N38" s="16">
        <f>IF(COUNT($A$23:A37)&gt;='Step Up Feature'!$C$8,0,'Step Up Feature'!A37+1)</f>
        <v>16</v>
      </c>
      <c r="O38" s="17">
        <f t="shared" si="5"/>
        <v>-96000</v>
      </c>
      <c r="P38" s="17">
        <f t="shared" si="6"/>
        <v>6400</v>
      </c>
      <c r="Q38" s="19">
        <f t="shared" si="1"/>
        <v>0</v>
      </c>
      <c r="R38" s="16"/>
      <c r="Z38" s="3">
        <v>60</v>
      </c>
      <c r="AA38" s="6">
        <v>3.5000000000000003E-2</v>
      </c>
      <c r="AB38" s="6">
        <v>0.05</v>
      </c>
      <c r="AC38" s="6">
        <v>3.7499999999999999E-2</v>
      </c>
    </row>
    <row r="39" spans="1:29" x14ac:dyDescent="0.25">
      <c r="A39" s="5">
        <f>IF(COUNT($A$23:A38)&gt;='Step Up Feature'!$C$8,0,'Step Up Feature'!A38+1)</f>
        <v>17</v>
      </c>
      <c r="B39" s="15"/>
      <c r="C39" s="17">
        <f t="shared" si="2"/>
        <v>1853040.7126991109</v>
      </c>
      <c r="D39" s="17">
        <f>IF(A39&gt;0,'Step Up Feature'!$C$13,"")</f>
        <v>13000</v>
      </c>
      <c r="E39" s="17">
        <f>IF(A39&gt;0,C39*'Step Up Feature'!$C$10*30/360,"")</f>
        <v>9443.9371693540597</v>
      </c>
      <c r="F39" s="16"/>
      <c r="G39" s="17">
        <f t="shared" si="3"/>
        <v>912266.19702110044</v>
      </c>
      <c r="H39" s="17">
        <f>IF(A39&gt;0,'Step Up Feature'!$D$13,"")</f>
        <v>6400</v>
      </c>
      <c r="I39" s="17">
        <f>IF(A39&gt;0,G39*'Step Up Feature'!$C$10*30/360,"")</f>
        <v>4649.3229141435349</v>
      </c>
      <c r="J39" s="16"/>
      <c r="K39" s="17">
        <f t="shared" si="4"/>
        <v>-102400</v>
      </c>
      <c r="L39" s="17">
        <f t="shared" si="0"/>
        <v>6400</v>
      </c>
      <c r="M39" s="19">
        <f>IF(A39&gt;0,K39*'Step Up Feature'!$H$16*30/360,"")</f>
        <v>0</v>
      </c>
      <c r="N39" s="16">
        <f>IF(COUNT($A$23:A38)&gt;='Step Up Feature'!$C$8,0,'Step Up Feature'!A38+1)</f>
        <v>17</v>
      </c>
      <c r="O39" s="17">
        <f t="shared" si="5"/>
        <v>-102400</v>
      </c>
      <c r="P39" s="17">
        <f t="shared" si="6"/>
        <v>6400</v>
      </c>
      <c r="Q39" s="19">
        <f t="shared" si="1"/>
        <v>0</v>
      </c>
      <c r="R39" s="16"/>
      <c r="Z39" s="3">
        <v>61</v>
      </c>
      <c r="AA39" s="6">
        <v>3.5000000000000003E-2</v>
      </c>
      <c r="AB39" s="6">
        <v>0.05</v>
      </c>
      <c r="AC39" s="6">
        <v>3.7499999999999999E-2</v>
      </c>
    </row>
    <row r="40" spans="1:29" x14ac:dyDescent="0.25">
      <c r="A40" s="5">
        <f>IF(COUNT($A$23:A39)&gt;='Step Up Feature'!$C$8,0,'Step Up Feature'!A39+1)</f>
        <v>18</v>
      </c>
      <c r="B40" s="15"/>
      <c r="C40" s="17">
        <f t="shared" si="2"/>
        <v>1849484.649868465</v>
      </c>
      <c r="D40" s="17">
        <f>IF(A40&gt;0,'Step Up Feature'!$C$13,"")</f>
        <v>13000</v>
      </c>
      <c r="E40" s="17">
        <f>IF(A40&gt;0,C40*'Step Up Feature'!$C$10*30/360,"")</f>
        <v>9425.8138579164079</v>
      </c>
      <c r="F40" s="16"/>
      <c r="G40" s="17">
        <f t="shared" si="3"/>
        <v>910515.519935244</v>
      </c>
      <c r="H40" s="17">
        <f>IF(A40&gt;0,'Step Up Feature'!$D$13,"")</f>
        <v>6400</v>
      </c>
      <c r="I40" s="17">
        <f>IF(A40&gt;0,G40*'Step Up Feature'!$C$10*30/360,"")</f>
        <v>4640.4006685126915</v>
      </c>
      <c r="J40" s="16"/>
      <c r="K40" s="17">
        <f t="shared" si="4"/>
        <v>-108800</v>
      </c>
      <c r="L40" s="17">
        <f t="shared" si="0"/>
        <v>6400</v>
      </c>
      <c r="M40" s="19">
        <f>IF(A40&gt;0,K40*'Step Up Feature'!$H$16*30/360,"")</f>
        <v>0</v>
      </c>
      <c r="N40" s="16">
        <f>IF(COUNT($A$23:A39)&gt;='Step Up Feature'!$C$8,0,'Step Up Feature'!A39+1)</f>
        <v>18</v>
      </c>
      <c r="O40" s="17">
        <f t="shared" si="5"/>
        <v>-108800</v>
      </c>
      <c r="P40" s="17">
        <f t="shared" si="6"/>
        <v>6400</v>
      </c>
      <c r="Q40" s="19">
        <f t="shared" si="1"/>
        <v>0</v>
      </c>
      <c r="R40" s="16"/>
      <c r="Z40" s="3">
        <v>62</v>
      </c>
      <c r="AA40" s="6">
        <v>3.5000000000000003E-2</v>
      </c>
      <c r="AB40" s="6">
        <v>0.05</v>
      </c>
      <c r="AC40" s="6">
        <v>3.7499999999999999E-2</v>
      </c>
    </row>
    <row r="41" spans="1:29" x14ac:dyDescent="0.25">
      <c r="A41" s="5">
        <f>IF(COUNT($A$23:A40)&gt;='Step Up Feature'!$C$8,0,'Step Up Feature'!A40+1)</f>
        <v>19</v>
      </c>
      <c r="B41" s="15"/>
      <c r="C41" s="17">
        <f t="shared" si="2"/>
        <v>1845910.4637263815</v>
      </c>
      <c r="D41" s="17">
        <f>IF(A41&gt;0,'Step Up Feature'!$C$13,"")</f>
        <v>13000</v>
      </c>
      <c r="E41" s="17">
        <f>IF(A41&gt;0,C41*'Step Up Feature'!$C$10*30/360,"")</f>
        <v>9407.5981818516084</v>
      </c>
      <c r="F41" s="16"/>
      <c r="G41" s="17">
        <f t="shared" si="3"/>
        <v>908755.92060375668</v>
      </c>
      <c r="H41" s="17">
        <f>IF(A41&gt;0,'Step Up Feature'!$D$13,"")</f>
        <v>6400</v>
      </c>
      <c r="I41" s="17">
        <f>IF(A41&gt;0,G41*'Step Up Feature'!$C$10*30/360,"")</f>
        <v>4631.4329510654061</v>
      </c>
      <c r="J41" s="16"/>
      <c r="K41" s="17">
        <f t="shared" si="4"/>
        <v>-115200</v>
      </c>
      <c r="L41" s="17">
        <f t="shared" si="0"/>
        <v>6400</v>
      </c>
      <c r="M41" s="19">
        <f>IF(A41&gt;0,K41*'Step Up Feature'!$H$16*30/360,"")</f>
        <v>0</v>
      </c>
      <c r="N41" s="16">
        <f>IF(COUNT($A$23:A40)&gt;='Step Up Feature'!$C$8,0,'Step Up Feature'!A40+1)</f>
        <v>19</v>
      </c>
      <c r="O41" s="17">
        <f t="shared" si="5"/>
        <v>-115200</v>
      </c>
      <c r="P41" s="17">
        <f t="shared" si="6"/>
        <v>6400</v>
      </c>
      <c r="Q41" s="19">
        <f t="shared" si="1"/>
        <v>0</v>
      </c>
      <c r="R41" s="16"/>
      <c r="Z41" s="3">
        <v>63</v>
      </c>
      <c r="AA41" s="6">
        <v>3.5000000000000003E-2</v>
      </c>
      <c r="AB41" s="6">
        <v>0.05</v>
      </c>
      <c r="AC41" s="6">
        <v>3.7499999999999999E-2</v>
      </c>
    </row>
    <row r="42" spans="1:29" x14ac:dyDescent="0.25">
      <c r="A42" s="5">
        <f>IF(COUNT($A$23:A41)&gt;='Step Up Feature'!$C$8,0,'Step Up Feature'!A41+1)</f>
        <v>20</v>
      </c>
      <c r="B42" s="15"/>
      <c r="C42" s="17">
        <f t="shared" si="2"/>
        <v>1842318.0619082332</v>
      </c>
      <c r="D42" s="17">
        <f>IF(A42&gt;0,'Step Up Feature'!$C$13,"")</f>
        <v>13000</v>
      </c>
      <c r="E42" s="17">
        <f>IF(A42&gt;0,C42*'Step Up Feature'!$C$10*30/360,"")</f>
        <v>9389.2896704275663</v>
      </c>
      <c r="F42" s="16"/>
      <c r="G42" s="17">
        <f t="shared" si="3"/>
        <v>906987.35355482204</v>
      </c>
      <c r="H42" s="17">
        <f>IF(A42&gt;0,'Step Up Feature'!$D$13,"")</f>
        <v>6400</v>
      </c>
      <c r="I42" s="17">
        <f>IF(A42&gt;0,G42*'Step Up Feature'!$C$10*30/360,"")</f>
        <v>4622.4195300566462</v>
      </c>
      <c r="J42" s="16"/>
      <c r="K42" s="17">
        <f t="shared" si="4"/>
        <v>-121600</v>
      </c>
      <c r="L42" s="17">
        <f t="shared" si="0"/>
        <v>6400</v>
      </c>
      <c r="M42" s="19">
        <f>IF(A42&gt;0,K42*'Step Up Feature'!$H$16*30/360,"")</f>
        <v>0</v>
      </c>
      <c r="N42" s="16">
        <f>IF(COUNT($A$23:A41)&gt;='Step Up Feature'!$C$8,0,'Step Up Feature'!A41+1)</f>
        <v>20</v>
      </c>
      <c r="O42" s="17">
        <f t="shared" si="5"/>
        <v>-121600</v>
      </c>
      <c r="P42" s="17">
        <f t="shared" si="6"/>
        <v>6400</v>
      </c>
      <c r="Q42" s="19">
        <f t="shared" si="1"/>
        <v>0</v>
      </c>
      <c r="R42" s="16"/>
      <c r="Z42" s="3">
        <v>64</v>
      </c>
      <c r="AA42" s="6">
        <v>3.5000000000000003E-2</v>
      </c>
      <c r="AB42" s="6">
        <v>0.05</v>
      </c>
      <c r="AC42" s="6">
        <v>3.7499999999999999E-2</v>
      </c>
    </row>
    <row r="43" spans="1:29" x14ac:dyDescent="0.25">
      <c r="A43" s="5">
        <f>IF(COUNT($A$23:A42)&gt;='Step Up Feature'!$C$8,0,'Step Up Feature'!A42+1)</f>
        <v>21</v>
      </c>
      <c r="B43" s="15"/>
      <c r="C43" s="17">
        <f t="shared" si="2"/>
        <v>1838707.3515786608</v>
      </c>
      <c r="D43" s="17">
        <f>IF(A43&gt;0,'Step Up Feature'!$C$13,"")</f>
        <v>13000</v>
      </c>
      <c r="E43" s="17">
        <f>IF(A43&gt;0,C43*'Step Up Feature'!$C$10*30/360,"")</f>
        <v>9370.8878505131252</v>
      </c>
      <c r="F43" s="16"/>
      <c r="G43" s="17">
        <f t="shared" si="3"/>
        <v>905209.77308487869</v>
      </c>
      <c r="H43" s="17">
        <f>IF(A43&gt;0,'Step Up Feature'!$D$13,"")</f>
        <v>6400</v>
      </c>
      <c r="I43" s="17">
        <f>IF(A43&gt;0,G43*'Step Up Feature'!$C$10*30/360,"")</f>
        <v>4613.3601725603057</v>
      </c>
      <c r="J43" s="16"/>
      <c r="K43" s="17">
        <f t="shared" si="4"/>
        <v>-128000</v>
      </c>
      <c r="L43" s="17">
        <f t="shared" si="0"/>
        <v>6400</v>
      </c>
      <c r="M43" s="19">
        <f>IF(A43&gt;0,K43*'Step Up Feature'!$H$16*30/360,"")</f>
        <v>0</v>
      </c>
      <c r="N43" s="16">
        <f>IF(COUNT($A$23:A42)&gt;='Step Up Feature'!$C$8,0,'Step Up Feature'!A42+1)</f>
        <v>21</v>
      </c>
      <c r="O43" s="17">
        <f t="shared" si="5"/>
        <v>-128000</v>
      </c>
      <c r="P43" s="17">
        <f t="shared" si="6"/>
        <v>6400</v>
      </c>
      <c r="Q43" s="19">
        <f t="shared" si="1"/>
        <v>0</v>
      </c>
      <c r="R43" s="16"/>
      <c r="Z43" s="3">
        <v>65</v>
      </c>
      <c r="AA43" s="6">
        <v>3.5000000000000003E-2</v>
      </c>
      <c r="AB43" s="6">
        <v>0.05</v>
      </c>
      <c r="AC43" s="6">
        <v>3.7499999999999999E-2</v>
      </c>
    </row>
    <row r="44" spans="1:29" x14ac:dyDescent="0.25">
      <c r="A44" s="5">
        <f>IF(COUNT($A$23:A43)&gt;='Step Up Feature'!$C$8,0,'Step Up Feature'!A43+1)</f>
        <v>22</v>
      </c>
      <c r="B44" s="15"/>
      <c r="C44" s="17">
        <f t="shared" si="2"/>
        <v>1835078.239429174</v>
      </c>
      <c r="D44" s="17">
        <f>IF(A44&gt;0,'Step Up Feature'!$C$13,"")</f>
        <v>13000</v>
      </c>
      <c r="E44" s="17">
        <f>IF(A44&gt;0,C44*'Step Up Feature'!$C$10*30/360,"")</f>
        <v>9352.3922465658306</v>
      </c>
      <c r="F44" s="16"/>
      <c r="G44" s="17">
        <f t="shared" si="3"/>
        <v>903423.13325743901</v>
      </c>
      <c r="H44" s="17">
        <f>IF(A44&gt;0,'Step Up Feature'!$D$13,"")</f>
        <v>6400</v>
      </c>
      <c r="I44" s="17">
        <f>IF(A44&gt;0,G44*'Step Up Feature'!$C$10*30/360,"")</f>
        <v>4604.2546444631753</v>
      </c>
      <c r="J44" s="16"/>
      <c r="K44" s="17">
        <f t="shared" si="4"/>
        <v>-134400</v>
      </c>
      <c r="L44" s="17">
        <f t="shared" si="0"/>
        <v>6400</v>
      </c>
      <c r="M44" s="19">
        <f>IF(A44&gt;0,K44*'Step Up Feature'!$H$16*30/360,"")</f>
        <v>0</v>
      </c>
      <c r="N44" s="16">
        <f>IF(COUNT($A$23:A43)&gt;='Step Up Feature'!$C$8,0,'Step Up Feature'!A43+1)</f>
        <v>22</v>
      </c>
      <c r="O44" s="17">
        <f t="shared" si="5"/>
        <v>-134400</v>
      </c>
      <c r="P44" s="17">
        <f t="shared" si="6"/>
        <v>6400</v>
      </c>
      <c r="Q44" s="19">
        <f t="shared" si="1"/>
        <v>0</v>
      </c>
      <c r="R44" s="16"/>
      <c r="Z44" s="3">
        <v>66</v>
      </c>
      <c r="AA44" s="6">
        <v>3.5000000000000003E-2</v>
      </c>
      <c r="AB44" s="6">
        <v>0.05</v>
      </c>
      <c r="AC44" s="6">
        <v>3.7499999999999999E-2</v>
      </c>
    </row>
    <row r="45" spans="1:29" x14ac:dyDescent="0.25">
      <c r="A45" s="5">
        <f>IF(COUNT($A$23:A44)&gt;='Step Up Feature'!$C$8,0,'Step Up Feature'!A44+1)</f>
        <v>23</v>
      </c>
      <c r="B45" s="15"/>
      <c r="C45" s="17">
        <f t="shared" si="2"/>
        <v>1831430.6316757398</v>
      </c>
      <c r="D45" s="17">
        <f>IF(A45&gt;0,'Step Up Feature'!$C$13,"")</f>
        <v>13000</v>
      </c>
      <c r="E45" s="17">
        <f>IF(A45&gt;0,C45*'Step Up Feature'!$C$10*30/360,"")</f>
        <v>9333.8023806196561</v>
      </c>
      <c r="F45" s="16"/>
      <c r="G45" s="17">
        <f t="shared" si="3"/>
        <v>901627.3879019022</v>
      </c>
      <c r="H45" s="17">
        <f>IF(A45&gt;0,'Step Up Feature'!$D$13,"")</f>
        <v>6400</v>
      </c>
      <c r="I45" s="17">
        <f>IF(A45&gt;0,G45*'Step Up Feature'!$C$10*30/360,"")</f>
        <v>4595.1027104589048</v>
      </c>
      <c r="J45" s="16"/>
      <c r="K45" s="17">
        <f t="shared" si="4"/>
        <v>-140800</v>
      </c>
      <c r="L45" s="17">
        <f t="shared" si="0"/>
        <v>6400</v>
      </c>
      <c r="M45" s="19">
        <f>IF(A45&gt;0,K45*'Step Up Feature'!$H$16*30/360,"")</f>
        <v>0</v>
      </c>
      <c r="N45" s="16">
        <f>IF(COUNT($A$23:A44)&gt;='Step Up Feature'!$C$8,0,'Step Up Feature'!A44+1)</f>
        <v>23</v>
      </c>
      <c r="O45" s="17">
        <f t="shared" si="5"/>
        <v>-140800</v>
      </c>
      <c r="P45" s="17">
        <f t="shared" si="6"/>
        <v>6400</v>
      </c>
      <c r="Q45" s="19">
        <f t="shared" si="1"/>
        <v>0</v>
      </c>
      <c r="R45" s="16"/>
      <c r="Z45" s="3">
        <v>67</v>
      </c>
      <c r="AA45" s="6">
        <v>3.5000000000000003E-2</v>
      </c>
      <c r="AB45" s="6">
        <v>0.05</v>
      </c>
      <c r="AC45" s="6">
        <v>3.7499999999999999E-2</v>
      </c>
    </row>
    <row r="46" spans="1:29" x14ac:dyDescent="0.25">
      <c r="A46" s="5">
        <f>IF(COUNT($A$23:A45)&gt;='Step Up Feature'!$C$8,0,'Step Up Feature'!A45+1)</f>
        <v>24</v>
      </c>
      <c r="B46" s="15"/>
      <c r="C46" s="17">
        <f t="shared" si="2"/>
        <v>1827764.4340563593</v>
      </c>
      <c r="D46" s="17">
        <f>IF(A46&gt;0,'Step Up Feature'!$C$13,"")</f>
        <v>13000</v>
      </c>
      <c r="E46" s="17">
        <f>IF(A46&gt;0,C46*'Step Up Feature'!$C$10*30/360,"")</f>
        <v>9315.117772272637</v>
      </c>
      <c r="F46" s="16"/>
      <c r="G46" s="17">
        <f t="shared" si="3"/>
        <v>899822.49061236111</v>
      </c>
      <c r="H46" s="17">
        <f>IF(A46&gt;0,'Step Up Feature'!$D$13,"")</f>
        <v>6400</v>
      </c>
      <c r="I46" s="17">
        <f>IF(A46&gt;0,G46*'Step Up Feature'!$C$10*30/360,"")</f>
        <v>4585.9041340419108</v>
      </c>
      <c r="J46" s="16"/>
      <c r="K46" s="17">
        <f t="shared" si="4"/>
        <v>-147200</v>
      </c>
      <c r="L46" s="17">
        <f t="shared" si="0"/>
        <v>6400</v>
      </c>
      <c r="M46" s="19">
        <f>IF(A46&gt;0,K46*'Step Up Feature'!$H$16*30/360,"")</f>
        <v>0</v>
      </c>
      <c r="N46" s="16">
        <f>IF(COUNT($A$23:A45)&gt;='Step Up Feature'!$C$8,0,'Step Up Feature'!A45+1)</f>
        <v>24</v>
      </c>
      <c r="O46" s="17">
        <f t="shared" si="5"/>
        <v>-147200</v>
      </c>
      <c r="P46" s="17">
        <f t="shared" si="6"/>
        <v>6400</v>
      </c>
      <c r="Q46" s="19">
        <f t="shared" si="1"/>
        <v>0</v>
      </c>
      <c r="R46" s="16"/>
      <c r="Z46" s="3">
        <v>68</v>
      </c>
      <c r="AA46" s="6">
        <v>3.5000000000000003E-2</v>
      </c>
      <c r="AB46" s="6">
        <v>0.05</v>
      </c>
      <c r="AC46" s="6">
        <v>3.7499999999999999E-2</v>
      </c>
    </row>
    <row r="47" spans="1:29" x14ac:dyDescent="0.25">
      <c r="A47" s="5">
        <f>IF(COUNT($A$23:A46)&gt;='Step Up Feature'!$C$8,0,'Step Up Feature'!A46+1)</f>
        <v>25</v>
      </c>
      <c r="B47" s="15"/>
      <c r="C47" s="17">
        <f t="shared" si="2"/>
        <v>1824079.5518286319</v>
      </c>
      <c r="D47" s="17">
        <f>IF(A47&gt;0,'Step Up Feature'!$C$13,"")</f>
        <v>13000</v>
      </c>
      <c r="E47" s="17">
        <f>IF(A47&gt;0,C47*'Step Up Feature'!$C$10*30/360,"")</f>
        <v>9296.3379386744637</v>
      </c>
      <c r="F47" s="16"/>
      <c r="G47" s="17">
        <f t="shared" si="3"/>
        <v>898008.39474640298</v>
      </c>
      <c r="H47" s="17">
        <f>IF(A47&gt;0,'Step Up Feature'!$D$13,"")</f>
        <v>6400</v>
      </c>
      <c r="I47" s="17">
        <f>IF(A47&gt;0,G47*'Step Up Feature'!$C$10*30/360,"")</f>
        <v>4576.6586775012729</v>
      </c>
      <c r="J47" s="16"/>
      <c r="K47" s="17">
        <f t="shared" si="4"/>
        <v>-153600</v>
      </c>
      <c r="L47" s="17">
        <f t="shared" si="0"/>
        <v>6400</v>
      </c>
      <c r="M47" s="19">
        <f>IF(A47&gt;0,K47*'Step Up Feature'!$H$16*30/360,"")</f>
        <v>0</v>
      </c>
      <c r="N47" s="16">
        <f>IF(COUNT($A$23:A46)&gt;='Step Up Feature'!$C$8,0,'Step Up Feature'!A46+1)</f>
        <v>25</v>
      </c>
      <c r="O47" s="17">
        <f t="shared" si="5"/>
        <v>-153600</v>
      </c>
      <c r="P47" s="17">
        <f t="shared" si="6"/>
        <v>6400</v>
      </c>
      <c r="Q47" s="19">
        <f t="shared" si="1"/>
        <v>0</v>
      </c>
      <c r="R47" s="16"/>
      <c r="Z47" s="3">
        <v>69</v>
      </c>
      <c r="AA47" s="6">
        <v>3.5000000000000003E-2</v>
      </c>
      <c r="AB47" s="6">
        <v>0.05</v>
      </c>
      <c r="AC47" s="6">
        <v>3.7499999999999999E-2</v>
      </c>
    </row>
    <row r="48" spans="1:29" x14ac:dyDescent="0.25">
      <c r="A48" s="5">
        <f>IF(COUNT($A$23:A47)&gt;='Step Up Feature'!$C$8,0,'Step Up Feature'!A47+1)</f>
        <v>26</v>
      </c>
      <c r="B48" s="15"/>
      <c r="C48" s="17">
        <f t="shared" si="2"/>
        <v>1820375.8897673064</v>
      </c>
      <c r="D48" s="17">
        <f>IF(A48&gt;0,'Step Up Feature'!$C$13,"")</f>
        <v>13000</v>
      </c>
      <c r="E48" s="17">
        <f>IF(A48&gt;0,C48*'Step Up Feature'!$C$10*30/360,"")</f>
        <v>9277.4623945140065</v>
      </c>
      <c r="F48" s="16"/>
      <c r="G48" s="17">
        <f t="shared" si="3"/>
        <v>896185.05342390423</v>
      </c>
      <c r="H48" s="17">
        <f>IF(A48&gt;0,'Step Up Feature'!$D$13,"")</f>
        <v>6400</v>
      </c>
      <c r="I48" s="17">
        <f>IF(A48&gt;0,G48*'Step Up Feature'!$C$10*30/360,"")</f>
        <v>4567.3661019145857</v>
      </c>
      <c r="J48" s="16"/>
      <c r="K48" s="17">
        <f t="shared" si="4"/>
        <v>-160000</v>
      </c>
      <c r="L48" s="17">
        <f t="shared" si="0"/>
        <v>6400</v>
      </c>
      <c r="M48" s="19">
        <f>IF(A48&gt;0,K48*'Step Up Feature'!$H$16*30/360,"")</f>
        <v>0</v>
      </c>
      <c r="N48" s="16">
        <f>IF(COUNT($A$23:A47)&gt;='Step Up Feature'!$C$8,0,'Step Up Feature'!A47+1)</f>
        <v>26</v>
      </c>
      <c r="O48" s="17">
        <f t="shared" si="5"/>
        <v>-160000</v>
      </c>
      <c r="P48" s="17">
        <f t="shared" si="6"/>
        <v>6400</v>
      </c>
      <c r="Q48" s="19">
        <f t="shared" si="1"/>
        <v>0</v>
      </c>
      <c r="R48" s="16"/>
      <c r="Z48" s="3">
        <v>70</v>
      </c>
      <c r="AA48" s="6">
        <v>3.5000000000000003E-2</v>
      </c>
      <c r="AB48" s="6">
        <v>0.05</v>
      </c>
      <c r="AC48" s="6">
        <v>3.7499999999999999E-2</v>
      </c>
    </row>
    <row r="49" spans="1:29" x14ac:dyDescent="0.25">
      <c r="A49" s="5">
        <f>IF(COUNT($A$23:A48)&gt;='Step Up Feature'!$C$8,0,'Step Up Feature'!A48+1)</f>
        <v>27</v>
      </c>
      <c r="B49" s="15"/>
      <c r="C49" s="17">
        <f t="shared" si="2"/>
        <v>1816653.3521618205</v>
      </c>
      <c r="D49" s="17">
        <f>IF(A49&gt;0,'Step Up Feature'!$C$13,"")</f>
        <v>13000</v>
      </c>
      <c r="E49" s="17">
        <f>IF(A49&gt;0,C49*'Step Up Feature'!$C$10*30/360,"")</f>
        <v>9258.4906520067634</v>
      </c>
      <c r="F49" s="16"/>
      <c r="G49" s="17">
        <f t="shared" si="3"/>
        <v>894352.41952581878</v>
      </c>
      <c r="H49" s="17">
        <f>IF(A49&gt;0,'Step Up Feature'!$D$13,"")</f>
        <v>6400</v>
      </c>
      <c r="I49" s="17">
        <f>IF(A49&gt;0,G49*'Step Up Feature'!$C$10*30/360,"")</f>
        <v>4558.0261671417884</v>
      </c>
      <c r="J49" s="16"/>
      <c r="K49" s="17">
        <f t="shared" si="4"/>
        <v>-166400</v>
      </c>
      <c r="L49" s="17">
        <f t="shared" si="0"/>
        <v>6400</v>
      </c>
      <c r="M49" s="19">
        <f>IF(A49&gt;0,K49*'Step Up Feature'!$H$16*30/360,"")</f>
        <v>0</v>
      </c>
      <c r="N49" s="16">
        <f>IF(COUNT($A$23:A48)&gt;='Step Up Feature'!$C$8,0,'Step Up Feature'!A48+1)</f>
        <v>27</v>
      </c>
      <c r="O49" s="17">
        <f t="shared" si="5"/>
        <v>-166400</v>
      </c>
      <c r="P49" s="17">
        <f t="shared" si="6"/>
        <v>6400</v>
      </c>
      <c r="Q49" s="19">
        <f t="shared" si="1"/>
        <v>0</v>
      </c>
      <c r="R49" s="16"/>
      <c r="Z49" s="3">
        <v>71</v>
      </c>
      <c r="AA49" s="6">
        <v>3.5000000000000003E-2</v>
      </c>
      <c r="AB49" s="6">
        <v>0.05</v>
      </c>
      <c r="AC49" s="6">
        <v>3.7499999999999999E-2</v>
      </c>
    </row>
    <row r="50" spans="1:29" x14ac:dyDescent="0.25">
      <c r="A50" s="5">
        <f>IF(COUNT($A$23:A49)&gt;='Step Up Feature'!$C$8,0,'Step Up Feature'!A49+1)</f>
        <v>28</v>
      </c>
      <c r="B50" s="15"/>
      <c r="C50" s="17">
        <f t="shared" si="2"/>
        <v>1812911.8428138273</v>
      </c>
      <c r="D50" s="17">
        <f>IF(A50&gt;0,'Step Up Feature'!$C$13,"")</f>
        <v>13000</v>
      </c>
      <c r="E50" s="17">
        <f>IF(A50&gt;0,C50*'Step Up Feature'!$C$10*30/360,"")</f>
        <v>9239.422220882263</v>
      </c>
      <c r="F50" s="16"/>
      <c r="G50" s="17">
        <f t="shared" si="3"/>
        <v>892510.44569296052</v>
      </c>
      <c r="H50" s="17">
        <f>IF(A50&gt;0,'Step Up Feature'!$D$13,"")</f>
        <v>6400</v>
      </c>
      <c r="I50" s="17">
        <f>IF(A50&gt;0,G50*'Step Up Feature'!$C$10*30/360,"")</f>
        <v>4548.638631818957</v>
      </c>
      <c r="J50" s="16"/>
      <c r="K50" s="17">
        <f t="shared" si="4"/>
        <v>-172800</v>
      </c>
      <c r="L50" s="17">
        <f t="shared" si="0"/>
        <v>6400</v>
      </c>
      <c r="M50" s="19">
        <f>IF(A50&gt;0,K50*'Step Up Feature'!$H$16*30/360,"")</f>
        <v>0</v>
      </c>
      <c r="N50" s="16">
        <f>IF(COUNT($A$23:A49)&gt;='Step Up Feature'!$C$8,0,'Step Up Feature'!A49+1)</f>
        <v>28</v>
      </c>
      <c r="O50" s="17">
        <f t="shared" si="5"/>
        <v>-172800</v>
      </c>
      <c r="P50" s="17">
        <f t="shared" si="6"/>
        <v>6400</v>
      </c>
      <c r="Q50" s="19">
        <f t="shared" si="1"/>
        <v>0</v>
      </c>
      <c r="R50" s="16"/>
      <c r="Z50" s="3">
        <v>72</v>
      </c>
      <c r="AA50" s="6">
        <v>3.5000000000000003E-2</v>
      </c>
      <c r="AB50" s="6">
        <v>0.05</v>
      </c>
      <c r="AC50" s="6">
        <v>3.7499999999999999E-2</v>
      </c>
    </row>
    <row r="51" spans="1:29" x14ac:dyDescent="0.25">
      <c r="A51" s="5">
        <f>IF(COUNT($A$23:A50)&gt;='Step Up Feature'!$C$8,0,'Step Up Feature'!A50+1)</f>
        <v>29</v>
      </c>
      <c r="B51" s="15"/>
      <c r="C51" s="17">
        <f t="shared" si="2"/>
        <v>1809151.2650347096</v>
      </c>
      <c r="D51" s="17">
        <f>IF(A51&gt;0,'Step Up Feature'!$C$13,"")</f>
        <v>13000</v>
      </c>
      <c r="E51" s="17">
        <f>IF(A51&gt;0,C51*'Step Up Feature'!$C$10*30/360,"")</f>
        <v>9220.2566083713918</v>
      </c>
      <c r="F51" s="16"/>
      <c r="G51" s="17">
        <f t="shared" si="3"/>
        <v>890659.08432477945</v>
      </c>
      <c r="H51" s="17">
        <f>IF(A51&gt;0,'Step Up Feature'!$D$13,"")</f>
        <v>6400</v>
      </c>
      <c r="I51" s="17">
        <f>IF(A51&gt;0,G51*'Step Up Feature'!$C$10*30/360,"")</f>
        <v>4539.2032533520669</v>
      </c>
      <c r="J51" s="16"/>
      <c r="K51" s="17">
        <f t="shared" si="4"/>
        <v>-179200</v>
      </c>
      <c r="L51" s="17">
        <f t="shared" si="0"/>
        <v>6400</v>
      </c>
      <c r="M51" s="19">
        <f>IF(A51&gt;0,K51*'Step Up Feature'!$H$16*30/360,"")</f>
        <v>0</v>
      </c>
      <c r="N51" s="16">
        <f>IF(COUNT($A$23:A50)&gt;='Step Up Feature'!$C$8,0,'Step Up Feature'!A50+1)</f>
        <v>29</v>
      </c>
      <c r="O51" s="17">
        <f t="shared" si="5"/>
        <v>-179200</v>
      </c>
      <c r="P51" s="17">
        <f t="shared" si="6"/>
        <v>6400</v>
      </c>
      <c r="Q51" s="19">
        <f t="shared" si="1"/>
        <v>0</v>
      </c>
      <c r="R51" s="16"/>
      <c r="Z51" s="3">
        <v>73</v>
      </c>
      <c r="AA51" s="6">
        <v>3.5000000000000003E-2</v>
      </c>
      <c r="AB51" s="6">
        <v>0.05</v>
      </c>
      <c r="AC51" s="6">
        <v>3.7499999999999999E-2</v>
      </c>
    </row>
    <row r="52" spans="1:29" x14ac:dyDescent="0.25">
      <c r="A52" s="5">
        <f>IF(COUNT($A$23:A51)&gt;='Step Up Feature'!$C$8,0,'Step Up Feature'!A51+1)</f>
        <v>30</v>
      </c>
      <c r="B52" s="15"/>
      <c r="C52" s="17">
        <f t="shared" si="2"/>
        <v>1805371.521643081</v>
      </c>
      <c r="D52" s="17">
        <f>IF(A52&gt;0,'Step Up Feature'!$C$13,"")</f>
        <v>13000</v>
      </c>
      <c r="E52" s="17">
        <f>IF(A52&gt;0,C52*'Step Up Feature'!$C$10*30/360,"")</f>
        <v>9200.993319193667</v>
      </c>
      <c r="F52" s="16"/>
      <c r="G52" s="17">
        <f t="shared" si="3"/>
        <v>888798.28757813154</v>
      </c>
      <c r="H52" s="17">
        <f>IF(A52&gt;0,'Step Up Feature'!$D$13,"")</f>
        <v>6400</v>
      </c>
      <c r="I52" s="17">
        <f>IF(A52&gt;0,G52*'Step Up Feature'!$C$10*30/360,"")</f>
        <v>4529.7197879107252</v>
      </c>
      <c r="J52" s="16"/>
      <c r="K52" s="17">
        <f t="shared" si="4"/>
        <v>-185600</v>
      </c>
      <c r="L52" s="17">
        <f t="shared" si="0"/>
        <v>6400</v>
      </c>
      <c r="M52" s="19">
        <f>IF(A52&gt;0,K52*'Step Up Feature'!$H$16*30/360,"")</f>
        <v>0</v>
      </c>
      <c r="N52" s="16">
        <f>IF(COUNT($A$23:A51)&gt;='Step Up Feature'!$C$8,0,'Step Up Feature'!A51+1)</f>
        <v>30</v>
      </c>
      <c r="O52" s="17">
        <f t="shared" si="5"/>
        <v>-185600</v>
      </c>
      <c r="P52" s="17">
        <f t="shared" si="6"/>
        <v>6400</v>
      </c>
      <c r="Q52" s="19">
        <f t="shared" si="1"/>
        <v>0</v>
      </c>
      <c r="R52" s="16"/>
      <c r="Z52" s="3">
        <v>74</v>
      </c>
      <c r="AA52" s="6">
        <v>3.5000000000000003E-2</v>
      </c>
      <c r="AB52" s="6">
        <v>0.05</v>
      </c>
      <c r="AC52" s="6">
        <v>3.7499999999999999E-2</v>
      </c>
    </row>
    <row r="53" spans="1:29" x14ac:dyDescent="0.25">
      <c r="A53" s="5">
        <f>IF(COUNT($A$23:A52)&gt;='Step Up Feature'!$C$8,0,'Step Up Feature'!A52+1)</f>
        <v>31</v>
      </c>
      <c r="B53" s="15"/>
      <c r="C53" s="17">
        <f t="shared" si="2"/>
        <v>1801572.5149622746</v>
      </c>
      <c r="D53" s="17">
        <f>IF(A53&gt;0,'Step Up Feature'!$C$13,"")</f>
        <v>13000</v>
      </c>
      <c r="E53" s="17">
        <f>IF(A53&gt;0,C53*'Step Up Feature'!$C$10*30/360,"")</f>
        <v>9181.6318555444232</v>
      </c>
      <c r="F53" s="16"/>
      <c r="G53" s="17">
        <f t="shared" si="3"/>
        <v>886928.00736604223</v>
      </c>
      <c r="H53" s="17">
        <f>IF(A53&gt;0,'Step Up Feature'!$D$13,"")</f>
        <v>6400</v>
      </c>
      <c r="I53" s="17">
        <f>IF(A53&gt;0,G53*'Step Up Feature'!$C$10*30/360,"")</f>
        <v>4520.1879904218667</v>
      </c>
      <c r="J53" s="16"/>
      <c r="K53" s="17">
        <f t="shared" si="4"/>
        <v>-192000</v>
      </c>
      <c r="L53" s="17">
        <f t="shared" si="0"/>
        <v>6400</v>
      </c>
      <c r="M53" s="19">
        <f>IF(A53&gt;0,K53*'Step Up Feature'!$H$16*30/360,"")</f>
        <v>0</v>
      </c>
      <c r="N53" s="16">
        <f>IF(COUNT($A$23:A52)&gt;='Step Up Feature'!$C$8,0,'Step Up Feature'!A52+1)</f>
        <v>31</v>
      </c>
      <c r="O53" s="17">
        <f t="shared" si="5"/>
        <v>-192000</v>
      </c>
      <c r="P53" s="17">
        <f t="shared" si="6"/>
        <v>6400</v>
      </c>
      <c r="Q53" s="19">
        <f t="shared" si="1"/>
        <v>0</v>
      </c>
      <c r="R53" s="16"/>
      <c r="Z53" s="3">
        <v>75</v>
      </c>
      <c r="AA53" s="6">
        <v>3.5000000000000003E-2</v>
      </c>
      <c r="AB53" s="6">
        <v>0.05</v>
      </c>
      <c r="AC53" s="6">
        <v>3.7499999999999999E-2</v>
      </c>
    </row>
    <row r="54" spans="1:29" x14ac:dyDescent="0.25">
      <c r="A54" s="5">
        <f>IF(COUNT($A$23:A53)&gt;='Step Up Feature'!$C$8,0,'Step Up Feature'!A53+1)</f>
        <v>32</v>
      </c>
      <c r="B54" s="15"/>
      <c r="C54" s="17">
        <f t="shared" si="2"/>
        <v>1797754.146817819</v>
      </c>
      <c r="D54" s="17">
        <f>IF(A54&gt;0,'Step Up Feature'!$C$13,"")</f>
        <v>13000</v>
      </c>
      <c r="E54" s="17">
        <f>IF(A54&gt;0,C54*'Step Up Feature'!$C$10*30/360,"")</f>
        <v>9162.1717170819629</v>
      </c>
      <c r="F54" s="16"/>
      <c r="G54" s="17">
        <f t="shared" si="3"/>
        <v>885048.19535646413</v>
      </c>
      <c r="H54" s="17">
        <f>IF(A54&gt;0,'Step Up Feature'!$D$13,"")</f>
        <v>6400</v>
      </c>
      <c r="I54" s="17">
        <f>IF(A54&gt;0,G54*'Step Up Feature'!$C$10*30/360,"")</f>
        <v>4510.6076145634242</v>
      </c>
      <c r="J54" s="16"/>
      <c r="K54" s="17">
        <f t="shared" si="4"/>
        <v>-198400</v>
      </c>
      <c r="L54" s="17">
        <f t="shared" si="0"/>
        <v>6400</v>
      </c>
      <c r="M54" s="19">
        <f>IF(A54&gt;0,K54*'Step Up Feature'!$H$16*30/360,"")</f>
        <v>0</v>
      </c>
      <c r="N54" s="16">
        <f>IF(COUNT($A$23:A53)&gt;='Step Up Feature'!$C$8,0,'Step Up Feature'!A53+1)</f>
        <v>32</v>
      </c>
      <c r="O54" s="17">
        <f t="shared" si="5"/>
        <v>-198400</v>
      </c>
      <c r="P54" s="17">
        <f t="shared" si="6"/>
        <v>6400</v>
      </c>
      <c r="Q54" s="19">
        <f t="shared" si="1"/>
        <v>0</v>
      </c>
      <c r="R54" s="16"/>
      <c r="Z54" s="3">
        <v>76</v>
      </c>
      <c r="AA54" s="6">
        <v>3.5000000000000003E-2</v>
      </c>
      <c r="AB54" s="6">
        <v>0.05</v>
      </c>
      <c r="AC54" s="6">
        <v>3.7499999999999999E-2</v>
      </c>
    </row>
    <row r="55" spans="1:29" x14ac:dyDescent="0.25">
      <c r="A55" s="5">
        <f>IF(COUNT($A$23:A54)&gt;='Step Up Feature'!$C$8,0,'Step Up Feature'!A54+1)</f>
        <v>33</v>
      </c>
      <c r="B55" s="15"/>
      <c r="C55" s="17">
        <f t="shared" si="2"/>
        <v>1793916.3185349009</v>
      </c>
      <c r="D55" s="17">
        <f>IF(A55&gt;0,'Step Up Feature'!$C$13,"")</f>
        <v>13000</v>
      </c>
      <c r="E55" s="17">
        <f>IF(A55&gt;0,C55*'Step Up Feature'!$C$10*30/360,"")</f>
        <v>9142.6124009146151</v>
      </c>
      <c r="F55" s="16"/>
      <c r="G55" s="17">
        <f t="shared" si="3"/>
        <v>883158.80297102756</v>
      </c>
      <c r="H55" s="17">
        <f>IF(A55&gt;0,'Step Up Feature'!$D$13,"")</f>
        <v>6400</v>
      </c>
      <c r="I55" s="17">
        <f>IF(A55&gt;0,G55*'Step Up Feature'!$C$10*30/360,"")</f>
        <v>4500.9784127579624</v>
      </c>
      <c r="J55" s="16"/>
      <c r="K55" s="17">
        <f t="shared" si="4"/>
        <v>-204800</v>
      </c>
      <c r="L55" s="17">
        <f t="shared" si="0"/>
        <v>6400</v>
      </c>
      <c r="M55" s="19">
        <f>IF(A55&gt;0,K55*'Step Up Feature'!$H$16*30/360,"")</f>
        <v>0</v>
      </c>
      <c r="N55" s="16">
        <f>IF(COUNT($A$23:A54)&gt;='Step Up Feature'!$C$8,0,'Step Up Feature'!A54+1)</f>
        <v>33</v>
      </c>
      <c r="O55" s="17">
        <f t="shared" si="5"/>
        <v>-204800</v>
      </c>
      <c r="P55" s="17">
        <f t="shared" si="6"/>
        <v>6400</v>
      </c>
      <c r="Q55" s="19">
        <f t="shared" si="1"/>
        <v>0</v>
      </c>
      <c r="R55" s="16"/>
      <c r="Z55" s="3">
        <v>77</v>
      </c>
      <c r="AA55" s="6">
        <v>3.5000000000000003E-2</v>
      </c>
      <c r="AB55" s="6">
        <v>0.05</v>
      </c>
      <c r="AC55" s="6">
        <v>3.7499999999999999E-2</v>
      </c>
    </row>
    <row r="56" spans="1:29" x14ac:dyDescent="0.25">
      <c r="A56" s="5">
        <f>IF(COUNT($A$23:A55)&gt;='Step Up Feature'!$C$8,0,'Step Up Feature'!A55+1)</f>
        <v>34</v>
      </c>
      <c r="B56" s="15"/>
      <c r="C56" s="17">
        <f t="shared" si="2"/>
        <v>1790058.9309358154</v>
      </c>
      <c r="D56" s="17">
        <f>IF(A56&gt;0,'Step Up Feature'!$C$13,"")</f>
        <v>13000</v>
      </c>
      <c r="E56" s="17">
        <f>IF(A56&gt;0,C56*'Step Up Feature'!$C$10*30/360,"")</f>
        <v>9122.9534015877489</v>
      </c>
      <c r="F56" s="16"/>
      <c r="G56" s="17">
        <f t="shared" si="3"/>
        <v>881259.78138378554</v>
      </c>
      <c r="H56" s="17">
        <f>IF(A56&gt;0,'Step Up Feature'!$D$13,"")</f>
        <v>6400</v>
      </c>
      <c r="I56" s="17">
        <f>IF(A56&gt;0,G56*'Step Up Feature'!$C$10*30/360,"")</f>
        <v>4491.3001361662737</v>
      </c>
      <c r="J56" s="16"/>
      <c r="K56" s="17">
        <f t="shared" si="4"/>
        <v>-211200</v>
      </c>
      <c r="L56" s="17">
        <f t="shared" si="0"/>
        <v>6400</v>
      </c>
      <c r="M56" s="19">
        <f>IF(A56&gt;0,K56*'Step Up Feature'!$H$16*30/360,"")</f>
        <v>0</v>
      </c>
      <c r="N56" s="16">
        <f>IF(COUNT($A$23:A55)&gt;='Step Up Feature'!$C$8,0,'Step Up Feature'!A55+1)</f>
        <v>34</v>
      </c>
      <c r="O56" s="17">
        <f t="shared" si="5"/>
        <v>-211200</v>
      </c>
      <c r="P56" s="17">
        <f t="shared" si="6"/>
        <v>6400</v>
      </c>
      <c r="Q56" s="19">
        <f t="shared" si="1"/>
        <v>0</v>
      </c>
      <c r="R56" s="16"/>
      <c r="Z56" s="3">
        <v>78</v>
      </c>
      <c r="AA56" s="6">
        <v>3.5000000000000003E-2</v>
      </c>
      <c r="AB56" s="6">
        <v>0.05</v>
      </c>
      <c r="AC56" s="6">
        <v>3.7499999999999999E-2</v>
      </c>
    </row>
    <row r="57" spans="1:29" x14ac:dyDescent="0.25">
      <c r="A57" s="5">
        <f>IF(COUNT($A$23:A56)&gt;='Step Up Feature'!$C$8,0,'Step Up Feature'!A56+1)</f>
        <v>35</v>
      </c>
      <c r="B57" s="15"/>
      <c r="C57" s="17">
        <f t="shared" si="2"/>
        <v>1786181.8843374031</v>
      </c>
      <c r="D57" s="17">
        <f>IF(A57&gt;0,'Step Up Feature'!$C$13,"")</f>
        <v>13000</v>
      </c>
      <c r="E57" s="17">
        <f>IF(A57&gt;0,C57*'Step Up Feature'!$C$10*30/360,"")</f>
        <v>9103.1942110707041</v>
      </c>
      <c r="F57" s="16"/>
      <c r="G57" s="17">
        <f t="shared" si="3"/>
        <v>879351.08151995181</v>
      </c>
      <c r="H57" s="17">
        <f>IF(A57&gt;0,'Step Up Feature'!$D$13,"")</f>
        <v>6400</v>
      </c>
      <c r="I57" s="17">
        <f>IF(A57&gt;0,G57*'Step Up Feature'!$C$10*30/360,"")</f>
        <v>4481.5725346809586</v>
      </c>
      <c r="J57" s="16"/>
      <c r="K57" s="17">
        <f t="shared" si="4"/>
        <v>-217600</v>
      </c>
      <c r="L57" s="17">
        <f t="shared" si="0"/>
        <v>6400</v>
      </c>
      <c r="M57" s="19">
        <f>IF(A57&gt;0,K57*'Step Up Feature'!$H$16*30/360,"")</f>
        <v>0</v>
      </c>
      <c r="N57" s="16">
        <f>IF(COUNT($A$23:A56)&gt;='Step Up Feature'!$C$8,0,'Step Up Feature'!A56+1)</f>
        <v>35</v>
      </c>
      <c r="O57" s="17">
        <f t="shared" si="5"/>
        <v>-217600</v>
      </c>
      <c r="P57" s="17">
        <f t="shared" si="6"/>
        <v>6400</v>
      </c>
      <c r="Q57" s="19">
        <f t="shared" si="1"/>
        <v>0</v>
      </c>
      <c r="R57" s="16"/>
      <c r="Z57" s="3">
        <v>79</v>
      </c>
      <c r="AA57" s="6">
        <v>3.5000000000000003E-2</v>
      </c>
      <c r="AB57" s="6">
        <v>0.05</v>
      </c>
      <c r="AC57" s="6">
        <v>3.7499999999999999E-2</v>
      </c>
    </row>
    <row r="58" spans="1:29" x14ac:dyDescent="0.25">
      <c r="A58" s="5">
        <f>IF(COUNT($A$23:A57)&gt;='Step Up Feature'!$C$8,0,'Step Up Feature'!A57+1)</f>
        <v>36</v>
      </c>
      <c r="B58" s="15"/>
      <c r="C58" s="17">
        <f t="shared" si="2"/>
        <v>1782285.0785484738</v>
      </c>
      <c r="D58" s="17">
        <f>IF(A58&gt;0,'Step Up Feature'!$C$13,"")</f>
        <v>13000</v>
      </c>
      <c r="E58" s="17">
        <f>IF(A58&gt;0,C58*'Step Up Feature'!$C$10*30/360,"")</f>
        <v>9083.334318743664</v>
      </c>
      <c r="F58" s="16"/>
      <c r="G58" s="17">
        <f t="shared" si="3"/>
        <v>877432.65405463276</v>
      </c>
      <c r="H58" s="17">
        <f>IF(A58&gt;0,'Step Up Feature'!$D$13,"")</f>
        <v>6400</v>
      </c>
      <c r="I58" s="17">
        <f>IF(A58&gt;0,G58*'Step Up Feature'!$C$10*30/360,"")</f>
        <v>4471.7953569199553</v>
      </c>
      <c r="J58" s="16"/>
      <c r="K58" s="17">
        <f t="shared" si="4"/>
        <v>-224000</v>
      </c>
      <c r="L58" s="17">
        <f t="shared" si="0"/>
        <v>6400</v>
      </c>
      <c r="M58" s="19">
        <f>IF(A58&gt;0,K58*'Step Up Feature'!$H$16*30/360,"")</f>
        <v>0</v>
      </c>
      <c r="N58" s="16">
        <f>IF(COUNT($A$23:A57)&gt;='Step Up Feature'!$C$8,0,'Step Up Feature'!A57+1)</f>
        <v>36</v>
      </c>
      <c r="O58" s="17">
        <f t="shared" si="5"/>
        <v>-224000</v>
      </c>
      <c r="P58" s="17">
        <f t="shared" si="6"/>
        <v>6400</v>
      </c>
      <c r="Q58" s="19">
        <f t="shared" si="1"/>
        <v>0</v>
      </c>
      <c r="R58" s="16"/>
      <c r="Z58" s="3">
        <v>80</v>
      </c>
      <c r="AA58" s="6">
        <v>3.5000000000000003E-2</v>
      </c>
      <c r="AB58" s="6">
        <v>0.05</v>
      </c>
      <c r="AC58" s="6">
        <v>3.7499999999999999E-2</v>
      </c>
    </row>
    <row r="59" spans="1:29" x14ac:dyDescent="0.25">
      <c r="A59" s="5">
        <f>IF(COUNT($A$23:A58)&gt;='Step Up Feature'!$C$8,0,'Step Up Feature'!A58+1)</f>
        <v>37</v>
      </c>
      <c r="B59" s="15"/>
      <c r="C59" s="17">
        <f t="shared" si="2"/>
        <v>1778368.4128672173</v>
      </c>
      <c r="D59" s="17">
        <f>IF(A59&gt;0,'Step Up Feature'!$C$13,"")</f>
        <v>13000</v>
      </c>
      <c r="E59" s="17">
        <f>IF(A59&gt;0,C59*'Step Up Feature'!$C$10*30/360,"")</f>
        <v>9063.3732113844671</v>
      </c>
      <c r="F59" s="16"/>
      <c r="G59" s="17">
        <f t="shared" si="3"/>
        <v>875504.44941155275</v>
      </c>
      <c r="H59" s="17">
        <f>IF(A59&gt;0,'Step Up Feature'!$D$13,"")</f>
        <v>6400</v>
      </c>
      <c r="I59" s="17">
        <f>IF(A59&gt;0,G59*'Step Up Feature'!$C$10*30/360,"")</f>
        <v>4461.9683502200432</v>
      </c>
      <c r="J59" s="16"/>
      <c r="K59" s="17">
        <f t="shared" si="4"/>
        <v>-230400</v>
      </c>
      <c r="L59" s="17">
        <f t="shared" si="0"/>
        <v>6400</v>
      </c>
      <c r="M59" s="19">
        <f>IF(A59&gt;0,K59*'Step Up Feature'!$H$16*30/360,"")</f>
        <v>0</v>
      </c>
      <c r="N59" s="16">
        <f>IF(COUNT($A$23:A58)&gt;='Step Up Feature'!$C$8,0,'Step Up Feature'!A58+1)</f>
        <v>37</v>
      </c>
      <c r="O59" s="17">
        <f t="shared" si="5"/>
        <v>-230400</v>
      </c>
      <c r="P59" s="17">
        <f t="shared" si="6"/>
        <v>6400</v>
      </c>
      <c r="Q59" s="19">
        <f t="shared" si="1"/>
        <v>0</v>
      </c>
      <c r="R59" s="16"/>
      <c r="Z59" s="3">
        <v>81</v>
      </c>
      <c r="AA59" s="6">
        <v>3.5000000000000003E-2</v>
      </c>
      <c r="AB59" s="6">
        <v>0.05</v>
      </c>
      <c r="AC59" s="6">
        <v>3.7499999999999999E-2</v>
      </c>
    </row>
    <row r="60" spans="1:29" x14ac:dyDescent="0.25">
      <c r="A60" s="5">
        <f>IF(COUNT($A$23:A59)&gt;='Step Up Feature'!$C$8,0,'Step Up Feature'!A59+1)</f>
        <v>38</v>
      </c>
      <c r="B60" s="15"/>
      <c r="C60" s="17">
        <f t="shared" si="2"/>
        <v>1774431.7860786018</v>
      </c>
      <c r="D60" s="17">
        <f>IF(A60&gt;0,'Step Up Feature'!$C$13,"")</f>
        <v>13000</v>
      </c>
      <c r="E60" s="17">
        <f>IF(A60&gt;0,C60*'Step Up Feature'!$C$10*30/360,"")</f>
        <v>9043.3103731553329</v>
      </c>
      <c r="F60" s="16"/>
      <c r="G60" s="17">
        <f t="shared" si="3"/>
        <v>873566.41776177275</v>
      </c>
      <c r="H60" s="17">
        <f>IF(A60&gt;0,'Step Up Feature'!$D$13,"")</f>
        <v>6400</v>
      </c>
      <c r="I60" s="17">
        <f>IF(A60&gt;0,G60*'Step Up Feature'!$C$10*30/360,"")</f>
        <v>4452.0912606303154</v>
      </c>
      <c r="J60" s="16"/>
      <c r="K60" s="17">
        <f t="shared" si="4"/>
        <v>-236800</v>
      </c>
      <c r="L60" s="17">
        <f t="shared" si="0"/>
        <v>6400</v>
      </c>
      <c r="M60" s="19">
        <f>IF(A60&gt;0,K60*'Step Up Feature'!$H$16*30/360,"")</f>
        <v>0</v>
      </c>
      <c r="N60" s="16">
        <f>IF(COUNT($A$23:A59)&gt;='Step Up Feature'!$C$8,0,'Step Up Feature'!A59+1)</f>
        <v>38</v>
      </c>
      <c r="O60" s="17">
        <f t="shared" si="5"/>
        <v>-236800</v>
      </c>
      <c r="P60" s="17">
        <f t="shared" si="6"/>
        <v>6400</v>
      </c>
      <c r="Q60" s="19">
        <f t="shared" si="1"/>
        <v>0</v>
      </c>
      <c r="R60" s="16"/>
      <c r="Z60" s="3">
        <v>82</v>
      </c>
      <c r="AA60" s="6">
        <v>3.5000000000000003E-2</v>
      </c>
      <c r="AB60" s="6">
        <v>0.05</v>
      </c>
      <c r="AC60" s="6">
        <v>3.7499999999999999E-2</v>
      </c>
    </row>
    <row r="61" spans="1:29" x14ac:dyDescent="0.25">
      <c r="A61" s="5">
        <f>IF(COUNT($A$23:A60)&gt;='Step Up Feature'!$C$8,0,'Step Up Feature'!A60+1)</f>
        <v>39</v>
      </c>
      <c r="B61" s="15"/>
      <c r="C61" s="17">
        <f t="shared" si="2"/>
        <v>1770475.0964517572</v>
      </c>
      <c r="D61" s="17">
        <f>IF(A61&gt;0,'Step Up Feature'!$C$13,"")</f>
        <v>13000</v>
      </c>
      <c r="E61" s="17">
        <f>IF(A61&gt;0,C61*'Step Up Feature'!$C$10*30/360,"")</f>
        <v>9023.1452855895404</v>
      </c>
      <c r="F61" s="16"/>
      <c r="G61" s="17">
        <f t="shared" si="3"/>
        <v>871618.50902240304</v>
      </c>
      <c r="H61" s="17">
        <f>IF(A61&gt;0,'Step Up Feature'!$D$13,"")</f>
        <v>6400</v>
      </c>
      <c r="I61" s="17">
        <f>IF(A61&gt;0,G61*'Step Up Feature'!$C$10*30/360,"")</f>
        <v>4442.1638329056177</v>
      </c>
      <c r="J61" s="16"/>
      <c r="K61" s="17">
        <f t="shared" si="4"/>
        <v>-243200</v>
      </c>
      <c r="L61" s="17">
        <f t="shared" si="0"/>
        <v>6400</v>
      </c>
      <c r="M61" s="19">
        <f>IF(A61&gt;0,K61*'Step Up Feature'!$H$16*30/360,"")</f>
        <v>0</v>
      </c>
      <c r="N61" s="16">
        <f>IF(COUNT($A$23:A60)&gt;='Step Up Feature'!$C$8,0,'Step Up Feature'!A60+1)</f>
        <v>39</v>
      </c>
      <c r="O61" s="17">
        <f t="shared" si="5"/>
        <v>-243200</v>
      </c>
      <c r="P61" s="17">
        <f t="shared" si="6"/>
        <v>6400</v>
      </c>
      <c r="Q61" s="19">
        <f t="shared" si="1"/>
        <v>0</v>
      </c>
      <c r="R61" s="16"/>
      <c r="Z61" s="3">
        <v>83</v>
      </c>
      <c r="AA61" s="6">
        <v>3.5000000000000003E-2</v>
      </c>
      <c r="AB61" s="6">
        <v>0.05</v>
      </c>
      <c r="AC61" s="6">
        <v>3.7499999999999999E-2</v>
      </c>
    </row>
    <row r="62" spans="1:29" x14ac:dyDescent="0.25">
      <c r="A62" s="5">
        <f>IF(COUNT($A$23:A61)&gt;='Step Up Feature'!$C$8,0,'Step Up Feature'!A61+1)</f>
        <v>40</v>
      </c>
      <c r="B62" s="15"/>
      <c r="C62" s="17">
        <f t="shared" si="2"/>
        <v>1766498.2417373469</v>
      </c>
      <c r="D62" s="17">
        <f>IF(A62&gt;0,'Step Up Feature'!$C$13,"")</f>
        <v>13000</v>
      </c>
      <c r="E62" s="17">
        <f>IF(A62&gt;0,C62*'Step Up Feature'!$C$10*30/360,"")</f>
        <v>9002.8774275780252</v>
      </c>
      <c r="F62" s="16"/>
      <c r="G62" s="17">
        <f t="shared" si="3"/>
        <v>869660.67285530863</v>
      </c>
      <c r="H62" s="17">
        <f>IF(A62&gt;0,'Step Up Feature'!$D$13,"")</f>
        <v>6400</v>
      </c>
      <c r="I62" s="17">
        <f>IF(A62&gt;0,G62*'Step Up Feature'!$C$10*30/360,"")</f>
        <v>4432.1858104999483</v>
      </c>
      <c r="J62" s="16"/>
      <c r="K62" s="17">
        <f t="shared" si="4"/>
        <v>-249600</v>
      </c>
      <c r="L62" s="17">
        <f t="shared" si="0"/>
        <v>6400</v>
      </c>
      <c r="M62" s="19">
        <f>IF(A62&gt;0,K62*'Step Up Feature'!$H$16*30/360,"")</f>
        <v>0</v>
      </c>
      <c r="N62" s="16">
        <f>IF(COUNT($A$23:A61)&gt;='Step Up Feature'!$C$8,0,'Step Up Feature'!A61+1)</f>
        <v>40</v>
      </c>
      <c r="O62" s="17">
        <f t="shared" si="5"/>
        <v>-249600</v>
      </c>
      <c r="P62" s="17">
        <f t="shared" si="6"/>
        <v>6400</v>
      </c>
      <c r="Q62" s="19">
        <f t="shared" si="1"/>
        <v>0</v>
      </c>
      <c r="R62" s="16"/>
      <c r="Z62" s="3">
        <v>84</v>
      </c>
      <c r="AA62" s="6">
        <v>3.5000000000000003E-2</v>
      </c>
      <c r="AB62" s="6">
        <v>0.05</v>
      </c>
      <c r="AC62" s="6">
        <v>3.7499999999999999E-2</v>
      </c>
    </row>
    <row r="63" spans="1:29" x14ac:dyDescent="0.25">
      <c r="A63" s="5">
        <f>IF(COUNT($A$23:A62)&gt;='Step Up Feature'!$C$8,0,'Step Up Feature'!A62+1)</f>
        <v>41</v>
      </c>
      <c r="B63" s="15"/>
      <c r="C63" s="17">
        <f t="shared" si="2"/>
        <v>1762501.1191649248</v>
      </c>
      <c r="D63" s="17">
        <f>IF(A63&gt;0,'Step Up Feature'!$C$13,"")</f>
        <v>13000</v>
      </c>
      <c r="E63" s="17">
        <f>IF(A63&gt;0,C63*'Step Up Feature'!$C$10*30/360,"")</f>
        <v>8982.5062753559159</v>
      </c>
      <c r="F63" s="16"/>
      <c r="G63" s="17">
        <f t="shared" si="3"/>
        <v>867692.85866580857</v>
      </c>
      <c r="H63" s="17">
        <f>IF(A63&gt;0,'Step Up Feature'!$D$13,"")</f>
        <v>6400</v>
      </c>
      <c r="I63" s="17">
        <f>IF(A63&gt;0,G63*'Step Up Feature'!$C$10*30/360,"")</f>
        <v>4422.1569355598331</v>
      </c>
      <c r="J63" s="16"/>
      <c r="K63" s="17">
        <f t="shared" si="4"/>
        <v>-256000</v>
      </c>
      <c r="L63" s="17">
        <f t="shared" si="0"/>
        <v>6400</v>
      </c>
      <c r="M63" s="19">
        <f>IF(A63&gt;0,K63*'Step Up Feature'!$H$16*30/360,"")</f>
        <v>0</v>
      </c>
      <c r="N63" s="16">
        <f>IF(COUNT($A$23:A62)&gt;='Step Up Feature'!$C$8,0,'Step Up Feature'!A62+1)</f>
        <v>41</v>
      </c>
      <c r="O63" s="17">
        <f t="shared" si="5"/>
        <v>-256000</v>
      </c>
      <c r="P63" s="17">
        <f t="shared" si="6"/>
        <v>6400</v>
      </c>
      <c r="Q63" s="19">
        <f t="shared" si="1"/>
        <v>0</v>
      </c>
      <c r="R63" s="16"/>
      <c r="Z63" s="3">
        <v>85</v>
      </c>
      <c r="AA63" s="6">
        <v>3.5000000000000003E-2</v>
      </c>
      <c r="AB63" s="6">
        <v>0.05</v>
      </c>
      <c r="AC63" s="6">
        <v>3.7499999999999999E-2</v>
      </c>
    </row>
    <row r="64" spans="1:29" x14ac:dyDescent="0.25">
      <c r="A64" s="5">
        <f>IF(COUNT($A$23:A63)&gt;='Step Up Feature'!$C$8,0,'Step Up Feature'!A63+1)</f>
        <v>42</v>
      </c>
      <c r="B64" s="15"/>
      <c r="C64" s="17">
        <f t="shared" si="2"/>
        <v>1758483.6254402807</v>
      </c>
      <c r="D64" s="17">
        <f>IF(A64&gt;0,'Step Up Feature'!$C$13,"")</f>
        <v>13000</v>
      </c>
      <c r="E64" s="17">
        <f>IF(A64&gt;0,C64*'Step Up Feature'!$C$10*30/360,"")</f>
        <v>8962.0313024889965</v>
      </c>
      <c r="F64" s="16"/>
      <c r="G64" s="17">
        <f t="shared" si="3"/>
        <v>865715.01560136839</v>
      </c>
      <c r="H64" s="17">
        <f>IF(A64&gt;0,'Step Up Feature'!$D$13,"")</f>
        <v>6400</v>
      </c>
      <c r="I64" s="17">
        <f>IF(A64&gt;0,G64*'Step Up Feature'!$C$10*30/360,"")</f>
        <v>4412.0769489176564</v>
      </c>
      <c r="J64" s="16"/>
      <c r="K64" s="17">
        <f t="shared" si="4"/>
        <v>-262400</v>
      </c>
      <c r="L64" s="17">
        <f t="shared" si="0"/>
        <v>6400</v>
      </c>
      <c r="M64" s="19">
        <f>IF(A64&gt;0,K64*'Step Up Feature'!$H$16*30/360,"")</f>
        <v>0</v>
      </c>
      <c r="N64" s="16">
        <f>IF(COUNT($A$23:A63)&gt;='Step Up Feature'!$C$8,0,'Step Up Feature'!A63+1)</f>
        <v>42</v>
      </c>
      <c r="O64" s="17">
        <f t="shared" si="5"/>
        <v>-262400</v>
      </c>
      <c r="P64" s="17">
        <f t="shared" si="6"/>
        <v>6400</v>
      </c>
      <c r="Q64" s="19">
        <f t="shared" si="1"/>
        <v>0</v>
      </c>
      <c r="R64" s="16"/>
      <c r="Z64" s="3">
        <v>86</v>
      </c>
      <c r="AA64" s="6">
        <v>3.5000000000000003E-2</v>
      </c>
      <c r="AB64" s="6">
        <v>0.05</v>
      </c>
      <c r="AC64" s="6">
        <v>3.7499999999999999E-2</v>
      </c>
    </row>
    <row r="65" spans="1:29" x14ac:dyDescent="0.25">
      <c r="A65" s="5">
        <f>IF(COUNT($A$23:A64)&gt;='Step Up Feature'!$C$8,0,'Step Up Feature'!A64+1)</f>
        <v>43</v>
      </c>
      <c r="B65" s="15"/>
      <c r="C65" s="17">
        <f t="shared" si="2"/>
        <v>1754445.6567427698</v>
      </c>
      <c r="D65" s="17">
        <f>IF(A65&gt;0,'Step Up Feature'!$C$13,"")</f>
        <v>13000</v>
      </c>
      <c r="E65" s="17">
        <f>IF(A65&gt;0,C65*'Step Up Feature'!$C$10*30/360,"")</f>
        <v>8941.4519798601013</v>
      </c>
      <c r="F65" s="16"/>
      <c r="G65" s="17">
        <f t="shared" si="3"/>
        <v>863727.09255028609</v>
      </c>
      <c r="H65" s="17">
        <f>IF(A65&gt;0,'Step Up Feature'!$D$13,"")</f>
        <v>6400</v>
      </c>
      <c r="I65" s="17">
        <f>IF(A65&gt;0,G65*'Step Up Feature'!$C$10*30/360,"")</f>
        <v>4401.9455900849707</v>
      </c>
      <c r="J65" s="16"/>
      <c r="K65" s="17">
        <f t="shared" si="4"/>
        <v>-268800</v>
      </c>
      <c r="L65" s="17">
        <f t="shared" si="0"/>
        <v>6400</v>
      </c>
      <c r="M65" s="19">
        <f>IF(A65&gt;0,K65*'Step Up Feature'!$H$16*30/360,"")</f>
        <v>0</v>
      </c>
      <c r="N65" s="16">
        <f>IF(COUNT($A$23:A64)&gt;='Step Up Feature'!$C$8,0,'Step Up Feature'!A64+1)</f>
        <v>43</v>
      </c>
      <c r="O65" s="17">
        <f t="shared" si="5"/>
        <v>-268800</v>
      </c>
      <c r="P65" s="17">
        <f t="shared" si="6"/>
        <v>6400</v>
      </c>
      <c r="Q65" s="19">
        <f t="shared" si="1"/>
        <v>0</v>
      </c>
      <c r="R65" s="16"/>
      <c r="Z65" s="3">
        <v>87</v>
      </c>
      <c r="AA65" s="6">
        <v>3.5000000000000003E-2</v>
      </c>
      <c r="AB65" s="6">
        <v>0.05</v>
      </c>
      <c r="AC65" s="6">
        <v>3.7499999999999999E-2</v>
      </c>
    </row>
    <row r="66" spans="1:29" x14ac:dyDescent="0.25">
      <c r="A66" s="5">
        <f>IF(COUNT($A$23:A65)&gt;='Step Up Feature'!$C$8,0,'Step Up Feature'!A65+1)</f>
        <v>44</v>
      </c>
      <c r="B66" s="15"/>
      <c r="C66" s="17">
        <f t="shared" si="2"/>
        <v>1750387.10872263</v>
      </c>
      <c r="D66" s="17">
        <f>IF(A66&gt;0,'Step Up Feature'!$C$13,"")</f>
        <v>13000</v>
      </c>
      <c r="E66" s="17">
        <f>IF(A66&gt;0,C66*'Step Up Feature'!$C$10*30/360,"")</f>
        <v>8920.7677756554476</v>
      </c>
      <c r="F66" s="16"/>
      <c r="G66" s="17">
        <f t="shared" si="3"/>
        <v>861729.03814037109</v>
      </c>
      <c r="H66" s="17">
        <f>IF(A66&gt;0,'Step Up Feature'!$D$13,"")</f>
        <v>6400</v>
      </c>
      <c r="I66" s="17">
        <f>IF(A66&gt;0,G66*'Step Up Feature'!$C$10*30/360,"")</f>
        <v>4391.7625972457554</v>
      </c>
      <c r="J66" s="16"/>
      <c r="K66" s="17">
        <f t="shared" si="4"/>
        <v>-275200</v>
      </c>
      <c r="L66" s="17">
        <f t="shared" si="0"/>
        <v>6400</v>
      </c>
      <c r="M66" s="19">
        <f>IF(A66&gt;0,K66*'Step Up Feature'!$H$16*30/360,"")</f>
        <v>0</v>
      </c>
      <c r="N66" s="16">
        <f>IF(COUNT($A$23:A65)&gt;='Step Up Feature'!$C$8,0,'Step Up Feature'!A65+1)</f>
        <v>44</v>
      </c>
      <c r="O66" s="17">
        <f t="shared" si="5"/>
        <v>-275200</v>
      </c>
      <c r="P66" s="17">
        <f t="shared" si="6"/>
        <v>6400</v>
      </c>
      <c r="Q66" s="19">
        <f t="shared" si="1"/>
        <v>0</v>
      </c>
      <c r="R66" s="16"/>
      <c r="Z66" s="3">
        <v>88</v>
      </c>
      <c r="AA66" s="6">
        <v>3.5000000000000003E-2</v>
      </c>
      <c r="AB66" s="6">
        <v>0.05</v>
      </c>
      <c r="AC66" s="6">
        <v>3.7499999999999999E-2</v>
      </c>
    </row>
    <row r="67" spans="1:29" x14ac:dyDescent="0.25">
      <c r="A67" s="5">
        <f>IF(COUNT($A$23:A66)&gt;='Step Up Feature'!$C$8,0,'Step Up Feature'!A66+1)</f>
        <v>45</v>
      </c>
      <c r="B67" s="15"/>
      <c r="C67" s="17">
        <f t="shared" si="2"/>
        <v>1746307.8764982854</v>
      </c>
      <c r="D67" s="17">
        <f>IF(A67&gt;0,'Step Up Feature'!$C$13,"")</f>
        <v>13000</v>
      </c>
      <c r="E67" s="17">
        <f>IF(A67&gt;0,C67*'Step Up Feature'!$C$10*30/360,"")</f>
        <v>8899.9781553508838</v>
      </c>
      <c r="F67" s="16"/>
      <c r="G67" s="17">
        <f t="shared" si="3"/>
        <v>859720.80073761684</v>
      </c>
      <c r="H67" s="17">
        <f>IF(A67&gt;0,'Step Up Feature'!$D$13,"")</f>
        <v>6400</v>
      </c>
      <c r="I67" s="17">
        <f>IF(A67&gt;0,G67*'Step Up Feature'!$C$10*30/360,"")</f>
        <v>4381.5277072496619</v>
      </c>
      <c r="J67" s="16"/>
      <c r="K67" s="17">
        <f t="shared" si="4"/>
        <v>-281600</v>
      </c>
      <c r="L67" s="17">
        <f t="shared" si="0"/>
        <v>6400</v>
      </c>
      <c r="M67" s="19">
        <f>IF(A67&gt;0,K67*'Step Up Feature'!$H$16*30/360,"")</f>
        <v>0</v>
      </c>
      <c r="N67" s="16">
        <f>IF(COUNT($A$23:A66)&gt;='Step Up Feature'!$C$8,0,'Step Up Feature'!A66+1)</f>
        <v>45</v>
      </c>
      <c r="O67" s="17">
        <f t="shared" si="5"/>
        <v>-281600</v>
      </c>
      <c r="P67" s="17">
        <f t="shared" si="6"/>
        <v>6400</v>
      </c>
      <c r="Q67" s="19">
        <f t="shared" si="1"/>
        <v>0</v>
      </c>
      <c r="R67" s="16"/>
      <c r="Z67" s="3">
        <v>89</v>
      </c>
      <c r="AA67" s="6">
        <v>3.5000000000000003E-2</v>
      </c>
      <c r="AB67" s="6">
        <v>0.05</v>
      </c>
      <c r="AC67" s="6">
        <v>3.7499999999999999E-2</v>
      </c>
    </row>
    <row r="68" spans="1:29" x14ac:dyDescent="0.25">
      <c r="A68" s="5">
        <f>IF(COUNT($A$23:A67)&gt;='Step Up Feature'!$C$8,0,'Step Up Feature'!A67+1)</f>
        <v>46</v>
      </c>
      <c r="B68" s="15"/>
      <c r="C68" s="17">
        <f t="shared" si="2"/>
        <v>1742207.8546536362</v>
      </c>
      <c r="D68" s="17">
        <f>IF(A68&gt;0,'Step Up Feature'!$C$13,"")</f>
        <v>13000</v>
      </c>
      <c r="E68" s="17">
        <f>IF(A68&gt;0,C68*'Step Up Feature'!$C$10*30/360,"")</f>
        <v>8879.0825816980796</v>
      </c>
      <c r="F68" s="16"/>
      <c r="G68" s="17">
        <f t="shared" si="3"/>
        <v>857702.32844486646</v>
      </c>
      <c r="H68" s="17">
        <f>IF(A68&gt;0,'Step Up Feature'!$D$13,"")</f>
        <v>6400</v>
      </c>
      <c r="I68" s="17">
        <f>IF(A68&gt;0,G68*'Step Up Feature'!$C$10*30/360,"")</f>
        <v>4371.2406556052056</v>
      </c>
      <c r="J68" s="16"/>
      <c r="K68" s="17">
        <f t="shared" si="4"/>
        <v>-288000</v>
      </c>
      <c r="L68" s="17">
        <f t="shared" si="0"/>
        <v>6400</v>
      </c>
      <c r="M68" s="19">
        <f>IF(A68&gt;0,K68*'Step Up Feature'!$H$16*30/360,"")</f>
        <v>0</v>
      </c>
      <c r="N68" s="16">
        <f>IF(COUNT($A$23:A67)&gt;='Step Up Feature'!$C$8,0,'Step Up Feature'!A67+1)</f>
        <v>46</v>
      </c>
      <c r="O68" s="17">
        <f t="shared" si="5"/>
        <v>-288000</v>
      </c>
      <c r="P68" s="17">
        <f t="shared" si="6"/>
        <v>6400</v>
      </c>
      <c r="Q68" s="19">
        <f t="shared" si="1"/>
        <v>0</v>
      </c>
      <c r="R68" s="16"/>
      <c r="Z68" s="3">
        <v>90</v>
      </c>
      <c r="AA68" s="6">
        <v>3.5000000000000003E-2</v>
      </c>
      <c r="AB68" s="6">
        <v>0.05</v>
      </c>
      <c r="AC68" s="6">
        <v>3.7499999999999999E-2</v>
      </c>
    </row>
    <row r="69" spans="1:29" x14ac:dyDescent="0.25">
      <c r="A69" s="5">
        <f>IF(COUNT($A$23:A68)&gt;='Step Up Feature'!$C$8,0,'Step Up Feature'!A68+1)</f>
        <v>47</v>
      </c>
      <c r="B69" s="15"/>
      <c r="C69" s="17">
        <f t="shared" si="2"/>
        <v>1738086.9372353344</v>
      </c>
      <c r="D69" s="17">
        <f>IF(A69&gt;0,'Step Up Feature'!$C$13,"")</f>
        <v>13000</v>
      </c>
      <c r="E69" s="17">
        <f>IF(A69&gt;0,C69*'Step Up Feature'!$C$10*30/360,"")</f>
        <v>8858.0805147106512</v>
      </c>
      <c r="F69" s="16"/>
      <c r="G69" s="17">
        <f t="shared" si="3"/>
        <v>855673.56910047168</v>
      </c>
      <c r="H69" s="17">
        <f>IF(A69&gt;0,'Step Up Feature'!$D$13,"")</f>
        <v>6400</v>
      </c>
      <c r="I69" s="17">
        <f>IF(A69&gt;0,G69*'Step Up Feature'!$C$10*30/360,"")</f>
        <v>4360.901176472933</v>
      </c>
      <c r="J69" s="16"/>
      <c r="K69" s="17">
        <f t="shared" si="4"/>
        <v>-294400</v>
      </c>
      <c r="L69" s="17">
        <f t="shared" si="0"/>
        <v>6400</v>
      </c>
      <c r="M69" s="19">
        <f>IF(A69&gt;0,K69*'Step Up Feature'!$H$16*30/360,"")</f>
        <v>0</v>
      </c>
      <c r="N69" s="16">
        <f>IF(COUNT($A$23:A68)&gt;='Step Up Feature'!$C$8,0,'Step Up Feature'!A68+1)</f>
        <v>47</v>
      </c>
      <c r="O69" s="17">
        <f t="shared" si="5"/>
        <v>-294400</v>
      </c>
      <c r="P69" s="17">
        <f t="shared" si="6"/>
        <v>6400</v>
      </c>
      <c r="Q69" s="19">
        <f t="shared" si="1"/>
        <v>0</v>
      </c>
      <c r="R69" s="16"/>
      <c r="Z69" s="3">
        <v>91</v>
      </c>
      <c r="AA69" s="6">
        <v>3.5000000000000003E-2</v>
      </c>
      <c r="AB69" s="6">
        <v>0.05</v>
      </c>
      <c r="AC69" s="6">
        <v>3.7499999999999999E-2</v>
      </c>
    </row>
    <row r="70" spans="1:29" x14ac:dyDescent="0.25">
      <c r="A70" s="5">
        <f>IF(COUNT($A$23:A69)&gt;='Step Up Feature'!$C$8,0,'Step Up Feature'!A69+1)</f>
        <v>48</v>
      </c>
      <c r="B70" s="15"/>
      <c r="C70" s="17">
        <f t="shared" si="2"/>
        <v>1733945.0177500451</v>
      </c>
      <c r="D70" s="17">
        <f>IF(A70&gt;0,'Step Up Feature'!$C$13,"")</f>
        <v>13000</v>
      </c>
      <c r="E70" s="17">
        <f>IF(A70&gt;0,C70*'Step Up Feature'!$C$10*30/360,"")</f>
        <v>8836.9714116501909</v>
      </c>
      <c r="F70" s="16"/>
      <c r="G70" s="17">
        <f t="shared" si="3"/>
        <v>853634.47027694457</v>
      </c>
      <c r="H70" s="17">
        <f>IF(A70&gt;0,'Step Up Feature'!$D$13,"")</f>
        <v>6400</v>
      </c>
      <c r="I70" s="17">
        <f>IF(A70&gt;0,G70*'Step Up Feature'!$C$10*30/360,"")</f>
        <v>4350.5090026585522</v>
      </c>
      <c r="J70" s="16"/>
      <c r="K70" s="17">
        <f t="shared" si="4"/>
        <v>-300800</v>
      </c>
      <c r="L70" s="17">
        <f t="shared" si="0"/>
        <v>6400</v>
      </c>
      <c r="M70" s="19">
        <f>IF(A70&gt;0,K70*'Step Up Feature'!$H$16*30/360,"")</f>
        <v>0</v>
      </c>
      <c r="N70" s="16">
        <f>IF(COUNT($A$23:A69)&gt;='Step Up Feature'!$C$8,0,'Step Up Feature'!A69+1)</f>
        <v>48</v>
      </c>
      <c r="O70" s="17">
        <f t="shared" si="5"/>
        <v>-300800</v>
      </c>
      <c r="P70" s="17">
        <f t="shared" si="6"/>
        <v>6400</v>
      </c>
      <c r="Q70" s="19">
        <f t="shared" si="1"/>
        <v>0</v>
      </c>
      <c r="R70" s="16"/>
      <c r="Z70" s="3">
        <v>92</v>
      </c>
      <c r="AA70" s="6">
        <v>3.5000000000000003E-2</v>
      </c>
      <c r="AB70" s="6">
        <v>0.05</v>
      </c>
      <c r="AC70" s="6">
        <v>3.7499999999999999E-2</v>
      </c>
    </row>
    <row r="71" spans="1:29" x14ac:dyDescent="0.25">
      <c r="A71" s="5">
        <f>IF(COUNT($A$23:A70)&gt;='Step Up Feature'!$C$8,0,'Step Up Feature'!A70+1)</f>
        <v>49</v>
      </c>
      <c r="B71" s="15"/>
      <c r="C71" s="17">
        <f t="shared" si="2"/>
        <v>1729781.9891616954</v>
      </c>
      <c r="D71" s="17">
        <f>IF(A71&gt;0,'Step Up Feature'!$C$13,"")</f>
        <v>13000</v>
      </c>
      <c r="E71" s="17">
        <f>IF(A71&gt;0,C71*'Step Up Feature'!$C$10*30/360,"")</f>
        <v>8815.7547270122523</v>
      </c>
      <c r="F71" s="16"/>
      <c r="G71" s="17">
        <f t="shared" si="3"/>
        <v>851584.97927960311</v>
      </c>
      <c r="H71" s="17">
        <f>IF(A71&gt;0,'Step Up Feature'!$D$13,"")</f>
        <v>6400</v>
      </c>
      <c r="I71" s="17">
        <f>IF(A71&gt;0,G71*'Step Up Feature'!$C$10*30/360,"")</f>
        <v>4340.0638656060273</v>
      </c>
      <c r="J71" s="16"/>
      <c r="K71" s="17">
        <f t="shared" si="4"/>
        <v>-307200</v>
      </c>
      <c r="L71" s="17">
        <f t="shared" si="0"/>
        <v>6400</v>
      </c>
      <c r="M71" s="19">
        <f>IF(A71&gt;0,K71*'Step Up Feature'!$H$16*30/360,"")</f>
        <v>0</v>
      </c>
      <c r="N71" s="16">
        <f>IF(COUNT($A$23:A70)&gt;='Step Up Feature'!$C$8,0,'Step Up Feature'!A70+1)</f>
        <v>49</v>
      </c>
      <c r="O71" s="17">
        <f t="shared" si="5"/>
        <v>-307200</v>
      </c>
      <c r="P71" s="17">
        <f t="shared" si="6"/>
        <v>6400</v>
      </c>
      <c r="Q71" s="19">
        <f t="shared" si="1"/>
        <v>0</v>
      </c>
      <c r="R71" s="16"/>
      <c r="Z71" s="3">
        <v>93</v>
      </c>
      <c r="AA71" s="6">
        <v>3.5000000000000003E-2</v>
      </c>
      <c r="AB71" s="6">
        <v>0.05</v>
      </c>
      <c r="AC71" s="6">
        <v>3.7499999999999999E-2</v>
      </c>
    </row>
    <row r="72" spans="1:29" x14ac:dyDescent="0.25">
      <c r="A72" s="5">
        <f>IF(COUNT($A$23:A71)&gt;='Step Up Feature'!$C$8,0,'Step Up Feature'!A71+1)</f>
        <v>50</v>
      </c>
      <c r="B72" s="15"/>
      <c r="C72" s="17">
        <f t="shared" si="2"/>
        <v>1725597.7438887076</v>
      </c>
      <c r="D72" s="17">
        <f>IF(A72&gt;0,'Step Up Feature'!$C$13,"")</f>
        <v>13000</v>
      </c>
      <c r="E72" s="17">
        <f>IF(A72&gt;0,C72*'Step Up Feature'!$C$10*30/360,"")</f>
        <v>8794.429912512247</v>
      </c>
      <c r="F72" s="16"/>
      <c r="G72" s="17">
        <f t="shared" si="3"/>
        <v>849525.04314520909</v>
      </c>
      <c r="H72" s="17">
        <f>IF(A72&gt;0,'Step Up Feature'!$D$13,"")</f>
        <v>6400</v>
      </c>
      <c r="I72" s="17">
        <f>IF(A72&gt;0,G72*'Step Up Feature'!$C$10*30/360,"")</f>
        <v>4329.5654953906405</v>
      </c>
      <c r="J72" s="16"/>
      <c r="K72" s="17">
        <f t="shared" si="4"/>
        <v>-313600</v>
      </c>
      <c r="L72" s="17">
        <f t="shared" si="0"/>
        <v>6400</v>
      </c>
      <c r="M72" s="19">
        <f>IF(A72&gt;0,K72*'Step Up Feature'!$H$16*30/360,"")</f>
        <v>0</v>
      </c>
      <c r="N72" s="16">
        <f>IF(COUNT($A$23:A71)&gt;='Step Up Feature'!$C$8,0,'Step Up Feature'!A71+1)</f>
        <v>50</v>
      </c>
      <c r="O72" s="17">
        <f t="shared" si="5"/>
        <v>-313600</v>
      </c>
      <c r="P72" s="17">
        <f t="shared" si="6"/>
        <v>6400</v>
      </c>
      <c r="Q72" s="19">
        <f t="shared" si="1"/>
        <v>0</v>
      </c>
      <c r="R72" s="16"/>
      <c r="Z72" s="3">
        <v>94</v>
      </c>
      <c r="AA72" s="6">
        <v>3.5000000000000003E-2</v>
      </c>
      <c r="AB72" s="6">
        <v>0.05</v>
      </c>
      <c r="AC72" s="6">
        <v>3.7499999999999999E-2</v>
      </c>
    </row>
    <row r="73" spans="1:29" x14ac:dyDescent="0.25">
      <c r="A73" s="5">
        <f>IF(COUNT($A$23:A72)&gt;='Step Up Feature'!$C$8,0,'Step Up Feature'!A72+1)</f>
        <v>51</v>
      </c>
      <c r="B73" s="15"/>
      <c r="C73" s="17">
        <f t="shared" si="2"/>
        <v>1721392.1738012198</v>
      </c>
      <c r="D73" s="17">
        <f>IF(A73&gt;0,'Step Up Feature'!$C$13,"")</f>
        <v>13000</v>
      </c>
      <c r="E73" s="17">
        <f>IF(A73&gt;0,C73*'Step Up Feature'!$C$10*30/360,"")</f>
        <v>8772.9964170712883</v>
      </c>
      <c r="F73" s="16"/>
      <c r="G73" s="17">
        <f t="shared" si="3"/>
        <v>847454.60864059976</v>
      </c>
      <c r="H73" s="17">
        <f>IF(A73&gt;0,'Step Up Feature'!$D$13,"")</f>
        <v>6400</v>
      </c>
      <c r="I73" s="17">
        <f>IF(A73&gt;0,G73*'Step Up Feature'!$C$10*30/360,"")</f>
        <v>4319.013620712014</v>
      </c>
      <c r="J73" s="16"/>
      <c r="K73" s="17">
        <f t="shared" si="4"/>
        <v>-320000</v>
      </c>
      <c r="L73" s="17">
        <f t="shared" si="0"/>
        <v>6400</v>
      </c>
      <c r="M73" s="19">
        <f>IF(A73&gt;0,K73*'Step Up Feature'!$H$16*30/360,"")</f>
        <v>0</v>
      </c>
      <c r="N73" s="16">
        <f>IF(COUNT($A$23:A72)&gt;='Step Up Feature'!$C$8,0,'Step Up Feature'!A72+1)</f>
        <v>51</v>
      </c>
      <c r="O73" s="17">
        <f t="shared" si="5"/>
        <v>-320000</v>
      </c>
      <c r="P73" s="17">
        <f t="shared" si="6"/>
        <v>6400</v>
      </c>
      <c r="Q73" s="19">
        <f t="shared" si="1"/>
        <v>0</v>
      </c>
      <c r="R73" s="16"/>
      <c r="Z73" s="3">
        <v>95</v>
      </c>
      <c r="AA73" s="6">
        <v>3.5000000000000003E-2</v>
      </c>
      <c r="AB73" s="6">
        <v>0.05</v>
      </c>
      <c r="AC73" s="6">
        <v>3.7499999999999999E-2</v>
      </c>
    </row>
    <row r="74" spans="1:29" x14ac:dyDescent="0.25">
      <c r="A74" s="5">
        <f>IF(COUNT($A$23:A73)&gt;='Step Up Feature'!$C$8,0,'Step Up Feature'!A73+1)</f>
        <v>52</v>
      </c>
      <c r="B74" s="15"/>
      <c r="C74" s="17">
        <f t="shared" si="2"/>
        <v>1717165.170218291</v>
      </c>
      <c r="D74" s="17">
        <f>IF(A74&gt;0,'Step Up Feature'!$C$13,"")</f>
        <v>13000</v>
      </c>
      <c r="E74" s="17">
        <f>IF(A74&gt;0,C74*'Step Up Feature'!$C$10*30/360,"")</f>
        <v>8751.4536868019295</v>
      </c>
      <c r="F74" s="16"/>
      <c r="G74" s="17">
        <f t="shared" si="3"/>
        <v>845373.62226131174</v>
      </c>
      <c r="H74" s="17">
        <f>IF(A74&gt;0,'Step Up Feature'!$D$13,"")</f>
        <v>6400</v>
      </c>
      <c r="I74" s="17">
        <f>IF(A74&gt;0,G74*'Step Up Feature'!$C$10*30/360,"")</f>
        <v>4308.4079688870997</v>
      </c>
      <c r="J74" s="16"/>
      <c r="K74" s="17">
        <f t="shared" si="4"/>
        <v>-326400</v>
      </c>
      <c r="L74" s="17">
        <f t="shared" si="0"/>
        <v>6400</v>
      </c>
      <c r="M74" s="19">
        <f>IF(A74&gt;0,K74*'Step Up Feature'!$H$16*30/360,"")</f>
        <v>0</v>
      </c>
      <c r="N74" s="16">
        <f>IF(COUNT($A$23:A73)&gt;='Step Up Feature'!$C$8,0,'Step Up Feature'!A73+1)</f>
        <v>52</v>
      </c>
      <c r="O74" s="17">
        <f t="shared" si="5"/>
        <v>-326400</v>
      </c>
      <c r="P74" s="17">
        <f t="shared" si="6"/>
        <v>6400</v>
      </c>
      <c r="Q74" s="19">
        <f t="shared" si="1"/>
        <v>0</v>
      </c>
      <c r="R74" s="16"/>
      <c r="Z74" s="3">
        <v>96</v>
      </c>
      <c r="AA74" s="6">
        <v>3.5000000000000003E-2</v>
      </c>
      <c r="AB74" s="6">
        <v>0.05</v>
      </c>
      <c r="AC74" s="6">
        <v>3.7499999999999999E-2</v>
      </c>
    </row>
    <row r="75" spans="1:29" x14ac:dyDescent="0.25">
      <c r="A75" s="5">
        <f>IF(COUNT($A$23:A74)&gt;='Step Up Feature'!$C$8,0,'Step Up Feature'!A74+1)</f>
        <v>53</v>
      </c>
      <c r="B75" s="15"/>
      <c r="C75" s="17">
        <f t="shared" si="2"/>
        <v>1712916.6239050929</v>
      </c>
      <c r="D75" s="17">
        <f>IF(A75&gt;0,'Step Up Feature'!$C$13,"")</f>
        <v>13000</v>
      </c>
      <c r="E75" s="17">
        <f>IF(A75&gt;0,C75*'Step Up Feature'!$C$10*30/360,"")</f>
        <v>8729.8011649938744</v>
      </c>
      <c r="F75" s="16"/>
      <c r="G75" s="17">
        <f t="shared" si="3"/>
        <v>843282.03023019887</v>
      </c>
      <c r="H75" s="17">
        <f>IF(A75&gt;0,'Step Up Feature'!$D$13,"")</f>
        <v>6400</v>
      </c>
      <c r="I75" s="17">
        <f>IF(A75&gt;0,G75*'Step Up Feature'!$C$10*30/360,"")</f>
        <v>4297.7482658431345</v>
      </c>
      <c r="J75" s="16"/>
      <c r="K75" s="17">
        <f t="shared" si="4"/>
        <v>-332800</v>
      </c>
      <c r="L75" s="17">
        <f t="shared" si="0"/>
        <v>6400</v>
      </c>
      <c r="M75" s="19">
        <f>IF(A75&gt;0,K75*'Step Up Feature'!$H$16*30/360,"")</f>
        <v>0</v>
      </c>
      <c r="N75" s="16">
        <f>IF(COUNT($A$23:A74)&gt;='Step Up Feature'!$C$8,0,'Step Up Feature'!A74+1)</f>
        <v>53</v>
      </c>
      <c r="O75" s="17">
        <f t="shared" si="5"/>
        <v>-332800</v>
      </c>
      <c r="P75" s="17">
        <f t="shared" si="6"/>
        <v>6400</v>
      </c>
      <c r="Q75" s="19">
        <f t="shared" si="1"/>
        <v>0</v>
      </c>
      <c r="R75" s="16"/>
      <c r="Z75" s="3">
        <v>97</v>
      </c>
      <c r="AA75" s="6">
        <v>3.5000000000000003E-2</v>
      </c>
      <c r="AB75" s="6">
        <v>0.05</v>
      </c>
      <c r="AC75" s="6">
        <v>3.7499999999999999E-2</v>
      </c>
    </row>
    <row r="76" spans="1:29" x14ac:dyDescent="0.25">
      <c r="A76" s="5">
        <f>IF(COUNT($A$23:A75)&gt;='Step Up Feature'!$C$8,0,'Step Up Feature'!A75+1)</f>
        <v>54</v>
      </c>
      <c r="B76" s="15"/>
      <c r="C76" s="17">
        <f t="shared" si="2"/>
        <v>1708646.4250700867</v>
      </c>
      <c r="D76" s="17">
        <f>IF(A76&gt;0,'Step Up Feature'!$C$13,"")</f>
        <v>13000</v>
      </c>
      <c r="E76" s="17">
        <f>IF(A76&gt;0,C76*'Step Up Feature'!$C$10*30/360,"")</f>
        <v>8708.0382920995671</v>
      </c>
      <c r="F76" s="16"/>
      <c r="G76" s="17">
        <f t="shared" si="3"/>
        <v>841179.77849604201</v>
      </c>
      <c r="H76" s="17">
        <f>IF(A76&gt;0,'Step Up Feature'!$D$13,"")</f>
        <v>6400</v>
      </c>
      <c r="I76" s="17">
        <f>IF(A76&gt;0,G76*'Step Up Feature'!$C$10*30/360,"")</f>
        <v>4287.0342361105522</v>
      </c>
      <c r="J76" s="16"/>
      <c r="K76" s="17">
        <f t="shared" si="4"/>
        <v>-339200</v>
      </c>
      <c r="L76" s="17">
        <f t="shared" si="0"/>
        <v>6400</v>
      </c>
      <c r="M76" s="19">
        <f>IF(A76&gt;0,K76*'Step Up Feature'!$H$16*30/360,"")</f>
        <v>0</v>
      </c>
      <c r="N76" s="16">
        <f>IF(COUNT($A$23:A75)&gt;='Step Up Feature'!$C$8,0,'Step Up Feature'!A75+1)</f>
        <v>54</v>
      </c>
      <c r="O76" s="17">
        <f t="shared" si="5"/>
        <v>-339200</v>
      </c>
      <c r="P76" s="17">
        <f t="shared" si="6"/>
        <v>6400</v>
      </c>
      <c r="Q76" s="19">
        <f t="shared" si="1"/>
        <v>0</v>
      </c>
      <c r="R76" s="16"/>
      <c r="Z76" s="3">
        <v>98</v>
      </c>
      <c r="AA76" s="6">
        <v>3.5000000000000003E-2</v>
      </c>
      <c r="AB76" s="6">
        <v>0.05</v>
      </c>
      <c r="AC76" s="6">
        <v>3.7499999999999999E-2</v>
      </c>
    </row>
    <row r="77" spans="1:29" x14ac:dyDescent="0.25">
      <c r="A77" s="5">
        <f>IF(COUNT($A$23:A76)&gt;='Step Up Feature'!$C$8,0,'Step Up Feature'!A76+1)</f>
        <v>55</v>
      </c>
      <c r="B77" s="15"/>
      <c r="C77" s="17">
        <f t="shared" si="2"/>
        <v>1704354.4633621862</v>
      </c>
      <c r="D77" s="17">
        <f>IF(A77&gt;0,'Step Up Feature'!$C$13,"")</f>
        <v>13000</v>
      </c>
      <c r="E77" s="17">
        <f>IF(A77&gt;0,C77*'Step Up Feature'!$C$10*30/360,"")</f>
        <v>8686.1645057197475</v>
      </c>
      <c r="F77" s="16"/>
      <c r="G77" s="17">
        <f t="shared" si="3"/>
        <v>839066.81273215252</v>
      </c>
      <c r="H77" s="17">
        <f>IF(A77&gt;0,'Step Up Feature'!$D$13,"")</f>
        <v>6400</v>
      </c>
      <c r="I77" s="17">
        <f>IF(A77&gt;0,G77*'Step Up Feature'!$C$10*30/360,"")</f>
        <v>4276.2656028158726</v>
      </c>
      <c r="J77" s="16"/>
      <c r="K77" s="17">
        <f t="shared" si="4"/>
        <v>-345600</v>
      </c>
      <c r="L77" s="17">
        <f t="shared" si="0"/>
        <v>6400</v>
      </c>
      <c r="M77" s="19">
        <f>IF(A77&gt;0,K77*'Step Up Feature'!$H$16*30/360,"")</f>
        <v>0</v>
      </c>
      <c r="N77" s="16">
        <f>IF(COUNT($A$23:A76)&gt;='Step Up Feature'!$C$8,0,'Step Up Feature'!A76+1)</f>
        <v>55</v>
      </c>
      <c r="O77" s="17">
        <f t="shared" si="5"/>
        <v>-345600</v>
      </c>
      <c r="P77" s="17">
        <f t="shared" si="6"/>
        <v>6400</v>
      </c>
      <c r="Q77" s="19">
        <f t="shared" si="1"/>
        <v>0</v>
      </c>
      <c r="R77" s="16"/>
      <c r="Z77" s="3">
        <v>99</v>
      </c>
      <c r="AA77" s="6">
        <v>3.5000000000000003E-2</v>
      </c>
      <c r="AB77" s="6">
        <v>0.05</v>
      </c>
      <c r="AC77" s="6">
        <v>3.7499999999999999E-2</v>
      </c>
    </row>
    <row r="78" spans="1:29" x14ac:dyDescent="0.25">
      <c r="A78" s="5">
        <f>IF(COUNT($A$23:A77)&gt;='Step Up Feature'!$C$8,0,'Step Up Feature'!A77+1)</f>
        <v>56</v>
      </c>
      <c r="B78" s="15"/>
      <c r="C78" s="17">
        <f t="shared" si="2"/>
        <v>1700040.6278679059</v>
      </c>
      <c r="D78" s="17">
        <f>IF(A78&gt;0,'Step Up Feature'!$C$13,"")</f>
        <v>13000</v>
      </c>
      <c r="E78" s="17">
        <f>IF(A78&gt;0,C78*'Step Up Feature'!$C$10*30/360,"")</f>
        <v>8664.1792405889191</v>
      </c>
      <c r="F78" s="16"/>
      <c r="G78" s="17">
        <f t="shared" si="3"/>
        <v>836943.07833496842</v>
      </c>
      <c r="H78" s="17">
        <f>IF(A78&gt;0,'Step Up Feature'!$D$13,"")</f>
        <v>6400</v>
      </c>
      <c r="I78" s="17">
        <f>IF(A78&gt;0,G78*'Step Up Feature'!$C$10*30/360,"")</f>
        <v>4265.4420876745417</v>
      </c>
      <c r="J78" s="16"/>
      <c r="K78" s="17">
        <f t="shared" si="4"/>
        <v>-352000</v>
      </c>
      <c r="L78" s="17">
        <f t="shared" si="0"/>
        <v>6400</v>
      </c>
      <c r="M78" s="19">
        <f>IF(A78&gt;0,K78*'Step Up Feature'!$H$16*30/360,"")</f>
        <v>0</v>
      </c>
      <c r="N78" s="16">
        <f>IF(COUNT($A$23:A77)&gt;='Step Up Feature'!$C$8,0,'Step Up Feature'!A77+1)</f>
        <v>56</v>
      </c>
      <c r="O78" s="17">
        <f t="shared" si="5"/>
        <v>-352000</v>
      </c>
      <c r="P78" s="17">
        <f t="shared" si="6"/>
        <v>6400</v>
      </c>
      <c r="Q78" s="19">
        <f t="shared" si="1"/>
        <v>0</v>
      </c>
      <c r="R78" s="16"/>
      <c r="Z78" s="3">
        <v>100</v>
      </c>
      <c r="AA78" s="6">
        <v>3.5000000000000003E-2</v>
      </c>
      <c r="AB78" s="6">
        <v>0.05</v>
      </c>
      <c r="AC78" s="6">
        <v>3.7499999999999999E-2</v>
      </c>
    </row>
    <row r="79" spans="1:29" x14ac:dyDescent="0.25">
      <c r="A79" s="5">
        <f>IF(COUNT($A$23:A78)&gt;='Step Up Feature'!$C$8,0,'Step Up Feature'!A78+1)</f>
        <v>57</v>
      </c>
      <c r="B79" s="15"/>
      <c r="C79" s="17">
        <f t="shared" si="2"/>
        <v>1695704.8071084949</v>
      </c>
      <c r="D79" s="17">
        <f>IF(A79&gt;0,'Step Up Feature'!$C$13,"")</f>
        <v>13000</v>
      </c>
      <c r="E79" s="17">
        <f>IF(A79&gt;0,C79*'Step Up Feature'!$C$10*30/360,"")</f>
        <v>8642.0819285607249</v>
      </c>
      <c r="F79" s="16"/>
      <c r="G79" s="17">
        <f t="shared" si="3"/>
        <v>834808.52042264293</v>
      </c>
      <c r="H79" s="17">
        <f>IF(A79&gt;0,'Step Up Feature'!$D$13,"")</f>
        <v>6400</v>
      </c>
      <c r="I79" s="17">
        <f>IF(A79&gt;0,G79*'Step Up Feature'!$C$10*30/360,"")</f>
        <v>4254.5634109837374</v>
      </c>
      <c r="J79" s="16"/>
      <c r="K79" s="17">
        <f t="shared" si="4"/>
        <v>-358400</v>
      </c>
      <c r="L79" s="17">
        <f t="shared" si="0"/>
        <v>6400</v>
      </c>
      <c r="M79" s="19">
        <f>IF(A79&gt;0,K79*'Step Up Feature'!$H$16*30/360,"")</f>
        <v>0</v>
      </c>
      <c r="N79" s="16">
        <f>IF(COUNT($A$23:A78)&gt;='Step Up Feature'!$C$8,0,'Step Up Feature'!A78+1)</f>
        <v>57</v>
      </c>
      <c r="O79" s="17">
        <f t="shared" si="5"/>
        <v>-358400</v>
      </c>
      <c r="P79" s="17">
        <f t="shared" si="6"/>
        <v>6400</v>
      </c>
      <c r="Q79" s="19">
        <f t="shared" si="1"/>
        <v>0</v>
      </c>
      <c r="R79" s="16"/>
      <c r="Z79" s="3">
        <v>101</v>
      </c>
      <c r="AA79" s="6">
        <v>3.5000000000000003E-2</v>
      </c>
      <c r="AB79" s="6">
        <v>0.05</v>
      </c>
      <c r="AC79" s="6">
        <v>3.7499999999999999E-2</v>
      </c>
    </row>
    <row r="80" spans="1:29" x14ac:dyDescent="0.25">
      <c r="A80" s="5">
        <f>IF(COUNT($A$23:A79)&gt;='Step Up Feature'!$C$8,0,'Step Up Feature'!A79+1)</f>
        <v>58</v>
      </c>
      <c r="B80" s="15"/>
      <c r="C80" s="17">
        <f t="shared" si="2"/>
        <v>1691346.8890370557</v>
      </c>
      <c r="D80" s="17">
        <f>IF(A80&gt;0,'Step Up Feature'!$C$13,"")</f>
        <v>13000</v>
      </c>
      <c r="E80" s="17">
        <f>IF(A80&gt;0,C80*'Step Up Feature'!$C$10*30/360,"")</f>
        <v>8619.8719985932839</v>
      </c>
      <c r="F80" s="16"/>
      <c r="G80" s="17">
        <f t="shared" si="3"/>
        <v>832663.0838336267</v>
      </c>
      <c r="H80" s="17">
        <f>IF(A80&gt;0,'Step Up Feature'!$D$13,"")</f>
        <v>6400</v>
      </c>
      <c r="I80" s="17">
        <f>IF(A80&gt;0,G80*'Step Up Feature'!$C$10*30/360,"")</f>
        <v>4243.6292916151515</v>
      </c>
      <c r="J80" s="16"/>
      <c r="K80" s="17">
        <f t="shared" si="4"/>
        <v>-364800</v>
      </c>
      <c r="L80" s="17">
        <f t="shared" si="0"/>
        <v>6400</v>
      </c>
      <c r="M80" s="19">
        <f>IF(A80&gt;0,K80*'Step Up Feature'!$H$16*30/360,"")</f>
        <v>0</v>
      </c>
      <c r="N80" s="16">
        <f>IF(COUNT($A$23:A79)&gt;='Step Up Feature'!$C$8,0,'Step Up Feature'!A79+1)</f>
        <v>58</v>
      </c>
      <c r="O80" s="17">
        <f t="shared" si="5"/>
        <v>-364800</v>
      </c>
      <c r="P80" s="17">
        <f t="shared" si="6"/>
        <v>6400</v>
      </c>
      <c r="Q80" s="19">
        <f t="shared" si="1"/>
        <v>0</v>
      </c>
      <c r="R80" s="16"/>
      <c r="Z80" s="3">
        <v>102</v>
      </c>
      <c r="AA80" s="6">
        <v>3.5000000000000003E-2</v>
      </c>
      <c r="AB80" s="6">
        <v>0.05</v>
      </c>
      <c r="AC80" s="6">
        <v>3.7499999999999999E-2</v>
      </c>
    </row>
    <row r="81" spans="1:29" x14ac:dyDescent="0.25">
      <c r="A81" s="5">
        <f>IF(COUNT($A$23:A80)&gt;='Step Up Feature'!$C$8,0,'Step Up Feature'!A80+1)</f>
        <v>59</v>
      </c>
      <c r="B81" s="15"/>
      <c r="C81" s="17">
        <f t="shared" si="2"/>
        <v>1686966.7610356489</v>
      </c>
      <c r="D81" s="17">
        <f>IF(A81&gt;0,'Step Up Feature'!$C$13,"")</f>
        <v>13000</v>
      </c>
      <c r="E81" s="17">
        <f>IF(A81&gt;0,C81*'Step Up Feature'!$C$10*30/360,"")</f>
        <v>8597.5488767344214</v>
      </c>
      <c r="F81" s="16"/>
      <c r="G81" s="17">
        <f t="shared" si="3"/>
        <v>830506.7131252418</v>
      </c>
      <c r="H81" s="17">
        <f>IF(A81&gt;0,'Step Up Feature'!$D$13,"")</f>
        <v>6400</v>
      </c>
      <c r="I81" s="17">
        <f>IF(A81&gt;0,G81*'Step Up Feature'!$C$10*30/360,"")</f>
        <v>4232.6394470077112</v>
      </c>
      <c r="J81" s="16"/>
      <c r="K81" s="17">
        <f t="shared" si="4"/>
        <v>-371200</v>
      </c>
      <c r="L81" s="17">
        <f t="shared" si="0"/>
        <v>6400</v>
      </c>
      <c r="M81" s="19">
        <f>IF(A81&gt;0,K81*'Step Up Feature'!$H$16*30/360,"")</f>
        <v>0</v>
      </c>
      <c r="N81" s="16">
        <f>IF(COUNT($A$23:A80)&gt;='Step Up Feature'!$C$8,0,'Step Up Feature'!A80+1)</f>
        <v>59</v>
      </c>
      <c r="O81" s="17">
        <f t="shared" si="5"/>
        <v>-371200</v>
      </c>
      <c r="P81" s="17">
        <f t="shared" si="6"/>
        <v>6400</v>
      </c>
      <c r="Q81" s="19">
        <f t="shared" si="1"/>
        <v>0</v>
      </c>
      <c r="R81" s="16"/>
      <c r="Z81" s="3">
        <v>103</v>
      </c>
      <c r="AA81" s="6">
        <v>3.5000000000000003E-2</v>
      </c>
      <c r="AB81" s="6">
        <v>0.05</v>
      </c>
      <c r="AC81" s="6">
        <v>3.7499999999999999E-2</v>
      </c>
    </row>
    <row r="82" spans="1:29" x14ac:dyDescent="0.25">
      <c r="A82" s="5">
        <f>IF(COUNT($A$23:A81)&gt;='Step Up Feature'!$C$8,0,'Step Up Feature'!A81+1)</f>
        <v>60</v>
      </c>
      <c r="B82" s="15"/>
      <c r="C82" s="17">
        <f t="shared" si="2"/>
        <v>1682564.3099123833</v>
      </c>
      <c r="D82" s="17">
        <f>IF(A82&gt;0,'Step Up Feature'!$C$13,"")</f>
        <v>13000</v>
      </c>
      <c r="E82" s="17">
        <f>IF(A82&gt;0,C82*'Step Up Feature'!$C$10*30/360,"")</f>
        <v>8575.1119861068473</v>
      </c>
      <c r="F82" s="16"/>
      <c r="G82" s="17">
        <f t="shared" si="3"/>
        <v>828339.35257224948</v>
      </c>
      <c r="H82" s="17">
        <f>IF(A82&gt;0,'Step Up Feature'!$D$13,"")</f>
        <v>6400</v>
      </c>
      <c r="I82" s="17">
        <f>IF(A82&gt;0,G82*'Step Up Feature'!$C$10*30/360,"")</f>
        <v>4221.5935931602899</v>
      </c>
      <c r="J82" s="16"/>
      <c r="K82" s="17">
        <f t="shared" si="4"/>
        <v>-377600</v>
      </c>
      <c r="L82" s="17">
        <f t="shared" si="0"/>
        <v>6400</v>
      </c>
      <c r="M82" s="19">
        <f>IF(A82&gt;0,K82*'Step Up Feature'!$H$16*30/360,"")</f>
        <v>0</v>
      </c>
      <c r="N82" s="16">
        <f>IF(COUNT($A$23:A81)&gt;='Step Up Feature'!$C$8,0,'Step Up Feature'!A81+1)</f>
        <v>60</v>
      </c>
      <c r="O82" s="17">
        <f t="shared" si="5"/>
        <v>-377600</v>
      </c>
      <c r="P82" s="17">
        <f t="shared" si="6"/>
        <v>6400</v>
      </c>
      <c r="Q82" s="19">
        <f t="shared" si="1"/>
        <v>0</v>
      </c>
      <c r="R82" s="16"/>
      <c r="Z82" s="3">
        <v>104</v>
      </c>
      <c r="AA82" s="6">
        <v>3.5000000000000003E-2</v>
      </c>
      <c r="AB82" s="6">
        <v>0.05</v>
      </c>
      <c r="AC82" s="6">
        <v>3.7499999999999999E-2</v>
      </c>
    </row>
    <row r="83" spans="1:29" x14ac:dyDescent="0.25">
      <c r="A83" s="5">
        <f>IF(COUNT($A$23:A82)&gt;='Step Up Feature'!$C$8,0,'Step Up Feature'!A82+1)</f>
        <v>61</v>
      </c>
      <c r="B83" s="15"/>
      <c r="C83" s="17">
        <f t="shared" si="2"/>
        <v>1678139.4218984903</v>
      </c>
      <c r="D83" s="17">
        <f>IF(A83&gt;0,'Step Up Feature'!$C$13,"")</f>
        <v>13000</v>
      </c>
      <c r="E83" s="17">
        <f>IF(A83&gt;0,C83*'Step Up Feature'!$C$10*30/360,"")</f>
        <v>8552.5607468932394</v>
      </c>
      <c r="F83" s="16"/>
      <c r="G83" s="17">
        <f t="shared" si="3"/>
        <v>826160.94616540975</v>
      </c>
      <c r="H83" s="17">
        <f>IF(A83&gt;0,'Step Up Feature'!$D$13,"")</f>
        <v>6400</v>
      </c>
      <c r="I83" s="17">
        <f>IF(A83&gt;0,G83*'Step Up Feature'!$C$10*30/360,"")</f>
        <v>4210.4914446243592</v>
      </c>
      <c r="J83" s="16"/>
      <c r="K83" s="17">
        <f t="shared" si="4"/>
        <v>-384000</v>
      </c>
      <c r="L83" s="17">
        <f t="shared" si="0"/>
        <v>-1819.9052132701422</v>
      </c>
      <c r="M83" s="19">
        <f>IF(A83&gt;0,K83*'Step Up Feature'!$H$16*30/360,"")</f>
        <v>0</v>
      </c>
      <c r="N83" s="16">
        <f>IF(COUNT($A$23:A82)&gt;='Step Up Feature'!$C$8,0,'Step Up Feature'!A82+1)</f>
        <v>61</v>
      </c>
      <c r="O83" s="17">
        <f t="shared" si="5"/>
        <v>-384000</v>
      </c>
      <c r="P83" s="17">
        <f t="shared" si="6"/>
        <v>-1819.9052132701422</v>
      </c>
      <c r="Q83" s="19">
        <f t="shared" si="1"/>
        <v>0</v>
      </c>
      <c r="R83" s="16"/>
      <c r="Z83" s="3">
        <v>105</v>
      </c>
      <c r="AA83" s="6">
        <v>3.5000000000000003E-2</v>
      </c>
      <c r="AB83" s="6">
        <v>0.05</v>
      </c>
      <c r="AC83" s="6">
        <v>3.7499999999999999E-2</v>
      </c>
    </row>
    <row r="84" spans="1:29" x14ac:dyDescent="0.25">
      <c r="A84" s="5">
        <f>IF(COUNT($A$23:A83)&gt;='Step Up Feature'!$C$8,0,'Step Up Feature'!A83+1)</f>
        <v>62</v>
      </c>
      <c r="B84" s="15"/>
      <c r="C84" s="17">
        <f t="shared" si="2"/>
        <v>1673691.9826453836</v>
      </c>
      <c r="D84" s="17">
        <f>IF(A84&gt;0,'Step Up Feature'!$C$13,"")</f>
        <v>13000</v>
      </c>
      <c r="E84" s="17">
        <f>IF(A84&gt;0,C84*'Step Up Feature'!$C$10*30/360,"")</f>
        <v>8529.8945763212596</v>
      </c>
      <c r="F84" s="16"/>
      <c r="G84" s="17">
        <f t="shared" si="3"/>
        <v>823971.43761003413</v>
      </c>
      <c r="H84" s="17">
        <f>IF(A84&gt;0,'Step Up Feature'!$D$13,"")</f>
        <v>6400</v>
      </c>
      <c r="I84" s="17">
        <f>IF(A84&gt;0,G84*'Step Up Feature'!$C$10*30/360,"")</f>
        <v>4199.3327144966161</v>
      </c>
      <c r="J84" s="16"/>
      <c r="K84" s="17">
        <f t="shared" si="4"/>
        <v>-382180.09478672984</v>
      </c>
      <c r="L84" s="17">
        <f t="shared" si="0"/>
        <v>-1819.9052132701422</v>
      </c>
      <c r="M84" s="19">
        <f>IF(A84&gt;0,K84*'Step Up Feature'!$H$16*30/360,"")</f>
        <v>0</v>
      </c>
      <c r="N84" s="16">
        <f>IF(COUNT($A$23:A83)&gt;='Step Up Feature'!$C$8,0,'Step Up Feature'!A83+1)</f>
        <v>62</v>
      </c>
      <c r="O84" s="17">
        <f t="shared" si="5"/>
        <v>-382180.09478672984</v>
      </c>
      <c r="P84" s="17">
        <f t="shared" si="6"/>
        <v>-1819.9052132701422</v>
      </c>
      <c r="Q84" s="19">
        <f t="shared" si="1"/>
        <v>0</v>
      </c>
      <c r="R84" s="16"/>
      <c r="Z84" s="3">
        <v>106</v>
      </c>
      <c r="AA84" s="6">
        <v>3.5000000000000003E-2</v>
      </c>
      <c r="AB84" s="6">
        <v>0.05</v>
      </c>
      <c r="AC84" s="6">
        <v>3.7499999999999999E-2</v>
      </c>
    </row>
    <row r="85" spans="1:29" x14ac:dyDescent="0.25">
      <c r="A85" s="5">
        <f>IF(COUNT($A$23:A84)&gt;='Step Up Feature'!$C$8,0,'Step Up Feature'!A84+1)</f>
        <v>63</v>
      </c>
      <c r="B85" s="15"/>
      <c r="C85" s="17">
        <f t="shared" si="2"/>
        <v>1669221.8772217049</v>
      </c>
      <c r="D85" s="17">
        <f>IF(A85&gt;0,'Step Up Feature'!$C$13,"")</f>
        <v>13000</v>
      </c>
      <c r="E85" s="17">
        <f>IF(A85&gt;0,C85*'Step Up Feature'!$C$10*30/360,"")</f>
        <v>8507.1128886485058</v>
      </c>
      <c r="F85" s="16"/>
      <c r="G85" s="17">
        <f t="shared" si="3"/>
        <v>821770.77032453078</v>
      </c>
      <c r="H85" s="17">
        <f>IF(A85&gt;0,'Step Up Feature'!$D$13,"")</f>
        <v>6400</v>
      </c>
      <c r="I85" s="17">
        <f>IF(A85&gt;0,G85*'Step Up Feature'!$C$10*30/360,"")</f>
        <v>4188.1171144115669</v>
      </c>
      <c r="J85" s="16"/>
      <c r="K85" s="17">
        <f t="shared" si="4"/>
        <v>-380360.18957345968</v>
      </c>
      <c r="L85" s="17">
        <f t="shared" si="0"/>
        <v>-1819.9052132701422</v>
      </c>
      <c r="M85" s="19">
        <f>IF(A85&gt;0,K85*'Step Up Feature'!$H$16*30/360,"")</f>
        <v>0</v>
      </c>
      <c r="N85" s="16">
        <f>IF(COUNT($A$23:A84)&gt;='Step Up Feature'!$C$8,0,'Step Up Feature'!A84+1)</f>
        <v>63</v>
      </c>
      <c r="O85" s="17">
        <f t="shared" si="5"/>
        <v>-380360.18957345968</v>
      </c>
      <c r="P85" s="17">
        <f t="shared" si="6"/>
        <v>-1819.9052132701422</v>
      </c>
      <c r="Q85" s="19">
        <f t="shared" si="1"/>
        <v>0</v>
      </c>
      <c r="R85" s="16"/>
      <c r="Z85" s="3">
        <v>107</v>
      </c>
      <c r="AA85" s="6">
        <v>3.5000000000000003E-2</v>
      </c>
      <c r="AB85" s="6">
        <v>0.05</v>
      </c>
      <c r="AC85" s="6">
        <v>3.7499999999999999E-2</v>
      </c>
    </row>
    <row r="86" spans="1:29" x14ac:dyDescent="0.25">
      <c r="A86" s="5">
        <f>IF(COUNT($A$23:A85)&gt;='Step Up Feature'!$C$8,0,'Step Up Feature'!A85+1)</f>
        <v>64</v>
      </c>
      <c r="B86" s="15"/>
      <c r="C86" s="17">
        <f t="shared" si="2"/>
        <v>1664728.9901103533</v>
      </c>
      <c r="D86" s="17">
        <f>IF(A86&gt;0,'Step Up Feature'!$C$13,"")</f>
        <v>13000</v>
      </c>
      <c r="E86" s="17">
        <f>IF(A86&gt;0,C86*'Step Up Feature'!$C$10*30/360,"")</f>
        <v>8484.2150951473577</v>
      </c>
      <c r="F86" s="16"/>
      <c r="G86" s="17">
        <f t="shared" si="3"/>
        <v>819558.88743894233</v>
      </c>
      <c r="H86" s="17">
        <f>IF(A86&gt;0,'Step Up Feature'!$D$13,"")</f>
        <v>6400</v>
      </c>
      <c r="I86" s="17">
        <f>IF(A86&gt;0,G86*'Step Up Feature'!$C$10*30/360,"")</f>
        <v>4176.8443545340797</v>
      </c>
      <c r="J86" s="16"/>
      <c r="K86" s="17">
        <f t="shared" si="4"/>
        <v>-378540.28436018951</v>
      </c>
      <c r="L86" s="17">
        <f t="shared" si="0"/>
        <v>-1819.9052132701422</v>
      </c>
      <c r="M86" s="19">
        <f>IF(A86&gt;0,K86*'Step Up Feature'!$H$16*30/360,"")</f>
        <v>0</v>
      </c>
      <c r="N86" s="16">
        <f>IF(COUNT($A$23:A85)&gt;='Step Up Feature'!$C$8,0,'Step Up Feature'!A85+1)</f>
        <v>64</v>
      </c>
      <c r="O86" s="17">
        <f t="shared" si="5"/>
        <v>-378540.28436018951</v>
      </c>
      <c r="P86" s="17">
        <f t="shared" si="6"/>
        <v>-1819.9052132701422</v>
      </c>
      <c r="Q86" s="19">
        <f t="shared" si="1"/>
        <v>0</v>
      </c>
      <c r="R86" s="16"/>
      <c r="Z86" s="3">
        <v>108</v>
      </c>
      <c r="AA86" s="6">
        <v>3.5000000000000003E-2</v>
      </c>
      <c r="AB86" s="6">
        <v>0.05</v>
      </c>
      <c r="AC86" s="6">
        <v>3.7499999999999999E-2</v>
      </c>
    </row>
    <row r="87" spans="1:29" x14ac:dyDescent="0.25">
      <c r="A87" s="5">
        <f>IF(COUNT($A$23:A86)&gt;='Step Up Feature'!$C$8,0,'Step Up Feature'!A86+1)</f>
        <v>65</v>
      </c>
      <c r="B87" s="15"/>
      <c r="C87" s="17">
        <f t="shared" si="2"/>
        <v>1660213.2052055006</v>
      </c>
      <c r="D87" s="17">
        <f>IF(A87&gt;0,'Step Up Feature'!$C$13,"")</f>
        <v>13000</v>
      </c>
      <c r="E87" s="17">
        <f>IF(A87&gt;0,C87*'Step Up Feature'!$C$10*30/360,"")</f>
        <v>8461.2006040897759</v>
      </c>
      <c r="F87" s="16"/>
      <c r="G87" s="17">
        <f t="shared" si="3"/>
        <v>817335.73179347639</v>
      </c>
      <c r="H87" s="17">
        <f>IF(A87&gt;0,'Step Up Feature'!$D$13,"")</f>
        <v>6400</v>
      </c>
      <c r="I87" s="17">
        <f>IF(A87&gt;0,G87*'Step Up Feature'!$C$10*30/360,"")</f>
        <v>4165.5141435518863</v>
      </c>
      <c r="J87" s="16"/>
      <c r="K87" s="17">
        <f t="shared" si="4"/>
        <v>-376720.37914691935</v>
      </c>
      <c r="L87" s="17">
        <f t="shared" ref="L87:L150" si="7">IF(A87&gt;0,IF(A87&gt;$C$4,$H$13,$D$13),"")</f>
        <v>-1819.9052132701422</v>
      </c>
      <c r="M87" s="19">
        <f>IF(A87&gt;0,K87*'Step Up Feature'!$H$16*30/360,"")</f>
        <v>0</v>
      </c>
      <c r="N87" s="16">
        <f>IF(COUNT($A$23:A86)&gt;='Step Up Feature'!$C$8,0,'Step Up Feature'!A86+1)</f>
        <v>65</v>
      </c>
      <c r="O87" s="17">
        <f t="shared" si="5"/>
        <v>-376720.37914691935</v>
      </c>
      <c r="P87" s="17">
        <f t="shared" si="6"/>
        <v>-1819.9052132701422</v>
      </c>
      <c r="Q87" s="19">
        <f t="shared" ref="Q87:Q150" si="8">IF(N87&gt;0,O87*$I$16*30/360,"")</f>
        <v>0</v>
      </c>
      <c r="R87" s="16"/>
      <c r="Z87" s="3">
        <v>109</v>
      </c>
      <c r="AA87" s="6">
        <v>3.5000000000000003E-2</v>
      </c>
      <c r="AB87" s="6">
        <v>0.05</v>
      </c>
      <c r="AC87" s="6">
        <v>3.7499999999999999E-2</v>
      </c>
    </row>
    <row r="88" spans="1:29" x14ac:dyDescent="0.25">
      <c r="A88" s="5">
        <f>IF(COUNT($A$23:A87)&gt;='Step Up Feature'!$C$8,0,'Step Up Feature'!A87+1)</f>
        <v>66</v>
      </c>
      <c r="B88" s="15"/>
      <c r="C88" s="17">
        <f t="shared" ref="C88:C151" si="9">IF(A88&gt;0,C87-D87+E87,"")</f>
        <v>1655674.4058095904</v>
      </c>
      <c r="D88" s="17">
        <f>IF(A88&gt;0,'Step Up Feature'!$C$13,"")</f>
        <v>13000</v>
      </c>
      <c r="E88" s="17">
        <f>IF(A88&gt;0,C88*'Step Up Feature'!$C$10*30/360,"")</f>
        <v>8438.068820732009</v>
      </c>
      <c r="F88" s="16"/>
      <c r="G88" s="17">
        <f t="shared" ref="G88:G151" si="10">IF(A88&gt;0,G87-H87+I87,"")</f>
        <v>815101.24593702832</v>
      </c>
      <c r="H88" s="17">
        <f>IF(A88&gt;0,'Step Up Feature'!$D$13,"")</f>
        <v>6400</v>
      </c>
      <c r="I88" s="17">
        <f>IF(A88&gt;0,G88*'Step Up Feature'!$C$10*30/360,"")</f>
        <v>4154.1261886680622</v>
      </c>
      <c r="J88" s="16"/>
      <c r="K88" s="17">
        <f t="shared" ref="K88:K151" si="11">IF(A88&gt;0,K87-L87+M87,"")</f>
        <v>-374900.47393364919</v>
      </c>
      <c r="L88" s="17">
        <f t="shared" si="7"/>
        <v>-1819.9052132701422</v>
      </c>
      <c r="M88" s="19">
        <f>IF(A88&gt;0,K88*'Step Up Feature'!$H$16*30/360,"")</f>
        <v>0</v>
      </c>
      <c r="N88" s="16">
        <f>IF(COUNT($A$23:A87)&gt;='Step Up Feature'!$C$8,0,'Step Up Feature'!A87+1)</f>
        <v>66</v>
      </c>
      <c r="O88" s="17">
        <f t="shared" ref="O88:O151" si="12">IF(N88&gt;0,O87-P87+Q87,"")</f>
        <v>-374900.47393364919</v>
      </c>
      <c r="P88" s="17">
        <f t="shared" ref="P88:P151" si="13">IF(N88&gt;0,IF(N88&gt;$C$4,$I$13,$D$13),"")</f>
        <v>-1819.9052132701422</v>
      </c>
      <c r="Q88" s="19">
        <f t="shared" si="8"/>
        <v>0</v>
      </c>
      <c r="R88" s="16"/>
      <c r="Z88" s="3">
        <v>110</v>
      </c>
      <c r="AA88" s="6">
        <v>3.5000000000000003E-2</v>
      </c>
      <c r="AB88" s="6">
        <v>0.05</v>
      </c>
      <c r="AC88" s="6">
        <v>3.7499999999999999E-2</v>
      </c>
    </row>
    <row r="89" spans="1:29" x14ac:dyDescent="0.25">
      <c r="A89" s="5">
        <f>IF(COUNT($A$23:A88)&gt;='Step Up Feature'!$C$8,0,'Step Up Feature'!A88+1)</f>
        <v>67</v>
      </c>
      <c r="B89" s="15"/>
      <c r="C89" s="17">
        <f t="shared" si="9"/>
        <v>1651112.4746303223</v>
      </c>
      <c r="D89" s="17">
        <f>IF(A89&gt;0,'Step Up Feature'!$C$13,"")</f>
        <v>13000</v>
      </c>
      <c r="E89" s="17">
        <f>IF(A89&gt;0,C89*'Step Up Feature'!$C$10*30/360,"")</f>
        <v>8414.8191472992166</v>
      </c>
      <c r="F89" s="16"/>
      <c r="G89" s="17">
        <f t="shared" si="10"/>
        <v>812855.37212569639</v>
      </c>
      <c r="H89" s="17">
        <f>IF(A89&gt;0,'Step Up Feature'!$D$13,"")</f>
        <v>6400</v>
      </c>
      <c r="I89" s="17">
        <f>IF(A89&gt;0,G89*'Step Up Feature'!$C$10*30/360,"")</f>
        <v>4142.6801955934561</v>
      </c>
      <c r="J89" s="16"/>
      <c r="K89" s="17">
        <f t="shared" si="11"/>
        <v>-373080.56872037903</v>
      </c>
      <c r="L89" s="17">
        <f t="shared" si="7"/>
        <v>-1819.9052132701422</v>
      </c>
      <c r="M89" s="19">
        <f>IF(A89&gt;0,K89*'Step Up Feature'!$H$16*30/360,"")</f>
        <v>0</v>
      </c>
      <c r="N89" s="16">
        <f>IF(COUNT($A$23:A88)&gt;='Step Up Feature'!$C$8,0,'Step Up Feature'!A88+1)</f>
        <v>67</v>
      </c>
      <c r="O89" s="17">
        <f t="shared" si="12"/>
        <v>-373080.56872037903</v>
      </c>
      <c r="P89" s="17">
        <f t="shared" si="13"/>
        <v>-1819.9052132701422</v>
      </c>
      <c r="Q89" s="19">
        <f t="shared" si="8"/>
        <v>0</v>
      </c>
      <c r="R89" s="16"/>
      <c r="Z89" s="3">
        <v>111</v>
      </c>
      <c r="AA89" s="6">
        <v>3.5000000000000003E-2</v>
      </c>
      <c r="AB89" s="6">
        <v>0.05</v>
      </c>
      <c r="AC89" s="6">
        <v>3.7499999999999999E-2</v>
      </c>
    </row>
    <row r="90" spans="1:29" x14ac:dyDescent="0.25">
      <c r="A90" s="5">
        <f>IF(COUNT($A$23:A89)&gt;='Step Up Feature'!$C$8,0,'Step Up Feature'!A89+1)</f>
        <v>68</v>
      </c>
      <c r="B90" s="15"/>
      <c r="C90" s="17">
        <f t="shared" si="9"/>
        <v>1646527.2937776216</v>
      </c>
      <c r="D90" s="17">
        <f>IF(A90&gt;0,'Step Up Feature'!$C$13,"")</f>
        <v>13000</v>
      </c>
      <c r="E90" s="17">
        <f>IF(A90&gt;0,C90*'Step Up Feature'!$C$10*30/360,"")</f>
        <v>8391.4509829700273</v>
      </c>
      <c r="F90" s="16"/>
      <c r="G90" s="17">
        <f t="shared" si="10"/>
        <v>810598.0523212899</v>
      </c>
      <c r="H90" s="17">
        <f>IF(A90&gt;0,'Step Up Feature'!$D$13,"")</f>
        <v>6400</v>
      </c>
      <c r="I90" s="17">
        <f>IF(A90&gt;0,G90*'Step Up Feature'!$C$10*30/360,"")</f>
        <v>4131.1758685390869</v>
      </c>
      <c r="J90" s="16"/>
      <c r="K90" s="17">
        <f t="shared" si="11"/>
        <v>-371260.66350710887</v>
      </c>
      <c r="L90" s="17">
        <f t="shared" si="7"/>
        <v>-1819.9052132701422</v>
      </c>
      <c r="M90" s="19">
        <f>IF(A90&gt;0,K90*'Step Up Feature'!$H$16*30/360,"")</f>
        <v>0</v>
      </c>
      <c r="N90" s="16">
        <f>IF(COUNT($A$23:A89)&gt;='Step Up Feature'!$C$8,0,'Step Up Feature'!A89+1)</f>
        <v>68</v>
      </c>
      <c r="O90" s="17">
        <f t="shared" si="12"/>
        <v>-371260.66350710887</v>
      </c>
      <c r="P90" s="17">
        <f t="shared" si="13"/>
        <v>-1819.9052132701422</v>
      </c>
      <c r="Q90" s="19">
        <f t="shared" si="8"/>
        <v>0</v>
      </c>
      <c r="R90" s="16"/>
      <c r="Z90" s="3">
        <v>112</v>
      </c>
      <c r="AA90" s="6">
        <v>3.5000000000000003E-2</v>
      </c>
      <c r="AB90" s="6">
        <v>0.05</v>
      </c>
      <c r="AC90" s="6">
        <v>3.7499999999999999E-2</v>
      </c>
    </row>
    <row r="91" spans="1:29" x14ac:dyDescent="0.25">
      <c r="A91" s="5">
        <f>IF(COUNT($A$23:A90)&gt;='Step Up Feature'!$C$8,0,'Step Up Feature'!A90+1)</f>
        <v>69</v>
      </c>
      <c r="B91" s="15"/>
      <c r="C91" s="17">
        <f t="shared" si="9"/>
        <v>1641918.7447605915</v>
      </c>
      <c r="D91" s="17">
        <f>IF(A91&gt;0,'Step Up Feature'!$C$13,"")</f>
        <v>13000</v>
      </c>
      <c r="E91" s="17">
        <f>IF(A91&gt;0,C91*'Step Up Feature'!$C$10*30/360,"")</f>
        <v>8367.9637238610103</v>
      </c>
      <c r="F91" s="16"/>
      <c r="G91" s="17">
        <f t="shared" si="10"/>
        <v>808329.22818982904</v>
      </c>
      <c r="H91" s="17">
        <f>IF(A91&gt;0,'Step Up Feature'!$D$13,"")</f>
        <v>6400</v>
      </c>
      <c r="I91" s="17">
        <f>IF(A91&gt;0,G91*'Step Up Feature'!$C$10*30/360,"")</f>
        <v>4119.6129102084942</v>
      </c>
      <c r="J91" s="16"/>
      <c r="K91" s="17">
        <f t="shared" si="11"/>
        <v>-369440.75829383871</v>
      </c>
      <c r="L91" s="17">
        <f t="shared" si="7"/>
        <v>-1819.9052132701422</v>
      </c>
      <c r="M91" s="19">
        <f>IF(A91&gt;0,K91*'Step Up Feature'!$H$16*30/360,"")</f>
        <v>0</v>
      </c>
      <c r="N91" s="16">
        <f>IF(COUNT($A$23:A90)&gt;='Step Up Feature'!$C$8,0,'Step Up Feature'!A90+1)</f>
        <v>69</v>
      </c>
      <c r="O91" s="17">
        <f t="shared" si="12"/>
        <v>-369440.75829383871</v>
      </c>
      <c r="P91" s="17">
        <f t="shared" si="13"/>
        <v>-1819.9052132701422</v>
      </c>
      <c r="Q91" s="19">
        <f t="shared" si="8"/>
        <v>0</v>
      </c>
      <c r="R91" s="16"/>
      <c r="Z91" s="3">
        <v>113</v>
      </c>
      <c r="AA91" s="6">
        <v>3.5000000000000003E-2</v>
      </c>
      <c r="AB91" s="6">
        <v>0.05</v>
      </c>
      <c r="AC91" s="6">
        <v>3.7499999999999999E-2</v>
      </c>
    </row>
    <row r="92" spans="1:29" x14ac:dyDescent="0.25">
      <c r="A92" s="5">
        <f>IF(COUNT($A$23:A91)&gt;='Step Up Feature'!$C$8,0,'Step Up Feature'!A91+1)</f>
        <v>70</v>
      </c>
      <c r="B92" s="15"/>
      <c r="C92" s="17">
        <f t="shared" si="9"/>
        <v>1637286.7084844525</v>
      </c>
      <c r="D92" s="17">
        <f>IF(A92&gt;0,'Step Up Feature'!$C$13,"")</f>
        <v>13000</v>
      </c>
      <c r="E92" s="17">
        <f>IF(A92&gt;0,C92*'Step Up Feature'!$C$10*30/360,"")</f>
        <v>8344.3567630110738</v>
      </c>
      <c r="F92" s="16"/>
      <c r="G92" s="17">
        <f t="shared" si="10"/>
        <v>806048.84110003756</v>
      </c>
      <c r="H92" s="17">
        <f>IF(A92&gt;0,'Step Up Feature'!$D$13,"")</f>
        <v>6400</v>
      </c>
      <c r="I92" s="17">
        <f>IF(A92&gt;0,G92*'Step Up Feature'!$C$10*30/360,"")</f>
        <v>4107.9910217900642</v>
      </c>
      <c r="J92" s="16"/>
      <c r="K92" s="17">
        <f t="shared" si="11"/>
        <v>-367620.85308056854</v>
      </c>
      <c r="L92" s="17">
        <f t="shared" si="7"/>
        <v>-1819.9052132701422</v>
      </c>
      <c r="M92" s="19">
        <f>IF(A92&gt;0,K92*'Step Up Feature'!$H$16*30/360,"")</f>
        <v>0</v>
      </c>
      <c r="N92" s="16">
        <f>IF(COUNT($A$23:A91)&gt;='Step Up Feature'!$C$8,0,'Step Up Feature'!A91+1)</f>
        <v>70</v>
      </c>
      <c r="O92" s="17">
        <f t="shared" si="12"/>
        <v>-367620.85308056854</v>
      </c>
      <c r="P92" s="17">
        <f t="shared" si="13"/>
        <v>-1819.9052132701422</v>
      </c>
      <c r="Q92" s="19">
        <f t="shared" si="8"/>
        <v>0</v>
      </c>
      <c r="R92" s="16"/>
      <c r="Z92" s="3">
        <v>114</v>
      </c>
      <c r="AA92" s="6">
        <v>3.5000000000000003E-2</v>
      </c>
      <c r="AB92" s="6">
        <v>0.05</v>
      </c>
      <c r="AC92" s="6">
        <v>3.7499999999999999E-2</v>
      </c>
    </row>
    <row r="93" spans="1:29" x14ac:dyDescent="0.25">
      <c r="A93" s="5">
        <f>IF(COUNT($A$23:A92)&gt;='Step Up Feature'!$C$8,0,'Step Up Feature'!A92+1)</f>
        <v>71</v>
      </c>
      <c r="B93" s="15"/>
      <c r="C93" s="17">
        <f t="shared" si="9"/>
        <v>1632631.0652474635</v>
      </c>
      <c r="D93" s="17">
        <f>IF(A93&gt;0,'Step Up Feature'!$C$13,"")</f>
        <v>13000</v>
      </c>
      <c r="E93" s="17">
        <f>IF(A93&gt;0,C93*'Step Up Feature'!$C$10*30/360,"")</f>
        <v>8320.6294903657745</v>
      </c>
      <c r="F93" s="16"/>
      <c r="G93" s="17">
        <f t="shared" si="10"/>
        <v>803756.83212182764</v>
      </c>
      <c r="H93" s="17">
        <f>IF(A93&gt;0,'Step Up Feature'!$D$13,"")</f>
        <v>6400</v>
      </c>
      <c r="I93" s="17">
        <f>IF(A93&gt;0,G93*'Step Up Feature'!$C$10*30/360,"")</f>
        <v>4096.3099029493023</v>
      </c>
      <c r="J93" s="16"/>
      <c r="K93" s="17">
        <f t="shared" si="11"/>
        <v>-365800.94786729838</v>
      </c>
      <c r="L93" s="17">
        <f t="shared" si="7"/>
        <v>-1819.9052132701422</v>
      </c>
      <c r="M93" s="19">
        <f>IF(A93&gt;0,K93*'Step Up Feature'!$H$16*30/360,"")</f>
        <v>0</v>
      </c>
      <c r="N93" s="16">
        <f>IF(COUNT($A$23:A92)&gt;='Step Up Feature'!$C$8,0,'Step Up Feature'!A92+1)</f>
        <v>71</v>
      </c>
      <c r="O93" s="17">
        <f t="shared" si="12"/>
        <v>-365800.94786729838</v>
      </c>
      <c r="P93" s="17">
        <f t="shared" si="13"/>
        <v>-1819.9052132701422</v>
      </c>
      <c r="Q93" s="19">
        <f t="shared" si="8"/>
        <v>0</v>
      </c>
      <c r="R93" s="16"/>
      <c r="Z93" s="3">
        <v>115</v>
      </c>
      <c r="AA93" s="6">
        <v>3.5000000000000003E-2</v>
      </c>
      <c r="AB93" s="6">
        <v>0.05</v>
      </c>
      <c r="AC93" s="6">
        <v>3.7499999999999999E-2</v>
      </c>
    </row>
    <row r="94" spans="1:29" x14ac:dyDescent="0.25">
      <c r="A94" s="5">
        <f>IF(COUNT($A$23:A93)&gt;='Step Up Feature'!$C$8,0,'Step Up Feature'!A93+1)</f>
        <v>72</v>
      </c>
      <c r="B94" s="15"/>
      <c r="C94" s="17">
        <f t="shared" si="9"/>
        <v>1627951.6947378293</v>
      </c>
      <c r="D94" s="17">
        <f>IF(A94&gt;0,'Step Up Feature'!$C$13,"")</f>
        <v>13000</v>
      </c>
      <c r="E94" s="17">
        <f>IF(A94&gt;0,C94*'Step Up Feature'!$C$10*30/360,"")</f>
        <v>8296.7812927615523</v>
      </c>
      <c r="F94" s="16"/>
      <c r="G94" s="17">
        <f t="shared" si="10"/>
        <v>801453.1420247769</v>
      </c>
      <c r="H94" s="17">
        <f>IF(A94&gt;0,'Step Up Feature'!$D$13,"")</f>
        <v>6400</v>
      </c>
      <c r="I94" s="17">
        <f>IF(A94&gt;0,G94*'Step Up Feature'!$C$10*30/360,"")</f>
        <v>4084.5692518210699</v>
      </c>
      <c r="J94" s="16"/>
      <c r="K94" s="17">
        <f t="shared" si="11"/>
        <v>-363981.04265402822</v>
      </c>
      <c r="L94" s="17">
        <f t="shared" si="7"/>
        <v>-1819.9052132701422</v>
      </c>
      <c r="M94" s="19">
        <f>IF(A94&gt;0,K94*'Step Up Feature'!$H$16*30/360,"")</f>
        <v>0</v>
      </c>
      <c r="N94" s="16">
        <f>IF(COUNT($A$23:A93)&gt;='Step Up Feature'!$C$8,0,'Step Up Feature'!A93+1)</f>
        <v>72</v>
      </c>
      <c r="O94" s="17">
        <f t="shared" si="12"/>
        <v>-363981.04265402822</v>
      </c>
      <c r="P94" s="17">
        <f t="shared" si="13"/>
        <v>-1819.9052132701422</v>
      </c>
      <c r="Q94" s="19">
        <f t="shared" si="8"/>
        <v>0</v>
      </c>
      <c r="R94" s="16"/>
      <c r="Z94" s="3">
        <v>116</v>
      </c>
      <c r="AA94" s="6">
        <v>3.5000000000000003E-2</v>
      </c>
      <c r="AB94" s="6">
        <v>0.05</v>
      </c>
      <c r="AC94" s="6">
        <v>3.7499999999999999E-2</v>
      </c>
    </row>
    <row r="95" spans="1:29" x14ac:dyDescent="0.25">
      <c r="A95" s="5">
        <f>IF(COUNT($A$23:A94)&gt;='Step Up Feature'!$C$8,0,'Step Up Feature'!A94+1)</f>
        <v>73</v>
      </c>
      <c r="B95" s="15"/>
      <c r="C95" s="17">
        <f t="shared" si="9"/>
        <v>1623248.4760305907</v>
      </c>
      <c r="D95" s="17">
        <f>IF(A95&gt;0,'Step Up Feature'!$C$13,"")</f>
        <v>13000</v>
      </c>
      <c r="E95" s="17">
        <f>IF(A95&gt;0,C95*'Step Up Feature'!$C$10*30/360,"")</f>
        <v>8272.8115539098944</v>
      </c>
      <c r="F95" s="16"/>
      <c r="G95" s="17">
        <f t="shared" si="10"/>
        <v>799137.71127659793</v>
      </c>
      <c r="H95" s="17">
        <f>IF(A95&gt;0,'Step Up Feature'!$D$13,"")</f>
        <v>6400</v>
      </c>
      <c r="I95" s="17">
        <f>IF(A95&gt;0,G95*'Step Up Feature'!$C$10*30/360,"")</f>
        <v>4072.7687650017911</v>
      </c>
      <c r="J95" s="16"/>
      <c r="K95" s="17">
        <f t="shared" si="11"/>
        <v>-362161.13744075806</v>
      </c>
      <c r="L95" s="17">
        <f t="shared" si="7"/>
        <v>-1819.9052132701422</v>
      </c>
      <c r="M95" s="19">
        <f>IF(A95&gt;0,K95*'Step Up Feature'!$H$16*30/360,"")</f>
        <v>0</v>
      </c>
      <c r="N95" s="16">
        <f>IF(COUNT($A$23:A94)&gt;='Step Up Feature'!$C$8,0,'Step Up Feature'!A94+1)</f>
        <v>73</v>
      </c>
      <c r="O95" s="17">
        <f t="shared" si="12"/>
        <v>-362161.13744075806</v>
      </c>
      <c r="P95" s="17">
        <f t="shared" si="13"/>
        <v>-1819.9052132701422</v>
      </c>
      <c r="Q95" s="19">
        <f t="shared" si="8"/>
        <v>0</v>
      </c>
      <c r="R95" s="16"/>
      <c r="Z95" s="3">
        <v>117</v>
      </c>
      <c r="AA95" s="6">
        <v>3.5000000000000003E-2</v>
      </c>
      <c r="AB95" s="6">
        <v>0.05</v>
      </c>
      <c r="AC95" s="6">
        <v>3.7499999999999999E-2</v>
      </c>
    </row>
    <row r="96" spans="1:29" x14ac:dyDescent="0.25">
      <c r="A96" s="5">
        <f>IF(COUNT($A$23:A95)&gt;='Step Up Feature'!$C$8,0,'Step Up Feature'!A95+1)</f>
        <v>74</v>
      </c>
      <c r="B96" s="15"/>
      <c r="C96" s="17">
        <f t="shared" si="9"/>
        <v>1618521.2875845006</v>
      </c>
      <c r="D96" s="17">
        <f>IF(A96&gt;0,'Step Up Feature'!$C$13,"")</f>
        <v>13000</v>
      </c>
      <c r="E96" s="17">
        <f>IF(A96&gt;0,C96*'Step Up Feature'!$C$10*30/360,"")</f>
        <v>8248.7196543813916</v>
      </c>
      <c r="F96" s="16"/>
      <c r="G96" s="17">
        <f t="shared" si="10"/>
        <v>796810.48004159972</v>
      </c>
      <c r="H96" s="17">
        <f>IF(A96&gt;0,'Step Up Feature'!$D$13,"")</f>
        <v>6400</v>
      </c>
      <c r="I96" s="17">
        <f>IF(A96&gt;0,G96*'Step Up Feature'!$C$10*30/360,"")</f>
        <v>4060.9081375416054</v>
      </c>
      <c r="J96" s="16"/>
      <c r="K96" s="17">
        <f t="shared" si="11"/>
        <v>-360341.2322274879</v>
      </c>
      <c r="L96" s="17">
        <f t="shared" si="7"/>
        <v>-1819.9052132701422</v>
      </c>
      <c r="M96" s="19">
        <f>IF(A96&gt;0,K96*'Step Up Feature'!$H$16*30/360,"")</f>
        <v>0</v>
      </c>
      <c r="N96" s="16">
        <f>IF(COUNT($A$23:A95)&gt;='Step Up Feature'!$C$8,0,'Step Up Feature'!A95+1)</f>
        <v>74</v>
      </c>
      <c r="O96" s="17">
        <f t="shared" si="12"/>
        <v>-360341.2322274879</v>
      </c>
      <c r="P96" s="17">
        <f t="shared" si="13"/>
        <v>-1819.9052132701422</v>
      </c>
      <c r="Q96" s="19">
        <f t="shared" si="8"/>
        <v>0</v>
      </c>
      <c r="R96" s="16"/>
      <c r="Z96" s="3">
        <v>118</v>
      </c>
      <c r="AA96" s="6">
        <v>3.5000000000000003E-2</v>
      </c>
      <c r="AB96" s="6">
        <v>0.05</v>
      </c>
      <c r="AC96" s="6">
        <v>3.7499999999999999E-2</v>
      </c>
    </row>
    <row r="97" spans="1:29" x14ac:dyDescent="0.25">
      <c r="A97" s="5">
        <f>IF(COUNT($A$23:A96)&gt;='Step Up Feature'!$C$8,0,'Step Up Feature'!A96+1)</f>
        <v>75</v>
      </c>
      <c r="B97" s="15"/>
      <c r="C97" s="17">
        <f t="shared" si="9"/>
        <v>1613770.0072388821</v>
      </c>
      <c r="D97" s="17">
        <f>IF(A97&gt;0,'Step Up Feature'!$C$13,"")</f>
        <v>13000</v>
      </c>
      <c r="E97" s="17">
        <f>IF(A97&gt;0,C97*'Step Up Feature'!$C$10*30/360,"")</f>
        <v>8224.5049715897476</v>
      </c>
      <c r="F97" s="16"/>
      <c r="G97" s="17">
        <f t="shared" si="10"/>
        <v>794471.38817914133</v>
      </c>
      <c r="H97" s="17">
        <f>IF(A97&gt;0,'Step Up Feature'!$D$13,"")</f>
        <v>6400</v>
      </c>
      <c r="I97" s="17">
        <f>IF(A97&gt;0,G97*'Step Up Feature'!$C$10*30/360,"")</f>
        <v>4048.9870629364882</v>
      </c>
      <c r="J97" s="16"/>
      <c r="K97" s="17">
        <f t="shared" si="11"/>
        <v>-358521.32701421774</v>
      </c>
      <c r="L97" s="17">
        <f t="shared" si="7"/>
        <v>-1819.9052132701422</v>
      </c>
      <c r="M97" s="19">
        <f>IF(A97&gt;0,K97*'Step Up Feature'!$H$16*30/360,"")</f>
        <v>0</v>
      </c>
      <c r="N97" s="16">
        <f>IF(COUNT($A$23:A96)&gt;='Step Up Feature'!$C$8,0,'Step Up Feature'!A96+1)</f>
        <v>75</v>
      </c>
      <c r="O97" s="17">
        <f t="shared" si="12"/>
        <v>-358521.32701421774</v>
      </c>
      <c r="P97" s="17">
        <f t="shared" si="13"/>
        <v>-1819.9052132701422</v>
      </c>
      <c r="Q97" s="19">
        <f t="shared" si="8"/>
        <v>0</v>
      </c>
      <c r="R97" s="16"/>
      <c r="Z97" s="3">
        <v>119</v>
      </c>
      <c r="AA97" s="6">
        <v>3.5000000000000003E-2</v>
      </c>
      <c r="AB97" s="6">
        <v>0.05</v>
      </c>
      <c r="AC97" s="6">
        <v>3.7499999999999999E-2</v>
      </c>
    </row>
    <row r="98" spans="1:29" x14ac:dyDescent="0.25">
      <c r="A98" s="5">
        <f>IF(COUNT($A$23:A97)&gt;='Step Up Feature'!$C$8,0,'Step Up Feature'!A97+1)</f>
        <v>76</v>
      </c>
      <c r="B98" s="15"/>
      <c r="C98" s="17">
        <f t="shared" si="9"/>
        <v>1608994.5122104718</v>
      </c>
      <c r="D98" s="17">
        <f>IF(A98&gt;0,'Step Up Feature'!$C$13,"")</f>
        <v>13000</v>
      </c>
      <c r="E98" s="17">
        <f>IF(A98&gt;0,C98*'Step Up Feature'!$C$10*30/360,"")</f>
        <v>8200.1668797756847</v>
      </c>
      <c r="F98" s="16"/>
      <c r="G98" s="17">
        <f t="shared" si="10"/>
        <v>792120.37524207786</v>
      </c>
      <c r="H98" s="17">
        <f>IF(A98&gt;0,'Step Up Feature'!$D$13,"")</f>
        <v>6400</v>
      </c>
      <c r="I98" s="17">
        <f>IF(A98&gt;0,G98*'Step Up Feature'!$C$10*30/360,"")</f>
        <v>4037.0052331203342</v>
      </c>
      <c r="J98" s="16"/>
      <c r="K98" s="17">
        <f t="shared" si="11"/>
        <v>-356701.42180094757</v>
      </c>
      <c r="L98" s="17">
        <f t="shared" si="7"/>
        <v>-1819.9052132701422</v>
      </c>
      <c r="M98" s="19">
        <f>IF(A98&gt;0,K98*'Step Up Feature'!$H$16*30/360,"")</f>
        <v>0</v>
      </c>
      <c r="N98" s="16">
        <f>IF(COUNT($A$23:A97)&gt;='Step Up Feature'!$C$8,0,'Step Up Feature'!A97+1)</f>
        <v>76</v>
      </c>
      <c r="O98" s="17">
        <f t="shared" si="12"/>
        <v>-356701.42180094757</v>
      </c>
      <c r="P98" s="17">
        <f t="shared" si="13"/>
        <v>-1819.9052132701422</v>
      </c>
      <c r="Q98" s="19">
        <f t="shared" si="8"/>
        <v>0</v>
      </c>
      <c r="R98" s="16"/>
      <c r="Z98" s="3">
        <v>120</v>
      </c>
      <c r="AA98" s="6">
        <v>3.5000000000000003E-2</v>
      </c>
      <c r="AB98" s="6">
        <v>0.05</v>
      </c>
      <c r="AC98" s="6">
        <v>3.7499999999999999E-2</v>
      </c>
    </row>
    <row r="99" spans="1:29" x14ac:dyDescent="0.25">
      <c r="A99" s="5">
        <f>IF(COUNT($A$23:A98)&gt;='Step Up Feature'!$C$8,0,'Step Up Feature'!A98+1)</f>
        <v>77</v>
      </c>
      <c r="B99" s="15"/>
      <c r="C99" s="17">
        <f t="shared" si="9"/>
        <v>1604194.6790902475</v>
      </c>
      <c r="D99" s="17">
        <f>IF(A99&gt;0,'Step Up Feature'!$C$13,"")</f>
        <v>13000</v>
      </c>
      <c r="E99" s="17">
        <f>IF(A99&gt;0,C99*'Step Up Feature'!$C$10*30/360,"")</f>
        <v>8175.7047499907667</v>
      </c>
      <c r="F99" s="16"/>
      <c r="G99" s="17">
        <f t="shared" si="10"/>
        <v>789757.38047519815</v>
      </c>
      <c r="H99" s="17">
        <f>IF(A99&gt;0,'Step Up Feature'!$D$13,"")</f>
        <v>6400</v>
      </c>
      <c r="I99" s="17">
        <f>IF(A99&gt;0,G99*'Step Up Feature'!$C$10*30/360,"")</f>
        <v>4024.96233845699</v>
      </c>
      <c r="J99" s="16"/>
      <c r="K99" s="17">
        <f t="shared" si="11"/>
        <v>-354881.51658767741</v>
      </c>
      <c r="L99" s="17">
        <f t="shared" si="7"/>
        <v>-1819.9052132701422</v>
      </c>
      <c r="M99" s="19">
        <f>IF(A99&gt;0,K99*'Step Up Feature'!$H$16*30/360,"")</f>
        <v>0</v>
      </c>
      <c r="N99" s="16">
        <f>IF(COUNT($A$23:A98)&gt;='Step Up Feature'!$C$8,0,'Step Up Feature'!A98+1)</f>
        <v>77</v>
      </c>
      <c r="O99" s="17">
        <f t="shared" si="12"/>
        <v>-354881.51658767741</v>
      </c>
      <c r="P99" s="17">
        <f t="shared" si="13"/>
        <v>-1819.9052132701422</v>
      </c>
      <c r="Q99" s="19">
        <f t="shared" si="8"/>
        <v>0</v>
      </c>
      <c r="R99" s="16"/>
      <c r="Z99" s="3">
        <v>121</v>
      </c>
      <c r="AA99" s="6">
        <v>3.5000000000000003E-2</v>
      </c>
      <c r="AB99" s="6">
        <v>0.05</v>
      </c>
      <c r="AC99" s="6">
        <v>3.7499999999999999E-2</v>
      </c>
    </row>
    <row r="100" spans="1:29" x14ac:dyDescent="0.25">
      <c r="A100" s="5">
        <f>IF(COUNT($A$23:A99)&gt;='Step Up Feature'!$C$8,0,'Step Up Feature'!A99+1)</f>
        <v>78</v>
      </c>
      <c r="B100" s="15"/>
      <c r="C100" s="17">
        <f t="shared" si="9"/>
        <v>1599370.3838402382</v>
      </c>
      <c r="D100" s="17">
        <f>IF(A100&gt;0,'Step Up Feature'!$C$13,"")</f>
        <v>13000</v>
      </c>
      <c r="E100" s="17">
        <f>IF(A100&gt;0,C100*'Step Up Feature'!$C$10*30/360,"")</f>
        <v>8151.117950081154</v>
      </c>
      <c r="F100" s="16"/>
      <c r="G100" s="17">
        <f t="shared" si="10"/>
        <v>787382.34281365515</v>
      </c>
      <c r="H100" s="17">
        <f>IF(A100&gt;0,'Step Up Feature'!$D$13,"")</f>
        <v>6400</v>
      </c>
      <c r="I100" s="17">
        <f>IF(A100&gt;0,G100*'Step Up Feature'!$C$10*30/360,"")</f>
        <v>4012.858067732257</v>
      </c>
      <c r="J100" s="16"/>
      <c r="K100" s="17">
        <f t="shared" si="11"/>
        <v>-353061.61137440725</v>
      </c>
      <c r="L100" s="17">
        <f t="shared" si="7"/>
        <v>-1819.9052132701422</v>
      </c>
      <c r="M100" s="19">
        <f>IF(A100&gt;0,K100*'Step Up Feature'!$H$16*30/360,"")</f>
        <v>0</v>
      </c>
      <c r="N100" s="16">
        <f>IF(COUNT($A$23:A99)&gt;='Step Up Feature'!$C$8,0,'Step Up Feature'!A99+1)</f>
        <v>78</v>
      </c>
      <c r="O100" s="17">
        <f t="shared" si="12"/>
        <v>-353061.61137440725</v>
      </c>
      <c r="P100" s="17">
        <f t="shared" si="13"/>
        <v>-1819.9052132701422</v>
      </c>
      <c r="Q100" s="19">
        <f t="shared" si="8"/>
        <v>0</v>
      </c>
      <c r="R100" s="16"/>
      <c r="Z100" s="3">
        <v>122</v>
      </c>
      <c r="AA100" s="6">
        <v>3.5000000000000003E-2</v>
      </c>
      <c r="AB100" s="6">
        <v>0.05</v>
      </c>
      <c r="AC100" s="6">
        <v>3.7499999999999999E-2</v>
      </c>
    </row>
    <row r="101" spans="1:29" x14ac:dyDescent="0.25">
      <c r="A101" s="5">
        <f>IF(COUNT($A$23:A100)&gt;='Step Up Feature'!$C$8,0,'Step Up Feature'!A100+1)</f>
        <v>79</v>
      </c>
      <c r="B101" s="15"/>
      <c r="C101" s="17">
        <f t="shared" si="9"/>
        <v>1594521.5017903193</v>
      </c>
      <c r="D101" s="17">
        <f>IF(A101&gt;0,'Step Up Feature'!$C$13,"")</f>
        <v>13000</v>
      </c>
      <c r="E101" s="17">
        <f>IF(A101&gt;0,C101*'Step Up Feature'!$C$10*30/360,"")</f>
        <v>8126.4058446712606</v>
      </c>
      <c r="F101" s="16"/>
      <c r="G101" s="17">
        <f t="shared" si="10"/>
        <v>784995.20088138746</v>
      </c>
      <c r="H101" s="17">
        <f>IF(A101&gt;0,'Step Up Feature'!$D$13,"")</f>
        <v>6400</v>
      </c>
      <c r="I101" s="17">
        <f>IF(A101&gt;0,G101*'Step Up Feature'!$C$10*30/360,"")</f>
        <v>4000.692108145849</v>
      </c>
      <c r="J101" s="16"/>
      <c r="K101" s="17">
        <f t="shared" si="11"/>
        <v>-351241.70616113709</v>
      </c>
      <c r="L101" s="17">
        <f t="shared" si="7"/>
        <v>-1819.9052132701422</v>
      </c>
      <c r="M101" s="19">
        <f>IF(A101&gt;0,K101*'Step Up Feature'!$H$16*30/360,"")</f>
        <v>0</v>
      </c>
      <c r="N101" s="16">
        <f>IF(COUNT($A$23:A100)&gt;='Step Up Feature'!$C$8,0,'Step Up Feature'!A100+1)</f>
        <v>79</v>
      </c>
      <c r="O101" s="17">
        <f t="shared" si="12"/>
        <v>-351241.70616113709</v>
      </c>
      <c r="P101" s="17">
        <f t="shared" si="13"/>
        <v>-1819.9052132701422</v>
      </c>
      <c r="Q101" s="19">
        <f t="shared" si="8"/>
        <v>0</v>
      </c>
      <c r="R101" s="16"/>
      <c r="Z101" s="3">
        <v>123</v>
      </c>
      <c r="AA101" s="6">
        <v>3.5000000000000003E-2</v>
      </c>
      <c r="AB101" s="6">
        <v>0.05</v>
      </c>
      <c r="AC101" s="6">
        <v>3.7499999999999999E-2</v>
      </c>
    </row>
    <row r="102" spans="1:29" x14ac:dyDescent="0.25">
      <c r="A102" s="5">
        <f>IF(COUNT($A$23:A101)&gt;='Step Up Feature'!$C$8,0,'Step Up Feature'!A101+1)</f>
        <v>80</v>
      </c>
      <c r="B102" s="15"/>
      <c r="C102" s="17">
        <f t="shared" si="9"/>
        <v>1589647.9076349905</v>
      </c>
      <c r="D102" s="17">
        <f>IF(A102&gt;0,'Step Up Feature'!$C$13,"")</f>
        <v>13000</v>
      </c>
      <c r="E102" s="17">
        <f>IF(A102&gt;0,C102*'Step Up Feature'!$C$10*30/360,"")</f>
        <v>8101.5677951473435</v>
      </c>
      <c r="F102" s="16"/>
      <c r="G102" s="17">
        <f t="shared" si="10"/>
        <v>782595.89298953325</v>
      </c>
      <c r="H102" s="17">
        <f>IF(A102&gt;0,'Step Up Feature'!$D$13,"")</f>
        <v>6400</v>
      </c>
      <c r="I102" s="17">
        <f>IF(A102&gt;0,G102*'Step Up Feature'!$C$10*30/360,"")</f>
        <v>3988.4641453033046</v>
      </c>
      <c r="J102" s="16"/>
      <c r="K102" s="17">
        <f t="shared" si="11"/>
        <v>-349421.80094786693</v>
      </c>
      <c r="L102" s="17">
        <f t="shared" si="7"/>
        <v>-1819.9052132701422</v>
      </c>
      <c r="M102" s="19">
        <f>IF(A102&gt;0,K102*'Step Up Feature'!$H$16*30/360,"")</f>
        <v>0</v>
      </c>
      <c r="N102" s="16">
        <f>IF(COUNT($A$23:A101)&gt;='Step Up Feature'!$C$8,0,'Step Up Feature'!A101+1)</f>
        <v>80</v>
      </c>
      <c r="O102" s="17">
        <f t="shared" si="12"/>
        <v>-349421.80094786693</v>
      </c>
      <c r="P102" s="17">
        <f t="shared" si="13"/>
        <v>-1819.9052132701422</v>
      </c>
      <c r="Q102" s="19">
        <f t="shared" si="8"/>
        <v>0</v>
      </c>
      <c r="R102" s="16"/>
      <c r="Z102" s="3">
        <v>124</v>
      </c>
      <c r="AA102" s="6">
        <v>3.5000000000000003E-2</v>
      </c>
      <c r="AB102" s="6">
        <v>0.05</v>
      </c>
      <c r="AC102" s="6">
        <v>3.7499999999999999E-2</v>
      </c>
    </row>
    <row r="103" spans="1:29" x14ac:dyDescent="0.25">
      <c r="A103" s="5">
        <f>IF(COUNT($A$23:A102)&gt;='Step Up Feature'!$C$8,0,'Step Up Feature'!A102+1)</f>
        <v>81</v>
      </c>
      <c r="B103" s="15"/>
      <c r="C103" s="17">
        <f t="shared" si="9"/>
        <v>1584749.4754301379</v>
      </c>
      <c r="D103" s="17">
        <f>IF(A103&gt;0,'Step Up Feature'!$C$13,"")</f>
        <v>13000</v>
      </c>
      <c r="E103" s="17">
        <f>IF(A103&gt;0,C103*'Step Up Feature'!$C$10*30/360,"")</f>
        <v>8076.6031596409885</v>
      </c>
      <c r="F103" s="16"/>
      <c r="G103" s="17">
        <f t="shared" si="10"/>
        <v>780184.35713483661</v>
      </c>
      <c r="H103" s="17">
        <f>IF(A103&gt;0,'Step Up Feature'!$D$13,"")</f>
        <v>6400</v>
      </c>
      <c r="I103" s="17">
        <f>IF(A103&gt;0,G103*'Step Up Feature'!$C$10*30/360,"")</f>
        <v>3976.1738632078682</v>
      </c>
      <c r="J103" s="16"/>
      <c r="K103" s="17">
        <f t="shared" si="11"/>
        <v>-347601.89573459676</v>
      </c>
      <c r="L103" s="17">
        <f t="shared" si="7"/>
        <v>-1819.9052132701422</v>
      </c>
      <c r="M103" s="19">
        <f>IF(A103&gt;0,K103*'Step Up Feature'!$H$16*30/360,"")</f>
        <v>0</v>
      </c>
      <c r="N103" s="16">
        <f>IF(COUNT($A$23:A102)&gt;='Step Up Feature'!$C$8,0,'Step Up Feature'!A102+1)</f>
        <v>81</v>
      </c>
      <c r="O103" s="17">
        <f t="shared" si="12"/>
        <v>-347601.89573459676</v>
      </c>
      <c r="P103" s="17">
        <f t="shared" si="13"/>
        <v>-1819.9052132701422</v>
      </c>
      <c r="Q103" s="19">
        <f t="shared" si="8"/>
        <v>0</v>
      </c>
      <c r="R103" s="16"/>
      <c r="Z103" s="3">
        <v>125</v>
      </c>
      <c r="AA103" s="6">
        <v>3.5000000000000003E-2</v>
      </c>
      <c r="AB103" s="6">
        <v>0.05</v>
      </c>
      <c r="AC103" s="6">
        <v>3.7499999999999999E-2</v>
      </c>
    </row>
    <row r="104" spans="1:29" x14ac:dyDescent="0.25">
      <c r="A104" s="5">
        <f>IF(COUNT($A$23:A103)&gt;='Step Up Feature'!$C$8,0,'Step Up Feature'!A103+1)</f>
        <v>82</v>
      </c>
      <c r="B104" s="15"/>
      <c r="C104" s="17">
        <f t="shared" si="9"/>
        <v>1579826.0785897789</v>
      </c>
      <c r="D104" s="17">
        <f>IF(A104&gt;0,'Step Up Feature'!$C$13,"")</f>
        <v>13000</v>
      </c>
      <c r="E104" s="17">
        <f>IF(A104&gt;0,C104*'Step Up Feature'!$C$10*30/360,"")</f>
        <v>8051.5112930125315</v>
      </c>
      <c r="F104" s="16"/>
      <c r="G104" s="17">
        <f t="shared" si="10"/>
        <v>777760.53099804453</v>
      </c>
      <c r="H104" s="17">
        <f>IF(A104&gt;0,'Step Up Feature'!$D$13,"")</f>
        <v>6400</v>
      </c>
      <c r="I104" s="17">
        <f>IF(A104&gt;0,G104*'Step Up Feature'!$C$10*30/360,"")</f>
        <v>3963.8209442523212</v>
      </c>
      <c r="J104" s="16"/>
      <c r="K104" s="17">
        <f t="shared" si="11"/>
        <v>-345781.9905213266</v>
      </c>
      <c r="L104" s="17">
        <f t="shared" si="7"/>
        <v>-1819.9052132701422</v>
      </c>
      <c r="M104" s="19">
        <f>IF(A104&gt;0,K104*'Step Up Feature'!$H$16*30/360,"")</f>
        <v>0</v>
      </c>
      <c r="N104" s="16">
        <f>IF(COUNT($A$23:A103)&gt;='Step Up Feature'!$C$8,0,'Step Up Feature'!A103+1)</f>
        <v>82</v>
      </c>
      <c r="O104" s="17">
        <f t="shared" si="12"/>
        <v>-345781.9905213266</v>
      </c>
      <c r="P104" s="17">
        <f t="shared" si="13"/>
        <v>-1819.9052132701422</v>
      </c>
      <c r="Q104" s="19">
        <f t="shared" si="8"/>
        <v>0</v>
      </c>
      <c r="R104" s="16"/>
      <c r="Z104" s="3">
        <v>126</v>
      </c>
      <c r="AA104" s="6">
        <v>3.5000000000000003E-2</v>
      </c>
      <c r="AB104" s="6">
        <v>0.05</v>
      </c>
      <c r="AC104" s="6">
        <v>3.7499999999999999E-2</v>
      </c>
    </row>
    <row r="105" spans="1:29" x14ac:dyDescent="0.25">
      <c r="A105" s="5">
        <f>IF(COUNT($A$23:A104)&gt;='Step Up Feature'!$C$8,0,'Step Up Feature'!A104+1)</f>
        <v>83</v>
      </c>
      <c r="B105" s="15"/>
      <c r="C105" s="17">
        <f t="shared" si="9"/>
        <v>1574877.5898827913</v>
      </c>
      <c r="D105" s="17">
        <f>IF(A105&gt;0,'Step Up Feature'!$C$13,"")</f>
        <v>13000</v>
      </c>
      <c r="E105" s="17">
        <f>IF(A105&gt;0,C105*'Step Up Feature'!$C$10*30/360,"")</f>
        <v>8026.2915468343817</v>
      </c>
      <c r="F105" s="16"/>
      <c r="G105" s="17">
        <f t="shared" si="10"/>
        <v>775324.35194229684</v>
      </c>
      <c r="H105" s="17">
        <f>IF(A105&gt;0,'Step Up Feature'!$D$13,"")</f>
        <v>6400</v>
      </c>
      <c r="I105" s="17">
        <f>IF(A105&gt;0,G105*'Step Up Feature'!$C$10*30/360,"")</f>
        <v>3951.4050692107708</v>
      </c>
      <c r="J105" s="16"/>
      <c r="K105" s="17">
        <f t="shared" si="11"/>
        <v>-343962.08530805644</v>
      </c>
      <c r="L105" s="17">
        <f t="shared" si="7"/>
        <v>-1819.9052132701422</v>
      </c>
      <c r="M105" s="19">
        <f>IF(A105&gt;0,K105*'Step Up Feature'!$H$16*30/360,"")</f>
        <v>0</v>
      </c>
      <c r="N105" s="16">
        <f>IF(COUNT($A$23:A104)&gt;='Step Up Feature'!$C$8,0,'Step Up Feature'!A104+1)</f>
        <v>83</v>
      </c>
      <c r="O105" s="17">
        <f t="shared" si="12"/>
        <v>-343962.08530805644</v>
      </c>
      <c r="P105" s="17">
        <f t="shared" si="13"/>
        <v>-1819.9052132701422</v>
      </c>
      <c r="Q105" s="19">
        <f t="shared" si="8"/>
        <v>0</v>
      </c>
      <c r="R105" s="16"/>
      <c r="Z105" s="3">
        <v>127</v>
      </c>
      <c r="AA105" s="6">
        <v>3.5000000000000003E-2</v>
      </c>
      <c r="AB105" s="6">
        <v>0.05</v>
      </c>
      <c r="AC105" s="6">
        <v>3.7499999999999999E-2</v>
      </c>
    </row>
    <row r="106" spans="1:29" x14ac:dyDescent="0.25">
      <c r="A106" s="5">
        <f>IF(COUNT($A$23:A105)&gt;='Step Up Feature'!$C$8,0,'Step Up Feature'!A105+1)</f>
        <v>84</v>
      </c>
      <c r="B106" s="15"/>
      <c r="C106" s="17">
        <f t="shared" si="9"/>
        <v>1569903.8814296257</v>
      </c>
      <c r="D106" s="17">
        <f>IF(A106&gt;0,'Step Up Feature'!$C$13,"")</f>
        <v>13000</v>
      </c>
      <c r="E106" s="17">
        <f>IF(A106&gt;0,C106*'Step Up Feature'!$C$10*30/360,"")</f>
        <v>8000.9432693742692</v>
      </c>
      <c r="F106" s="16"/>
      <c r="G106" s="17">
        <f t="shared" si="10"/>
        <v>772875.75701150764</v>
      </c>
      <c r="H106" s="17">
        <f>IF(A106&gt;0,'Step Up Feature'!$D$13,"")</f>
        <v>6400</v>
      </c>
      <c r="I106" s="17">
        <f>IF(A106&gt;0,G106*'Step Up Feature'!$C$10*30/360,"")</f>
        <v>3938.9259172304073</v>
      </c>
      <c r="J106" s="16"/>
      <c r="K106" s="17">
        <f t="shared" si="11"/>
        <v>-342142.18009478628</v>
      </c>
      <c r="L106" s="17">
        <f t="shared" si="7"/>
        <v>-1819.9052132701422</v>
      </c>
      <c r="M106" s="19">
        <f>IF(A106&gt;0,K106*'Step Up Feature'!$H$16*30/360,"")</f>
        <v>0</v>
      </c>
      <c r="N106" s="16">
        <f>IF(COUNT($A$23:A105)&gt;='Step Up Feature'!$C$8,0,'Step Up Feature'!A105+1)</f>
        <v>84</v>
      </c>
      <c r="O106" s="17">
        <f t="shared" si="12"/>
        <v>-342142.18009478628</v>
      </c>
      <c r="P106" s="17">
        <f t="shared" si="13"/>
        <v>-1819.9052132701422</v>
      </c>
      <c r="Q106" s="19">
        <f t="shared" si="8"/>
        <v>0</v>
      </c>
      <c r="R106" s="16"/>
      <c r="Z106" s="3">
        <v>128</v>
      </c>
      <c r="AA106" s="6">
        <v>3.5000000000000003E-2</v>
      </c>
      <c r="AB106" s="6">
        <v>0.05</v>
      </c>
      <c r="AC106" s="6">
        <v>3.7499999999999999E-2</v>
      </c>
    </row>
    <row r="107" spans="1:29" x14ac:dyDescent="0.25">
      <c r="A107" s="5">
        <f>IF(COUNT($A$23:A106)&gt;='Step Up Feature'!$C$8,0,'Step Up Feature'!A106+1)</f>
        <v>85</v>
      </c>
      <c r="B107" s="15"/>
      <c r="C107" s="17">
        <f t="shared" si="9"/>
        <v>1564904.824699</v>
      </c>
      <c r="D107" s="17">
        <f>IF(A107&gt;0,'Step Up Feature'!$C$13,"")</f>
        <v>13000</v>
      </c>
      <c r="E107" s="17">
        <f>IF(A107&gt;0,C107*'Step Up Feature'!$C$10*30/360,"")</f>
        <v>7975.4658055784002</v>
      </c>
      <c r="F107" s="16"/>
      <c r="G107" s="17">
        <f t="shared" si="10"/>
        <v>770414.68292873807</v>
      </c>
      <c r="H107" s="17">
        <f>IF(A107&gt;0,'Step Up Feature'!$D$13,"")</f>
        <v>6400</v>
      </c>
      <c r="I107" s="17">
        <f>IF(A107&gt;0,G107*'Step Up Feature'!$C$10*30/360,"")</f>
        <v>3926.3831658232102</v>
      </c>
      <c r="J107" s="16"/>
      <c r="K107" s="17">
        <f t="shared" si="11"/>
        <v>-340322.27488151612</v>
      </c>
      <c r="L107" s="17">
        <f t="shared" si="7"/>
        <v>-1819.9052132701422</v>
      </c>
      <c r="M107" s="19">
        <f>IF(A107&gt;0,K107*'Step Up Feature'!$H$16*30/360,"")</f>
        <v>0</v>
      </c>
      <c r="N107" s="16">
        <f>IF(COUNT($A$23:A106)&gt;='Step Up Feature'!$C$8,0,'Step Up Feature'!A106+1)</f>
        <v>85</v>
      </c>
      <c r="O107" s="17">
        <f t="shared" si="12"/>
        <v>-340322.27488151612</v>
      </c>
      <c r="P107" s="17">
        <f t="shared" si="13"/>
        <v>-1819.9052132701422</v>
      </c>
      <c r="Q107" s="19">
        <f t="shared" si="8"/>
        <v>0</v>
      </c>
      <c r="R107" s="16"/>
      <c r="Z107" s="3">
        <v>129</v>
      </c>
      <c r="AA107" s="6">
        <v>3.5000000000000003E-2</v>
      </c>
      <c r="AB107" s="6">
        <v>0.05</v>
      </c>
      <c r="AC107" s="6">
        <v>3.7499999999999999E-2</v>
      </c>
    </row>
    <row r="108" spans="1:29" x14ac:dyDescent="0.25">
      <c r="A108" s="5">
        <f>IF(COUNT($A$23:A107)&gt;='Step Up Feature'!$C$8,0,'Step Up Feature'!A107+1)</f>
        <v>86</v>
      </c>
      <c r="B108" s="15"/>
      <c r="C108" s="17">
        <f t="shared" si="9"/>
        <v>1559880.2905045785</v>
      </c>
      <c r="D108" s="17">
        <f>IF(A108&gt;0,'Step Up Feature'!$C$13,"")</f>
        <v>13000</v>
      </c>
      <c r="E108" s="17">
        <f>IF(A108&gt;0,C108*'Step Up Feature'!$C$10*30/360,"")</f>
        <v>7949.8584970545244</v>
      </c>
      <c r="F108" s="16"/>
      <c r="G108" s="17">
        <f t="shared" si="10"/>
        <v>767941.06609456125</v>
      </c>
      <c r="H108" s="17">
        <f>IF(A108&gt;0,'Step Up Feature'!$D$13,"")</f>
        <v>6400</v>
      </c>
      <c r="I108" s="17">
        <f>IF(A108&gt;0,G108*'Step Up Feature'!$C$10*30/360,"")</f>
        <v>3913.7764908576091</v>
      </c>
      <c r="J108" s="16"/>
      <c r="K108" s="17">
        <f t="shared" si="11"/>
        <v>-338502.36966824596</v>
      </c>
      <c r="L108" s="17">
        <f t="shared" si="7"/>
        <v>-1819.9052132701422</v>
      </c>
      <c r="M108" s="19">
        <f>IF(A108&gt;0,K108*'Step Up Feature'!$H$16*30/360,"")</f>
        <v>0</v>
      </c>
      <c r="N108" s="16">
        <f>IF(COUNT($A$23:A107)&gt;='Step Up Feature'!$C$8,0,'Step Up Feature'!A107+1)</f>
        <v>86</v>
      </c>
      <c r="O108" s="17">
        <f t="shared" si="12"/>
        <v>-338502.36966824596</v>
      </c>
      <c r="P108" s="17">
        <f t="shared" si="13"/>
        <v>-1819.9052132701422</v>
      </c>
      <c r="Q108" s="19">
        <f t="shared" si="8"/>
        <v>0</v>
      </c>
      <c r="R108" s="16"/>
      <c r="Z108" s="3">
        <v>130</v>
      </c>
      <c r="AA108" s="6">
        <v>3.5000000000000003E-2</v>
      </c>
      <c r="AB108" s="6">
        <v>0.05</v>
      </c>
      <c r="AC108" s="6">
        <v>3.7499999999999999E-2</v>
      </c>
    </row>
    <row r="109" spans="1:29" x14ac:dyDescent="0.25">
      <c r="A109" s="5">
        <f>IF(COUNT($A$23:A108)&gt;='Step Up Feature'!$C$8,0,'Step Up Feature'!A108+1)</f>
        <v>87</v>
      </c>
      <c r="B109" s="15"/>
      <c r="C109" s="17">
        <f t="shared" si="9"/>
        <v>1554830.149001633</v>
      </c>
      <c r="D109" s="17">
        <f>IF(A109&gt;0,'Step Up Feature'!$C$13,"")</f>
        <v>13000</v>
      </c>
      <c r="E109" s="17">
        <f>IF(A109&gt;0,C109*'Step Up Feature'!$C$10*30/360,"")</f>
        <v>7924.1206820549305</v>
      </c>
      <c r="F109" s="16"/>
      <c r="G109" s="17">
        <f t="shared" si="10"/>
        <v>765454.84258541884</v>
      </c>
      <c r="H109" s="17">
        <f>IF(A109&gt;0,'Step Up Feature'!$D$13,"")</f>
        <v>6400</v>
      </c>
      <c r="I109" s="17">
        <f>IF(A109&gt;0,G109*'Step Up Feature'!$C$10*30/360,"")</f>
        <v>3901.1055665501171</v>
      </c>
      <c r="J109" s="16"/>
      <c r="K109" s="17">
        <f t="shared" si="11"/>
        <v>-336682.46445497579</v>
      </c>
      <c r="L109" s="17">
        <f t="shared" si="7"/>
        <v>-1819.9052132701422</v>
      </c>
      <c r="M109" s="19">
        <f>IF(A109&gt;0,K109*'Step Up Feature'!$H$16*30/360,"")</f>
        <v>0</v>
      </c>
      <c r="N109" s="16">
        <f>IF(COUNT($A$23:A108)&gt;='Step Up Feature'!$C$8,0,'Step Up Feature'!A108+1)</f>
        <v>87</v>
      </c>
      <c r="O109" s="17">
        <f t="shared" si="12"/>
        <v>-336682.46445497579</v>
      </c>
      <c r="P109" s="17">
        <f t="shared" si="13"/>
        <v>-1819.9052132701422</v>
      </c>
      <c r="Q109" s="19">
        <f t="shared" si="8"/>
        <v>0</v>
      </c>
      <c r="R109" s="16"/>
      <c r="Z109" s="3">
        <v>131</v>
      </c>
      <c r="AA109" s="6">
        <v>3.5000000000000003E-2</v>
      </c>
      <c r="AB109" s="6">
        <v>0.05</v>
      </c>
      <c r="AC109" s="6">
        <v>3.7499999999999999E-2</v>
      </c>
    </row>
    <row r="110" spans="1:29" x14ac:dyDescent="0.25">
      <c r="A110" s="5">
        <f>IF(COUNT($A$23:A109)&gt;='Step Up Feature'!$C$8,0,'Step Up Feature'!A109+1)</f>
        <v>88</v>
      </c>
      <c r="B110" s="15"/>
      <c r="C110" s="17">
        <f t="shared" si="9"/>
        <v>1549754.2696836879</v>
      </c>
      <c r="D110" s="17">
        <f>IF(A110&gt;0,'Step Up Feature'!$C$13,"")</f>
        <v>13000</v>
      </c>
      <c r="E110" s="17">
        <f>IF(A110&gt;0,C110*'Step Up Feature'!$C$10*30/360,"")</f>
        <v>7898.2516954593402</v>
      </c>
      <c r="F110" s="16"/>
      <c r="G110" s="17">
        <f t="shared" si="10"/>
        <v>762955.948151969</v>
      </c>
      <c r="H110" s="17">
        <f>IF(A110&gt;0,'Step Up Feature'!$D$13,"")</f>
        <v>6400</v>
      </c>
      <c r="I110" s="17">
        <f>IF(A110&gt;0,G110*'Step Up Feature'!$C$10*30/360,"")</f>
        <v>3888.3700654569038</v>
      </c>
      <c r="J110" s="16"/>
      <c r="K110" s="17">
        <f t="shared" si="11"/>
        <v>-334862.55924170563</v>
      </c>
      <c r="L110" s="17">
        <f t="shared" si="7"/>
        <v>-1819.9052132701422</v>
      </c>
      <c r="M110" s="19">
        <f>IF(A110&gt;0,K110*'Step Up Feature'!$H$16*30/360,"")</f>
        <v>0</v>
      </c>
      <c r="N110" s="16">
        <f>IF(COUNT($A$23:A109)&gt;='Step Up Feature'!$C$8,0,'Step Up Feature'!A109+1)</f>
        <v>88</v>
      </c>
      <c r="O110" s="17">
        <f t="shared" si="12"/>
        <v>-334862.55924170563</v>
      </c>
      <c r="P110" s="17">
        <f t="shared" si="13"/>
        <v>-1819.9052132701422</v>
      </c>
      <c r="Q110" s="19">
        <f t="shared" si="8"/>
        <v>0</v>
      </c>
      <c r="R110" s="16"/>
      <c r="Z110" s="3">
        <v>132</v>
      </c>
      <c r="AA110" s="6">
        <v>3.5000000000000003E-2</v>
      </c>
      <c r="AB110" s="6">
        <v>0.05</v>
      </c>
      <c r="AC110" s="6">
        <v>3.7499999999999999E-2</v>
      </c>
    </row>
    <row r="111" spans="1:29" x14ac:dyDescent="0.25">
      <c r="A111" s="5">
        <f>IF(COUNT($A$23:A110)&gt;='Step Up Feature'!$C$8,0,'Step Up Feature'!A110+1)</f>
        <v>89</v>
      </c>
      <c r="B111" s="15"/>
      <c r="C111" s="17">
        <f t="shared" si="9"/>
        <v>1544652.5213791472</v>
      </c>
      <c r="D111" s="17">
        <f>IF(A111&gt;0,'Step Up Feature'!$C$13,"")</f>
        <v>13000</v>
      </c>
      <c r="E111" s="17">
        <f>IF(A111&gt;0,C111*'Step Up Feature'!$C$10*30/360,"")</f>
        <v>7872.2508687577174</v>
      </c>
      <c r="F111" s="16"/>
      <c r="G111" s="17">
        <f t="shared" si="10"/>
        <v>760444.31821742596</v>
      </c>
      <c r="H111" s="17">
        <f>IF(A111&gt;0,'Step Up Feature'!$D$13,"")</f>
        <v>6400</v>
      </c>
      <c r="I111" s="17">
        <f>IF(A111&gt;0,G111*'Step Up Feature'!$C$10*30/360,"")</f>
        <v>3875.569658465336</v>
      </c>
      <c r="J111" s="16"/>
      <c r="K111" s="17">
        <f t="shared" si="11"/>
        <v>-333042.65402843547</v>
      </c>
      <c r="L111" s="17">
        <f t="shared" si="7"/>
        <v>-1819.9052132701422</v>
      </c>
      <c r="M111" s="19">
        <f>IF(A111&gt;0,K111*'Step Up Feature'!$H$16*30/360,"")</f>
        <v>0</v>
      </c>
      <c r="N111" s="16">
        <f>IF(COUNT($A$23:A110)&gt;='Step Up Feature'!$C$8,0,'Step Up Feature'!A110+1)</f>
        <v>89</v>
      </c>
      <c r="O111" s="17">
        <f t="shared" si="12"/>
        <v>-333042.65402843547</v>
      </c>
      <c r="P111" s="17">
        <f t="shared" si="13"/>
        <v>-1819.9052132701422</v>
      </c>
      <c r="Q111" s="19">
        <f t="shared" si="8"/>
        <v>0</v>
      </c>
      <c r="R111" s="16"/>
      <c r="Z111" s="3">
        <v>133</v>
      </c>
      <c r="AA111" s="6">
        <v>3.5000000000000003E-2</v>
      </c>
      <c r="AB111" s="6">
        <v>0.05</v>
      </c>
      <c r="AC111" s="6">
        <v>3.7499999999999999E-2</v>
      </c>
    </row>
    <row r="112" spans="1:29" x14ac:dyDescent="0.25">
      <c r="A112" s="5">
        <f>IF(COUNT($A$23:A111)&gt;='Step Up Feature'!$C$8,0,'Step Up Feature'!A111+1)</f>
        <v>90</v>
      </c>
      <c r="B112" s="15"/>
      <c r="C112" s="17">
        <f t="shared" si="9"/>
        <v>1539524.7722479049</v>
      </c>
      <c r="D112" s="17">
        <f>IF(A112&gt;0,'Step Up Feature'!$C$13,"")</f>
        <v>13000</v>
      </c>
      <c r="E112" s="17">
        <f>IF(A112&gt;0,C112*'Step Up Feature'!$C$10*30/360,"")</f>
        <v>7846.1175300329978</v>
      </c>
      <c r="F112" s="16"/>
      <c r="G112" s="17">
        <f t="shared" si="10"/>
        <v>757919.88787589129</v>
      </c>
      <c r="H112" s="17">
        <f>IF(A112&gt;0,'Step Up Feature'!$D$13,"")</f>
        <v>6400</v>
      </c>
      <c r="I112" s="17">
        <f>IF(A112&gt;0,G112*'Step Up Feature'!$C$10*30/360,"")</f>
        <v>3862.7040147854741</v>
      </c>
      <c r="J112" s="16"/>
      <c r="K112" s="17">
        <f t="shared" si="11"/>
        <v>-331222.74881516531</v>
      </c>
      <c r="L112" s="17">
        <f t="shared" si="7"/>
        <v>-1819.9052132701422</v>
      </c>
      <c r="M112" s="19">
        <f>IF(A112&gt;0,K112*'Step Up Feature'!$H$16*30/360,"")</f>
        <v>0</v>
      </c>
      <c r="N112" s="16">
        <f>IF(COUNT($A$23:A111)&gt;='Step Up Feature'!$C$8,0,'Step Up Feature'!A111+1)</f>
        <v>90</v>
      </c>
      <c r="O112" s="17">
        <f t="shared" si="12"/>
        <v>-331222.74881516531</v>
      </c>
      <c r="P112" s="17">
        <f t="shared" si="13"/>
        <v>-1819.9052132701422</v>
      </c>
      <c r="Q112" s="19">
        <f t="shared" si="8"/>
        <v>0</v>
      </c>
      <c r="R112" s="16"/>
      <c r="Z112" s="3">
        <v>134</v>
      </c>
      <c r="AA112" s="6">
        <v>3.5000000000000003E-2</v>
      </c>
      <c r="AB112" s="6">
        <v>0.05</v>
      </c>
      <c r="AC112" s="6">
        <v>3.7499999999999999E-2</v>
      </c>
    </row>
    <row r="113" spans="1:29" x14ac:dyDescent="0.25">
      <c r="A113" s="5">
        <f>IF(COUNT($A$23:A112)&gt;='Step Up Feature'!$C$8,0,'Step Up Feature'!A112+1)</f>
        <v>91</v>
      </c>
      <c r="B113" s="15"/>
      <c r="C113" s="17">
        <f t="shared" si="9"/>
        <v>1534370.8897779379</v>
      </c>
      <c r="D113" s="17">
        <f>IF(A113&gt;0,'Step Up Feature'!$C$13,"")</f>
        <v>13000</v>
      </c>
      <c r="E113" s="17">
        <f>IF(A113&gt;0,C113*'Step Up Feature'!$C$10*30/360,"")</f>
        <v>7819.8510039437197</v>
      </c>
      <c r="F113" s="16"/>
      <c r="G113" s="17">
        <f t="shared" si="10"/>
        <v>755382.59189067676</v>
      </c>
      <c r="H113" s="17">
        <f>IF(A113&gt;0,'Step Up Feature'!$D$13,"")</f>
        <v>6400</v>
      </c>
      <c r="I113" s="17">
        <f>IF(A113&gt;0,G113*'Step Up Feature'!$C$10*30/360,"")</f>
        <v>3849.7728019415222</v>
      </c>
      <c r="J113" s="16"/>
      <c r="K113" s="17">
        <f t="shared" si="11"/>
        <v>-329402.84360189515</v>
      </c>
      <c r="L113" s="17">
        <f t="shared" si="7"/>
        <v>-1819.9052132701422</v>
      </c>
      <c r="M113" s="19">
        <f>IF(A113&gt;0,K113*'Step Up Feature'!$H$16*30/360,"")</f>
        <v>0</v>
      </c>
      <c r="N113" s="16">
        <f>IF(COUNT($A$23:A112)&gt;='Step Up Feature'!$C$8,0,'Step Up Feature'!A112+1)</f>
        <v>91</v>
      </c>
      <c r="O113" s="17">
        <f t="shared" si="12"/>
        <v>-329402.84360189515</v>
      </c>
      <c r="P113" s="17">
        <f t="shared" si="13"/>
        <v>-1819.9052132701422</v>
      </c>
      <c r="Q113" s="19">
        <f t="shared" si="8"/>
        <v>0</v>
      </c>
      <c r="R113" s="16"/>
      <c r="Z113" s="3">
        <v>135</v>
      </c>
      <c r="AA113" s="6">
        <v>3.5000000000000003E-2</v>
      </c>
      <c r="AB113" s="6">
        <v>0.05</v>
      </c>
      <c r="AC113" s="6">
        <v>3.7499999999999999E-2</v>
      </c>
    </row>
    <row r="114" spans="1:29" x14ac:dyDescent="0.25">
      <c r="A114" s="5">
        <f>IF(COUNT($A$23:A113)&gt;='Step Up Feature'!$C$8,0,'Step Up Feature'!A113+1)</f>
        <v>92</v>
      </c>
      <c r="B114" s="15"/>
      <c r="C114" s="17">
        <f t="shared" si="9"/>
        <v>1529190.7407818816</v>
      </c>
      <c r="D114" s="17">
        <f>IF(A114&gt;0,'Step Up Feature'!$C$13,"")</f>
        <v>13000</v>
      </c>
      <c r="E114" s="17">
        <f>IF(A114&gt;0,C114*'Step Up Feature'!$C$10*30/360,"")</f>
        <v>7793.4506117065803</v>
      </c>
      <c r="F114" s="16"/>
      <c r="G114" s="17">
        <f t="shared" si="10"/>
        <v>752832.36469261826</v>
      </c>
      <c r="H114" s="17">
        <f>IF(A114&gt;0,'Step Up Feature'!$D$13,"")</f>
        <v>6400</v>
      </c>
      <c r="I114" s="17">
        <f>IF(A114&gt;0,G114*'Step Up Feature'!$C$10*30/360,"")</f>
        <v>3836.7756857632367</v>
      </c>
      <c r="J114" s="16"/>
      <c r="K114" s="17">
        <f t="shared" si="11"/>
        <v>-327582.93838862499</v>
      </c>
      <c r="L114" s="17">
        <f t="shared" si="7"/>
        <v>-1819.9052132701422</v>
      </c>
      <c r="M114" s="19">
        <f>IF(A114&gt;0,K114*'Step Up Feature'!$H$16*30/360,"")</f>
        <v>0</v>
      </c>
      <c r="N114" s="16">
        <f>IF(COUNT($A$23:A113)&gt;='Step Up Feature'!$C$8,0,'Step Up Feature'!A113+1)</f>
        <v>92</v>
      </c>
      <c r="O114" s="17">
        <f t="shared" si="12"/>
        <v>-327582.93838862499</v>
      </c>
      <c r="P114" s="17">
        <f t="shared" si="13"/>
        <v>-1819.9052132701422</v>
      </c>
      <c r="Q114" s="19">
        <f t="shared" si="8"/>
        <v>0</v>
      </c>
      <c r="R114" s="16"/>
      <c r="Z114" s="3">
        <v>136</v>
      </c>
      <c r="AA114" s="6">
        <v>3.5000000000000003E-2</v>
      </c>
      <c r="AB114" s="6">
        <v>0.05</v>
      </c>
      <c r="AC114" s="6">
        <v>3.7499999999999999E-2</v>
      </c>
    </row>
    <row r="115" spans="1:29" x14ac:dyDescent="0.25">
      <c r="A115" s="5">
        <f>IF(COUNT($A$23:A114)&gt;='Step Up Feature'!$C$8,0,'Step Up Feature'!A114+1)</f>
        <v>93</v>
      </c>
      <c r="B115" s="15"/>
      <c r="C115" s="17">
        <f t="shared" si="9"/>
        <v>1523984.1913935882</v>
      </c>
      <c r="D115" s="17">
        <f>IF(A115&gt;0,'Step Up Feature'!$C$13,"")</f>
        <v>13000</v>
      </c>
      <c r="E115" s="17">
        <f>IF(A115&gt;0,C115*'Step Up Feature'!$C$10*30/360,"")</f>
        <v>7766.9156710788802</v>
      </c>
      <c r="F115" s="16"/>
      <c r="G115" s="17">
        <f t="shared" si="10"/>
        <v>750269.14037838147</v>
      </c>
      <c r="H115" s="17">
        <f>IF(A115&gt;0,'Step Up Feature'!$D$13,"")</f>
        <v>6400</v>
      </c>
      <c r="I115" s="17">
        <f>IF(A115&gt;0,G115*'Step Up Feature'!$C$10*30/360,"")</f>
        <v>3823.7123303772928</v>
      </c>
      <c r="J115" s="16"/>
      <c r="K115" s="17">
        <f t="shared" si="11"/>
        <v>-325763.03317535482</v>
      </c>
      <c r="L115" s="17">
        <f t="shared" si="7"/>
        <v>-1819.9052132701422</v>
      </c>
      <c r="M115" s="19">
        <f>IF(A115&gt;0,K115*'Step Up Feature'!$H$16*30/360,"")</f>
        <v>0</v>
      </c>
      <c r="N115" s="16">
        <f>IF(COUNT($A$23:A114)&gt;='Step Up Feature'!$C$8,0,'Step Up Feature'!A114+1)</f>
        <v>93</v>
      </c>
      <c r="O115" s="17">
        <f t="shared" si="12"/>
        <v>-325763.03317535482</v>
      </c>
      <c r="P115" s="17">
        <f t="shared" si="13"/>
        <v>-1819.9052132701422</v>
      </c>
      <c r="Q115" s="19">
        <f t="shared" si="8"/>
        <v>0</v>
      </c>
      <c r="R115" s="16"/>
      <c r="Z115" s="3">
        <v>137</v>
      </c>
      <c r="AA115" s="6">
        <v>3.5000000000000003E-2</v>
      </c>
      <c r="AB115" s="6">
        <v>0.05</v>
      </c>
      <c r="AC115" s="6">
        <v>3.7499999999999999E-2</v>
      </c>
    </row>
    <row r="116" spans="1:29" x14ac:dyDescent="0.25">
      <c r="A116" s="5">
        <f>IF(COUNT($A$23:A115)&gt;='Step Up Feature'!$C$8,0,'Step Up Feature'!A115+1)</f>
        <v>94</v>
      </c>
      <c r="B116" s="15"/>
      <c r="C116" s="17">
        <f t="shared" si="9"/>
        <v>1518751.1070646672</v>
      </c>
      <c r="D116" s="17">
        <f>IF(A116&gt;0,'Step Up Feature'!$C$13,"")</f>
        <v>13000</v>
      </c>
      <c r="E116" s="17">
        <f>IF(A116&gt;0,C116*'Step Up Feature'!$C$10*30/360,"")</f>
        <v>7740.2454963409073</v>
      </c>
      <c r="F116" s="16"/>
      <c r="G116" s="17">
        <f t="shared" si="10"/>
        <v>747692.85270875879</v>
      </c>
      <c r="H116" s="17">
        <f>IF(A116&gt;0,'Step Up Feature'!$D$13,"")</f>
        <v>6400</v>
      </c>
      <c r="I116" s="17">
        <f>IF(A116&gt;0,G116*'Step Up Feature'!$C$10*30/360,"")</f>
        <v>3810.5823981985982</v>
      </c>
      <c r="J116" s="16"/>
      <c r="K116" s="17">
        <f t="shared" si="11"/>
        <v>-323943.12796208466</v>
      </c>
      <c r="L116" s="17">
        <f t="shared" si="7"/>
        <v>-1819.9052132701422</v>
      </c>
      <c r="M116" s="19">
        <f>IF(A116&gt;0,K116*'Step Up Feature'!$H$16*30/360,"")</f>
        <v>0</v>
      </c>
      <c r="N116" s="16">
        <f>IF(COUNT($A$23:A115)&gt;='Step Up Feature'!$C$8,0,'Step Up Feature'!A115+1)</f>
        <v>94</v>
      </c>
      <c r="O116" s="17">
        <f t="shared" si="12"/>
        <v>-323943.12796208466</v>
      </c>
      <c r="P116" s="17">
        <f t="shared" si="13"/>
        <v>-1819.9052132701422</v>
      </c>
      <c r="Q116" s="19">
        <f t="shared" si="8"/>
        <v>0</v>
      </c>
      <c r="R116" s="16"/>
      <c r="Z116" s="3">
        <v>138</v>
      </c>
      <c r="AA116" s="6">
        <v>3.5000000000000003E-2</v>
      </c>
      <c r="AB116" s="6">
        <v>0.05</v>
      </c>
      <c r="AC116" s="6">
        <v>3.7499999999999999E-2</v>
      </c>
    </row>
    <row r="117" spans="1:29" x14ac:dyDescent="0.25">
      <c r="A117" s="5">
        <f>IF(COUNT($A$23:A116)&gt;='Step Up Feature'!$C$8,0,'Step Up Feature'!A116+1)</f>
        <v>95</v>
      </c>
      <c r="B117" s="15"/>
      <c r="C117" s="17">
        <f t="shared" si="9"/>
        <v>1513491.352561008</v>
      </c>
      <c r="D117" s="17">
        <f>IF(A117&gt;0,'Step Up Feature'!$C$13,"")</f>
        <v>13000</v>
      </c>
      <c r="E117" s="17">
        <f>IF(A117&gt;0,C117*'Step Up Feature'!$C$10*30/360,"")</f>
        <v>7713.4393982782094</v>
      </c>
      <c r="F117" s="16"/>
      <c r="G117" s="17">
        <f t="shared" si="10"/>
        <v>745103.43510695733</v>
      </c>
      <c r="H117" s="17">
        <f>IF(A117&gt;0,'Step Up Feature'!$D$13,"")</f>
        <v>6400</v>
      </c>
      <c r="I117" s="17">
        <f>IF(A117&gt;0,G117*'Step Up Feature'!$C$10*30/360,"")</f>
        <v>3797.3855499215774</v>
      </c>
      <c r="J117" s="16"/>
      <c r="K117" s="17">
        <f t="shared" si="11"/>
        <v>-322123.2227488145</v>
      </c>
      <c r="L117" s="17">
        <f t="shared" si="7"/>
        <v>-1819.9052132701422</v>
      </c>
      <c r="M117" s="19">
        <f>IF(A117&gt;0,K117*'Step Up Feature'!$H$16*30/360,"")</f>
        <v>0</v>
      </c>
      <c r="N117" s="16">
        <f>IF(COUNT($A$23:A116)&gt;='Step Up Feature'!$C$8,0,'Step Up Feature'!A116+1)</f>
        <v>95</v>
      </c>
      <c r="O117" s="17">
        <f t="shared" si="12"/>
        <v>-322123.2227488145</v>
      </c>
      <c r="P117" s="17">
        <f t="shared" si="13"/>
        <v>-1819.9052132701422</v>
      </c>
      <c r="Q117" s="19">
        <f t="shared" si="8"/>
        <v>0</v>
      </c>
      <c r="R117" s="16"/>
      <c r="Z117" s="3">
        <v>139</v>
      </c>
      <c r="AA117" s="6">
        <v>3.5000000000000003E-2</v>
      </c>
      <c r="AB117" s="6">
        <v>0.05</v>
      </c>
      <c r="AC117" s="6">
        <v>3.7499999999999999E-2</v>
      </c>
    </row>
    <row r="118" spans="1:29" x14ac:dyDescent="0.25">
      <c r="A118" s="5">
        <f>IF(COUNT($A$23:A117)&gt;='Step Up Feature'!$C$8,0,'Step Up Feature'!A117+1)</f>
        <v>96</v>
      </c>
      <c r="B118" s="15"/>
      <c r="C118" s="17">
        <f t="shared" si="9"/>
        <v>1508204.7919592862</v>
      </c>
      <c r="D118" s="17">
        <f>IF(A118&gt;0,'Step Up Feature'!$C$13,"")</f>
        <v>13000</v>
      </c>
      <c r="E118" s="17">
        <f>IF(A118&gt;0,C118*'Step Up Feature'!$C$10*30/360,"")</f>
        <v>7686.4966841637834</v>
      </c>
      <c r="F118" s="16"/>
      <c r="G118" s="17">
        <f t="shared" si="10"/>
        <v>742500.82065687887</v>
      </c>
      <c r="H118" s="17">
        <f>IF(A118&gt;0,'Step Up Feature'!$D$13,"")</f>
        <v>6400</v>
      </c>
      <c r="I118" s="17">
        <f>IF(A118&gt;0,G118*'Step Up Feature'!$C$10*30/360,"")</f>
        <v>3784.1214445113987</v>
      </c>
      <c r="J118" s="16"/>
      <c r="K118" s="17">
        <f t="shared" si="11"/>
        <v>-320303.31753554434</v>
      </c>
      <c r="L118" s="17">
        <f t="shared" si="7"/>
        <v>-1819.9052132701422</v>
      </c>
      <c r="M118" s="19">
        <f>IF(A118&gt;0,K118*'Step Up Feature'!$H$16*30/360,"")</f>
        <v>0</v>
      </c>
      <c r="N118" s="16">
        <f>IF(COUNT($A$23:A117)&gt;='Step Up Feature'!$C$8,0,'Step Up Feature'!A117+1)</f>
        <v>96</v>
      </c>
      <c r="O118" s="17">
        <f t="shared" si="12"/>
        <v>-320303.31753554434</v>
      </c>
      <c r="P118" s="17">
        <f t="shared" si="13"/>
        <v>-1819.9052132701422</v>
      </c>
      <c r="Q118" s="19">
        <f t="shared" si="8"/>
        <v>0</v>
      </c>
      <c r="R118" s="16"/>
      <c r="Z118" s="3">
        <v>140</v>
      </c>
      <c r="AA118" s="6">
        <v>3.5000000000000003E-2</v>
      </c>
      <c r="AB118" s="6">
        <v>0.05</v>
      </c>
      <c r="AC118" s="6">
        <v>3.7499999999999999E-2</v>
      </c>
    </row>
    <row r="119" spans="1:29" x14ac:dyDescent="0.25">
      <c r="A119" s="5">
        <f>IF(COUNT($A$23:A118)&gt;='Step Up Feature'!$C$8,0,'Step Up Feature'!A118+1)</f>
        <v>97</v>
      </c>
      <c r="B119" s="15"/>
      <c r="C119" s="17">
        <f t="shared" si="9"/>
        <v>1502891.28864345</v>
      </c>
      <c r="D119" s="17">
        <f>IF(A119&gt;0,'Step Up Feature'!$C$13,"")</f>
        <v>13000</v>
      </c>
      <c r="E119" s="17">
        <f>IF(A119&gt;0,C119*'Step Up Feature'!$C$10*30/360,"")</f>
        <v>7659.4166577401775</v>
      </c>
      <c r="F119" s="16"/>
      <c r="G119" s="17">
        <f t="shared" si="10"/>
        <v>739884.94210139022</v>
      </c>
      <c r="H119" s="17">
        <f>IF(A119&gt;0,'Step Up Feature'!$D$13,"")</f>
        <v>6400</v>
      </c>
      <c r="I119" s="17">
        <f>IF(A119&gt;0,G119*'Step Up Feature'!$C$10*30/360,"")</f>
        <v>3770.789739195161</v>
      </c>
      <c r="J119" s="16"/>
      <c r="K119" s="17">
        <f t="shared" si="11"/>
        <v>-318483.41232227418</v>
      </c>
      <c r="L119" s="17">
        <f t="shared" si="7"/>
        <v>-1819.9052132701422</v>
      </c>
      <c r="M119" s="19">
        <f>IF(A119&gt;0,K119*'Step Up Feature'!$H$16*30/360,"")</f>
        <v>0</v>
      </c>
      <c r="N119" s="16">
        <f>IF(COUNT($A$23:A118)&gt;='Step Up Feature'!$C$8,0,'Step Up Feature'!A118+1)</f>
        <v>97</v>
      </c>
      <c r="O119" s="17">
        <f t="shared" si="12"/>
        <v>-318483.41232227418</v>
      </c>
      <c r="P119" s="17">
        <f t="shared" si="13"/>
        <v>-1819.9052132701422</v>
      </c>
      <c r="Q119" s="19">
        <f t="shared" si="8"/>
        <v>0</v>
      </c>
      <c r="R119" s="16"/>
      <c r="Z119" s="3">
        <v>141</v>
      </c>
      <c r="AA119" s="6">
        <v>3.5000000000000003E-2</v>
      </c>
      <c r="AB119" s="6">
        <v>0.05</v>
      </c>
      <c r="AC119" s="6">
        <v>3.7499999999999999E-2</v>
      </c>
    </row>
    <row r="120" spans="1:29" x14ac:dyDescent="0.25">
      <c r="A120" s="5">
        <f>IF(COUNT($A$23:A119)&gt;='Step Up Feature'!$C$8,0,'Step Up Feature'!A119+1)</f>
        <v>98</v>
      </c>
      <c r="B120" s="15"/>
      <c r="C120" s="17">
        <f t="shared" si="9"/>
        <v>1497550.7053011903</v>
      </c>
      <c r="D120" s="17">
        <f>IF(A120&gt;0,'Step Up Feature'!$C$13,"")</f>
        <v>13000</v>
      </c>
      <c r="E120" s="17">
        <f>IF(A120&gt;0,C120*'Step Up Feature'!$C$10*30/360,"")</f>
        <v>7632.1986192014892</v>
      </c>
      <c r="F120" s="16"/>
      <c r="G120" s="17">
        <f t="shared" si="10"/>
        <v>737255.73184058536</v>
      </c>
      <c r="H120" s="17">
        <f>IF(A120&gt;0,'Step Up Feature'!$D$13,"")</f>
        <v>6400</v>
      </c>
      <c r="I120" s="17">
        <f>IF(A120&gt;0,G120*'Step Up Feature'!$C$10*30/360,"")</f>
        <v>3757.3900894530375</v>
      </c>
      <c r="J120" s="16"/>
      <c r="K120" s="17">
        <f t="shared" si="11"/>
        <v>-316663.50710900401</v>
      </c>
      <c r="L120" s="17">
        <f t="shared" si="7"/>
        <v>-1819.9052132701422</v>
      </c>
      <c r="M120" s="19">
        <f>IF(A120&gt;0,K120*'Step Up Feature'!$H$16*30/360,"")</f>
        <v>0</v>
      </c>
      <c r="N120" s="16">
        <f>IF(COUNT($A$23:A119)&gt;='Step Up Feature'!$C$8,0,'Step Up Feature'!A119+1)</f>
        <v>98</v>
      </c>
      <c r="O120" s="17">
        <f t="shared" si="12"/>
        <v>-316663.50710900401</v>
      </c>
      <c r="P120" s="17">
        <f t="shared" si="13"/>
        <v>-1819.9052132701422</v>
      </c>
      <c r="Q120" s="19">
        <f t="shared" si="8"/>
        <v>0</v>
      </c>
      <c r="R120" s="16"/>
      <c r="Z120" s="3">
        <v>142</v>
      </c>
      <c r="AA120" s="6">
        <v>3.5000000000000003E-2</v>
      </c>
      <c r="AB120" s="6">
        <v>0.05</v>
      </c>
      <c r="AC120" s="6">
        <v>3.7499999999999999E-2</v>
      </c>
    </row>
    <row r="121" spans="1:29" x14ac:dyDescent="0.25">
      <c r="A121" s="5">
        <f>IF(COUNT($A$23:A120)&gt;='Step Up Feature'!$C$8,0,'Step Up Feature'!A120+1)</f>
        <v>99</v>
      </c>
      <c r="B121" s="15"/>
      <c r="C121" s="17">
        <f t="shared" si="9"/>
        <v>1492182.9039203918</v>
      </c>
      <c r="D121" s="17">
        <f>IF(A121&gt;0,'Step Up Feature'!$C$13,"")</f>
        <v>13000</v>
      </c>
      <c r="E121" s="17">
        <f>IF(A121&gt;0,C121*'Step Up Feature'!$C$10*30/360,"")</f>
        <v>7604.8418651752963</v>
      </c>
      <c r="F121" s="16"/>
      <c r="G121" s="17">
        <f t="shared" si="10"/>
        <v>734613.12193003844</v>
      </c>
      <c r="H121" s="17">
        <f>IF(A121&gt;0,'Step Up Feature'!$D$13,"")</f>
        <v>6400</v>
      </c>
      <c r="I121" s="17">
        <f>IF(A121&gt;0,G121*'Step Up Feature'!$C$10*30/360,"")</f>
        <v>3743.9221490093732</v>
      </c>
      <c r="J121" s="16"/>
      <c r="K121" s="17">
        <f t="shared" si="11"/>
        <v>-314843.60189573385</v>
      </c>
      <c r="L121" s="17">
        <f t="shared" si="7"/>
        <v>-1819.9052132701422</v>
      </c>
      <c r="M121" s="19">
        <f>IF(A121&gt;0,K121*'Step Up Feature'!$H$16*30/360,"")</f>
        <v>0</v>
      </c>
      <c r="N121" s="16">
        <f>IF(COUNT($A$23:A120)&gt;='Step Up Feature'!$C$8,0,'Step Up Feature'!A120+1)</f>
        <v>99</v>
      </c>
      <c r="O121" s="17">
        <f t="shared" si="12"/>
        <v>-314843.60189573385</v>
      </c>
      <c r="P121" s="17">
        <f t="shared" si="13"/>
        <v>-1819.9052132701422</v>
      </c>
      <c r="Q121" s="19">
        <f t="shared" si="8"/>
        <v>0</v>
      </c>
      <c r="R121" s="16"/>
      <c r="Z121" s="3">
        <v>143</v>
      </c>
      <c r="AA121" s="6">
        <v>3.5000000000000003E-2</v>
      </c>
      <c r="AB121" s="6">
        <v>0.05</v>
      </c>
      <c r="AC121" s="6">
        <v>3.7499999999999999E-2</v>
      </c>
    </row>
    <row r="122" spans="1:29" x14ac:dyDescent="0.25">
      <c r="A122" s="5">
        <f>IF(COUNT($A$23:A121)&gt;='Step Up Feature'!$C$8,0,'Step Up Feature'!A121+1)</f>
        <v>100</v>
      </c>
      <c r="B122" s="15"/>
      <c r="C122" s="17">
        <f t="shared" si="9"/>
        <v>1486787.7457855672</v>
      </c>
      <c r="D122" s="17">
        <f>IF(A122&gt;0,'Step Up Feature'!$C$13,"")</f>
        <v>13000</v>
      </c>
      <c r="E122" s="17">
        <f>IF(A122&gt;0,C122*'Step Up Feature'!$C$10*30/360,"")</f>
        <v>7577.3456887044631</v>
      </c>
      <c r="F122" s="16"/>
      <c r="G122" s="17">
        <f t="shared" si="10"/>
        <v>731957.04407904786</v>
      </c>
      <c r="H122" s="17">
        <f>IF(A122&gt;0,'Step Up Feature'!$D$13,"")</f>
        <v>6400</v>
      </c>
      <c r="I122" s="17">
        <f>IF(A122&gt;0,G122*'Step Up Feature'!$C$10*30/360,"")</f>
        <v>3730.3855698237326</v>
      </c>
      <c r="J122" s="16"/>
      <c r="K122" s="17">
        <f t="shared" si="11"/>
        <v>-313023.69668246369</v>
      </c>
      <c r="L122" s="17">
        <f t="shared" si="7"/>
        <v>-1819.9052132701422</v>
      </c>
      <c r="M122" s="19">
        <f>IF(A122&gt;0,K122*'Step Up Feature'!$H$16*30/360,"")</f>
        <v>0</v>
      </c>
      <c r="N122" s="16">
        <f>IF(COUNT($A$23:A121)&gt;='Step Up Feature'!$C$8,0,'Step Up Feature'!A121+1)</f>
        <v>100</v>
      </c>
      <c r="O122" s="17">
        <f t="shared" si="12"/>
        <v>-313023.69668246369</v>
      </c>
      <c r="P122" s="17">
        <f t="shared" si="13"/>
        <v>-1819.9052132701422</v>
      </c>
      <c r="Q122" s="19">
        <f t="shared" si="8"/>
        <v>0</v>
      </c>
      <c r="R122" s="16"/>
      <c r="Z122" s="3">
        <v>144</v>
      </c>
      <c r="AA122" s="6">
        <v>3.5000000000000003E-2</v>
      </c>
      <c r="AB122" s="6">
        <v>0.05</v>
      </c>
      <c r="AC122" s="6">
        <v>3.7499999999999999E-2</v>
      </c>
    </row>
    <row r="123" spans="1:29" x14ac:dyDescent="0.25">
      <c r="A123" s="5">
        <f>IF(COUNT($A$23:A122)&gt;='Step Up Feature'!$C$8,0,'Step Up Feature'!A122+1)</f>
        <v>101</v>
      </c>
      <c r="B123" s="15"/>
      <c r="C123" s="17">
        <f t="shared" si="9"/>
        <v>1481365.0914742716</v>
      </c>
      <c r="D123" s="17">
        <f>IF(A123&gt;0,'Step Up Feature'!$C$13,"")</f>
        <v>13000</v>
      </c>
      <c r="E123" s="17">
        <f>IF(A123&gt;0,C123*'Step Up Feature'!$C$10*30/360,"")</f>
        <v>7549.7093792288833</v>
      </c>
      <c r="F123" s="16"/>
      <c r="G123" s="17">
        <f t="shared" si="10"/>
        <v>729287.42964887165</v>
      </c>
      <c r="H123" s="17">
        <f>IF(A123&gt;0,'Step Up Feature'!$D$13,"")</f>
        <v>6400</v>
      </c>
      <c r="I123" s="17">
        <f>IF(A123&gt;0,G123*'Step Up Feature'!$C$10*30/360,"")</f>
        <v>3716.7800020819082</v>
      </c>
      <c r="J123" s="16"/>
      <c r="K123" s="17">
        <f t="shared" si="11"/>
        <v>-311203.79146919353</v>
      </c>
      <c r="L123" s="17">
        <f t="shared" si="7"/>
        <v>-1819.9052132701422</v>
      </c>
      <c r="M123" s="19">
        <f>IF(A123&gt;0,K123*'Step Up Feature'!$H$16*30/360,"")</f>
        <v>0</v>
      </c>
      <c r="N123" s="16">
        <f>IF(COUNT($A$23:A122)&gt;='Step Up Feature'!$C$8,0,'Step Up Feature'!A122+1)</f>
        <v>101</v>
      </c>
      <c r="O123" s="17">
        <f t="shared" si="12"/>
        <v>-311203.79146919353</v>
      </c>
      <c r="P123" s="17">
        <f t="shared" si="13"/>
        <v>-1819.9052132701422</v>
      </c>
      <c r="Q123" s="19">
        <f t="shared" si="8"/>
        <v>0</v>
      </c>
      <c r="R123" s="16"/>
      <c r="Z123" s="3">
        <v>145</v>
      </c>
      <c r="AA123" s="6">
        <v>3.5000000000000003E-2</v>
      </c>
      <c r="AB123" s="6">
        <v>0.05</v>
      </c>
      <c r="AC123" s="6">
        <v>3.7499999999999999E-2</v>
      </c>
    </row>
    <row r="124" spans="1:29" x14ac:dyDescent="0.25">
      <c r="A124" s="5">
        <f>IF(COUNT($A$23:A123)&gt;='Step Up Feature'!$C$8,0,'Step Up Feature'!A123+1)</f>
        <v>102</v>
      </c>
      <c r="B124" s="15"/>
      <c r="C124" s="17">
        <f t="shared" si="9"/>
        <v>1475914.8008535006</v>
      </c>
      <c r="D124" s="17">
        <f>IF(A124&gt;0,'Step Up Feature'!$C$13,"")</f>
        <v>13000</v>
      </c>
      <c r="E124" s="17">
        <f>IF(A124&gt;0,C124*'Step Up Feature'!$C$10*30/360,"")</f>
        <v>7521.9322225671131</v>
      </c>
      <c r="F124" s="16"/>
      <c r="G124" s="17">
        <f t="shared" si="10"/>
        <v>726604.20965095353</v>
      </c>
      <c r="H124" s="17">
        <f>IF(A124&gt;0,'Step Up Feature'!$D$13,"")</f>
        <v>6400</v>
      </c>
      <c r="I124" s="17">
        <f>IF(A124&gt;0,G124*'Step Up Feature'!$C$10*30/360,"")</f>
        <v>3703.1050941868834</v>
      </c>
      <c r="J124" s="16"/>
      <c r="K124" s="17">
        <f t="shared" si="11"/>
        <v>-309383.88625592337</v>
      </c>
      <c r="L124" s="17">
        <f t="shared" si="7"/>
        <v>-1819.9052132701422</v>
      </c>
      <c r="M124" s="19">
        <f>IF(A124&gt;0,K124*'Step Up Feature'!$H$16*30/360,"")</f>
        <v>0</v>
      </c>
      <c r="N124" s="16">
        <f>IF(COUNT($A$23:A123)&gt;='Step Up Feature'!$C$8,0,'Step Up Feature'!A123+1)</f>
        <v>102</v>
      </c>
      <c r="O124" s="17">
        <f t="shared" si="12"/>
        <v>-309383.88625592337</v>
      </c>
      <c r="P124" s="17">
        <f t="shared" si="13"/>
        <v>-1819.9052132701422</v>
      </c>
      <c r="Q124" s="19">
        <f t="shared" si="8"/>
        <v>0</v>
      </c>
      <c r="R124" s="16"/>
      <c r="Z124" s="3">
        <v>146</v>
      </c>
      <c r="AA124" s="6">
        <v>3.5000000000000003E-2</v>
      </c>
      <c r="AB124" s="6">
        <v>0.05</v>
      </c>
      <c r="AC124" s="6">
        <v>3.7499999999999999E-2</v>
      </c>
    </row>
    <row r="125" spans="1:29" x14ac:dyDescent="0.25">
      <c r="A125" s="5">
        <f>IF(COUNT($A$23:A124)&gt;='Step Up Feature'!$C$8,0,'Step Up Feature'!A124+1)</f>
        <v>103</v>
      </c>
      <c r="B125" s="15"/>
      <c r="C125" s="17">
        <f t="shared" si="9"/>
        <v>1470436.7330760676</v>
      </c>
      <c r="D125" s="17">
        <f>IF(A125&gt;0,'Step Up Feature'!$C$13,"")</f>
        <v>13000</v>
      </c>
      <c r="E125" s="17">
        <f>IF(A125&gt;0,C125*'Step Up Feature'!$C$10*30/360,"")</f>
        <v>7494.013500897915</v>
      </c>
      <c r="F125" s="16"/>
      <c r="G125" s="17">
        <f t="shared" si="10"/>
        <v>723907.31474514038</v>
      </c>
      <c r="H125" s="17">
        <f>IF(A125&gt;0,'Step Up Feature'!$D$13,"")</f>
        <v>6400</v>
      </c>
      <c r="I125" s="17">
        <f>IF(A125&gt;0,G125*'Step Up Feature'!$C$10*30/360,"")</f>
        <v>3689.360492749739</v>
      </c>
      <c r="J125" s="16"/>
      <c r="K125" s="17">
        <f t="shared" si="11"/>
        <v>-307563.98104265321</v>
      </c>
      <c r="L125" s="17">
        <f t="shared" si="7"/>
        <v>-1819.9052132701422</v>
      </c>
      <c r="M125" s="19">
        <f>IF(A125&gt;0,K125*'Step Up Feature'!$H$16*30/360,"")</f>
        <v>0</v>
      </c>
      <c r="N125" s="16">
        <f>IF(COUNT($A$23:A124)&gt;='Step Up Feature'!$C$8,0,'Step Up Feature'!A124+1)</f>
        <v>103</v>
      </c>
      <c r="O125" s="17">
        <f t="shared" si="12"/>
        <v>-307563.98104265321</v>
      </c>
      <c r="P125" s="17">
        <f t="shared" si="13"/>
        <v>-1819.9052132701422</v>
      </c>
      <c r="Q125" s="19">
        <f t="shared" si="8"/>
        <v>0</v>
      </c>
      <c r="R125" s="16"/>
      <c r="Z125" s="3">
        <v>147</v>
      </c>
      <c r="AA125" s="6">
        <v>3.5000000000000003E-2</v>
      </c>
      <c r="AB125" s="6">
        <v>0.05</v>
      </c>
      <c r="AC125" s="6">
        <v>3.7499999999999999E-2</v>
      </c>
    </row>
    <row r="126" spans="1:29" x14ac:dyDescent="0.25">
      <c r="A126" s="5">
        <f>IF(COUNT($A$23:A125)&gt;='Step Up Feature'!$C$8,0,'Step Up Feature'!A125+1)</f>
        <v>104</v>
      </c>
      <c r="B126" s="15"/>
      <c r="C126" s="17">
        <f t="shared" si="9"/>
        <v>1464930.7465769656</v>
      </c>
      <c r="D126" s="17">
        <f>IF(A126&gt;0,'Step Up Feature'!$C$13,"")</f>
        <v>13000</v>
      </c>
      <c r="E126" s="17">
        <f>IF(A126&gt;0,C126*'Step Up Feature'!$C$10*30/360,"")</f>
        <v>7465.9524927417078</v>
      </c>
      <c r="F126" s="16"/>
      <c r="G126" s="17">
        <f t="shared" si="10"/>
        <v>721196.6752378901</v>
      </c>
      <c r="H126" s="17">
        <f>IF(A126&gt;0,'Step Up Feature'!$D$13,"")</f>
        <v>6400</v>
      </c>
      <c r="I126" s="17">
        <f>IF(A126&gt;0,G126*'Step Up Feature'!$C$10*30/360,"")</f>
        <v>3675.5458425805305</v>
      </c>
      <c r="J126" s="16"/>
      <c r="K126" s="17">
        <f t="shared" si="11"/>
        <v>-305744.07582938304</v>
      </c>
      <c r="L126" s="17">
        <f t="shared" si="7"/>
        <v>-1819.9052132701422</v>
      </c>
      <c r="M126" s="19">
        <f>IF(A126&gt;0,K126*'Step Up Feature'!$H$16*30/360,"")</f>
        <v>0</v>
      </c>
      <c r="N126" s="16">
        <f>IF(COUNT($A$23:A125)&gt;='Step Up Feature'!$C$8,0,'Step Up Feature'!A125+1)</f>
        <v>104</v>
      </c>
      <c r="O126" s="17">
        <f t="shared" si="12"/>
        <v>-305744.07582938304</v>
      </c>
      <c r="P126" s="17">
        <f t="shared" si="13"/>
        <v>-1819.9052132701422</v>
      </c>
      <c r="Q126" s="19">
        <f t="shared" si="8"/>
        <v>0</v>
      </c>
      <c r="R126" s="16"/>
      <c r="Z126" s="3">
        <v>148</v>
      </c>
      <c r="AA126" s="6">
        <v>3.5000000000000003E-2</v>
      </c>
      <c r="AB126" s="6">
        <v>0.05</v>
      </c>
      <c r="AC126" s="6">
        <v>3.7499999999999999E-2</v>
      </c>
    </row>
    <row r="127" spans="1:29" x14ac:dyDescent="0.25">
      <c r="A127" s="5">
        <f>IF(COUNT($A$23:A126)&gt;='Step Up Feature'!$C$8,0,'Step Up Feature'!A126+1)</f>
        <v>105</v>
      </c>
      <c r="B127" s="15"/>
      <c r="C127" s="17">
        <f t="shared" si="9"/>
        <v>1459396.6990697072</v>
      </c>
      <c r="D127" s="17">
        <f>IF(A127&gt;0,'Step Up Feature'!$C$13,"")</f>
        <v>13000</v>
      </c>
      <c r="E127" s="17">
        <f>IF(A127&gt;0,C127*'Step Up Feature'!$C$10*30/360,"")</f>
        <v>7437.7484729419257</v>
      </c>
      <c r="F127" s="16"/>
      <c r="G127" s="17">
        <f t="shared" si="10"/>
        <v>718472.2210804706</v>
      </c>
      <c r="H127" s="17">
        <f>IF(A127&gt;0,'Step Up Feature'!$D$13,"")</f>
        <v>6400</v>
      </c>
      <c r="I127" s="17">
        <f>IF(A127&gt;0,G127*'Step Up Feature'!$C$10*30/360,"")</f>
        <v>3661.6607866790987</v>
      </c>
      <c r="J127" s="16"/>
      <c r="K127" s="17">
        <f t="shared" si="11"/>
        <v>-303924.17061611288</v>
      </c>
      <c r="L127" s="17">
        <f t="shared" si="7"/>
        <v>-1819.9052132701422</v>
      </c>
      <c r="M127" s="19">
        <f>IF(A127&gt;0,K127*'Step Up Feature'!$H$16*30/360,"")</f>
        <v>0</v>
      </c>
      <c r="N127" s="16">
        <f>IF(COUNT($A$23:A126)&gt;='Step Up Feature'!$C$8,0,'Step Up Feature'!A126+1)</f>
        <v>105</v>
      </c>
      <c r="O127" s="17">
        <f t="shared" si="12"/>
        <v>-303924.17061611288</v>
      </c>
      <c r="P127" s="17">
        <f t="shared" si="13"/>
        <v>-1819.9052132701422</v>
      </c>
      <c r="Q127" s="19">
        <f t="shared" si="8"/>
        <v>0</v>
      </c>
      <c r="R127" s="16"/>
      <c r="Z127" s="3">
        <v>149</v>
      </c>
      <c r="AA127" s="6">
        <v>3.5000000000000003E-2</v>
      </c>
      <c r="AB127" s="6">
        <v>0.05</v>
      </c>
      <c r="AC127" s="6">
        <v>3.7499999999999999E-2</v>
      </c>
    </row>
    <row r="128" spans="1:29" x14ac:dyDescent="0.25">
      <c r="A128" s="5">
        <f>IF(COUNT($A$23:A127)&gt;='Step Up Feature'!$C$8,0,'Step Up Feature'!A127+1)</f>
        <v>106</v>
      </c>
      <c r="B128" s="15"/>
      <c r="C128" s="17">
        <f t="shared" si="9"/>
        <v>1453834.4475426492</v>
      </c>
      <c r="D128" s="17">
        <f>IF(A128&gt;0,'Step Up Feature'!$C$13,"")</f>
        <v>13000</v>
      </c>
      <c r="E128" s="17">
        <f>IF(A128&gt;0,C128*'Step Up Feature'!$C$10*30/360,"")</f>
        <v>7409.4007126462739</v>
      </c>
      <c r="F128" s="16"/>
      <c r="G128" s="17">
        <f t="shared" si="10"/>
        <v>715733.88186714973</v>
      </c>
      <c r="H128" s="17">
        <f>IF(A128&gt;0,'Step Up Feature'!$D$13,"")</f>
        <v>6400</v>
      </c>
      <c r="I128" s="17">
        <f>IF(A128&gt;0,G128*'Step Up Feature'!$C$10*30/360,"")</f>
        <v>3647.7049662258542</v>
      </c>
      <c r="J128" s="16"/>
      <c r="K128" s="17">
        <f t="shared" si="11"/>
        <v>-302104.26540284272</v>
      </c>
      <c r="L128" s="17">
        <f t="shared" si="7"/>
        <v>-1819.9052132701422</v>
      </c>
      <c r="M128" s="19">
        <f>IF(A128&gt;0,K128*'Step Up Feature'!$H$16*30/360,"")</f>
        <v>0</v>
      </c>
      <c r="N128" s="16">
        <f>IF(COUNT($A$23:A127)&gt;='Step Up Feature'!$C$8,0,'Step Up Feature'!A127+1)</f>
        <v>106</v>
      </c>
      <c r="O128" s="17">
        <f t="shared" si="12"/>
        <v>-302104.26540284272</v>
      </c>
      <c r="P128" s="17">
        <f t="shared" si="13"/>
        <v>-1819.9052132701422</v>
      </c>
      <c r="Q128" s="19">
        <f t="shared" si="8"/>
        <v>0</v>
      </c>
      <c r="R128" s="16"/>
      <c r="Z128" s="3">
        <v>150</v>
      </c>
      <c r="AA128" s="6">
        <v>3.5000000000000003E-2</v>
      </c>
      <c r="AB128" s="6">
        <v>0.05</v>
      </c>
      <c r="AC128" s="6">
        <v>3.7499999999999999E-2</v>
      </c>
    </row>
    <row r="129" spans="1:29" x14ac:dyDescent="0.25">
      <c r="A129" s="5">
        <f>IF(COUNT($A$23:A128)&gt;='Step Up Feature'!$C$8,0,'Step Up Feature'!A128+1)</f>
        <v>107</v>
      </c>
      <c r="B129" s="15"/>
      <c r="C129" s="17">
        <f t="shared" si="9"/>
        <v>1448243.8482552955</v>
      </c>
      <c r="D129" s="17">
        <f>IF(A129&gt;0,'Step Up Feature'!$C$13,"")</f>
        <v>13000</v>
      </c>
      <c r="E129" s="17">
        <f>IF(A129&gt;0,C129*'Step Up Feature'!$C$10*30/360,"")</f>
        <v>7380.908479287893</v>
      </c>
      <c r="F129" s="16"/>
      <c r="G129" s="17">
        <f t="shared" si="10"/>
        <v>712981.58683337562</v>
      </c>
      <c r="H129" s="17">
        <f>IF(A129&gt;0,'Step Up Feature'!$D$13,"")</f>
        <v>6400</v>
      </c>
      <c r="I129" s="17">
        <f>IF(A129&gt;0,G129*'Step Up Feature'!$C$10*30/360,"")</f>
        <v>3633.6780205724981</v>
      </c>
      <c r="J129" s="16"/>
      <c r="K129" s="17">
        <f t="shared" si="11"/>
        <v>-300284.36018957256</v>
      </c>
      <c r="L129" s="17">
        <f t="shared" si="7"/>
        <v>-1819.9052132701422</v>
      </c>
      <c r="M129" s="19">
        <f>IF(A129&gt;0,K129*'Step Up Feature'!$H$16*30/360,"")</f>
        <v>0</v>
      </c>
      <c r="N129" s="16">
        <f>IF(COUNT($A$23:A128)&gt;='Step Up Feature'!$C$8,0,'Step Up Feature'!A128+1)</f>
        <v>107</v>
      </c>
      <c r="O129" s="17">
        <f t="shared" si="12"/>
        <v>-300284.36018957256</v>
      </c>
      <c r="P129" s="17">
        <f t="shared" si="13"/>
        <v>-1819.9052132701422</v>
      </c>
      <c r="Q129" s="19">
        <f t="shared" si="8"/>
        <v>0</v>
      </c>
      <c r="R129" s="16"/>
      <c r="Z129" s="3">
        <v>151</v>
      </c>
      <c r="AA129" s="6">
        <v>3.5000000000000003E-2</v>
      </c>
      <c r="AB129" s="6">
        <v>0.05</v>
      </c>
      <c r="AC129" s="6">
        <v>3.7499999999999999E-2</v>
      </c>
    </row>
    <row r="130" spans="1:29" x14ac:dyDescent="0.25">
      <c r="A130" s="5">
        <f>IF(COUNT($A$23:A129)&gt;='Step Up Feature'!$C$8,0,'Step Up Feature'!A129+1)</f>
        <v>108</v>
      </c>
      <c r="B130" s="15"/>
      <c r="C130" s="17">
        <f t="shared" si="9"/>
        <v>1442624.7567345835</v>
      </c>
      <c r="D130" s="17">
        <f>IF(A130&gt;0,'Step Up Feature'!$C$13,"")</f>
        <v>13000</v>
      </c>
      <c r="E130" s="17">
        <f>IF(A130&gt;0,C130*'Step Up Feature'!$C$10*30/360,"")</f>
        <v>7352.2710365664334</v>
      </c>
      <c r="F130" s="16"/>
      <c r="G130" s="17">
        <f t="shared" si="10"/>
        <v>710215.26485394815</v>
      </c>
      <c r="H130" s="17">
        <f>IF(A130&gt;0,'Step Up Feature'!$D$13,"")</f>
        <v>6400</v>
      </c>
      <c r="I130" s="17">
        <f>IF(A130&gt;0,G130*'Step Up Feature'!$C$10*30/360,"")</f>
        <v>3619.5795872327017</v>
      </c>
      <c r="J130" s="16"/>
      <c r="K130" s="17">
        <f t="shared" si="11"/>
        <v>-298464.4549763024</v>
      </c>
      <c r="L130" s="17">
        <f t="shared" si="7"/>
        <v>-1819.9052132701422</v>
      </c>
      <c r="M130" s="19">
        <f>IF(A130&gt;0,K130*'Step Up Feature'!$H$16*30/360,"")</f>
        <v>0</v>
      </c>
      <c r="N130" s="16">
        <f>IF(COUNT($A$23:A129)&gt;='Step Up Feature'!$C$8,0,'Step Up Feature'!A129+1)</f>
        <v>108</v>
      </c>
      <c r="O130" s="17">
        <f t="shared" si="12"/>
        <v>-298464.4549763024</v>
      </c>
      <c r="P130" s="17">
        <f t="shared" si="13"/>
        <v>-1819.9052132701422</v>
      </c>
      <c r="Q130" s="19">
        <f t="shared" si="8"/>
        <v>0</v>
      </c>
      <c r="R130" s="16"/>
      <c r="Z130" s="3">
        <v>152</v>
      </c>
      <c r="AA130" s="6">
        <v>3.5000000000000003E-2</v>
      </c>
      <c r="AB130" s="6">
        <v>0.05</v>
      </c>
      <c r="AC130" s="6">
        <v>3.7499999999999999E-2</v>
      </c>
    </row>
    <row r="131" spans="1:29" x14ac:dyDescent="0.25">
      <c r="A131" s="5">
        <f>IF(COUNT($A$23:A130)&gt;='Step Up Feature'!$C$8,0,'Step Up Feature'!A130+1)</f>
        <v>109</v>
      </c>
      <c r="B131" s="15"/>
      <c r="C131" s="17">
        <f t="shared" si="9"/>
        <v>1436977.02777115</v>
      </c>
      <c r="D131" s="17">
        <f>IF(A131&gt;0,'Step Up Feature'!$C$13,"")</f>
        <v>13000</v>
      </c>
      <c r="E131" s="17">
        <f>IF(A131&gt;0,C131*'Step Up Feature'!$C$10*30/360,"")</f>
        <v>7323.4876444290194</v>
      </c>
      <c r="F131" s="16"/>
      <c r="G131" s="17">
        <f t="shared" si="10"/>
        <v>707434.84444118082</v>
      </c>
      <c r="H131" s="17">
        <f>IF(A131&gt;0,'Step Up Feature'!$D$13,"")</f>
        <v>6400</v>
      </c>
      <c r="I131" s="17">
        <f>IF(A131&gt;0,G131*'Step Up Feature'!$C$10*30/360,"")</f>
        <v>3605.4093018727449</v>
      </c>
      <c r="J131" s="16"/>
      <c r="K131" s="17">
        <f t="shared" si="11"/>
        <v>-296644.54976303224</v>
      </c>
      <c r="L131" s="17">
        <f t="shared" si="7"/>
        <v>-1819.9052132701422</v>
      </c>
      <c r="M131" s="19">
        <f>IF(A131&gt;0,K131*'Step Up Feature'!$H$16*30/360,"")</f>
        <v>0</v>
      </c>
      <c r="N131" s="16">
        <f>IF(COUNT($A$23:A130)&gt;='Step Up Feature'!$C$8,0,'Step Up Feature'!A130+1)</f>
        <v>109</v>
      </c>
      <c r="O131" s="17">
        <f t="shared" si="12"/>
        <v>-296644.54976303224</v>
      </c>
      <c r="P131" s="17">
        <f t="shared" si="13"/>
        <v>-1819.9052132701422</v>
      </c>
      <c r="Q131" s="19">
        <f t="shared" si="8"/>
        <v>0</v>
      </c>
      <c r="R131" s="16"/>
      <c r="Z131" s="3">
        <v>153</v>
      </c>
      <c r="AA131" s="6">
        <v>3.5000000000000003E-2</v>
      </c>
      <c r="AB131" s="6">
        <v>0.05</v>
      </c>
      <c r="AC131" s="6">
        <v>3.7499999999999999E-2</v>
      </c>
    </row>
    <row r="132" spans="1:29" x14ac:dyDescent="0.25">
      <c r="A132" s="5">
        <f>IF(COUNT($A$23:A131)&gt;='Step Up Feature'!$C$8,0,'Step Up Feature'!A131+1)</f>
        <v>110</v>
      </c>
      <c r="B132" s="15"/>
      <c r="C132" s="17">
        <f t="shared" si="9"/>
        <v>1431300.5154155791</v>
      </c>
      <c r="D132" s="17">
        <f>IF(A132&gt;0,'Step Up Feature'!$C$13,"")</f>
        <v>13000</v>
      </c>
      <c r="E132" s="17">
        <f>IF(A132&gt;0,C132*'Step Up Feature'!$C$10*30/360,"")</f>
        <v>7294.5575590511398</v>
      </c>
      <c r="F132" s="16"/>
      <c r="G132" s="17">
        <f t="shared" si="10"/>
        <v>704640.25374305353</v>
      </c>
      <c r="H132" s="17">
        <f>IF(A132&gt;0,'Step Up Feature'!$D$13,"")</f>
        <v>6400</v>
      </c>
      <c r="I132" s="17">
        <f>IF(A132&gt;0,G132*'Step Up Feature'!$C$10*30/360,"")</f>
        <v>3591.1667983020952</v>
      </c>
      <c r="J132" s="16"/>
      <c r="K132" s="17">
        <f t="shared" si="11"/>
        <v>-294824.64454976207</v>
      </c>
      <c r="L132" s="17">
        <f t="shared" si="7"/>
        <v>-1819.9052132701422</v>
      </c>
      <c r="M132" s="19">
        <f>IF(A132&gt;0,K132*'Step Up Feature'!$H$16*30/360,"")</f>
        <v>0</v>
      </c>
      <c r="N132" s="16">
        <f>IF(COUNT($A$23:A131)&gt;='Step Up Feature'!$C$8,0,'Step Up Feature'!A131+1)</f>
        <v>110</v>
      </c>
      <c r="O132" s="17">
        <f t="shared" si="12"/>
        <v>-294824.64454976207</v>
      </c>
      <c r="P132" s="17">
        <f t="shared" si="13"/>
        <v>-1819.9052132701422</v>
      </c>
      <c r="Q132" s="19">
        <f t="shared" si="8"/>
        <v>0</v>
      </c>
      <c r="R132" s="16"/>
      <c r="Z132" s="3">
        <v>154</v>
      </c>
      <c r="AA132" s="6">
        <v>3.5000000000000003E-2</v>
      </c>
      <c r="AB132" s="6">
        <v>0.05</v>
      </c>
      <c r="AC132" s="6">
        <v>3.7499999999999999E-2</v>
      </c>
    </row>
    <row r="133" spans="1:29" x14ac:dyDescent="0.25">
      <c r="A133" s="5">
        <f>IF(COUNT($A$23:A132)&gt;='Step Up Feature'!$C$8,0,'Step Up Feature'!A132+1)</f>
        <v>111</v>
      </c>
      <c r="B133" s="15"/>
      <c r="C133" s="17">
        <f t="shared" si="9"/>
        <v>1425595.0729746302</v>
      </c>
      <c r="D133" s="17">
        <f>IF(A133&gt;0,'Step Up Feature'!$C$13,"")</f>
        <v>13000</v>
      </c>
      <c r="E133" s="17">
        <f>IF(A133&gt;0,C133*'Step Up Feature'!$C$10*30/360,"")</f>
        <v>7265.4800328174051</v>
      </c>
      <c r="F133" s="16"/>
      <c r="G133" s="17">
        <f t="shared" si="10"/>
        <v>701831.42054135562</v>
      </c>
      <c r="H133" s="17">
        <f>IF(A133&gt;0,'Step Up Feature'!$D$13,"")</f>
        <v>6400</v>
      </c>
      <c r="I133" s="17">
        <f>IF(A133&gt;0,G133*'Step Up Feature'!$C$10*30/360,"")</f>
        <v>3576.8517084639493</v>
      </c>
      <c r="J133" s="16"/>
      <c r="K133" s="17">
        <f t="shared" si="11"/>
        <v>-293004.73933649191</v>
      </c>
      <c r="L133" s="17">
        <f t="shared" si="7"/>
        <v>-1819.9052132701422</v>
      </c>
      <c r="M133" s="19">
        <f>IF(A133&gt;0,K133*'Step Up Feature'!$H$16*30/360,"")</f>
        <v>0</v>
      </c>
      <c r="N133" s="16">
        <f>IF(COUNT($A$23:A132)&gt;='Step Up Feature'!$C$8,0,'Step Up Feature'!A132+1)</f>
        <v>111</v>
      </c>
      <c r="O133" s="17">
        <f t="shared" si="12"/>
        <v>-293004.73933649191</v>
      </c>
      <c r="P133" s="17">
        <f t="shared" si="13"/>
        <v>-1819.9052132701422</v>
      </c>
      <c r="Q133" s="19">
        <f t="shared" si="8"/>
        <v>0</v>
      </c>
      <c r="R133" s="16"/>
      <c r="Z133" s="3">
        <v>155</v>
      </c>
      <c r="AA133" s="6">
        <v>3.5000000000000003E-2</v>
      </c>
      <c r="AB133" s="6">
        <v>0.05</v>
      </c>
      <c r="AC133" s="6">
        <v>3.7499999999999999E-2</v>
      </c>
    </row>
    <row r="134" spans="1:29" x14ac:dyDescent="0.25">
      <c r="A134" s="5">
        <f>IF(COUNT($A$23:A133)&gt;='Step Up Feature'!$C$8,0,'Step Up Feature'!A133+1)</f>
        <v>112</v>
      </c>
      <c r="B134" s="15"/>
      <c r="C134" s="17">
        <f t="shared" si="9"/>
        <v>1419860.5530074476</v>
      </c>
      <c r="D134" s="17">
        <f>IF(A134&gt;0,'Step Up Feature'!$C$13,"")</f>
        <v>13000</v>
      </c>
      <c r="E134" s="17">
        <f>IF(A134&gt;0,C134*'Step Up Feature'!$C$10*30/360,"")</f>
        <v>7236.254314302244</v>
      </c>
      <c r="F134" s="16"/>
      <c r="G134" s="17">
        <f t="shared" si="10"/>
        <v>699008.27224981959</v>
      </c>
      <c r="H134" s="17">
        <f>IF(A134&gt;0,'Step Up Feature'!$D$13,"")</f>
        <v>6400</v>
      </c>
      <c r="I134" s="17">
        <f>IF(A134&gt;0,G134*'Step Up Feature'!$C$10*30/360,"")</f>
        <v>3562.4636624257159</v>
      </c>
      <c r="J134" s="16"/>
      <c r="K134" s="17">
        <f t="shared" si="11"/>
        <v>-291184.83412322175</v>
      </c>
      <c r="L134" s="17">
        <f t="shared" si="7"/>
        <v>-1819.9052132701422</v>
      </c>
      <c r="M134" s="19">
        <f>IF(A134&gt;0,K134*'Step Up Feature'!$H$16*30/360,"")</f>
        <v>0</v>
      </c>
      <c r="N134" s="16">
        <f>IF(COUNT($A$23:A133)&gt;='Step Up Feature'!$C$8,0,'Step Up Feature'!A133+1)</f>
        <v>112</v>
      </c>
      <c r="O134" s="17">
        <f t="shared" si="12"/>
        <v>-291184.83412322175</v>
      </c>
      <c r="P134" s="17">
        <f t="shared" si="13"/>
        <v>-1819.9052132701422</v>
      </c>
      <c r="Q134" s="19">
        <f t="shared" si="8"/>
        <v>0</v>
      </c>
      <c r="R134" s="16"/>
      <c r="Z134" s="3">
        <v>156</v>
      </c>
      <c r="AA134" s="6">
        <v>3.5000000000000003E-2</v>
      </c>
      <c r="AB134" s="6">
        <v>0.05</v>
      </c>
      <c r="AC134" s="6">
        <v>3.7499999999999999E-2</v>
      </c>
    </row>
    <row r="135" spans="1:29" x14ac:dyDescent="0.25">
      <c r="A135" s="5">
        <f>IF(COUNT($A$23:A134)&gt;='Step Up Feature'!$C$8,0,'Step Up Feature'!A134+1)</f>
        <v>113</v>
      </c>
      <c r="B135" s="15"/>
      <c r="C135" s="17">
        <f t="shared" si="9"/>
        <v>1414096.8073217499</v>
      </c>
      <c r="D135" s="17">
        <f>IF(A135&gt;0,'Step Up Feature'!$C$13,"")</f>
        <v>13000</v>
      </c>
      <c r="E135" s="17">
        <f>IF(A135&gt;0,C135*'Step Up Feature'!$C$10*30/360,"")</f>
        <v>7206.8796482504777</v>
      </c>
      <c r="F135" s="16"/>
      <c r="G135" s="17">
        <f t="shared" si="10"/>
        <v>696170.73591224535</v>
      </c>
      <c r="H135" s="17">
        <f>IF(A135&gt;0,'Step Up Feature'!$D$13,"")</f>
        <v>6400</v>
      </c>
      <c r="I135" s="17">
        <f>IF(A135&gt;0,G135*'Step Up Feature'!$C$10*30/360,"")</f>
        <v>3548.0022883694614</v>
      </c>
      <c r="J135" s="16"/>
      <c r="K135" s="17">
        <f t="shared" si="11"/>
        <v>-289364.92890995159</v>
      </c>
      <c r="L135" s="17">
        <f t="shared" si="7"/>
        <v>-1819.9052132701422</v>
      </c>
      <c r="M135" s="19">
        <f>IF(A135&gt;0,K135*'Step Up Feature'!$H$16*30/360,"")</f>
        <v>0</v>
      </c>
      <c r="N135" s="16">
        <f>IF(COUNT($A$23:A134)&gt;='Step Up Feature'!$C$8,0,'Step Up Feature'!A134+1)</f>
        <v>113</v>
      </c>
      <c r="O135" s="17">
        <f t="shared" si="12"/>
        <v>-289364.92890995159</v>
      </c>
      <c r="P135" s="17">
        <f t="shared" si="13"/>
        <v>-1819.9052132701422</v>
      </c>
      <c r="Q135" s="19">
        <f t="shared" si="8"/>
        <v>0</v>
      </c>
      <c r="R135" s="16"/>
      <c r="Z135" s="3">
        <v>157</v>
      </c>
      <c r="AA135" s="6">
        <v>3.5000000000000003E-2</v>
      </c>
      <c r="AB135" s="6">
        <v>0.05</v>
      </c>
      <c r="AC135" s="6">
        <v>3.7499999999999999E-2</v>
      </c>
    </row>
    <row r="136" spans="1:29" x14ac:dyDescent="0.25">
      <c r="A136" s="5">
        <f>IF(COUNT($A$23:A135)&gt;='Step Up Feature'!$C$8,0,'Step Up Feature'!A135+1)</f>
        <v>114</v>
      </c>
      <c r="B136" s="15"/>
      <c r="C136" s="17">
        <f t="shared" si="9"/>
        <v>1408303.6869700004</v>
      </c>
      <c r="D136" s="17">
        <f>IF(A136&gt;0,'Step Up Feature'!$C$13,"")</f>
        <v>13000</v>
      </c>
      <c r="E136" s="17">
        <f>IF(A136&gt;0,C136*'Step Up Feature'!$C$10*30/360,"")</f>
        <v>7177.3552755578021</v>
      </c>
      <c r="F136" s="16"/>
      <c r="G136" s="17">
        <f t="shared" si="10"/>
        <v>693318.73820061481</v>
      </c>
      <c r="H136" s="17">
        <f>IF(A136&gt;0,'Step Up Feature'!$D$13,"")</f>
        <v>6400</v>
      </c>
      <c r="I136" s="17">
        <f>IF(A136&gt;0,G136*'Step Up Feature'!$C$10*30/360,"")</f>
        <v>3533.4672125822985</v>
      </c>
      <c r="J136" s="16"/>
      <c r="K136" s="17">
        <f t="shared" si="11"/>
        <v>-287545.02369668143</v>
      </c>
      <c r="L136" s="17">
        <f t="shared" si="7"/>
        <v>-1819.9052132701422</v>
      </c>
      <c r="M136" s="19">
        <f>IF(A136&gt;0,K136*'Step Up Feature'!$H$16*30/360,"")</f>
        <v>0</v>
      </c>
      <c r="N136" s="16">
        <f>IF(COUNT($A$23:A135)&gt;='Step Up Feature'!$C$8,0,'Step Up Feature'!A135+1)</f>
        <v>114</v>
      </c>
      <c r="O136" s="17">
        <f t="shared" si="12"/>
        <v>-287545.02369668143</v>
      </c>
      <c r="P136" s="17">
        <f t="shared" si="13"/>
        <v>-1819.9052132701422</v>
      </c>
      <c r="Q136" s="19">
        <f t="shared" si="8"/>
        <v>0</v>
      </c>
      <c r="R136" s="16"/>
      <c r="Z136" s="3">
        <v>158</v>
      </c>
      <c r="AA136" s="6">
        <v>3.5000000000000003E-2</v>
      </c>
      <c r="AB136" s="6">
        <v>0.05</v>
      </c>
      <c r="AC136" s="6">
        <v>3.7499999999999999E-2</v>
      </c>
    </row>
    <row r="137" spans="1:29" x14ac:dyDescent="0.25">
      <c r="A137" s="5">
        <f>IF(COUNT($A$23:A136)&gt;='Step Up Feature'!$C$8,0,'Step Up Feature'!A136+1)</f>
        <v>115</v>
      </c>
      <c r="B137" s="15"/>
      <c r="C137" s="17">
        <f t="shared" si="9"/>
        <v>1402481.0422455582</v>
      </c>
      <c r="D137" s="17">
        <f>IF(A137&gt;0,'Step Up Feature'!$C$13,"")</f>
        <v>13000</v>
      </c>
      <c r="E137" s="17">
        <f>IF(A137&gt;0,C137*'Step Up Feature'!$C$10*30/360,"")</f>
        <v>7147.6804332511756</v>
      </c>
      <c r="F137" s="16"/>
      <c r="G137" s="17">
        <f t="shared" si="10"/>
        <v>690452.20541319717</v>
      </c>
      <c r="H137" s="17">
        <f>IF(A137&gt;0,'Step Up Feature'!$D$13,"")</f>
        <v>6400</v>
      </c>
      <c r="I137" s="17">
        <f>IF(A137&gt;0,G137*'Step Up Feature'!$C$10*30/360,"")</f>
        <v>3518.8580594467298</v>
      </c>
      <c r="J137" s="16"/>
      <c r="K137" s="17">
        <f t="shared" si="11"/>
        <v>-285725.11848341126</v>
      </c>
      <c r="L137" s="17">
        <f t="shared" si="7"/>
        <v>-1819.9052132701422</v>
      </c>
      <c r="M137" s="19">
        <f>IF(A137&gt;0,K137*'Step Up Feature'!$H$16*30/360,"")</f>
        <v>0</v>
      </c>
      <c r="N137" s="16">
        <f>IF(COUNT($A$23:A136)&gt;='Step Up Feature'!$C$8,0,'Step Up Feature'!A136+1)</f>
        <v>115</v>
      </c>
      <c r="O137" s="17">
        <f t="shared" si="12"/>
        <v>-285725.11848341126</v>
      </c>
      <c r="P137" s="17">
        <f t="shared" si="13"/>
        <v>-1819.9052132701422</v>
      </c>
      <c r="Q137" s="19">
        <f t="shared" si="8"/>
        <v>0</v>
      </c>
      <c r="R137" s="16"/>
      <c r="Z137" s="3">
        <v>159</v>
      </c>
      <c r="AA137" s="6">
        <v>3.5000000000000003E-2</v>
      </c>
      <c r="AB137" s="6">
        <v>0.05</v>
      </c>
      <c r="AC137" s="6">
        <v>3.7499999999999999E-2</v>
      </c>
    </row>
    <row r="138" spans="1:29" x14ac:dyDescent="0.25">
      <c r="A138" s="5">
        <f>IF(COUNT($A$23:A137)&gt;='Step Up Feature'!$C$8,0,'Step Up Feature'!A137+1)</f>
        <v>116</v>
      </c>
      <c r="B138" s="15"/>
      <c r="C138" s="17">
        <f t="shared" si="9"/>
        <v>1396628.7226788094</v>
      </c>
      <c r="D138" s="17">
        <f>IF(A138&gt;0,'Step Up Feature'!$C$13,"")</f>
        <v>13000</v>
      </c>
      <c r="E138" s="17">
        <f>IF(A138&gt;0,C138*'Step Up Feature'!$C$10*30/360,"")</f>
        <v>7117.8543544691001</v>
      </c>
      <c r="F138" s="16"/>
      <c r="G138" s="17">
        <f t="shared" si="10"/>
        <v>687571.06347264384</v>
      </c>
      <c r="H138" s="17">
        <f>IF(A138&gt;0,'Step Up Feature'!$D$13,"")</f>
        <v>6400</v>
      </c>
      <c r="I138" s="17">
        <f>IF(A138&gt;0,G138*'Step Up Feature'!$C$10*30/360,"")</f>
        <v>3504.174451430938</v>
      </c>
      <c r="J138" s="16"/>
      <c r="K138" s="17">
        <f t="shared" si="11"/>
        <v>-283905.2132701411</v>
      </c>
      <c r="L138" s="17">
        <f t="shared" si="7"/>
        <v>-1819.9052132701422</v>
      </c>
      <c r="M138" s="19">
        <f>IF(A138&gt;0,K138*'Step Up Feature'!$H$16*30/360,"")</f>
        <v>0</v>
      </c>
      <c r="N138" s="16">
        <f>IF(COUNT($A$23:A137)&gt;='Step Up Feature'!$C$8,0,'Step Up Feature'!A137+1)</f>
        <v>116</v>
      </c>
      <c r="O138" s="17">
        <f t="shared" si="12"/>
        <v>-283905.2132701411</v>
      </c>
      <c r="P138" s="17">
        <f t="shared" si="13"/>
        <v>-1819.9052132701422</v>
      </c>
      <c r="Q138" s="19">
        <f t="shared" si="8"/>
        <v>0</v>
      </c>
      <c r="R138" s="16"/>
      <c r="Z138" s="3">
        <v>160</v>
      </c>
      <c r="AA138" s="6">
        <v>3.5000000000000003E-2</v>
      </c>
      <c r="AB138" s="6">
        <v>0.05</v>
      </c>
      <c r="AC138" s="6">
        <v>3.7499999999999999E-2</v>
      </c>
    </row>
    <row r="139" spans="1:29" x14ac:dyDescent="0.25">
      <c r="A139" s="5">
        <f>IF(COUNT($A$23:A138)&gt;='Step Up Feature'!$C$8,0,'Step Up Feature'!A138+1)</f>
        <v>117</v>
      </c>
      <c r="B139" s="15"/>
      <c r="C139" s="17">
        <f t="shared" si="9"/>
        <v>1390746.5770332785</v>
      </c>
      <c r="D139" s="17">
        <f>IF(A139&gt;0,'Step Up Feature'!$C$13,"")</f>
        <v>13000</v>
      </c>
      <c r="E139" s="17">
        <f>IF(A139&gt;0,C139*'Step Up Feature'!$C$10*30/360,"")</f>
        <v>7087.8762684418007</v>
      </c>
      <c r="F139" s="16"/>
      <c r="G139" s="17">
        <f t="shared" si="10"/>
        <v>684675.23792407475</v>
      </c>
      <c r="H139" s="17">
        <f>IF(A139&gt;0,'Step Up Feature'!$D$13,"")</f>
        <v>6400</v>
      </c>
      <c r="I139" s="17">
        <f>IF(A139&gt;0,G139*'Step Up Feature'!$C$10*30/360,"")</f>
        <v>3489.4160090790365</v>
      </c>
      <c r="J139" s="16"/>
      <c r="K139" s="17">
        <f t="shared" si="11"/>
        <v>-282085.30805687094</v>
      </c>
      <c r="L139" s="17">
        <f t="shared" si="7"/>
        <v>-1819.9052132701422</v>
      </c>
      <c r="M139" s="19">
        <f>IF(A139&gt;0,K139*'Step Up Feature'!$H$16*30/360,"")</f>
        <v>0</v>
      </c>
      <c r="N139" s="16">
        <f>IF(COUNT($A$23:A138)&gt;='Step Up Feature'!$C$8,0,'Step Up Feature'!A138+1)</f>
        <v>117</v>
      </c>
      <c r="O139" s="17">
        <f t="shared" si="12"/>
        <v>-282085.30805687094</v>
      </c>
      <c r="P139" s="17">
        <f t="shared" si="13"/>
        <v>-1819.9052132701422</v>
      </c>
      <c r="Q139" s="19">
        <f t="shared" si="8"/>
        <v>0</v>
      </c>
      <c r="R139" s="16"/>
      <c r="Z139" s="3">
        <v>161</v>
      </c>
      <c r="AA139" s="6">
        <v>3.5000000000000003E-2</v>
      </c>
      <c r="AB139" s="6">
        <v>0.05</v>
      </c>
      <c r="AC139" s="6">
        <v>3.7499999999999999E-2</v>
      </c>
    </row>
    <row r="140" spans="1:29" x14ac:dyDescent="0.25">
      <c r="A140" s="5">
        <f>IF(COUNT($A$23:A139)&gt;='Step Up Feature'!$C$8,0,'Step Up Feature'!A139+1)</f>
        <v>118</v>
      </c>
      <c r="B140" s="15"/>
      <c r="C140" s="17">
        <f t="shared" si="9"/>
        <v>1384834.4533017203</v>
      </c>
      <c r="D140" s="17">
        <f>IF(A140&gt;0,'Step Up Feature'!$C$13,"")</f>
        <v>13000</v>
      </c>
      <c r="E140" s="17">
        <f>IF(A140&gt;0,C140*'Step Up Feature'!$C$10*30/360,"")</f>
        <v>7057.745400471309</v>
      </c>
      <c r="F140" s="16"/>
      <c r="G140" s="17">
        <f t="shared" si="10"/>
        <v>681764.65393315384</v>
      </c>
      <c r="H140" s="17">
        <f>IF(A140&gt;0,'Step Up Feature'!$D$13,"")</f>
        <v>6400</v>
      </c>
      <c r="I140" s="17">
        <f>IF(A140&gt;0,G140*'Step Up Feature'!$C$10*30/360,"")</f>
        <v>3474.5823510012565</v>
      </c>
      <c r="J140" s="16"/>
      <c r="K140" s="17">
        <f t="shared" si="11"/>
        <v>-280265.40284360078</v>
      </c>
      <c r="L140" s="17">
        <f t="shared" si="7"/>
        <v>-1819.9052132701422</v>
      </c>
      <c r="M140" s="19">
        <f>IF(A140&gt;0,K140*'Step Up Feature'!$H$16*30/360,"")</f>
        <v>0</v>
      </c>
      <c r="N140" s="16">
        <f>IF(COUNT($A$23:A139)&gt;='Step Up Feature'!$C$8,0,'Step Up Feature'!A139+1)</f>
        <v>118</v>
      </c>
      <c r="O140" s="17">
        <f t="shared" si="12"/>
        <v>-280265.40284360078</v>
      </c>
      <c r="P140" s="17">
        <f t="shared" si="13"/>
        <v>-1819.9052132701422</v>
      </c>
      <c r="Q140" s="19">
        <f t="shared" si="8"/>
        <v>0</v>
      </c>
      <c r="R140" s="16"/>
      <c r="Z140" s="3">
        <v>162</v>
      </c>
      <c r="AA140" s="6">
        <v>3.5000000000000003E-2</v>
      </c>
      <c r="AB140" s="6">
        <v>0.05</v>
      </c>
      <c r="AC140" s="6">
        <v>3.7499999999999999E-2</v>
      </c>
    </row>
    <row r="141" spans="1:29" x14ac:dyDescent="0.25">
      <c r="A141" s="5">
        <f>IF(COUNT($A$23:A140)&gt;='Step Up Feature'!$C$8,0,'Step Up Feature'!A140+1)</f>
        <v>119</v>
      </c>
      <c r="B141" s="15"/>
      <c r="C141" s="17">
        <f t="shared" si="9"/>
        <v>1378892.1987021917</v>
      </c>
      <c r="D141" s="17">
        <f>IF(A141&gt;0,'Step Up Feature'!$C$13,"")</f>
        <v>13000</v>
      </c>
      <c r="E141" s="17">
        <f>IF(A141&gt;0,C141*'Step Up Feature'!$C$10*30/360,"")</f>
        <v>7027.4609719114469</v>
      </c>
      <c r="F141" s="16"/>
      <c r="G141" s="17">
        <f t="shared" si="10"/>
        <v>678839.23628415505</v>
      </c>
      <c r="H141" s="17">
        <f>IF(A141&gt;0,'Step Up Feature'!$D$13,"")</f>
        <v>6400</v>
      </c>
      <c r="I141" s="17">
        <f>IF(A141&gt;0,G141*'Step Up Feature'!$C$10*30/360,"")</f>
        <v>3459.6730938640922</v>
      </c>
      <c r="J141" s="16"/>
      <c r="K141" s="17">
        <f t="shared" si="11"/>
        <v>-278445.49763033062</v>
      </c>
      <c r="L141" s="17">
        <f t="shared" si="7"/>
        <v>-1819.9052132701422</v>
      </c>
      <c r="M141" s="19">
        <f>IF(A141&gt;0,K141*'Step Up Feature'!$H$16*30/360,"")</f>
        <v>0</v>
      </c>
      <c r="N141" s="16">
        <f>IF(COUNT($A$23:A140)&gt;='Step Up Feature'!$C$8,0,'Step Up Feature'!A140+1)</f>
        <v>119</v>
      </c>
      <c r="O141" s="17">
        <f t="shared" si="12"/>
        <v>-278445.49763033062</v>
      </c>
      <c r="P141" s="17">
        <f t="shared" si="13"/>
        <v>-1819.9052132701422</v>
      </c>
      <c r="Q141" s="19">
        <f t="shared" si="8"/>
        <v>0</v>
      </c>
      <c r="R141" s="16"/>
      <c r="Z141" s="3">
        <v>163</v>
      </c>
      <c r="AA141" s="6">
        <v>3.5000000000000003E-2</v>
      </c>
      <c r="AB141" s="6">
        <v>0.05</v>
      </c>
      <c r="AC141" s="6">
        <v>3.7499999999999999E-2</v>
      </c>
    </row>
    <row r="142" spans="1:29" x14ac:dyDescent="0.25">
      <c r="A142" s="5">
        <f>IF(COUNT($A$23:A141)&gt;='Step Up Feature'!$C$8,0,'Step Up Feature'!A141+1)</f>
        <v>120</v>
      </c>
      <c r="B142" s="15"/>
      <c r="C142" s="17">
        <f t="shared" si="9"/>
        <v>1372919.6596741031</v>
      </c>
      <c r="D142" s="17">
        <f>IF(A142&gt;0,'Step Up Feature'!$C$13,"")</f>
        <v>13000</v>
      </c>
      <c r="E142" s="17">
        <f>IF(A142&gt;0,C142*'Step Up Feature'!$C$10*30/360,"")</f>
        <v>6997.0222001476959</v>
      </c>
      <c r="F142" s="16"/>
      <c r="G142" s="17">
        <f t="shared" si="10"/>
        <v>675898.90937801916</v>
      </c>
      <c r="H142" s="17">
        <f>IF(A142&gt;0,'Step Up Feature'!$D$13,"")</f>
        <v>6400</v>
      </c>
      <c r="I142" s="17">
        <f>IF(A142&gt;0,G142*'Step Up Feature'!$C$10*30/360,"")</f>
        <v>3444.6878523804003</v>
      </c>
      <c r="J142" s="16"/>
      <c r="K142" s="17">
        <f t="shared" si="11"/>
        <v>-276625.59241706046</v>
      </c>
      <c r="L142" s="17">
        <f t="shared" si="7"/>
        <v>-1819.9052132701422</v>
      </c>
      <c r="M142" s="19">
        <f>IF(A142&gt;0,K142*'Step Up Feature'!$H$16*30/360,"")</f>
        <v>0</v>
      </c>
      <c r="N142" s="16">
        <f>IF(COUNT($A$23:A141)&gt;='Step Up Feature'!$C$8,0,'Step Up Feature'!A141+1)</f>
        <v>120</v>
      </c>
      <c r="O142" s="17">
        <f t="shared" si="12"/>
        <v>-276625.59241706046</v>
      </c>
      <c r="P142" s="17">
        <f t="shared" si="13"/>
        <v>-1819.9052132701422</v>
      </c>
      <c r="Q142" s="19">
        <f t="shared" si="8"/>
        <v>0</v>
      </c>
      <c r="R142" s="16"/>
      <c r="Z142" s="3">
        <v>164</v>
      </c>
      <c r="AA142" s="6">
        <v>3.5000000000000003E-2</v>
      </c>
      <c r="AB142" s="6">
        <v>0.05</v>
      </c>
      <c r="AC142" s="6">
        <v>3.7499999999999999E-2</v>
      </c>
    </row>
    <row r="143" spans="1:29" x14ac:dyDescent="0.25">
      <c r="A143" s="5">
        <f>IF(COUNT($A$23:A142)&gt;='Step Up Feature'!$C$8,0,'Step Up Feature'!A142+1)</f>
        <v>121</v>
      </c>
      <c r="B143" s="15"/>
      <c r="C143" s="17">
        <f t="shared" si="9"/>
        <v>1366916.6818742508</v>
      </c>
      <c r="D143" s="17">
        <f>IF(A143&gt;0,'Step Up Feature'!$C$13,"")</f>
        <v>13000</v>
      </c>
      <c r="E143" s="17">
        <f>IF(A143&gt;0,C143*'Step Up Feature'!$C$10*30/360,"")</f>
        <v>6966.4282985769887</v>
      </c>
      <c r="F143" s="16"/>
      <c r="G143" s="17">
        <f t="shared" si="10"/>
        <v>672943.59723039961</v>
      </c>
      <c r="H143" s="17">
        <f>IF(A143&gt;0,'Step Up Feature'!$D$13,"")</f>
        <v>6400</v>
      </c>
      <c r="I143" s="17">
        <f>IF(A143&gt;0,G143*'Step Up Feature'!$C$10*30/360,"")</f>
        <v>3429.6262392994367</v>
      </c>
      <c r="J143" s="16"/>
      <c r="K143" s="17">
        <f t="shared" si="11"/>
        <v>-274805.68720379029</v>
      </c>
      <c r="L143" s="17">
        <f t="shared" si="7"/>
        <v>-1819.9052132701422</v>
      </c>
      <c r="M143" s="19">
        <f>IF(A143&gt;0,K143*'Step Up Feature'!$H$16*30/360,"")</f>
        <v>0</v>
      </c>
      <c r="N143" s="16">
        <f>IF(COUNT($A$23:A142)&gt;='Step Up Feature'!$C$8,0,'Step Up Feature'!A142+1)</f>
        <v>121</v>
      </c>
      <c r="O143" s="17">
        <f t="shared" si="12"/>
        <v>-274805.68720379029</v>
      </c>
      <c r="P143" s="17">
        <f t="shared" si="13"/>
        <v>-1819.9052132701422</v>
      </c>
      <c r="Q143" s="19">
        <f t="shared" si="8"/>
        <v>0</v>
      </c>
      <c r="R143" s="16"/>
      <c r="Z143" s="3">
        <v>165</v>
      </c>
      <c r="AA143" s="6">
        <v>3.5000000000000003E-2</v>
      </c>
      <c r="AB143" s="6">
        <v>0.05</v>
      </c>
      <c r="AC143" s="6">
        <v>3.7499999999999999E-2</v>
      </c>
    </row>
    <row r="144" spans="1:29" x14ac:dyDescent="0.25">
      <c r="A144" s="5">
        <f>IF(COUNT($A$23:A143)&gt;='Step Up Feature'!$C$8,0,'Step Up Feature'!A143+1)</f>
        <v>122</v>
      </c>
      <c r="B144" s="15"/>
      <c r="C144" s="17">
        <f t="shared" si="9"/>
        <v>1360883.1101728277</v>
      </c>
      <c r="D144" s="17">
        <f>IF(A144&gt;0,'Step Up Feature'!$C$13,"")</f>
        <v>13000</v>
      </c>
      <c r="E144" s="17">
        <f>IF(A144&gt;0,C144*'Step Up Feature'!$C$10*30/360,"")</f>
        <v>6935.6784765873599</v>
      </c>
      <c r="F144" s="16"/>
      <c r="G144" s="17">
        <f t="shared" si="10"/>
        <v>669973.22346969903</v>
      </c>
      <c r="H144" s="17">
        <f>IF(A144&gt;0,'Step Up Feature'!$D$13,"")</f>
        <v>6400</v>
      </c>
      <c r="I144" s="17">
        <f>IF(A144&gt;0,G144*'Step Up Feature'!$C$10*30/360,"")</f>
        <v>3414.4878653968499</v>
      </c>
      <c r="J144" s="16"/>
      <c r="K144" s="17">
        <f t="shared" si="11"/>
        <v>-272985.78199052013</v>
      </c>
      <c r="L144" s="17">
        <f t="shared" si="7"/>
        <v>-1819.9052132701422</v>
      </c>
      <c r="M144" s="19">
        <f>IF(A144&gt;0,K144*'Step Up Feature'!$H$16*30/360,"")</f>
        <v>0</v>
      </c>
      <c r="N144" s="16">
        <f>IF(COUNT($A$23:A143)&gt;='Step Up Feature'!$C$8,0,'Step Up Feature'!A143+1)</f>
        <v>122</v>
      </c>
      <c r="O144" s="17">
        <f t="shared" si="12"/>
        <v>-272985.78199052013</v>
      </c>
      <c r="P144" s="17">
        <f t="shared" si="13"/>
        <v>-1819.9052132701422</v>
      </c>
      <c r="Q144" s="19">
        <f t="shared" si="8"/>
        <v>0</v>
      </c>
      <c r="R144" s="16"/>
      <c r="Z144" s="3">
        <v>166</v>
      </c>
      <c r="AA144" s="6">
        <v>3.5000000000000003E-2</v>
      </c>
      <c r="AB144" s="6">
        <v>0.05</v>
      </c>
      <c r="AC144" s="6">
        <v>3.7499999999999999E-2</v>
      </c>
    </row>
    <row r="145" spans="1:29" x14ac:dyDescent="0.25">
      <c r="A145" s="5">
        <f>IF(COUNT($A$23:A144)&gt;='Step Up Feature'!$C$8,0,'Step Up Feature'!A144+1)</f>
        <v>123</v>
      </c>
      <c r="B145" s="15"/>
      <c r="C145" s="17">
        <f t="shared" si="9"/>
        <v>1354818.7886494151</v>
      </c>
      <c r="D145" s="17">
        <f>IF(A145&gt;0,'Step Up Feature'!$C$13,"")</f>
        <v>13000</v>
      </c>
      <c r="E145" s="17">
        <f>IF(A145&gt;0,C145*'Step Up Feature'!$C$10*30/360,"")</f>
        <v>6904.7719395375343</v>
      </c>
      <c r="F145" s="16"/>
      <c r="G145" s="17">
        <f t="shared" si="10"/>
        <v>666987.71133509593</v>
      </c>
      <c r="H145" s="17">
        <f>IF(A145&gt;0,'Step Up Feature'!$D$13,"")</f>
        <v>6400</v>
      </c>
      <c r="I145" s="17">
        <f>IF(A145&gt;0,G145*'Step Up Feature'!$C$10*30/360,"")</f>
        <v>3399.2723394646282</v>
      </c>
      <c r="J145" s="16"/>
      <c r="K145" s="17">
        <f t="shared" si="11"/>
        <v>-271165.87677724997</v>
      </c>
      <c r="L145" s="17">
        <f t="shared" si="7"/>
        <v>-1819.9052132701422</v>
      </c>
      <c r="M145" s="19">
        <f>IF(A145&gt;0,K145*'Step Up Feature'!$H$16*30/360,"")</f>
        <v>0</v>
      </c>
      <c r="N145" s="16">
        <f>IF(COUNT($A$23:A144)&gt;='Step Up Feature'!$C$8,0,'Step Up Feature'!A144+1)</f>
        <v>123</v>
      </c>
      <c r="O145" s="17">
        <f t="shared" si="12"/>
        <v>-271165.87677724997</v>
      </c>
      <c r="P145" s="17">
        <f t="shared" si="13"/>
        <v>-1819.9052132701422</v>
      </c>
      <c r="Q145" s="19">
        <f t="shared" si="8"/>
        <v>0</v>
      </c>
      <c r="R145" s="16"/>
      <c r="Z145" s="3">
        <v>167</v>
      </c>
      <c r="AA145" s="6">
        <v>3.5000000000000003E-2</v>
      </c>
      <c r="AB145" s="6">
        <v>0.05</v>
      </c>
      <c r="AC145" s="6">
        <v>3.7499999999999999E-2</v>
      </c>
    </row>
    <row r="146" spans="1:29" x14ac:dyDescent="0.25">
      <c r="A146" s="5">
        <f>IF(COUNT($A$23:A145)&gt;='Step Up Feature'!$C$8,0,'Step Up Feature'!A145+1)</f>
        <v>124</v>
      </c>
      <c r="B146" s="15"/>
      <c r="C146" s="17">
        <f t="shared" si="9"/>
        <v>1348723.5605889526</v>
      </c>
      <c r="D146" s="17">
        <f>IF(A146&gt;0,'Step Up Feature'!$C$13,"")</f>
        <v>13000</v>
      </c>
      <c r="E146" s="17">
        <f>IF(A146&gt;0,C146*'Step Up Feature'!$C$10*30/360,"")</f>
        <v>6873.7078887363796</v>
      </c>
      <c r="F146" s="16"/>
      <c r="G146" s="17">
        <f t="shared" si="10"/>
        <v>663986.98367456056</v>
      </c>
      <c r="H146" s="17">
        <f>IF(A146&gt;0,'Step Up Feature'!$D$13,"")</f>
        <v>6400</v>
      </c>
      <c r="I146" s="17">
        <f>IF(A146&gt;0,G146*'Step Up Feature'!$C$10*30/360,"")</f>
        <v>3383.9792683009832</v>
      </c>
      <c r="J146" s="16"/>
      <c r="K146" s="17">
        <f t="shared" si="11"/>
        <v>-269345.97156397981</v>
      </c>
      <c r="L146" s="17">
        <f t="shared" si="7"/>
        <v>-1819.9052132701422</v>
      </c>
      <c r="M146" s="19">
        <f>IF(A146&gt;0,K146*'Step Up Feature'!$H$16*30/360,"")</f>
        <v>0</v>
      </c>
      <c r="N146" s="16">
        <f>IF(COUNT($A$23:A145)&gt;='Step Up Feature'!$C$8,0,'Step Up Feature'!A145+1)</f>
        <v>124</v>
      </c>
      <c r="O146" s="17">
        <f t="shared" si="12"/>
        <v>-269345.97156397981</v>
      </c>
      <c r="P146" s="17">
        <f t="shared" si="13"/>
        <v>-1819.9052132701422</v>
      </c>
      <c r="Q146" s="19">
        <f t="shared" si="8"/>
        <v>0</v>
      </c>
      <c r="R146" s="16"/>
      <c r="Z146" s="3">
        <v>168</v>
      </c>
      <c r="AA146" s="6">
        <v>3.5000000000000003E-2</v>
      </c>
      <c r="AB146" s="6">
        <v>0.05</v>
      </c>
      <c r="AC146" s="6">
        <v>3.7499999999999999E-2</v>
      </c>
    </row>
    <row r="147" spans="1:29" x14ac:dyDescent="0.25">
      <c r="A147" s="5">
        <f>IF(COUNT($A$23:A146)&gt;='Step Up Feature'!$C$8,0,'Step Up Feature'!A146+1)</f>
        <v>125</v>
      </c>
      <c r="B147" s="15"/>
      <c r="C147" s="17">
        <f t="shared" si="9"/>
        <v>1342597.268477689</v>
      </c>
      <c r="D147" s="17">
        <f>IF(A147&gt;0,'Step Up Feature'!$C$13,"")</f>
        <v>13000</v>
      </c>
      <c r="E147" s="17">
        <f>IF(A147&gt;0,C147*'Step Up Feature'!$C$10*30/360,"")</f>
        <v>6842.4855214222753</v>
      </c>
      <c r="F147" s="16"/>
      <c r="G147" s="17">
        <f t="shared" si="10"/>
        <v>660970.96294286149</v>
      </c>
      <c r="H147" s="17">
        <f>IF(A147&gt;0,'Step Up Feature'!$D$13,"")</f>
        <v>6400</v>
      </c>
      <c r="I147" s="17">
        <f>IF(A147&gt;0,G147*'Step Up Feature'!$C$10*30/360,"")</f>
        <v>3368.6082567001927</v>
      </c>
      <c r="J147" s="16"/>
      <c r="K147" s="17">
        <f t="shared" si="11"/>
        <v>-267526.06635070965</v>
      </c>
      <c r="L147" s="17">
        <f t="shared" si="7"/>
        <v>-1819.9052132701422</v>
      </c>
      <c r="M147" s="19">
        <f>IF(A147&gt;0,K147*'Step Up Feature'!$H$16*30/360,"")</f>
        <v>0</v>
      </c>
      <c r="N147" s="16">
        <f>IF(COUNT($A$23:A146)&gt;='Step Up Feature'!$C$8,0,'Step Up Feature'!A146+1)</f>
        <v>125</v>
      </c>
      <c r="O147" s="17">
        <f t="shared" si="12"/>
        <v>-267526.06635070965</v>
      </c>
      <c r="P147" s="17">
        <f t="shared" si="13"/>
        <v>-1819.9052132701422</v>
      </c>
      <c r="Q147" s="19">
        <f t="shared" si="8"/>
        <v>0</v>
      </c>
      <c r="R147" s="16"/>
      <c r="Z147" s="3">
        <v>169</v>
      </c>
      <c r="AA147" s="6">
        <v>3.5000000000000003E-2</v>
      </c>
      <c r="AB147" s="6">
        <v>0.05</v>
      </c>
      <c r="AC147" s="6">
        <v>3.7499999999999999E-2</v>
      </c>
    </row>
    <row r="148" spans="1:29" x14ac:dyDescent="0.25">
      <c r="A148" s="5">
        <f>IF(COUNT($A$23:A147)&gt;='Step Up Feature'!$C$8,0,'Step Up Feature'!A147+1)</f>
        <v>126</v>
      </c>
      <c r="B148" s="15"/>
      <c r="C148" s="17">
        <f t="shared" si="9"/>
        <v>1336439.7539991112</v>
      </c>
      <c r="D148" s="17">
        <f>IF(A148&gt;0,'Step Up Feature'!$C$13,"")</f>
        <v>13000</v>
      </c>
      <c r="E148" s="17">
        <f>IF(A148&gt;0,C148*'Step Up Feature'!$C$10*30/360,"")</f>
        <v>6811.1040307423564</v>
      </c>
      <c r="F148" s="16"/>
      <c r="G148" s="17">
        <f t="shared" si="10"/>
        <v>657939.5711995617</v>
      </c>
      <c r="H148" s="17">
        <f>IF(A148&gt;0,'Step Up Feature'!$D$13,"")</f>
        <v>6400</v>
      </c>
      <c r="I148" s="17">
        <f>IF(A148&gt;0,G148*'Step Up Feature'!$C$10*30/360,"")</f>
        <v>3353.1589074423873</v>
      </c>
      <c r="J148" s="16"/>
      <c r="K148" s="17">
        <f t="shared" si="11"/>
        <v>-265706.16113743949</v>
      </c>
      <c r="L148" s="17">
        <f t="shared" si="7"/>
        <v>-1819.9052132701422</v>
      </c>
      <c r="M148" s="19">
        <f>IF(A148&gt;0,K148*'Step Up Feature'!$H$16*30/360,"")</f>
        <v>0</v>
      </c>
      <c r="N148" s="16">
        <f>IF(COUNT($A$23:A147)&gt;='Step Up Feature'!$C$8,0,'Step Up Feature'!A147+1)</f>
        <v>126</v>
      </c>
      <c r="O148" s="17">
        <f t="shared" si="12"/>
        <v>-265706.16113743949</v>
      </c>
      <c r="P148" s="17">
        <f t="shared" si="13"/>
        <v>-1819.9052132701422</v>
      </c>
      <c r="Q148" s="19">
        <f t="shared" si="8"/>
        <v>0</v>
      </c>
      <c r="R148" s="16"/>
      <c r="Z148" s="3">
        <v>170</v>
      </c>
      <c r="AA148" s="6">
        <v>3.5000000000000003E-2</v>
      </c>
      <c r="AB148" s="6">
        <v>0.05</v>
      </c>
      <c r="AC148" s="6">
        <v>3.7499999999999999E-2</v>
      </c>
    </row>
    <row r="149" spans="1:29" x14ac:dyDescent="0.25">
      <c r="A149" s="5">
        <f>IF(COUNT($A$23:A148)&gt;='Step Up Feature'!$C$8,0,'Step Up Feature'!A148+1)</f>
        <v>127</v>
      </c>
      <c r="B149" s="15"/>
      <c r="C149" s="17">
        <f t="shared" si="9"/>
        <v>1330250.8580298536</v>
      </c>
      <c r="D149" s="17">
        <f>IF(A149&gt;0,'Step Up Feature'!$C$13,"")</f>
        <v>13000</v>
      </c>
      <c r="E149" s="17">
        <f>IF(A149&gt;0,C149*'Step Up Feature'!$C$10*30/360,"")</f>
        <v>6779.5626057316758</v>
      </c>
      <c r="F149" s="16"/>
      <c r="G149" s="17">
        <f t="shared" si="10"/>
        <v>654892.73010700406</v>
      </c>
      <c r="H149" s="17">
        <f>IF(A149&gt;0,'Step Up Feature'!$D$13,"")</f>
        <v>6400</v>
      </c>
      <c r="I149" s="17">
        <f>IF(A149&gt;0,G149*'Step Up Feature'!$C$10*30/360,"")</f>
        <v>3337.6308212832819</v>
      </c>
      <c r="J149" s="16"/>
      <c r="K149" s="17">
        <f t="shared" si="11"/>
        <v>-263886.25592416932</v>
      </c>
      <c r="L149" s="17">
        <f t="shared" si="7"/>
        <v>-1819.9052132701422</v>
      </c>
      <c r="M149" s="19">
        <f>IF(A149&gt;0,K149*'Step Up Feature'!$H$16*30/360,"")</f>
        <v>0</v>
      </c>
      <c r="N149" s="16">
        <f>IF(COUNT($A$23:A148)&gt;='Step Up Feature'!$C$8,0,'Step Up Feature'!A148+1)</f>
        <v>127</v>
      </c>
      <c r="O149" s="17">
        <f t="shared" si="12"/>
        <v>-263886.25592416932</v>
      </c>
      <c r="P149" s="17">
        <f t="shared" si="13"/>
        <v>-1819.9052132701422</v>
      </c>
      <c r="Q149" s="19">
        <f t="shared" si="8"/>
        <v>0</v>
      </c>
      <c r="R149" s="16"/>
      <c r="Z149" s="3">
        <v>171</v>
      </c>
      <c r="AA149" s="6">
        <v>3.5000000000000003E-2</v>
      </c>
      <c r="AB149" s="6">
        <v>0.05</v>
      </c>
      <c r="AC149" s="6">
        <v>3.7499999999999999E-2</v>
      </c>
    </row>
    <row r="150" spans="1:29" x14ac:dyDescent="0.25">
      <c r="A150" s="5">
        <f>IF(COUNT($A$23:A149)&gt;='Step Up Feature'!$C$8,0,'Step Up Feature'!A149+1)</f>
        <v>128</v>
      </c>
      <c r="B150" s="15"/>
      <c r="C150" s="17">
        <f t="shared" si="9"/>
        <v>1324030.4206355852</v>
      </c>
      <c r="D150" s="17">
        <f>IF(A150&gt;0,'Step Up Feature'!$C$13,"")</f>
        <v>13000</v>
      </c>
      <c r="E150" s="17">
        <f>IF(A150&gt;0,C150*'Step Up Feature'!$C$10*30/360,"")</f>
        <v>6747.8604312922362</v>
      </c>
      <c r="F150" s="16"/>
      <c r="G150" s="17">
        <f t="shared" si="10"/>
        <v>651830.36092828738</v>
      </c>
      <c r="H150" s="17">
        <f>IF(A150&gt;0,'Step Up Feature'!$D$13,"")</f>
        <v>6400</v>
      </c>
      <c r="I150" s="17">
        <f>IF(A150&gt;0,G150*'Step Up Feature'!$C$10*30/360,"")</f>
        <v>3322.0235969438659</v>
      </c>
      <c r="J150" s="16"/>
      <c r="K150" s="17">
        <f t="shared" si="11"/>
        <v>-262066.35071089919</v>
      </c>
      <c r="L150" s="17">
        <f t="shared" si="7"/>
        <v>-1819.9052132701422</v>
      </c>
      <c r="M150" s="19">
        <f>IF(A150&gt;0,K150*'Step Up Feature'!$H$16*30/360,"")</f>
        <v>0</v>
      </c>
      <c r="N150" s="16">
        <f>IF(COUNT($A$23:A149)&gt;='Step Up Feature'!$C$8,0,'Step Up Feature'!A149+1)</f>
        <v>128</v>
      </c>
      <c r="O150" s="17">
        <f t="shared" si="12"/>
        <v>-262066.35071089919</v>
      </c>
      <c r="P150" s="17">
        <f t="shared" si="13"/>
        <v>-1819.9052132701422</v>
      </c>
      <c r="Q150" s="19">
        <f t="shared" si="8"/>
        <v>0</v>
      </c>
      <c r="R150" s="16"/>
      <c r="Z150" s="3">
        <v>172</v>
      </c>
      <c r="AA150" s="6">
        <v>3.5000000000000003E-2</v>
      </c>
      <c r="AB150" s="6">
        <v>0.05</v>
      </c>
      <c r="AC150" s="6">
        <v>3.7499999999999999E-2</v>
      </c>
    </row>
    <row r="151" spans="1:29" x14ac:dyDescent="0.25">
      <c r="A151" s="5">
        <f>IF(COUNT($A$23:A150)&gt;='Step Up Feature'!$C$8,0,'Step Up Feature'!A150+1)</f>
        <v>129</v>
      </c>
      <c r="B151" s="15"/>
      <c r="C151" s="17">
        <f t="shared" si="9"/>
        <v>1317778.2810668775</v>
      </c>
      <c r="D151" s="17">
        <f>IF(A151&gt;0,'Step Up Feature'!$C$13,"")</f>
        <v>13000</v>
      </c>
      <c r="E151" s="17">
        <f>IF(A151&gt;0,C151*'Step Up Feature'!$C$10*30/360,"")</f>
        <v>6715.9966881719329</v>
      </c>
      <c r="F151" s="16"/>
      <c r="G151" s="17">
        <f t="shared" si="10"/>
        <v>648752.3845252312</v>
      </c>
      <c r="H151" s="17">
        <f>IF(A151&gt;0,'Step Up Feature'!$D$13,"")</f>
        <v>6400</v>
      </c>
      <c r="I151" s="17">
        <f>IF(A151&gt;0,G151*'Step Up Feature'!$C$10*30/360,"")</f>
        <v>3306.3368311000245</v>
      </c>
      <c r="J151" s="16"/>
      <c r="K151" s="17">
        <f t="shared" si="11"/>
        <v>-260246.44549762906</v>
      </c>
      <c r="L151" s="17">
        <f t="shared" ref="L151:L214" si="14">IF(A151&gt;0,IF(A151&gt;$C$4,$H$13,$D$13),"")</f>
        <v>-1819.9052132701422</v>
      </c>
      <c r="M151" s="19">
        <f>IF(A151&gt;0,K151*'Step Up Feature'!$H$16*30/360,"")</f>
        <v>0</v>
      </c>
      <c r="N151" s="16">
        <f>IF(COUNT($A$23:A150)&gt;='Step Up Feature'!$C$8,0,'Step Up Feature'!A150+1)</f>
        <v>129</v>
      </c>
      <c r="O151" s="17">
        <f t="shared" si="12"/>
        <v>-260246.44549762906</v>
      </c>
      <c r="P151" s="17">
        <f t="shared" si="13"/>
        <v>-1819.9052132701422</v>
      </c>
      <c r="Q151" s="19">
        <f t="shared" ref="Q151:Q214" si="15">IF(N151&gt;0,O151*$I$16*30/360,"")</f>
        <v>0</v>
      </c>
      <c r="R151" s="16"/>
      <c r="Z151" s="3">
        <v>173</v>
      </c>
      <c r="AA151" s="6">
        <v>3.5000000000000003E-2</v>
      </c>
      <c r="AB151" s="6">
        <v>0.05</v>
      </c>
      <c r="AC151" s="6">
        <v>3.7499999999999999E-2</v>
      </c>
    </row>
    <row r="152" spans="1:29" x14ac:dyDescent="0.25">
      <c r="A152" s="5">
        <f>IF(COUNT($A$23:A151)&gt;='Step Up Feature'!$C$8,0,'Step Up Feature'!A151+1)</f>
        <v>130</v>
      </c>
      <c r="B152" s="15"/>
      <c r="C152" s="17">
        <f t="shared" ref="C152:C215" si="16">IF(A152&gt;0,C151-D151+E151,"")</f>
        <v>1311494.2777550495</v>
      </c>
      <c r="D152" s="17">
        <f>IF(A152&gt;0,'Step Up Feature'!$C$13,"")</f>
        <v>13000</v>
      </c>
      <c r="E152" s="17">
        <f>IF(A152&gt;0,C152*'Step Up Feature'!$C$10*30/360,"")</f>
        <v>6683.9705529433795</v>
      </c>
      <c r="F152" s="16"/>
      <c r="G152" s="17">
        <f t="shared" ref="G152:G215" si="17">IF(A152&gt;0,G151-H151+I151,"")</f>
        <v>645658.72135633125</v>
      </c>
      <c r="H152" s="17">
        <f>IF(A152&gt;0,'Step Up Feature'!$D$13,"")</f>
        <v>6400</v>
      </c>
      <c r="I152" s="17">
        <f>IF(A152&gt;0,G152*'Step Up Feature'!$C$10*30/360,"")</f>
        <v>3290.5701183721208</v>
      </c>
      <c r="J152" s="16"/>
      <c r="K152" s="17">
        <f t="shared" ref="K152:K215" si="18">IF(A152&gt;0,K151-L151+M151,"")</f>
        <v>-258426.54028435893</v>
      </c>
      <c r="L152" s="17">
        <f t="shared" si="14"/>
        <v>-1819.9052132701422</v>
      </c>
      <c r="M152" s="19">
        <f>IF(A152&gt;0,K152*'Step Up Feature'!$H$16*30/360,"")</f>
        <v>0</v>
      </c>
      <c r="N152" s="16">
        <f>IF(COUNT($A$23:A151)&gt;='Step Up Feature'!$C$8,0,'Step Up Feature'!A151+1)</f>
        <v>130</v>
      </c>
      <c r="O152" s="17">
        <f t="shared" ref="O152:O215" si="19">IF(N152&gt;0,O151-P151+Q151,"")</f>
        <v>-258426.54028435893</v>
      </c>
      <c r="P152" s="17">
        <f t="shared" ref="P152:P215" si="20">IF(N152&gt;0,IF(N152&gt;$C$4,$I$13,$D$13),"")</f>
        <v>-1819.9052132701422</v>
      </c>
      <c r="Q152" s="19">
        <f t="shared" si="15"/>
        <v>0</v>
      </c>
      <c r="R152" s="16"/>
      <c r="Z152" s="3">
        <v>174</v>
      </c>
      <c r="AA152" s="6">
        <v>3.5000000000000003E-2</v>
      </c>
      <c r="AB152" s="6">
        <v>0.05</v>
      </c>
      <c r="AC152" s="6">
        <v>3.7499999999999999E-2</v>
      </c>
    </row>
    <row r="153" spans="1:29" x14ac:dyDescent="0.25">
      <c r="A153" s="5">
        <f>IF(COUNT($A$23:A152)&gt;='Step Up Feature'!$C$8,0,'Step Up Feature'!A152+1)</f>
        <v>131</v>
      </c>
      <c r="B153" s="15"/>
      <c r="C153" s="17">
        <f t="shared" si="16"/>
        <v>1305178.2483079929</v>
      </c>
      <c r="D153" s="17">
        <f>IF(A153&gt;0,'Step Up Feature'!$C$13,"")</f>
        <v>13000</v>
      </c>
      <c r="E153" s="17">
        <f>IF(A153&gt;0,C153*'Step Up Feature'!$C$10*30/360,"")</f>
        <v>6651.7811979826292</v>
      </c>
      <c r="F153" s="16"/>
      <c r="G153" s="17">
        <f t="shared" si="17"/>
        <v>642549.29147470335</v>
      </c>
      <c r="H153" s="17">
        <f>IF(A153&gt;0,'Step Up Feature'!$D$13,"")</f>
        <v>6400</v>
      </c>
      <c r="I153" s="17">
        <f>IF(A153&gt;0,G153*'Step Up Feature'!$C$10*30/360,"")</f>
        <v>3274.7230513145209</v>
      </c>
      <c r="J153" s="16"/>
      <c r="K153" s="17">
        <f t="shared" si="18"/>
        <v>-256606.63507108879</v>
      </c>
      <c r="L153" s="17">
        <f t="shared" si="14"/>
        <v>-1819.9052132701422</v>
      </c>
      <c r="M153" s="19">
        <f>IF(A153&gt;0,K153*'Step Up Feature'!$H$16*30/360,"")</f>
        <v>0</v>
      </c>
      <c r="N153" s="16">
        <f>IF(COUNT($A$23:A152)&gt;='Step Up Feature'!$C$8,0,'Step Up Feature'!A152+1)</f>
        <v>131</v>
      </c>
      <c r="O153" s="17">
        <f t="shared" si="19"/>
        <v>-256606.63507108879</v>
      </c>
      <c r="P153" s="17">
        <f t="shared" si="20"/>
        <v>-1819.9052132701422</v>
      </c>
      <c r="Q153" s="19">
        <f t="shared" si="15"/>
        <v>0</v>
      </c>
      <c r="R153" s="16"/>
      <c r="Z153" s="3">
        <v>175</v>
      </c>
      <c r="AA153" s="6">
        <v>3.5000000000000003E-2</v>
      </c>
      <c r="AB153" s="6">
        <v>0.05</v>
      </c>
      <c r="AC153" s="6">
        <v>3.7499999999999999E-2</v>
      </c>
    </row>
    <row r="154" spans="1:29" x14ac:dyDescent="0.25">
      <c r="A154" s="5">
        <f>IF(COUNT($A$23:A153)&gt;='Step Up Feature'!$C$8,0,'Step Up Feature'!A153+1)</f>
        <v>132</v>
      </c>
      <c r="B154" s="15"/>
      <c r="C154" s="17">
        <f t="shared" si="16"/>
        <v>1298830.0295059755</v>
      </c>
      <c r="D154" s="17">
        <f>IF(A154&gt;0,'Step Up Feature'!$C$13,"")</f>
        <v>13000</v>
      </c>
      <c r="E154" s="17">
        <f>IF(A154&gt;0,C154*'Step Up Feature'!$C$10*30/360,"")</f>
        <v>6619.4277914477898</v>
      </c>
      <c r="F154" s="16"/>
      <c r="G154" s="17">
        <f t="shared" si="17"/>
        <v>639424.01452601783</v>
      </c>
      <c r="H154" s="17">
        <f>IF(A154&gt;0,'Step Up Feature'!$D$13,"")</f>
        <v>6400</v>
      </c>
      <c r="I154" s="17">
        <f>IF(A154&gt;0,G154*'Step Up Feature'!$C$10*30/360,"")</f>
        <v>3258.7952204050612</v>
      </c>
      <c r="J154" s="16"/>
      <c r="K154" s="17">
        <f t="shared" si="18"/>
        <v>-254786.72985781866</v>
      </c>
      <c r="L154" s="17">
        <f t="shared" si="14"/>
        <v>-1819.9052132701422</v>
      </c>
      <c r="M154" s="19">
        <f>IF(A154&gt;0,K154*'Step Up Feature'!$H$16*30/360,"")</f>
        <v>0</v>
      </c>
      <c r="N154" s="16">
        <f>IF(COUNT($A$23:A153)&gt;='Step Up Feature'!$C$8,0,'Step Up Feature'!A153+1)</f>
        <v>132</v>
      </c>
      <c r="O154" s="17">
        <f t="shared" si="19"/>
        <v>-254786.72985781866</v>
      </c>
      <c r="P154" s="17">
        <f t="shared" si="20"/>
        <v>-1819.9052132701422</v>
      </c>
      <c r="Q154" s="19">
        <f t="shared" si="15"/>
        <v>0</v>
      </c>
      <c r="R154" s="16"/>
      <c r="Z154" s="3">
        <v>176</v>
      </c>
      <c r="AA154" s="6">
        <v>3.5000000000000003E-2</v>
      </c>
      <c r="AB154" s="6">
        <v>0.05</v>
      </c>
      <c r="AC154" s="6">
        <v>3.7499999999999999E-2</v>
      </c>
    </row>
    <row r="155" spans="1:29" x14ac:dyDescent="0.25">
      <c r="A155" s="5">
        <f>IF(COUNT($A$23:A154)&gt;='Step Up Feature'!$C$8,0,'Step Up Feature'!A154+1)</f>
        <v>133</v>
      </c>
      <c r="B155" s="15"/>
      <c r="C155" s="17">
        <f t="shared" si="16"/>
        <v>1292449.4572974234</v>
      </c>
      <c r="D155" s="17">
        <f>IF(A155&gt;0,'Step Up Feature'!$C$13,"")</f>
        <v>13000</v>
      </c>
      <c r="E155" s="17">
        <f>IF(A155&gt;0,C155*'Step Up Feature'!$C$10*30/360,"")</f>
        <v>6586.9094972575222</v>
      </c>
      <c r="F155" s="16"/>
      <c r="G155" s="17">
        <f t="shared" si="17"/>
        <v>636282.80974642292</v>
      </c>
      <c r="H155" s="17">
        <f>IF(A155&gt;0,'Step Up Feature'!$D$13,"")</f>
        <v>6400</v>
      </c>
      <c r="I155" s="17">
        <f>IF(A155&gt;0,G155*'Step Up Feature'!$C$10*30/360,"")</f>
        <v>3242.7862140344678</v>
      </c>
      <c r="J155" s="16"/>
      <c r="K155" s="17">
        <f t="shared" si="18"/>
        <v>-252966.82464454853</v>
      </c>
      <c r="L155" s="17">
        <f t="shared" si="14"/>
        <v>-1819.9052132701422</v>
      </c>
      <c r="M155" s="19">
        <f>IF(A155&gt;0,K155*'Step Up Feature'!$H$16*30/360,"")</f>
        <v>0</v>
      </c>
      <c r="N155" s="16">
        <f>IF(COUNT($A$23:A154)&gt;='Step Up Feature'!$C$8,0,'Step Up Feature'!A154+1)</f>
        <v>133</v>
      </c>
      <c r="O155" s="17">
        <f t="shared" si="19"/>
        <v>-252966.82464454853</v>
      </c>
      <c r="P155" s="17">
        <f t="shared" si="20"/>
        <v>-1819.9052132701422</v>
      </c>
      <c r="Q155" s="19">
        <f t="shared" si="15"/>
        <v>0</v>
      </c>
      <c r="R155" s="16"/>
      <c r="Z155" s="3">
        <v>177</v>
      </c>
      <c r="AA155" s="6">
        <v>3.5000000000000003E-2</v>
      </c>
      <c r="AB155" s="6">
        <v>0.05</v>
      </c>
      <c r="AC155" s="6">
        <v>3.7499999999999999E-2</v>
      </c>
    </row>
    <row r="156" spans="1:29" x14ac:dyDescent="0.25">
      <c r="A156" s="5">
        <f>IF(COUNT($A$23:A155)&gt;='Step Up Feature'!$C$8,0,'Step Up Feature'!A155+1)</f>
        <v>134</v>
      </c>
      <c r="B156" s="15"/>
      <c r="C156" s="17">
        <f t="shared" si="16"/>
        <v>1286036.3667946809</v>
      </c>
      <c r="D156" s="17">
        <f>IF(A156&gt;0,'Step Up Feature'!$C$13,"")</f>
        <v>13000</v>
      </c>
      <c r="E156" s="17">
        <f>IF(A156&gt;0,C156*'Step Up Feature'!$C$10*30/360,"")</f>
        <v>6554.2254750694365</v>
      </c>
      <c r="F156" s="16"/>
      <c r="G156" s="17">
        <f t="shared" si="17"/>
        <v>633125.59596045734</v>
      </c>
      <c r="H156" s="17">
        <f>IF(A156&gt;0,'Step Up Feature'!$D$13,"")</f>
        <v>6400</v>
      </c>
      <c r="I156" s="17">
        <f>IF(A156&gt;0,G156*'Step Up Feature'!$C$10*30/360,"")</f>
        <v>3226.6956184957185</v>
      </c>
      <c r="J156" s="16"/>
      <c r="K156" s="17">
        <f t="shared" si="18"/>
        <v>-251146.91943127839</v>
      </c>
      <c r="L156" s="17">
        <f t="shared" si="14"/>
        <v>-1819.9052132701422</v>
      </c>
      <c r="M156" s="19">
        <f>IF(A156&gt;0,K156*'Step Up Feature'!$H$16*30/360,"")</f>
        <v>0</v>
      </c>
      <c r="N156" s="16">
        <f>IF(COUNT($A$23:A155)&gt;='Step Up Feature'!$C$8,0,'Step Up Feature'!A155+1)</f>
        <v>134</v>
      </c>
      <c r="O156" s="17">
        <f t="shared" si="19"/>
        <v>-251146.91943127839</v>
      </c>
      <c r="P156" s="17">
        <f t="shared" si="20"/>
        <v>-1819.9052132701422</v>
      </c>
      <c r="Q156" s="19">
        <f t="shared" si="15"/>
        <v>0</v>
      </c>
      <c r="R156" s="16"/>
      <c r="Z156" s="3">
        <v>178</v>
      </c>
      <c r="AA156" s="6">
        <v>3.5000000000000003E-2</v>
      </c>
      <c r="AB156" s="6">
        <v>0.05</v>
      </c>
      <c r="AC156" s="6">
        <v>3.7499999999999999E-2</v>
      </c>
    </row>
    <row r="157" spans="1:29" x14ac:dyDescent="0.25">
      <c r="A157" s="5">
        <f>IF(COUNT($A$23:A156)&gt;='Step Up Feature'!$C$8,0,'Step Up Feature'!A156+1)</f>
        <v>135</v>
      </c>
      <c r="B157" s="15"/>
      <c r="C157" s="17">
        <f t="shared" si="16"/>
        <v>1279590.5922697503</v>
      </c>
      <c r="D157" s="17">
        <f>IF(A157&gt;0,'Step Up Feature'!$C$13,"")</f>
        <v>13000</v>
      </c>
      <c r="E157" s="17">
        <f>IF(A157&gt;0,C157*'Step Up Feature'!$C$10*30/360,"")</f>
        <v>6521.3748802583823</v>
      </c>
      <c r="F157" s="16"/>
      <c r="G157" s="17">
        <f t="shared" si="17"/>
        <v>629952.29157895304</v>
      </c>
      <c r="H157" s="17">
        <f>IF(A157&gt;0,'Step Up Feature'!$D$13,"")</f>
        <v>6400</v>
      </c>
      <c r="I157" s="17">
        <f>IF(A157&gt;0,G157*'Step Up Feature'!$C$10*30/360,"")</f>
        <v>3210.5230179733526</v>
      </c>
      <c r="J157" s="16"/>
      <c r="K157" s="17">
        <f t="shared" si="18"/>
        <v>-249327.01421800826</v>
      </c>
      <c r="L157" s="17">
        <f t="shared" si="14"/>
        <v>-1819.9052132701422</v>
      </c>
      <c r="M157" s="19">
        <f>IF(A157&gt;0,K157*'Step Up Feature'!$H$16*30/360,"")</f>
        <v>0</v>
      </c>
      <c r="N157" s="16">
        <f>IF(COUNT($A$23:A156)&gt;='Step Up Feature'!$C$8,0,'Step Up Feature'!A156+1)</f>
        <v>135</v>
      </c>
      <c r="O157" s="17">
        <f t="shared" si="19"/>
        <v>-249327.01421800826</v>
      </c>
      <c r="P157" s="17">
        <f t="shared" si="20"/>
        <v>-1819.9052132701422</v>
      </c>
      <c r="Q157" s="19">
        <f t="shared" si="15"/>
        <v>0</v>
      </c>
      <c r="R157" s="16"/>
      <c r="Z157" s="3">
        <v>179</v>
      </c>
      <c r="AA157" s="6">
        <v>3.5000000000000003E-2</v>
      </c>
      <c r="AB157" s="6">
        <v>0.05</v>
      </c>
      <c r="AC157" s="6">
        <v>3.7499999999999999E-2</v>
      </c>
    </row>
    <row r="158" spans="1:29" x14ac:dyDescent="0.25">
      <c r="A158" s="5">
        <f>IF(COUNT($A$23:A157)&gt;='Step Up Feature'!$C$8,0,'Step Up Feature'!A157+1)</f>
        <v>136</v>
      </c>
      <c r="B158" s="15"/>
      <c r="C158" s="17">
        <f t="shared" si="16"/>
        <v>1273111.9671500088</v>
      </c>
      <c r="D158" s="17">
        <f>IF(A158&gt;0,'Step Up Feature'!$C$13,"")</f>
        <v>13000</v>
      </c>
      <c r="E158" s="17">
        <f>IF(A158&gt;0,C158*'Step Up Feature'!$C$10*30/360,"")</f>
        <v>6488.3568638946081</v>
      </c>
      <c r="F158" s="16"/>
      <c r="G158" s="17">
        <f t="shared" si="17"/>
        <v>626762.81459692644</v>
      </c>
      <c r="H158" s="17">
        <f>IF(A158&gt;0,'Step Up Feature'!$D$13,"")</f>
        <v>6400</v>
      </c>
      <c r="I158" s="17">
        <f>IF(A158&gt;0,G158*'Step Up Feature'!$C$10*30/360,"")</f>
        <v>3194.267994532725</v>
      </c>
      <c r="J158" s="16"/>
      <c r="K158" s="17">
        <f t="shared" si="18"/>
        <v>-247507.10900473813</v>
      </c>
      <c r="L158" s="17">
        <f t="shared" si="14"/>
        <v>-1819.9052132701422</v>
      </c>
      <c r="M158" s="19">
        <f>IF(A158&gt;0,K158*'Step Up Feature'!$H$16*30/360,"")</f>
        <v>0</v>
      </c>
      <c r="N158" s="16">
        <f>IF(COUNT($A$23:A157)&gt;='Step Up Feature'!$C$8,0,'Step Up Feature'!A157+1)</f>
        <v>136</v>
      </c>
      <c r="O158" s="17">
        <f t="shared" si="19"/>
        <v>-247507.10900473813</v>
      </c>
      <c r="P158" s="17">
        <f t="shared" si="20"/>
        <v>-1819.9052132701422</v>
      </c>
      <c r="Q158" s="19">
        <f t="shared" si="15"/>
        <v>0</v>
      </c>
      <c r="R158" s="16"/>
      <c r="Z158" s="3">
        <v>180</v>
      </c>
      <c r="AA158" s="6">
        <v>3.5000000000000003E-2</v>
      </c>
      <c r="AB158" s="6">
        <v>0.05</v>
      </c>
      <c r="AC158" s="6">
        <v>3.7499999999999999E-2</v>
      </c>
    </row>
    <row r="159" spans="1:29" x14ac:dyDescent="0.25">
      <c r="A159" s="5">
        <f>IF(COUNT($A$23:A158)&gt;='Step Up Feature'!$C$8,0,'Step Up Feature'!A158+1)</f>
        <v>137</v>
      </c>
      <c r="B159" s="15"/>
      <c r="C159" s="17">
        <f t="shared" si="16"/>
        <v>1266600.3240139033</v>
      </c>
      <c r="D159" s="17">
        <f>IF(A159&gt;0,'Step Up Feature'!$C$13,"")</f>
        <v>13000</v>
      </c>
      <c r="E159" s="17">
        <f>IF(A159&gt;0,C159*'Step Up Feature'!$C$10*30/360,"")</f>
        <v>6455.170572721835</v>
      </c>
      <c r="F159" s="16"/>
      <c r="G159" s="17">
        <f t="shared" si="17"/>
        <v>623557.08259145916</v>
      </c>
      <c r="H159" s="17">
        <f>IF(A159&gt;0,'Step Up Feature'!$D$13,"")</f>
        <v>6400</v>
      </c>
      <c r="I159" s="17">
        <f>IF(A159&gt;0,G159*'Step Up Feature'!$C$10*30/360,"")</f>
        <v>3177.9301281092066</v>
      </c>
      <c r="J159" s="16"/>
      <c r="K159" s="17">
        <f t="shared" si="18"/>
        <v>-245687.203791468</v>
      </c>
      <c r="L159" s="17">
        <f t="shared" si="14"/>
        <v>-1819.9052132701422</v>
      </c>
      <c r="M159" s="19">
        <f>IF(A159&gt;0,K159*'Step Up Feature'!$H$16*30/360,"")</f>
        <v>0</v>
      </c>
      <c r="N159" s="16">
        <f>IF(COUNT($A$23:A158)&gt;='Step Up Feature'!$C$8,0,'Step Up Feature'!A158+1)</f>
        <v>137</v>
      </c>
      <c r="O159" s="17">
        <f t="shared" si="19"/>
        <v>-245687.203791468</v>
      </c>
      <c r="P159" s="17">
        <f t="shared" si="20"/>
        <v>-1819.9052132701422</v>
      </c>
      <c r="Q159" s="19">
        <f t="shared" si="15"/>
        <v>0</v>
      </c>
      <c r="R159" s="16"/>
      <c r="Z159" s="3">
        <v>181</v>
      </c>
      <c r="AA159" s="6">
        <v>3.7499999999999999E-2</v>
      </c>
      <c r="AB159" s="6">
        <v>0.05</v>
      </c>
      <c r="AC159" s="6">
        <v>3.9899999999999998E-2</v>
      </c>
    </row>
    <row r="160" spans="1:29" x14ac:dyDescent="0.25">
      <c r="A160" s="5">
        <f>IF(COUNT($A$23:A159)&gt;='Step Up Feature'!$C$8,0,'Step Up Feature'!A159+1)</f>
        <v>138</v>
      </c>
      <c r="B160" s="15"/>
      <c r="C160" s="17">
        <f t="shared" si="16"/>
        <v>1260055.4945866251</v>
      </c>
      <c r="D160" s="17">
        <f>IF(A160&gt;0,'Step Up Feature'!$C$13,"")</f>
        <v>13000</v>
      </c>
      <c r="E160" s="17">
        <f>IF(A160&gt;0,C160*'Step Up Feature'!$C$10*30/360,"")</f>
        <v>6421.8151491352019</v>
      </c>
      <c r="F160" s="16"/>
      <c r="G160" s="17">
        <f t="shared" si="17"/>
        <v>620335.01271956833</v>
      </c>
      <c r="H160" s="17">
        <f>IF(A160&gt;0,'Step Up Feature'!$D$13,"")</f>
        <v>6400</v>
      </c>
      <c r="I160" s="17">
        <f>IF(A160&gt;0,G160*'Step Up Feature'!$C$10*30/360,"")</f>
        <v>3161.5089964973254</v>
      </c>
      <c r="J160" s="16"/>
      <c r="K160" s="17">
        <f t="shared" si="18"/>
        <v>-243867.29857819786</v>
      </c>
      <c r="L160" s="17">
        <f t="shared" si="14"/>
        <v>-1819.9052132701422</v>
      </c>
      <c r="M160" s="19">
        <f>IF(A160&gt;0,K160*'Step Up Feature'!$H$16*30/360,"")</f>
        <v>0</v>
      </c>
      <c r="N160" s="16">
        <f>IF(COUNT($A$23:A159)&gt;='Step Up Feature'!$C$8,0,'Step Up Feature'!A159+1)</f>
        <v>138</v>
      </c>
      <c r="O160" s="17">
        <f t="shared" si="19"/>
        <v>-243867.29857819786</v>
      </c>
      <c r="P160" s="17">
        <f t="shared" si="20"/>
        <v>-1819.9052132701422</v>
      </c>
      <c r="Q160" s="19">
        <f t="shared" si="15"/>
        <v>0</v>
      </c>
      <c r="R160" s="16"/>
      <c r="Z160" s="3">
        <v>182</v>
      </c>
      <c r="AA160" s="6">
        <v>3.7499999999999999E-2</v>
      </c>
      <c r="AB160" s="6">
        <v>0.05</v>
      </c>
      <c r="AC160" s="6">
        <v>3.9899999999999998E-2</v>
      </c>
    </row>
    <row r="161" spans="1:29" x14ac:dyDescent="0.25">
      <c r="A161" s="5">
        <f>IF(COUNT($A$23:A160)&gt;='Step Up Feature'!$C$8,0,'Step Up Feature'!A160+1)</f>
        <v>139</v>
      </c>
      <c r="B161" s="15"/>
      <c r="C161" s="17">
        <f t="shared" si="16"/>
        <v>1253477.3097357603</v>
      </c>
      <c r="D161" s="17">
        <f>IF(A161&gt;0,'Step Up Feature'!$C$13,"")</f>
        <v>13000</v>
      </c>
      <c r="E161" s="17">
        <f>IF(A161&gt;0,C161*'Step Up Feature'!$C$10*30/360,"")</f>
        <v>6388.289731159105</v>
      </c>
      <c r="F161" s="16"/>
      <c r="G161" s="17">
        <f t="shared" si="17"/>
        <v>617096.5217160657</v>
      </c>
      <c r="H161" s="17">
        <f>IF(A161&gt;0,'Step Up Feature'!$D$13,"")</f>
        <v>6400</v>
      </c>
      <c r="I161" s="17">
        <f>IF(A161&gt;0,G161*'Step Up Feature'!$C$10*30/360,"")</f>
        <v>3145.0041753398623</v>
      </c>
      <c r="J161" s="16"/>
      <c r="K161" s="17">
        <f t="shared" si="18"/>
        <v>-242047.39336492773</v>
      </c>
      <c r="L161" s="17">
        <f t="shared" si="14"/>
        <v>-1819.9052132701422</v>
      </c>
      <c r="M161" s="19">
        <f>IF(A161&gt;0,K161*'Step Up Feature'!$H$16*30/360,"")</f>
        <v>0</v>
      </c>
      <c r="N161" s="16">
        <f>IF(COUNT($A$23:A160)&gt;='Step Up Feature'!$C$8,0,'Step Up Feature'!A160+1)</f>
        <v>139</v>
      </c>
      <c r="O161" s="17">
        <f t="shared" si="19"/>
        <v>-242047.39336492773</v>
      </c>
      <c r="P161" s="17">
        <f t="shared" si="20"/>
        <v>-1819.9052132701422</v>
      </c>
      <c r="Q161" s="19">
        <f t="shared" si="15"/>
        <v>0</v>
      </c>
      <c r="R161" s="16"/>
      <c r="Z161" s="3">
        <v>183</v>
      </c>
      <c r="AA161" s="6">
        <v>3.7499999999999999E-2</v>
      </c>
      <c r="AB161" s="6">
        <v>0.05</v>
      </c>
      <c r="AC161" s="6">
        <v>3.9899999999999998E-2</v>
      </c>
    </row>
    <row r="162" spans="1:29" x14ac:dyDescent="0.25">
      <c r="A162" s="5">
        <f>IF(COUNT($A$23:A161)&gt;='Step Up Feature'!$C$8,0,'Step Up Feature'!A161+1)</f>
        <v>140</v>
      </c>
      <c r="B162" s="15"/>
      <c r="C162" s="17">
        <f t="shared" si="16"/>
        <v>1246865.5994669194</v>
      </c>
      <c r="D162" s="17">
        <f>IF(A162&gt;0,'Step Up Feature'!$C$13,"")</f>
        <v>13000</v>
      </c>
      <c r="E162" s="17">
        <f>IF(A162&gt;0,C162*'Step Up Feature'!$C$10*30/360,"")</f>
        <v>6354.5934524249169</v>
      </c>
      <c r="F162" s="16"/>
      <c r="G162" s="17">
        <f t="shared" si="17"/>
        <v>613841.52589140553</v>
      </c>
      <c r="H162" s="17">
        <f>IF(A162&gt;0,'Step Up Feature'!$D$13,"")</f>
        <v>6400</v>
      </c>
      <c r="I162" s="17">
        <f>IF(A162&gt;0,G162*'Step Up Feature'!$C$10*30/360,"")</f>
        <v>3128.4152381168774</v>
      </c>
      <c r="J162" s="16"/>
      <c r="K162" s="17">
        <f t="shared" si="18"/>
        <v>-240227.4881516576</v>
      </c>
      <c r="L162" s="17">
        <f t="shared" si="14"/>
        <v>-1819.9052132701422</v>
      </c>
      <c r="M162" s="19">
        <f>IF(A162&gt;0,K162*'Step Up Feature'!$H$16*30/360,"")</f>
        <v>0</v>
      </c>
      <c r="N162" s="16">
        <f>IF(COUNT($A$23:A161)&gt;='Step Up Feature'!$C$8,0,'Step Up Feature'!A161+1)</f>
        <v>140</v>
      </c>
      <c r="O162" s="17">
        <f t="shared" si="19"/>
        <v>-240227.4881516576</v>
      </c>
      <c r="P162" s="17">
        <f t="shared" si="20"/>
        <v>-1819.9052132701422</v>
      </c>
      <c r="Q162" s="19">
        <f t="shared" si="15"/>
        <v>0</v>
      </c>
      <c r="R162" s="16"/>
      <c r="Z162" s="3">
        <v>184</v>
      </c>
      <c r="AA162" s="6">
        <v>3.7499999999999999E-2</v>
      </c>
      <c r="AB162" s="6">
        <v>0.05</v>
      </c>
      <c r="AC162" s="6">
        <v>3.9899999999999998E-2</v>
      </c>
    </row>
    <row r="163" spans="1:29" x14ac:dyDescent="0.25">
      <c r="A163" s="5">
        <f>IF(COUNT($A$23:A162)&gt;='Step Up Feature'!$C$8,0,'Step Up Feature'!A162+1)</f>
        <v>141</v>
      </c>
      <c r="B163" s="15"/>
      <c r="C163" s="17">
        <f t="shared" si="16"/>
        <v>1240220.1929193444</v>
      </c>
      <c r="D163" s="17">
        <f>IF(A163&gt;0,'Step Up Feature'!$C$13,"")</f>
        <v>13000</v>
      </c>
      <c r="E163" s="17">
        <f>IF(A163&gt;0,C163*'Step Up Feature'!$C$10*30/360,"")</f>
        <v>6320.7254421486077</v>
      </c>
      <c r="F163" s="16"/>
      <c r="G163" s="17">
        <f t="shared" si="17"/>
        <v>610569.9411295224</v>
      </c>
      <c r="H163" s="17">
        <f>IF(A163&gt;0,'Step Up Feature'!$D$13,"")</f>
        <v>6400</v>
      </c>
      <c r="I163" s="17">
        <f>IF(A163&gt;0,G163*'Step Up Feature'!$C$10*30/360,"")</f>
        <v>3111.7417561346942</v>
      </c>
      <c r="J163" s="16"/>
      <c r="K163" s="17">
        <f t="shared" si="18"/>
        <v>-238407.58293838747</v>
      </c>
      <c r="L163" s="17">
        <f t="shared" si="14"/>
        <v>-1819.9052132701422</v>
      </c>
      <c r="M163" s="19">
        <f>IF(A163&gt;0,K163*'Step Up Feature'!$H$16*30/360,"")</f>
        <v>0</v>
      </c>
      <c r="N163" s="16">
        <f>IF(COUNT($A$23:A162)&gt;='Step Up Feature'!$C$8,0,'Step Up Feature'!A162+1)</f>
        <v>141</v>
      </c>
      <c r="O163" s="17">
        <f t="shared" si="19"/>
        <v>-238407.58293838747</v>
      </c>
      <c r="P163" s="17">
        <f t="shared" si="20"/>
        <v>-1819.9052132701422</v>
      </c>
      <c r="Q163" s="19">
        <f t="shared" si="15"/>
        <v>0</v>
      </c>
      <c r="R163" s="16"/>
      <c r="Z163" s="3">
        <v>185</v>
      </c>
      <c r="AA163" s="6">
        <v>3.7499999999999999E-2</v>
      </c>
      <c r="AB163" s="6">
        <v>0.05</v>
      </c>
      <c r="AC163" s="6">
        <v>3.9899999999999998E-2</v>
      </c>
    </row>
    <row r="164" spans="1:29" x14ac:dyDescent="0.25">
      <c r="A164" s="5">
        <f>IF(COUNT($A$23:A163)&gt;='Step Up Feature'!$C$8,0,'Step Up Feature'!A163+1)</f>
        <v>142</v>
      </c>
      <c r="B164" s="15"/>
      <c r="C164" s="17">
        <f t="shared" si="16"/>
        <v>1233540.9183614929</v>
      </c>
      <c r="D164" s="17">
        <f>IF(A164&gt;0,'Step Up Feature'!$C$13,"")</f>
        <v>13000</v>
      </c>
      <c r="E164" s="17">
        <f>IF(A164&gt;0,C164*'Step Up Feature'!$C$10*30/360,"")</f>
        <v>6286.6848251082329</v>
      </c>
      <c r="F164" s="16"/>
      <c r="G164" s="17">
        <f t="shared" si="17"/>
        <v>607281.68288565706</v>
      </c>
      <c r="H164" s="17">
        <f>IF(A164&gt;0,'Step Up Feature'!$D$13,"")</f>
        <v>6400</v>
      </c>
      <c r="I164" s="17">
        <f>IF(A164&gt;0,G164*'Step Up Feature'!$C$10*30/360,"")</f>
        <v>3094.9832985148178</v>
      </c>
      <c r="J164" s="16"/>
      <c r="K164" s="17">
        <f t="shared" si="18"/>
        <v>-236587.67772511733</v>
      </c>
      <c r="L164" s="17">
        <f t="shared" si="14"/>
        <v>-1819.9052132701422</v>
      </c>
      <c r="M164" s="19">
        <f>IF(A164&gt;0,K164*'Step Up Feature'!$H$16*30/360,"")</f>
        <v>0</v>
      </c>
      <c r="N164" s="16">
        <f>IF(COUNT($A$23:A163)&gt;='Step Up Feature'!$C$8,0,'Step Up Feature'!A163+1)</f>
        <v>142</v>
      </c>
      <c r="O164" s="17">
        <f t="shared" si="19"/>
        <v>-236587.67772511733</v>
      </c>
      <c r="P164" s="17">
        <f t="shared" si="20"/>
        <v>-1819.9052132701422</v>
      </c>
      <c r="Q164" s="19">
        <f t="shared" si="15"/>
        <v>0</v>
      </c>
      <c r="R164" s="16"/>
      <c r="Z164" s="3">
        <v>186</v>
      </c>
      <c r="AA164" s="6">
        <v>3.7499999999999999E-2</v>
      </c>
      <c r="AB164" s="6">
        <v>0.05</v>
      </c>
      <c r="AC164" s="6">
        <v>3.9899999999999998E-2</v>
      </c>
    </row>
    <row r="165" spans="1:29" x14ac:dyDescent="0.25">
      <c r="A165" s="5">
        <f>IF(COUNT($A$23:A164)&gt;='Step Up Feature'!$C$8,0,'Step Up Feature'!A164+1)</f>
        <v>143</v>
      </c>
      <c r="B165" s="15"/>
      <c r="C165" s="17">
        <f t="shared" si="16"/>
        <v>1226827.6031866011</v>
      </c>
      <c r="D165" s="17">
        <f>IF(A165&gt;0,'Step Up Feature'!$C$13,"")</f>
        <v>13000</v>
      </c>
      <c r="E165" s="17">
        <f>IF(A165&gt;0,C165*'Step Up Feature'!$C$10*30/360,"")</f>
        <v>6252.4707216213201</v>
      </c>
      <c r="F165" s="16"/>
      <c r="G165" s="17">
        <f t="shared" si="17"/>
        <v>603976.66618417192</v>
      </c>
      <c r="H165" s="17">
        <f>IF(A165&gt;0,'Step Up Feature'!$D$13,"")</f>
        <v>6400</v>
      </c>
      <c r="I165" s="17">
        <f>IF(A165&gt;0,G165*'Step Up Feature'!$C$10*30/360,"")</f>
        <v>3078.1394321827993</v>
      </c>
      <c r="J165" s="16"/>
      <c r="K165" s="17">
        <f t="shared" si="18"/>
        <v>-234767.7725118472</v>
      </c>
      <c r="L165" s="17">
        <f t="shared" si="14"/>
        <v>-1819.9052132701422</v>
      </c>
      <c r="M165" s="19">
        <f>IF(A165&gt;0,K165*'Step Up Feature'!$H$16*30/360,"")</f>
        <v>0</v>
      </c>
      <c r="N165" s="16">
        <f>IF(COUNT($A$23:A164)&gt;='Step Up Feature'!$C$8,0,'Step Up Feature'!A164+1)</f>
        <v>143</v>
      </c>
      <c r="O165" s="17">
        <f t="shared" si="19"/>
        <v>-234767.7725118472</v>
      </c>
      <c r="P165" s="17">
        <f t="shared" si="20"/>
        <v>-1819.9052132701422</v>
      </c>
      <c r="Q165" s="19">
        <f t="shared" si="15"/>
        <v>0</v>
      </c>
      <c r="R165" s="16"/>
      <c r="Z165" s="3">
        <v>187</v>
      </c>
      <c r="AA165" s="6">
        <v>3.7499999999999999E-2</v>
      </c>
      <c r="AB165" s="6">
        <v>0.05</v>
      </c>
      <c r="AC165" s="6">
        <v>3.9899999999999998E-2</v>
      </c>
    </row>
    <row r="166" spans="1:29" x14ac:dyDescent="0.25">
      <c r="A166" s="5">
        <f>IF(COUNT($A$23:A165)&gt;='Step Up Feature'!$C$8,0,'Step Up Feature'!A165+1)</f>
        <v>144</v>
      </c>
      <c r="B166" s="15"/>
      <c r="C166" s="17">
        <f t="shared" si="16"/>
        <v>1220080.0739082224</v>
      </c>
      <c r="D166" s="17">
        <f>IF(A166&gt;0,'Step Up Feature'!$C$13,"")</f>
        <v>13000</v>
      </c>
      <c r="E166" s="17">
        <f>IF(A166&gt;0,C166*'Step Up Feature'!$C$10*30/360,"")</f>
        <v>6218.0822475221366</v>
      </c>
      <c r="F166" s="16"/>
      <c r="G166" s="17">
        <f t="shared" si="17"/>
        <v>600654.80561635469</v>
      </c>
      <c r="H166" s="17">
        <f>IF(A166&gt;0,'Step Up Feature'!$D$13,"")</f>
        <v>6400</v>
      </c>
      <c r="I166" s="17">
        <f>IF(A166&gt;0,G166*'Step Up Feature'!$C$10*30/360,"")</f>
        <v>3061.2097218570466</v>
      </c>
      <c r="J166" s="16"/>
      <c r="K166" s="17">
        <f t="shared" si="18"/>
        <v>-232947.86729857707</v>
      </c>
      <c r="L166" s="17">
        <f t="shared" si="14"/>
        <v>-1819.9052132701422</v>
      </c>
      <c r="M166" s="19">
        <f>IF(A166&gt;0,K166*'Step Up Feature'!$H$16*30/360,"")</f>
        <v>0</v>
      </c>
      <c r="N166" s="16">
        <f>IF(COUNT($A$23:A165)&gt;='Step Up Feature'!$C$8,0,'Step Up Feature'!A165+1)</f>
        <v>144</v>
      </c>
      <c r="O166" s="17">
        <f t="shared" si="19"/>
        <v>-232947.86729857707</v>
      </c>
      <c r="P166" s="17">
        <f t="shared" si="20"/>
        <v>-1819.9052132701422</v>
      </c>
      <c r="Q166" s="19">
        <f t="shared" si="15"/>
        <v>0</v>
      </c>
      <c r="R166" s="16"/>
      <c r="Z166" s="3">
        <v>188</v>
      </c>
      <c r="AA166" s="6">
        <v>3.7499999999999999E-2</v>
      </c>
      <c r="AB166" s="6">
        <v>0.05</v>
      </c>
      <c r="AC166" s="6">
        <v>3.9899999999999998E-2</v>
      </c>
    </row>
    <row r="167" spans="1:29" x14ac:dyDescent="0.25">
      <c r="A167" s="5">
        <f>IF(COUNT($A$23:A166)&gt;='Step Up Feature'!$C$8,0,'Step Up Feature'!A166+1)</f>
        <v>145</v>
      </c>
      <c r="B167" s="15"/>
      <c r="C167" s="17">
        <f t="shared" si="16"/>
        <v>1213298.1561557446</v>
      </c>
      <c r="D167" s="17">
        <f>IF(A167&gt;0,'Step Up Feature'!$C$13,"")</f>
        <v>13000</v>
      </c>
      <c r="E167" s="17">
        <f>IF(A167&gt;0,C167*'Step Up Feature'!$C$10*30/360,"")</f>
        <v>6183.5185141388392</v>
      </c>
      <c r="F167" s="16"/>
      <c r="G167" s="17">
        <f t="shared" si="17"/>
        <v>597316.01533821179</v>
      </c>
      <c r="H167" s="17">
        <f>IF(A167&gt;0,'Step Up Feature'!$D$13,"")</f>
        <v>6400</v>
      </c>
      <c r="I167" s="17">
        <f>IF(A167&gt;0,G167*'Step Up Feature'!$C$10*30/360,"")</f>
        <v>3044.193730037578</v>
      </c>
      <c r="J167" s="16"/>
      <c r="K167" s="17">
        <f t="shared" si="18"/>
        <v>-231127.96208530694</v>
      </c>
      <c r="L167" s="17">
        <f t="shared" si="14"/>
        <v>-1819.9052132701422</v>
      </c>
      <c r="M167" s="19">
        <f>IF(A167&gt;0,K167*'Step Up Feature'!$H$16*30/360,"")</f>
        <v>0</v>
      </c>
      <c r="N167" s="16">
        <f>IF(COUNT($A$23:A166)&gt;='Step Up Feature'!$C$8,0,'Step Up Feature'!A166+1)</f>
        <v>145</v>
      </c>
      <c r="O167" s="17">
        <f t="shared" si="19"/>
        <v>-231127.96208530694</v>
      </c>
      <c r="P167" s="17">
        <f t="shared" si="20"/>
        <v>-1819.9052132701422</v>
      </c>
      <c r="Q167" s="19">
        <f t="shared" si="15"/>
        <v>0</v>
      </c>
      <c r="R167" s="16"/>
      <c r="Z167" s="3">
        <v>189</v>
      </c>
      <c r="AA167" s="6">
        <v>3.7499999999999999E-2</v>
      </c>
      <c r="AB167" s="6">
        <v>0.05</v>
      </c>
      <c r="AC167" s="6">
        <v>3.9899999999999998E-2</v>
      </c>
    </row>
    <row r="168" spans="1:29" x14ac:dyDescent="0.25">
      <c r="A168" s="5">
        <f>IF(COUNT($A$23:A167)&gt;='Step Up Feature'!$C$8,0,'Step Up Feature'!A167+1)</f>
        <v>146</v>
      </c>
      <c r="B168" s="15"/>
      <c r="C168" s="17">
        <f t="shared" si="16"/>
        <v>1206481.6746698834</v>
      </c>
      <c r="D168" s="17">
        <f>IF(A168&gt;0,'Step Up Feature'!$C$13,"")</f>
        <v>13000</v>
      </c>
      <c r="E168" s="17">
        <f>IF(A168&gt;0,C168*'Step Up Feature'!$C$10*30/360,"")</f>
        <v>6148.7786282705092</v>
      </c>
      <c r="F168" s="16"/>
      <c r="G168" s="17">
        <f t="shared" si="17"/>
        <v>593960.20906824933</v>
      </c>
      <c r="H168" s="17">
        <f>IF(A168&gt;0,'Step Up Feature'!$D$13,"")</f>
        <v>6400</v>
      </c>
      <c r="I168" s="17">
        <f>IF(A168&gt;0,G168*'Step Up Feature'!$C$10*30/360,"")</f>
        <v>3027.0910169947069</v>
      </c>
      <c r="J168" s="16"/>
      <c r="K168" s="17">
        <f t="shared" si="18"/>
        <v>-229308.0568720368</v>
      </c>
      <c r="L168" s="17">
        <f t="shared" si="14"/>
        <v>-1819.9052132701422</v>
      </c>
      <c r="M168" s="19">
        <f>IF(A168&gt;0,K168*'Step Up Feature'!$H$16*30/360,"")</f>
        <v>0</v>
      </c>
      <c r="N168" s="16">
        <f>IF(COUNT($A$23:A167)&gt;='Step Up Feature'!$C$8,0,'Step Up Feature'!A167+1)</f>
        <v>146</v>
      </c>
      <c r="O168" s="17">
        <f t="shared" si="19"/>
        <v>-229308.0568720368</v>
      </c>
      <c r="P168" s="17">
        <f t="shared" si="20"/>
        <v>-1819.9052132701422</v>
      </c>
      <c r="Q168" s="19">
        <f t="shared" si="15"/>
        <v>0</v>
      </c>
      <c r="R168" s="16"/>
      <c r="Z168" s="3">
        <v>190</v>
      </c>
      <c r="AA168" s="6">
        <v>3.7499999999999999E-2</v>
      </c>
      <c r="AB168" s="6">
        <v>0.05</v>
      </c>
      <c r="AC168" s="6">
        <v>3.9899999999999998E-2</v>
      </c>
    </row>
    <row r="169" spans="1:29" x14ac:dyDescent="0.25">
      <c r="A169" s="5">
        <f>IF(COUNT($A$23:A168)&gt;='Step Up Feature'!$C$8,0,'Step Up Feature'!A168+1)</f>
        <v>147</v>
      </c>
      <c r="B169" s="15"/>
      <c r="C169" s="17">
        <f t="shared" si="16"/>
        <v>1199630.4532981541</v>
      </c>
      <c r="D169" s="17">
        <f>IF(A169&gt;0,'Step Up Feature'!$C$13,"")</f>
        <v>13000</v>
      </c>
      <c r="E169" s="17">
        <f>IF(A169&gt;0,C169*'Step Up Feature'!$C$10*30/360,"")</f>
        <v>6113.8616921640678</v>
      </c>
      <c r="F169" s="16"/>
      <c r="G169" s="17">
        <f t="shared" si="17"/>
        <v>590587.300085244</v>
      </c>
      <c r="H169" s="17">
        <f>IF(A169&gt;0,'Step Up Feature'!$D$13,"")</f>
        <v>6400</v>
      </c>
      <c r="I169" s="17">
        <f>IF(A169&gt;0,G169*'Step Up Feature'!$C$10*30/360,"")</f>
        <v>3009.9011407576895</v>
      </c>
      <c r="J169" s="16"/>
      <c r="K169" s="17">
        <f t="shared" si="18"/>
        <v>-227488.15165876667</v>
      </c>
      <c r="L169" s="17">
        <f t="shared" si="14"/>
        <v>-1819.9052132701422</v>
      </c>
      <c r="M169" s="19">
        <f>IF(A169&gt;0,K169*'Step Up Feature'!$H$16*30/360,"")</f>
        <v>0</v>
      </c>
      <c r="N169" s="16">
        <f>IF(COUNT($A$23:A168)&gt;='Step Up Feature'!$C$8,0,'Step Up Feature'!A168+1)</f>
        <v>147</v>
      </c>
      <c r="O169" s="17">
        <f t="shared" si="19"/>
        <v>-227488.15165876667</v>
      </c>
      <c r="P169" s="17">
        <f t="shared" si="20"/>
        <v>-1819.9052132701422</v>
      </c>
      <c r="Q169" s="19">
        <f t="shared" si="15"/>
        <v>0</v>
      </c>
      <c r="R169" s="16"/>
      <c r="Z169" s="3">
        <v>191</v>
      </c>
      <c r="AA169" s="6">
        <v>3.7499999999999999E-2</v>
      </c>
      <c r="AB169" s="6">
        <v>0.05</v>
      </c>
      <c r="AC169" s="6">
        <v>3.9899999999999998E-2</v>
      </c>
    </row>
    <row r="170" spans="1:29" x14ac:dyDescent="0.25">
      <c r="A170" s="5">
        <f>IF(COUNT($A$23:A169)&gt;='Step Up Feature'!$C$8,0,'Step Up Feature'!A169+1)</f>
        <v>148</v>
      </c>
      <c r="B170" s="15"/>
      <c r="C170" s="17">
        <f t="shared" si="16"/>
        <v>1192744.3149903181</v>
      </c>
      <c r="D170" s="17">
        <f>IF(A170&gt;0,'Step Up Feature'!$C$13,"")</f>
        <v>13000</v>
      </c>
      <c r="E170" s="17">
        <f>IF(A170&gt;0,C170*'Step Up Feature'!$C$10*30/360,"")</f>
        <v>6078.766803491083</v>
      </c>
      <c r="F170" s="16"/>
      <c r="G170" s="17">
        <f t="shared" si="17"/>
        <v>587197.20122600172</v>
      </c>
      <c r="H170" s="17">
        <f>IF(A170&gt;0,'Step Up Feature'!$D$13,"")</f>
        <v>6400</v>
      </c>
      <c r="I170" s="17">
        <f>IF(A170&gt;0,G170*'Step Up Feature'!$C$10*30/360,"")</f>
        <v>2992.6236571032969</v>
      </c>
      <c r="J170" s="16"/>
      <c r="K170" s="17">
        <f t="shared" si="18"/>
        <v>-225668.24644549654</v>
      </c>
      <c r="L170" s="17">
        <f t="shared" si="14"/>
        <v>-1819.9052132701422</v>
      </c>
      <c r="M170" s="19">
        <f>IF(A170&gt;0,K170*'Step Up Feature'!$H$16*30/360,"")</f>
        <v>0</v>
      </c>
      <c r="N170" s="16">
        <f>IF(COUNT($A$23:A169)&gt;='Step Up Feature'!$C$8,0,'Step Up Feature'!A169+1)</f>
        <v>148</v>
      </c>
      <c r="O170" s="17">
        <f t="shared" si="19"/>
        <v>-225668.24644549654</v>
      </c>
      <c r="P170" s="17">
        <f t="shared" si="20"/>
        <v>-1819.9052132701422</v>
      </c>
      <c r="Q170" s="19">
        <f t="shared" si="15"/>
        <v>0</v>
      </c>
      <c r="R170" s="16"/>
      <c r="Z170" s="3">
        <v>192</v>
      </c>
      <c r="AA170" s="6">
        <v>3.7499999999999999E-2</v>
      </c>
      <c r="AB170" s="6">
        <v>0.05</v>
      </c>
      <c r="AC170" s="6">
        <v>3.9899999999999998E-2</v>
      </c>
    </row>
    <row r="171" spans="1:29" x14ac:dyDescent="0.25">
      <c r="A171" s="5">
        <f>IF(COUNT($A$23:A170)&gt;='Step Up Feature'!$C$8,0,'Step Up Feature'!A170+1)</f>
        <v>149</v>
      </c>
      <c r="B171" s="15"/>
      <c r="C171" s="17">
        <f t="shared" si="16"/>
        <v>1185823.0817938093</v>
      </c>
      <c r="D171" s="17">
        <f>IF(A171&gt;0,'Step Up Feature'!$C$13,"")</f>
        <v>13000</v>
      </c>
      <c r="E171" s="17">
        <f>IF(A171&gt;0,C171*'Step Up Feature'!$C$10*30/360,"")</f>
        <v>6043.4930553244449</v>
      </c>
      <c r="F171" s="16"/>
      <c r="G171" s="17">
        <f t="shared" si="17"/>
        <v>583789.824883105</v>
      </c>
      <c r="H171" s="17">
        <f>IF(A171&gt;0,'Step Up Feature'!$D$13,"")</f>
        <v>6400</v>
      </c>
      <c r="I171" s="17">
        <f>IF(A171&gt;0,G171*'Step Up Feature'!$C$10*30/360,"")</f>
        <v>2975.2581195443363</v>
      </c>
      <c r="J171" s="16"/>
      <c r="K171" s="17">
        <f t="shared" si="18"/>
        <v>-223848.3412322264</v>
      </c>
      <c r="L171" s="17">
        <f t="shared" si="14"/>
        <v>-1819.9052132701422</v>
      </c>
      <c r="M171" s="19">
        <f>IF(A171&gt;0,K171*'Step Up Feature'!$H$16*30/360,"")</f>
        <v>0</v>
      </c>
      <c r="N171" s="16">
        <f>IF(COUNT($A$23:A170)&gt;='Step Up Feature'!$C$8,0,'Step Up Feature'!A170+1)</f>
        <v>149</v>
      </c>
      <c r="O171" s="17">
        <f t="shared" si="19"/>
        <v>-223848.3412322264</v>
      </c>
      <c r="P171" s="17">
        <f t="shared" si="20"/>
        <v>-1819.9052132701422</v>
      </c>
      <c r="Q171" s="19">
        <f t="shared" si="15"/>
        <v>0</v>
      </c>
      <c r="R171" s="16"/>
      <c r="Z171" s="3">
        <v>193</v>
      </c>
      <c r="AA171" s="6">
        <v>3.7499999999999999E-2</v>
      </c>
      <c r="AB171" s="6">
        <v>0.05</v>
      </c>
      <c r="AC171" s="6">
        <v>3.9899999999999998E-2</v>
      </c>
    </row>
    <row r="172" spans="1:29" x14ac:dyDescent="0.25">
      <c r="A172" s="5">
        <f>IF(COUNT($A$23:A171)&gt;='Step Up Feature'!$C$8,0,'Step Up Feature'!A171+1)</f>
        <v>150</v>
      </c>
      <c r="B172" s="15"/>
      <c r="C172" s="17">
        <f t="shared" si="16"/>
        <v>1178866.5748491338</v>
      </c>
      <c r="D172" s="17">
        <f>IF(A172&gt;0,'Step Up Feature'!$C$13,"")</f>
        <v>13000</v>
      </c>
      <c r="E172" s="17">
        <f>IF(A172&gt;0,C172*'Step Up Feature'!$C$10*30/360,"")</f>
        <v>6008.0395361149294</v>
      </c>
      <c r="F172" s="16"/>
      <c r="G172" s="17">
        <f t="shared" si="17"/>
        <v>580365.08300264936</v>
      </c>
      <c r="H172" s="17">
        <f>IF(A172&gt;0,'Step Up Feature'!$D$13,"")</f>
        <v>6400</v>
      </c>
      <c r="I172" s="17">
        <f>IF(A172&gt;0,G172*'Step Up Feature'!$C$10*30/360,"")</f>
        <v>2957.804079318114</v>
      </c>
      <c r="J172" s="16"/>
      <c r="K172" s="17">
        <f t="shared" si="18"/>
        <v>-222028.43601895627</v>
      </c>
      <c r="L172" s="17">
        <f t="shared" si="14"/>
        <v>-1819.9052132701422</v>
      </c>
      <c r="M172" s="19">
        <f>IF(A172&gt;0,K172*'Step Up Feature'!$H$16*30/360,"")</f>
        <v>0</v>
      </c>
      <c r="N172" s="16">
        <f>IF(COUNT($A$23:A171)&gt;='Step Up Feature'!$C$8,0,'Step Up Feature'!A171+1)</f>
        <v>150</v>
      </c>
      <c r="O172" s="17">
        <f t="shared" si="19"/>
        <v>-222028.43601895627</v>
      </c>
      <c r="P172" s="17">
        <f t="shared" si="20"/>
        <v>-1819.9052132701422</v>
      </c>
      <c r="Q172" s="19">
        <f t="shared" si="15"/>
        <v>0</v>
      </c>
      <c r="R172" s="16"/>
      <c r="Z172" s="3">
        <v>194</v>
      </c>
      <c r="AA172" s="6">
        <v>3.7499999999999999E-2</v>
      </c>
      <c r="AB172" s="6">
        <v>0.05</v>
      </c>
      <c r="AC172" s="6">
        <v>3.9899999999999998E-2</v>
      </c>
    </row>
    <row r="173" spans="1:29" x14ac:dyDescent="0.25">
      <c r="A173" s="5">
        <f>IF(COUNT($A$23:A172)&gt;='Step Up Feature'!$C$8,0,'Step Up Feature'!A172+1)</f>
        <v>151</v>
      </c>
      <c r="B173" s="15"/>
      <c r="C173" s="17">
        <f t="shared" si="16"/>
        <v>1171874.6143852489</v>
      </c>
      <c r="D173" s="17">
        <f>IF(A173&gt;0,'Step Up Feature'!$C$13,"")</f>
        <v>13000</v>
      </c>
      <c r="E173" s="17">
        <f>IF(A173&gt;0,C173*'Step Up Feature'!$C$10*30/360,"")</f>
        <v>5972.4053296676484</v>
      </c>
      <c r="F173" s="16"/>
      <c r="G173" s="17">
        <f t="shared" si="17"/>
        <v>576922.88708196743</v>
      </c>
      <c r="H173" s="17">
        <f>IF(A173&gt;0,'Step Up Feature'!$D$13,"")</f>
        <v>6400</v>
      </c>
      <c r="I173" s="17">
        <f>IF(A173&gt;0,G173*'Step Up Feature'!$C$10*30/360,"")</f>
        <v>2940.2610853748365</v>
      </c>
      <c r="J173" s="16"/>
      <c r="K173" s="17">
        <f t="shared" si="18"/>
        <v>-220208.53080568614</v>
      </c>
      <c r="L173" s="17">
        <f t="shared" si="14"/>
        <v>-1819.9052132701422</v>
      </c>
      <c r="M173" s="19">
        <f>IF(A173&gt;0,K173*'Step Up Feature'!$H$16*30/360,"")</f>
        <v>0</v>
      </c>
      <c r="N173" s="16">
        <f>IF(COUNT($A$23:A172)&gt;='Step Up Feature'!$C$8,0,'Step Up Feature'!A172+1)</f>
        <v>151</v>
      </c>
      <c r="O173" s="17">
        <f t="shared" si="19"/>
        <v>-220208.53080568614</v>
      </c>
      <c r="P173" s="17">
        <f t="shared" si="20"/>
        <v>-1819.9052132701422</v>
      </c>
      <c r="Q173" s="19">
        <f t="shared" si="15"/>
        <v>0</v>
      </c>
      <c r="R173" s="16"/>
      <c r="Z173" s="3">
        <v>195</v>
      </c>
      <c r="AA173" s="6">
        <v>3.7499999999999999E-2</v>
      </c>
      <c r="AB173" s="6">
        <v>0.05</v>
      </c>
      <c r="AC173" s="6">
        <v>3.9899999999999998E-2</v>
      </c>
    </row>
    <row r="174" spans="1:29" x14ac:dyDescent="0.25">
      <c r="A174" s="5">
        <f>IF(COUNT($A$23:A173)&gt;='Step Up Feature'!$C$8,0,'Step Up Feature'!A173+1)</f>
        <v>152</v>
      </c>
      <c r="B174" s="15"/>
      <c r="C174" s="17">
        <f t="shared" si="16"/>
        <v>1164847.0197149166</v>
      </c>
      <c r="D174" s="17">
        <f>IF(A174&gt;0,'Step Up Feature'!$C$13,"")</f>
        <v>13000</v>
      </c>
      <c r="E174" s="17">
        <f>IF(A174&gt;0,C174*'Step Up Feature'!$C$10*30/360,"")</f>
        <v>5936.589515118364</v>
      </c>
      <c r="F174" s="16"/>
      <c r="G174" s="17">
        <f t="shared" si="17"/>
        <v>573463.1481673423</v>
      </c>
      <c r="H174" s="17">
        <f>IF(A174&gt;0,'Step Up Feature'!$D$13,"")</f>
        <v>6400</v>
      </c>
      <c r="I174" s="17">
        <f>IF(A174&gt;0,G174*'Step Up Feature'!$C$10*30/360,"")</f>
        <v>2922.6286843659577</v>
      </c>
      <c r="J174" s="16"/>
      <c r="K174" s="17">
        <f t="shared" si="18"/>
        <v>-218388.62559241601</v>
      </c>
      <c r="L174" s="17">
        <f t="shared" si="14"/>
        <v>-1819.9052132701422</v>
      </c>
      <c r="M174" s="19">
        <f>IF(A174&gt;0,K174*'Step Up Feature'!$H$16*30/360,"")</f>
        <v>0</v>
      </c>
      <c r="N174" s="16">
        <f>IF(COUNT($A$23:A173)&gt;='Step Up Feature'!$C$8,0,'Step Up Feature'!A173+1)</f>
        <v>152</v>
      </c>
      <c r="O174" s="17">
        <f t="shared" si="19"/>
        <v>-218388.62559241601</v>
      </c>
      <c r="P174" s="17">
        <f t="shared" si="20"/>
        <v>-1819.9052132701422</v>
      </c>
      <c r="Q174" s="19">
        <f t="shared" si="15"/>
        <v>0</v>
      </c>
      <c r="R174" s="16"/>
      <c r="Z174" s="3">
        <v>196</v>
      </c>
      <c r="AA174" s="6">
        <v>3.7499999999999999E-2</v>
      </c>
      <c r="AB174" s="6">
        <v>0.05</v>
      </c>
      <c r="AC174" s="6">
        <v>3.9899999999999998E-2</v>
      </c>
    </row>
    <row r="175" spans="1:29" x14ac:dyDescent="0.25">
      <c r="A175" s="5">
        <f>IF(COUNT($A$23:A174)&gt;='Step Up Feature'!$C$8,0,'Step Up Feature'!A174+1)</f>
        <v>153</v>
      </c>
      <c r="B175" s="15"/>
      <c r="C175" s="17">
        <f t="shared" si="16"/>
        <v>1157783.609230035</v>
      </c>
      <c r="D175" s="17">
        <f>IF(A175&gt;0,'Step Up Feature'!$C$13,"")</f>
        <v>13000</v>
      </c>
      <c r="E175" s="17">
        <f>IF(A175&gt;0,C175*'Step Up Feature'!$C$10*30/360,"")</f>
        <v>5900.5911669096977</v>
      </c>
      <c r="F175" s="16"/>
      <c r="G175" s="17">
        <f t="shared" si="17"/>
        <v>569985.7768517083</v>
      </c>
      <c r="H175" s="17">
        <f>IF(A175&gt;0,'Step Up Feature'!$D$13,"")</f>
        <v>6400</v>
      </c>
      <c r="I175" s="17">
        <f>IF(A175&gt;0,G175*'Step Up Feature'!$C$10*30/360,"")</f>
        <v>2904.9064206324601</v>
      </c>
      <c r="J175" s="16"/>
      <c r="K175" s="17">
        <f t="shared" si="18"/>
        <v>-216568.72037914587</v>
      </c>
      <c r="L175" s="17">
        <f t="shared" si="14"/>
        <v>-1819.9052132701422</v>
      </c>
      <c r="M175" s="19">
        <f>IF(A175&gt;0,K175*'Step Up Feature'!$H$16*30/360,"")</f>
        <v>0</v>
      </c>
      <c r="N175" s="16">
        <f>IF(COUNT($A$23:A174)&gt;='Step Up Feature'!$C$8,0,'Step Up Feature'!A174+1)</f>
        <v>153</v>
      </c>
      <c r="O175" s="17">
        <f t="shared" si="19"/>
        <v>-216568.72037914587</v>
      </c>
      <c r="P175" s="17">
        <f t="shared" si="20"/>
        <v>-1819.9052132701422</v>
      </c>
      <c r="Q175" s="19">
        <f t="shared" si="15"/>
        <v>0</v>
      </c>
      <c r="R175" s="16"/>
      <c r="Z175" s="3">
        <v>197</v>
      </c>
      <c r="AA175" s="6">
        <v>3.7499999999999999E-2</v>
      </c>
      <c r="AB175" s="6">
        <v>0.05</v>
      </c>
      <c r="AC175" s="6">
        <v>3.9899999999999998E-2</v>
      </c>
    </row>
    <row r="176" spans="1:29" x14ac:dyDescent="0.25">
      <c r="A176" s="5">
        <f>IF(COUNT($A$23:A175)&gt;='Step Up Feature'!$C$8,0,'Step Up Feature'!A175+1)</f>
        <v>154</v>
      </c>
      <c r="B176" s="15"/>
      <c r="C176" s="17">
        <f t="shared" si="16"/>
        <v>1150684.2003969448</v>
      </c>
      <c r="D176" s="17">
        <f>IF(A176&gt;0,'Step Up Feature'!$C$13,"")</f>
        <v>13000</v>
      </c>
      <c r="E176" s="17">
        <f>IF(A176&gt;0,C176*'Step Up Feature'!$C$10*30/360,"")</f>
        <v>5864.4093547672082</v>
      </c>
      <c r="F176" s="16"/>
      <c r="G176" s="17">
        <f t="shared" si="17"/>
        <v>566490.6832723408</v>
      </c>
      <c r="H176" s="17">
        <f>IF(A176&gt;0,'Step Up Feature'!$D$13,"")</f>
        <v>6400</v>
      </c>
      <c r="I176" s="17">
        <f>IF(A176&gt;0,G176*'Step Up Feature'!$C$10*30/360,"")</f>
        <v>2887.0938361930816</v>
      </c>
      <c r="J176" s="16"/>
      <c r="K176" s="17">
        <f t="shared" si="18"/>
        <v>-214748.81516587574</v>
      </c>
      <c r="L176" s="17">
        <f t="shared" si="14"/>
        <v>-1819.9052132701422</v>
      </c>
      <c r="M176" s="19">
        <f>IF(A176&gt;0,K176*'Step Up Feature'!$H$16*30/360,"")</f>
        <v>0</v>
      </c>
      <c r="N176" s="16">
        <f>IF(COUNT($A$23:A175)&gt;='Step Up Feature'!$C$8,0,'Step Up Feature'!A175+1)</f>
        <v>154</v>
      </c>
      <c r="O176" s="17">
        <f t="shared" si="19"/>
        <v>-214748.81516587574</v>
      </c>
      <c r="P176" s="17">
        <f t="shared" si="20"/>
        <v>-1819.9052132701422</v>
      </c>
      <c r="Q176" s="19">
        <f t="shared" si="15"/>
        <v>0</v>
      </c>
      <c r="R176" s="16"/>
      <c r="Z176" s="3">
        <v>198</v>
      </c>
      <c r="AA176" s="6">
        <v>3.7499999999999999E-2</v>
      </c>
      <c r="AB176" s="6">
        <v>0.05</v>
      </c>
      <c r="AC176" s="6">
        <v>3.9899999999999998E-2</v>
      </c>
    </row>
    <row r="177" spans="1:29" x14ac:dyDescent="0.25">
      <c r="A177" s="5">
        <f>IF(COUNT($A$23:A176)&gt;='Step Up Feature'!$C$8,0,'Step Up Feature'!A176+1)</f>
        <v>155</v>
      </c>
      <c r="B177" s="15"/>
      <c r="C177" s="17">
        <f t="shared" si="16"/>
        <v>1143548.6097517121</v>
      </c>
      <c r="D177" s="17">
        <f>IF(A177&gt;0,'Step Up Feature'!$C$13,"")</f>
        <v>13000</v>
      </c>
      <c r="E177" s="17">
        <f>IF(A177&gt;0,C177*'Step Up Feature'!$C$10*30/360,"")</f>
        <v>5828.0431436753597</v>
      </c>
      <c r="F177" s="16"/>
      <c r="G177" s="17">
        <f t="shared" si="17"/>
        <v>562977.77710853389</v>
      </c>
      <c r="H177" s="17">
        <f>IF(A177&gt;0,'Step Up Feature'!$D$13,"")</f>
        <v>6400</v>
      </c>
      <c r="I177" s="17">
        <f>IF(A177&gt;0,G177*'Step Up Feature'!$C$10*30/360,"")</f>
        <v>2869.1904707324784</v>
      </c>
      <c r="J177" s="16"/>
      <c r="K177" s="17">
        <f t="shared" si="18"/>
        <v>-212928.90995260561</v>
      </c>
      <c r="L177" s="17">
        <f t="shared" si="14"/>
        <v>-1819.9052132701422</v>
      </c>
      <c r="M177" s="19">
        <f>IF(A177&gt;0,K177*'Step Up Feature'!$H$16*30/360,"")</f>
        <v>0</v>
      </c>
      <c r="N177" s="16">
        <f>IF(COUNT($A$23:A176)&gt;='Step Up Feature'!$C$8,0,'Step Up Feature'!A176+1)</f>
        <v>155</v>
      </c>
      <c r="O177" s="17">
        <f t="shared" si="19"/>
        <v>-212928.90995260561</v>
      </c>
      <c r="P177" s="17">
        <f t="shared" si="20"/>
        <v>-1819.9052132701422</v>
      </c>
      <c r="Q177" s="19">
        <f t="shared" si="15"/>
        <v>0</v>
      </c>
      <c r="R177" s="16"/>
      <c r="Z177" s="3">
        <v>199</v>
      </c>
      <c r="AA177" s="6">
        <v>3.7499999999999999E-2</v>
      </c>
      <c r="AB177" s="6">
        <v>0.05</v>
      </c>
      <c r="AC177" s="6">
        <v>3.9899999999999998E-2</v>
      </c>
    </row>
    <row r="178" spans="1:29" x14ac:dyDescent="0.25">
      <c r="A178" s="5">
        <f>IF(COUNT($A$23:A177)&gt;='Step Up Feature'!$C$8,0,'Step Up Feature'!A177+1)</f>
        <v>156</v>
      </c>
      <c r="B178" s="15"/>
      <c r="C178" s="17">
        <f t="shared" si="16"/>
        <v>1136376.6528953875</v>
      </c>
      <c r="D178" s="17">
        <f>IF(A178&gt;0,'Step Up Feature'!$C$13,"")</f>
        <v>13000</v>
      </c>
      <c r="E178" s="17">
        <f>IF(A178&gt;0,C178*'Step Up Feature'!$C$10*30/360,"")</f>
        <v>5791.4915938533431</v>
      </c>
      <c r="F178" s="16"/>
      <c r="G178" s="17">
        <f t="shared" si="17"/>
        <v>559446.96757926641</v>
      </c>
      <c r="H178" s="17">
        <f>IF(A178&gt;0,'Step Up Feature'!$D$13,"")</f>
        <v>6400</v>
      </c>
      <c r="I178" s="17">
        <f>IF(A178&gt;0,G178*'Step Up Feature'!$C$10*30/360,"")</f>
        <v>2851.1958615893313</v>
      </c>
      <c r="J178" s="16"/>
      <c r="K178" s="17">
        <f t="shared" si="18"/>
        <v>-211109.00473933548</v>
      </c>
      <c r="L178" s="17">
        <f t="shared" si="14"/>
        <v>-1819.9052132701422</v>
      </c>
      <c r="M178" s="19">
        <f>IF(A178&gt;0,K178*'Step Up Feature'!$H$16*30/360,"")</f>
        <v>0</v>
      </c>
      <c r="N178" s="16">
        <f>IF(COUNT($A$23:A177)&gt;='Step Up Feature'!$C$8,0,'Step Up Feature'!A177+1)</f>
        <v>156</v>
      </c>
      <c r="O178" s="17">
        <f t="shared" si="19"/>
        <v>-211109.00473933548</v>
      </c>
      <c r="P178" s="17">
        <f t="shared" si="20"/>
        <v>-1819.9052132701422</v>
      </c>
      <c r="Q178" s="19">
        <f t="shared" si="15"/>
        <v>0</v>
      </c>
      <c r="R178" s="16"/>
      <c r="Z178" s="3">
        <v>200</v>
      </c>
      <c r="AA178" s="6">
        <v>3.7499999999999999E-2</v>
      </c>
      <c r="AB178" s="6">
        <v>0.05</v>
      </c>
      <c r="AC178" s="6">
        <v>3.9899999999999998E-2</v>
      </c>
    </row>
    <row r="179" spans="1:29" x14ac:dyDescent="0.25">
      <c r="A179" s="5">
        <f>IF(COUNT($A$23:A178)&gt;='Step Up Feature'!$C$8,0,'Step Up Feature'!A178+1)</f>
        <v>157</v>
      </c>
      <c r="B179" s="15"/>
      <c r="C179" s="17">
        <f t="shared" si="16"/>
        <v>1129168.1444892408</v>
      </c>
      <c r="D179" s="17">
        <f>IF(A179&gt;0,'Step Up Feature'!$C$13,"")</f>
        <v>13000</v>
      </c>
      <c r="E179" s="17">
        <f>IF(A179&gt;0,C179*'Step Up Feature'!$C$10*30/360,"")</f>
        <v>5754.7537607308041</v>
      </c>
      <c r="F179" s="16"/>
      <c r="G179" s="17">
        <f t="shared" si="17"/>
        <v>555898.16344085569</v>
      </c>
      <c r="H179" s="17">
        <f>IF(A179&gt;0,'Step Up Feature'!$D$13,"")</f>
        <v>6400</v>
      </c>
      <c r="I179" s="17">
        <f>IF(A179&gt;0,G179*'Step Up Feature'!$C$10*30/360,"")</f>
        <v>2833.1095437443892</v>
      </c>
      <c r="J179" s="16"/>
      <c r="K179" s="17">
        <f t="shared" si="18"/>
        <v>-209289.09952606534</v>
      </c>
      <c r="L179" s="17">
        <f t="shared" si="14"/>
        <v>-1819.9052132701422</v>
      </c>
      <c r="M179" s="19">
        <f>IF(A179&gt;0,K179*'Step Up Feature'!$H$16*30/360,"")</f>
        <v>0</v>
      </c>
      <c r="N179" s="16">
        <f>IF(COUNT($A$23:A178)&gt;='Step Up Feature'!$C$8,0,'Step Up Feature'!A178+1)</f>
        <v>157</v>
      </c>
      <c r="O179" s="17">
        <f t="shared" si="19"/>
        <v>-209289.09952606534</v>
      </c>
      <c r="P179" s="17">
        <f t="shared" si="20"/>
        <v>-1819.9052132701422</v>
      </c>
      <c r="Q179" s="19">
        <f t="shared" si="15"/>
        <v>0</v>
      </c>
      <c r="R179" s="16"/>
      <c r="Z179" s="3">
        <v>201</v>
      </c>
      <c r="AA179" s="6">
        <v>3.7499999999999999E-2</v>
      </c>
      <c r="AB179" s="6">
        <v>0.05</v>
      </c>
      <c r="AC179" s="6">
        <v>3.9899999999999998E-2</v>
      </c>
    </row>
    <row r="180" spans="1:29" x14ac:dyDescent="0.25">
      <c r="A180" s="5">
        <f>IF(COUNT($A$23:A179)&gt;='Step Up Feature'!$C$8,0,'Step Up Feature'!A179+1)</f>
        <v>158</v>
      </c>
      <c r="B180" s="15"/>
      <c r="C180" s="17">
        <f t="shared" si="16"/>
        <v>1121922.8982499717</v>
      </c>
      <c r="D180" s="17">
        <f>IF(A180&gt;0,'Step Up Feature'!$C$13,"")</f>
        <v>13000</v>
      </c>
      <c r="E180" s="17">
        <f>IF(A180&gt;0,C180*'Step Up Feature'!$C$10*30/360,"")</f>
        <v>5717.8286949234307</v>
      </c>
      <c r="F180" s="16"/>
      <c r="G180" s="17">
        <f t="shared" si="17"/>
        <v>552331.27298460004</v>
      </c>
      <c r="H180" s="17">
        <f>IF(A180&gt;0,'Step Up Feature'!$D$13,"")</f>
        <v>6400</v>
      </c>
      <c r="I180" s="17">
        <f>IF(A180&gt;0,G180*'Step Up Feature'!$C$10*30/360,"")</f>
        <v>2814.931049808451</v>
      </c>
      <c r="J180" s="16"/>
      <c r="K180" s="17">
        <f t="shared" si="18"/>
        <v>-207469.19431279521</v>
      </c>
      <c r="L180" s="17">
        <f t="shared" si="14"/>
        <v>-1819.9052132701422</v>
      </c>
      <c r="M180" s="19">
        <f>IF(A180&gt;0,K180*'Step Up Feature'!$H$16*30/360,"")</f>
        <v>0</v>
      </c>
      <c r="N180" s="16">
        <f>IF(COUNT($A$23:A179)&gt;='Step Up Feature'!$C$8,0,'Step Up Feature'!A179+1)</f>
        <v>158</v>
      </c>
      <c r="O180" s="17">
        <f t="shared" si="19"/>
        <v>-207469.19431279521</v>
      </c>
      <c r="P180" s="17">
        <f t="shared" si="20"/>
        <v>-1819.9052132701422</v>
      </c>
      <c r="Q180" s="19">
        <f t="shared" si="15"/>
        <v>0</v>
      </c>
      <c r="R180" s="16"/>
      <c r="Z180" s="3">
        <v>202</v>
      </c>
      <c r="AA180" s="6">
        <v>3.7499999999999999E-2</v>
      </c>
      <c r="AB180" s="6">
        <v>0.05</v>
      </c>
      <c r="AC180" s="6">
        <v>3.9899999999999998E-2</v>
      </c>
    </row>
    <row r="181" spans="1:29" x14ac:dyDescent="0.25">
      <c r="A181" s="5">
        <f>IF(COUNT($A$23:A180)&gt;='Step Up Feature'!$C$8,0,'Step Up Feature'!A180+1)</f>
        <v>159</v>
      </c>
      <c r="B181" s="15"/>
      <c r="C181" s="17">
        <f t="shared" si="16"/>
        <v>1114640.726944895</v>
      </c>
      <c r="D181" s="17">
        <f>IF(A181&gt;0,'Step Up Feature'!$C$13,"")</f>
        <v>13000</v>
      </c>
      <c r="E181" s="17">
        <f>IF(A181&gt;0,C181*'Step Up Feature'!$C$10*30/360,"")</f>
        <v>5680.7154422084132</v>
      </c>
      <c r="F181" s="16"/>
      <c r="G181" s="17">
        <f t="shared" si="17"/>
        <v>548746.20403440844</v>
      </c>
      <c r="H181" s="17">
        <f>IF(A181&gt;0,'Step Up Feature'!$D$13,"")</f>
        <v>6400</v>
      </c>
      <c r="I181" s="17">
        <f>IF(A181&gt;0,G181*'Step Up Feature'!$C$10*30/360,"")</f>
        <v>2796.6599100102885</v>
      </c>
      <c r="J181" s="16"/>
      <c r="K181" s="17">
        <f t="shared" si="18"/>
        <v>-205649.28909952508</v>
      </c>
      <c r="L181" s="17">
        <f t="shared" si="14"/>
        <v>-1819.9052132701422</v>
      </c>
      <c r="M181" s="19">
        <f>IF(A181&gt;0,K181*'Step Up Feature'!$H$16*30/360,"")</f>
        <v>0</v>
      </c>
      <c r="N181" s="16">
        <f>IF(COUNT($A$23:A180)&gt;='Step Up Feature'!$C$8,0,'Step Up Feature'!A180+1)</f>
        <v>159</v>
      </c>
      <c r="O181" s="17">
        <f t="shared" si="19"/>
        <v>-205649.28909952508</v>
      </c>
      <c r="P181" s="17">
        <f t="shared" si="20"/>
        <v>-1819.9052132701422</v>
      </c>
      <c r="Q181" s="19">
        <f t="shared" si="15"/>
        <v>0</v>
      </c>
      <c r="R181" s="16"/>
      <c r="Z181" s="3">
        <v>203</v>
      </c>
      <c r="AA181" s="6">
        <v>3.7499999999999999E-2</v>
      </c>
      <c r="AB181" s="6">
        <v>0.05</v>
      </c>
      <c r="AC181" s="6">
        <v>3.9899999999999998E-2</v>
      </c>
    </row>
    <row r="182" spans="1:29" x14ac:dyDescent="0.25">
      <c r="A182" s="5">
        <f>IF(COUNT($A$23:A181)&gt;='Step Up Feature'!$C$8,0,'Step Up Feature'!A181+1)</f>
        <v>160</v>
      </c>
      <c r="B182" s="15"/>
      <c r="C182" s="17">
        <f t="shared" si="16"/>
        <v>1107321.4423871033</v>
      </c>
      <c r="D182" s="17">
        <f>IF(A182&gt;0,'Step Up Feature'!$C$13,"")</f>
        <v>13000</v>
      </c>
      <c r="E182" s="17">
        <f>IF(A182&gt;0,C182*'Step Up Feature'!$C$10*30/360,"")</f>
        <v>5643.4130434997933</v>
      </c>
      <c r="F182" s="16"/>
      <c r="G182" s="17">
        <f t="shared" si="17"/>
        <v>545142.86394441873</v>
      </c>
      <c r="H182" s="17">
        <f>IF(A182&gt;0,'Step Up Feature'!$D$13,"")</f>
        <v>6400</v>
      </c>
      <c r="I182" s="17">
        <f>IF(A182&gt;0,G182*'Step Up Feature'!$C$10*30/360,"")</f>
        <v>2778.2956521845067</v>
      </c>
      <c r="J182" s="16"/>
      <c r="K182" s="17">
        <f t="shared" si="18"/>
        <v>-203829.38388625495</v>
      </c>
      <c r="L182" s="17">
        <f t="shared" si="14"/>
        <v>-1819.9052132701422</v>
      </c>
      <c r="M182" s="19">
        <f>IF(A182&gt;0,K182*'Step Up Feature'!$H$16*30/360,"")</f>
        <v>0</v>
      </c>
      <c r="N182" s="16">
        <f>IF(COUNT($A$23:A181)&gt;='Step Up Feature'!$C$8,0,'Step Up Feature'!A181+1)</f>
        <v>160</v>
      </c>
      <c r="O182" s="17">
        <f t="shared" si="19"/>
        <v>-203829.38388625495</v>
      </c>
      <c r="P182" s="17">
        <f t="shared" si="20"/>
        <v>-1819.9052132701422</v>
      </c>
      <c r="Q182" s="19">
        <f t="shared" si="15"/>
        <v>0</v>
      </c>
      <c r="R182" s="16"/>
      <c r="Z182" s="3">
        <v>204</v>
      </c>
      <c r="AA182" s="6">
        <v>3.7499999999999999E-2</v>
      </c>
      <c r="AB182" s="6">
        <v>0.05</v>
      </c>
      <c r="AC182" s="6">
        <v>3.9899999999999998E-2</v>
      </c>
    </row>
    <row r="183" spans="1:29" x14ac:dyDescent="0.25">
      <c r="A183" s="5">
        <f>IF(COUNT($A$23:A182)&gt;='Step Up Feature'!$C$8,0,'Step Up Feature'!A182+1)</f>
        <v>161</v>
      </c>
      <c r="B183" s="15"/>
      <c r="C183" s="17">
        <f t="shared" si="16"/>
        <v>1099964.855430603</v>
      </c>
      <c r="D183" s="17">
        <f>IF(A183&gt;0,'Step Up Feature'!$C$13,"")</f>
        <v>13000</v>
      </c>
      <c r="E183" s="17">
        <f>IF(A183&gt;0,C183*'Step Up Feature'!$C$10*30/360,"")</f>
        <v>5605.9205348236719</v>
      </c>
      <c r="F183" s="16"/>
      <c r="G183" s="17">
        <f t="shared" si="17"/>
        <v>541521.15959660325</v>
      </c>
      <c r="H183" s="17">
        <f>IF(A183&gt;0,'Step Up Feature'!$D$13,"")</f>
        <v>6400</v>
      </c>
      <c r="I183" s="17">
        <f>IF(A183&gt;0,G183*'Step Up Feature'!$C$10*30/360,"")</f>
        <v>2759.8378017593391</v>
      </c>
      <c r="J183" s="16"/>
      <c r="K183" s="17">
        <f t="shared" si="18"/>
        <v>-202009.47867298481</v>
      </c>
      <c r="L183" s="17">
        <f t="shared" si="14"/>
        <v>-1819.9052132701422</v>
      </c>
      <c r="M183" s="19">
        <f>IF(A183&gt;0,K183*'Step Up Feature'!$H$16*30/360,"")</f>
        <v>0</v>
      </c>
      <c r="N183" s="16">
        <f>IF(COUNT($A$23:A182)&gt;='Step Up Feature'!$C$8,0,'Step Up Feature'!A182+1)</f>
        <v>161</v>
      </c>
      <c r="O183" s="17">
        <f t="shared" si="19"/>
        <v>-202009.47867298481</v>
      </c>
      <c r="P183" s="17">
        <f t="shared" si="20"/>
        <v>-1819.9052132701422</v>
      </c>
      <c r="Q183" s="19">
        <f t="shared" si="15"/>
        <v>0</v>
      </c>
      <c r="R183" s="16"/>
      <c r="Z183" s="3">
        <v>205</v>
      </c>
      <c r="AA183" s="6">
        <v>3.7499999999999999E-2</v>
      </c>
      <c r="AB183" s="6">
        <v>0.05</v>
      </c>
      <c r="AC183" s="6">
        <v>3.9899999999999998E-2</v>
      </c>
    </row>
    <row r="184" spans="1:29" x14ac:dyDescent="0.25">
      <c r="A184" s="5">
        <f>IF(COUNT($A$23:A183)&gt;='Step Up Feature'!$C$8,0,'Step Up Feature'!A183+1)</f>
        <v>162</v>
      </c>
      <c r="B184" s="15"/>
      <c r="C184" s="17">
        <f t="shared" si="16"/>
        <v>1092570.7759654266</v>
      </c>
      <c r="D184" s="17">
        <f>IF(A184&gt;0,'Step Up Feature'!$C$13,"")</f>
        <v>13000</v>
      </c>
      <c r="E184" s="17">
        <f>IF(A184&gt;0,C184*'Step Up Feature'!$C$10*30/360,"")</f>
        <v>5568.2369472933015</v>
      </c>
      <c r="F184" s="16"/>
      <c r="G184" s="17">
        <f t="shared" si="17"/>
        <v>537880.99739836261</v>
      </c>
      <c r="H184" s="17">
        <f>IF(A184&gt;0,'Step Up Feature'!$D$13,"")</f>
        <v>6400</v>
      </c>
      <c r="I184" s="17">
        <f>IF(A184&gt;0,G184*'Step Up Feature'!$C$10*30/360,"")</f>
        <v>2741.285881744388</v>
      </c>
      <c r="J184" s="16"/>
      <c r="K184" s="17">
        <f t="shared" si="18"/>
        <v>-200189.57345971468</v>
      </c>
      <c r="L184" s="17">
        <f t="shared" si="14"/>
        <v>-1819.9052132701422</v>
      </c>
      <c r="M184" s="19">
        <f>IF(A184&gt;0,K184*'Step Up Feature'!$H$16*30/360,"")</f>
        <v>0</v>
      </c>
      <c r="N184" s="16">
        <f>IF(COUNT($A$23:A183)&gt;='Step Up Feature'!$C$8,0,'Step Up Feature'!A183+1)</f>
        <v>162</v>
      </c>
      <c r="O184" s="17">
        <f t="shared" si="19"/>
        <v>-200189.57345971468</v>
      </c>
      <c r="P184" s="17">
        <f t="shared" si="20"/>
        <v>-1819.9052132701422</v>
      </c>
      <c r="Q184" s="19">
        <f t="shared" si="15"/>
        <v>0</v>
      </c>
      <c r="R184" s="16"/>
      <c r="Z184" s="3">
        <v>206</v>
      </c>
      <c r="AA184" s="6">
        <v>3.7499999999999999E-2</v>
      </c>
      <c r="AB184" s="6">
        <v>0.05</v>
      </c>
      <c r="AC184" s="6">
        <v>3.9899999999999998E-2</v>
      </c>
    </row>
    <row r="185" spans="1:29" x14ac:dyDescent="0.25">
      <c r="A185" s="5">
        <f>IF(COUNT($A$23:A184)&gt;='Step Up Feature'!$C$8,0,'Step Up Feature'!A184+1)</f>
        <v>163</v>
      </c>
      <c r="B185" s="15"/>
      <c r="C185" s="17">
        <f t="shared" si="16"/>
        <v>1085139.01291272</v>
      </c>
      <c r="D185" s="17">
        <f>IF(A185&gt;0,'Step Up Feature'!$C$13,"")</f>
        <v>13000</v>
      </c>
      <c r="E185" s="17">
        <f>IF(A185&gt;0,C185*'Step Up Feature'!$C$10*30/360,"")</f>
        <v>5530.3613070840493</v>
      </c>
      <c r="F185" s="16"/>
      <c r="G185" s="17">
        <f t="shared" si="17"/>
        <v>534222.28328010696</v>
      </c>
      <c r="H185" s="17">
        <f>IF(A185&gt;0,'Step Up Feature'!$D$13,"")</f>
        <v>6400</v>
      </c>
      <c r="I185" s="17">
        <f>IF(A185&gt;0,G185*'Step Up Feature'!$C$10*30/360,"")</f>
        <v>2722.6394127182939</v>
      </c>
      <c r="J185" s="16"/>
      <c r="K185" s="17">
        <f t="shared" si="18"/>
        <v>-198369.66824644455</v>
      </c>
      <c r="L185" s="17">
        <f t="shared" si="14"/>
        <v>-1819.9052132701422</v>
      </c>
      <c r="M185" s="19">
        <f>IF(A185&gt;0,K185*'Step Up Feature'!$H$16*30/360,"")</f>
        <v>0</v>
      </c>
      <c r="N185" s="16">
        <f>IF(COUNT($A$23:A184)&gt;='Step Up Feature'!$C$8,0,'Step Up Feature'!A184+1)</f>
        <v>163</v>
      </c>
      <c r="O185" s="17">
        <f t="shared" si="19"/>
        <v>-198369.66824644455</v>
      </c>
      <c r="P185" s="17">
        <f t="shared" si="20"/>
        <v>-1819.9052132701422</v>
      </c>
      <c r="Q185" s="19">
        <f t="shared" si="15"/>
        <v>0</v>
      </c>
      <c r="R185" s="16"/>
      <c r="Z185" s="3">
        <v>207</v>
      </c>
      <c r="AA185" s="6">
        <v>3.7499999999999999E-2</v>
      </c>
      <c r="AB185" s="6">
        <v>0.05</v>
      </c>
      <c r="AC185" s="6">
        <v>3.9899999999999998E-2</v>
      </c>
    </row>
    <row r="186" spans="1:29" x14ac:dyDescent="0.25">
      <c r="A186" s="5">
        <f>IF(COUNT($A$23:A185)&gt;='Step Up Feature'!$C$8,0,'Step Up Feature'!A185+1)</f>
        <v>164</v>
      </c>
      <c r="B186" s="15"/>
      <c r="C186" s="17">
        <f t="shared" si="16"/>
        <v>1077669.3742198041</v>
      </c>
      <c r="D186" s="17">
        <f>IF(A186&gt;0,'Step Up Feature'!$C$13,"")</f>
        <v>13000</v>
      </c>
      <c r="E186" s="17">
        <f>IF(A186&gt;0,C186*'Step Up Feature'!$C$10*30/360,"")</f>
        <v>5492.2926354082265</v>
      </c>
      <c r="F186" s="16"/>
      <c r="G186" s="17">
        <f t="shared" si="17"/>
        <v>530544.9226928252</v>
      </c>
      <c r="H186" s="17">
        <f>IF(A186&gt;0,'Step Up Feature'!$D$13,"")</f>
        <v>6400</v>
      </c>
      <c r="I186" s="17">
        <f>IF(A186&gt;0,G186*'Step Up Feature'!$C$10*30/360,"")</f>
        <v>2703.8979128163505</v>
      </c>
      <c r="J186" s="16"/>
      <c r="K186" s="17">
        <f t="shared" si="18"/>
        <v>-196549.76303317441</v>
      </c>
      <c r="L186" s="17">
        <f t="shared" si="14"/>
        <v>-1819.9052132701422</v>
      </c>
      <c r="M186" s="19">
        <f>IF(A186&gt;0,K186*'Step Up Feature'!$H$16*30/360,"")</f>
        <v>0</v>
      </c>
      <c r="N186" s="16">
        <f>IF(COUNT($A$23:A185)&gt;='Step Up Feature'!$C$8,0,'Step Up Feature'!A185+1)</f>
        <v>164</v>
      </c>
      <c r="O186" s="17">
        <f t="shared" si="19"/>
        <v>-196549.76303317441</v>
      </c>
      <c r="P186" s="17">
        <f t="shared" si="20"/>
        <v>-1819.9052132701422</v>
      </c>
      <c r="Q186" s="19">
        <f t="shared" si="15"/>
        <v>0</v>
      </c>
      <c r="R186" s="16"/>
      <c r="Z186" s="3">
        <v>208</v>
      </c>
      <c r="AA186" s="6">
        <v>3.7499999999999999E-2</v>
      </c>
      <c r="AB186" s="6">
        <v>0.05</v>
      </c>
      <c r="AC186" s="6">
        <v>3.9899999999999998E-2</v>
      </c>
    </row>
    <row r="187" spans="1:29" x14ac:dyDescent="0.25">
      <c r="A187" s="5">
        <f>IF(COUNT($A$23:A186)&gt;='Step Up Feature'!$C$8,0,'Step Up Feature'!A186+1)</f>
        <v>165</v>
      </c>
      <c r="B187" s="15"/>
      <c r="C187" s="17">
        <f t="shared" si="16"/>
        <v>1070161.6668552123</v>
      </c>
      <c r="D187" s="17">
        <f>IF(A187&gt;0,'Step Up Feature'!$C$13,"")</f>
        <v>13000</v>
      </c>
      <c r="E187" s="17">
        <f>IF(A187&gt;0,C187*'Step Up Feature'!$C$10*30/360,"")</f>
        <v>5454.0299484898014</v>
      </c>
      <c r="F187" s="16"/>
      <c r="G187" s="17">
        <f t="shared" si="17"/>
        <v>526848.82060564158</v>
      </c>
      <c r="H187" s="17">
        <f>IF(A187&gt;0,'Step Up Feature'!$D$13,"")</f>
        <v>6400</v>
      </c>
      <c r="I187" s="17">
        <f>IF(A187&gt;0,G187*'Step Up Feature'!$C$10*30/360,"")</f>
        <v>2685.0608977180486</v>
      </c>
      <c r="J187" s="16"/>
      <c r="K187" s="17">
        <f t="shared" si="18"/>
        <v>-194729.85781990428</v>
      </c>
      <c r="L187" s="17">
        <f t="shared" si="14"/>
        <v>-1819.9052132701422</v>
      </c>
      <c r="M187" s="19">
        <f>IF(A187&gt;0,K187*'Step Up Feature'!$H$16*30/360,"")</f>
        <v>0</v>
      </c>
      <c r="N187" s="16">
        <f>IF(COUNT($A$23:A186)&gt;='Step Up Feature'!$C$8,0,'Step Up Feature'!A186+1)</f>
        <v>165</v>
      </c>
      <c r="O187" s="17">
        <f t="shared" si="19"/>
        <v>-194729.85781990428</v>
      </c>
      <c r="P187" s="17">
        <f t="shared" si="20"/>
        <v>-1819.9052132701422</v>
      </c>
      <c r="Q187" s="19">
        <f t="shared" si="15"/>
        <v>0</v>
      </c>
      <c r="R187" s="16"/>
      <c r="Z187" s="3">
        <v>209</v>
      </c>
      <c r="AA187" s="6">
        <v>3.7499999999999999E-2</v>
      </c>
      <c r="AB187" s="6">
        <v>0.05</v>
      </c>
      <c r="AC187" s="6">
        <v>3.9899999999999998E-2</v>
      </c>
    </row>
    <row r="188" spans="1:29" x14ac:dyDescent="0.25">
      <c r="A188" s="5">
        <f>IF(COUNT($A$23:A187)&gt;='Step Up Feature'!$C$8,0,'Step Up Feature'!A187+1)</f>
        <v>166</v>
      </c>
      <c r="B188" s="15"/>
      <c r="C188" s="17">
        <f t="shared" si="16"/>
        <v>1062615.696803702</v>
      </c>
      <c r="D188" s="17">
        <f>IF(A188&gt;0,'Step Up Feature'!$C$13,"")</f>
        <v>13000</v>
      </c>
      <c r="E188" s="17">
        <f>IF(A188&gt;0,C188*'Step Up Feature'!$C$10*30/360,"")</f>
        <v>5415.57225753897</v>
      </c>
      <c r="F188" s="16"/>
      <c r="G188" s="17">
        <f t="shared" si="17"/>
        <v>523133.88150335965</v>
      </c>
      <c r="H188" s="17">
        <f>IF(A188&gt;0,'Step Up Feature'!$D$13,"")</f>
        <v>6400</v>
      </c>
      <c r="I188" s="17">
        <f>IF(A188&gt;0,G188*'Step Up Feature'!$C$10*30/360,"")</f>
        <v>2666.1278806345626</v>
      </c>
      <c r="J188" s="16"/>
      <c r="K188" s="17">
        <f t="shared" si="18"/>
        <v>-192909.95260663415</v>
      </c>
      <c r="L188" s="17">
        <f t="shared" si="14"/>
        <v>-1819.9052132701422</v>
      </c>
      <c r="M188" s="19">
        <f>IF(A188&gt;0,K188*'Step Up Feature'!$H$16*30/360,"")</f>
        <v>0</v>
      </c>
      <c r="N188" s="16">
        <f>IF(COUNT($A$23:A187)&gt;='Step Up Feature'!$C$8,0,'Step Up Feature'!A187+1)</f>
        <v>166</v>
      </c>
      <c r="O188" s="17">
        <f t="shared" si="19"/>
        <v>-192909.95260663415</v>
      </c>
      <c r="P188" s="17">
        <f t="shared" si="20"/>
        <v>-1819.9052132701422</v>
      </c>
      <c r="Q188" s="19">
        <f t="shared" si="15"/>
        <v>0</v>
      </c>
      <c r="R188" s="16"/>
      <c r="Z188" s="3">
        <v>210</v>
      </c>
      <c r="AA188" s="6">
        <v>3.7499999999999999E-2</v>
      </c>
      <c r="AB188" s="6">
        <v>0.05</v>
      </c>
      <c r="AC188" s="6">
        <v>3.9899999999999998E-2</v>
      </c>
    </row>
    <row r="189" spans="1:29" x14ac:dyDescent="0.25">
      <c r="A189" s="5">
        <f>IF(COUNT($A$23:A188)&gt;='Step Up Feature'!$C$8,0,'Step Up Feature'!A188+1)</f>
        <v>167</v>
      </c>
      <c r="B189" s="15"/>
      <c r="C189" s="17">
        <f t="shared" si="16"/>
        <v>1055031.2690612411</v>
      </c>
      <c r="D189" s="17">
        <f>IF(A189&gt;0,'Step Up Feature'!$C$13,"")</f>
        <v>13000</v>
      </c>
      <c r="E189" s="17">
        <f>IF(A189&gt;0,C189*'Step Up Feature'!$C$10*30/360,"")</f>
        <v>5376.918568726609</v>
      </c>
      <c r="F189" s="16"/>
      <c r="G189" s="17">
        <f t="shared" si="17"/>
        <v>519400.00938399421</v>
      </c>
      <c r="H189" s="17">
        <f>IF(A189&gt;0,'Step Up Feature'!$D$13,"")</f>
        <v>6400</v>
      </c>
      <c r="I189" s="17">
        <f>IF(A189&gt;0,G189*'Step Up Feature'!$C$10*30/360,"")</f>
        <v>2647.0983722961701</v>
      </c>
      <c r="J189" s="16"/>
      <c r="K189" s="17">
        <f t="shared" si="18"/>
        <v>-191090.04739336402</v>
      </c>
      <c r="L189" s="17">
        <f t="shared" si="14"/>
        <v>-1819.9052132701422</v>
      </c>
      <c r="M189" s="19">
        <f>IF(A189&gt;0,K189*'Step Up Feature'!$H$16*30/360,"")</f>
        <v>0</v>
      </c>
      <c r="N189" s="16">
        <f>IF(COUNT($A$23:A188)&gt;='Step Up Feature'!$C$8,0,'Step Up Feature'!A188+1)</f>
        <v>167</v>
      </c>
      <c r="O189" s="17">
        <f t="shared" si="19"/>
        <v>-191090.04739336402</v>
      </c>
      <c r="P189" s="17">
        <f t="shared" si="20"/>
        <v>-1819.9052132701422</v>
      </c>
      <c r="Q189" s="19">
        <f t="shared" si="15"/>
        <v>0</v>
      </c>
      <c r="R189" s="16"/>
      <c r="Z189" s="3">
        <v>211</v>
      </c>
      <c r="AA189" s="6">
        <v>3.7499999999999999E-2</v>
      </c>
      <c r="AB189" s="6">
        <v>0.05</v>
      </c>
      <c r="AC189" s="6">
        <v>3.9899999999999998E-2</v>
      </c>
    </row>
    <row r="190" spans="1:29" x14ac:dyDescent="0.25">
      <c r="A190" s="5">
        <f>IF(COUNT($A$23:A189)&gt;='Step Up Feature'!$C$8,0,'Step Up Feature'!A189+1)</f>
        <v>168</v>
      </c>
      <c r="B190" s="15"/>
      <c r="C190" s="17">
        <f t="shared" si="16"/>
        <v>1047408.1876299677</v>
      </c>
      <c r="D190" s="17">
        <f>IF(A190&gt;0,'Step Up Feature'!$C$13,"")</f>
        <v>13000</v>
      </c>
      <c r="E190" s="17">
        <f>IF(A190&gt;0,C190*'Step Up Feature'!$C$10*30/360,"")</f>
        <v>5338.0678831585874</v>
      </c>
      <c r="F190" s="16"/>
      <c r="G190" s="17">
        <f t="shared" si="17"/>
        <v>515647.10775629041</v>
      </c>
      <c r="H190" s="17">
        <f>IF(A190&gt;0,'Step Up Feature'!$D$13,"")</f>
        <v>6400</v>
      </c>
      <c r="I190" s="17">
        <f>IF(A190&gt;0,G190*'Step Up Feature'!$C$10*30/360,"")</f>
        <v>2627.9718809396054</v>
      </c>
      <c r="J190" s="16"/>
      <c r="K190" s="17">
        <f t="shared" si="18"/>
        <v>-189270.14218009388</v>
      </c>
      <c r="L190" s="17">
        <f t="shared" si="14"/>
        <v>-1819.9052132701422</v>
      </c>
      <c r="M190" s="19">
        <f>IF(A190&gt;0,K190*'Step Up Feature'!$H$16*30/360,"")</f>
        <v>0</v>
      </c>
      <c r="N190" s="16">
        <f>IF(COUNT($A$23:A189)&gt;='Step Up Feature'!$C$8,0,'Step Up Feature'!A189+1)</f>
        <v>168</v>
      </c>
      <c r="O190" s="17">
        <f t="shared" si="19"/>
        <v>-189270.14218009388</v>
      </c>
      <c r="P190" s="17">
        <f t="shared" si="20"/>
        <v>-1819.9052132701422</v>
      </c>
      <c r="Q190" s="19">
        <f t="shared" si="15"/>
        <v>0</v>
      </c>
      <c r="R190" s="16"/>
      <c r="Z190" s="3">
        <v>212</v>
      </c>
      <c r="AA190" s="6">
        <v>3.7499999999999999E-2</v>
      </c>
      <c r="AB190" s="6">
        <v>0.05</v>
      </c>
      <c r="AC190" s="6">
        <v>3.9899999999999998E-2</v>
      </c>
    </row>
    <row r="191" spans="1:29" x14ac:dyDescent="0.25">
      <c r="A191" s="5">
        <f>IF(COUNT($A$23:A190)&gt;='Step Up Feature'!$C$8,0,'Step Up Feature'!A190+1)</f>
        <v>169</v>
      </c>
      <c r="B191" s="15"/>
      <c r="C191" s="17">
        <f t="shared" si="16"/>
        <v>1039746.2555131263</v>
      </c>
      <c r="D191" s="17">
        <f>IF(A191&gt;0,'Step Up Feature'!$C$13,"")</f>
        <v>13000</v>
      </c>
      <c r="E191" s="17">
        <f>IF(A191&gt;0,C191*'Step Up Feature'!$C$10*30/360,"")</f>
        <v>5299.0191968499585</v>
      </c>
      <c r="F191" s="16"/>
      <c r="G191" s="17">
        <f t="shared" si="17"/>
        <v>511875.07963723002</v>
      </c>
      <c r="H191" s="17">
        <f>IF(A191&gt;0,'Step Up Feature'!$D$13,"")</f>
        <v>6400</v>
      </c>
      <c r="I191" s="17">
        <f>IF(A191&gt;0,G191*'Step Up Feature'!$C$10*30/360,"")</f>
        <v>2608.7479122953573</v>
      </c>
      <c r="J191" s="16"/>
      <c r="K191" s="17">
        <f t="shared" si="18"/>
        <v>-187450.23696682375</v>
      </c>
      <c r="L191" s="17">
        <f t="shared" si="14"/>
        <v>-1819.9052132701422</v>
      </c>
      <c r="M191" s="19">
        <f>IF(A191&gt;0,K191*'Step Up Feature'!$H$16*30/360,"")</f>
        <v>0</v>
      </c>
      <c r="N191" s="16">
        <f>IF(COUNT($A$23:A190)&gt;='Step Up Feature'!$C$8,0,'Step Up Feature'!A190+1)</f>
        <v>169</v>
      </c>
      <c r="O191" s="17">
        <f t="shared" si="19"/>
        <v>-187450.23696682375</v>
      </c>
      <c r="P191" s="17">
        <f t="shared" si="20"/>
        <v>-1819.9052132701422</v>
      </c>
      <c r="Q191" s="19">
        <f t="shared" si="15"/>
        <v>0</v>
      </c>
      <c r="R191" s="16"/>
      <c r="Z191" s="3">
        <v>213</v>
      </c>
      <c r="AA191" s="6">
        <v>3.7499999999999999E-2</v>
      </c>
      <c r="AB191" s="6">
        <v>0.05</v>
      </c>
      <c r="AC191" s="6">
        <v>3.9899999999999998E-2</v>
      </c>
    </row>
    <row r="192" spans="1:29" x14ac:dyDescent="0.25">
      <c r="A192" s="5">
        <f>IF(COUNT($A$23:A191)&gt;='Step Up Feature'!$C$8,0,'Step Up Feature'!A191+1)</f>
        <v>170</v>
      </c>
      <c r="B192" s="15"/>
      <c r="C192" s="17">
        <f t="shared" si="16"/>
        <v>1032045.2747099763</v>
      </c>
      <c r="D192" s="17">
        <f>IF(A192&gt;0,'Step Up Feature'!$C$13,"")</f>
        <v>13000</v>
      </c>
      <c r="E192" s="17">
        <f>IF(A192&gt;0,C192*'Step Up Feature'!$C$10*30/360,"")</f>
        <v>5259.7715006990102</v>
      </c>
      <c r="F192" s="16"/>
      <c r="G192" s="17">
        <f t="shared" si="17"/>
        <v>508083.82754952536</v>
      </c>
      <c r="H192" s="17">
        <f>IF(A192&gt;0,'Step Up Feature'!$D$13,"")</f>
        <v>6400</v>
      </c>
      <c r="I192" s="17">
        <f>IF(A192&gt;0,G192*'Step Up Feature'!$C$10*30/360,"")</f>
        <v>2589.4259695748901</v>
      </c>
      <c r="J192" s="16"/>
      <c r="K192" s="17">
        <f t="shared" si="18"/>
        <v>-185630.33175355362</v>
      </c>
      <c r="L192" s="17">
        <f t="shared" si="14"/>
        <v>-1819.9052132701422</v>
      </c>
      <c r="M192" s="19">
        <f>IF(A192&gt;0,K192*'Step Up Feature'!$H$16*30/360,"")</f>
        <v>0</v>
      </c>
      <c r="N192" s="16">
        <f>IF(COUNT($A$23:A191)&gt;='Step Up Feature'!$C$8,0,'Step Up Feature'!A191+1)</f>
        <v>170</v>
      </c>
      <c r="O192" s="17">
        <f t="shared" si="19"/>
        <v>-185630.33175355362</v>
      </c>
      <c r="P192" s="17">
        <f t="shared" si="20"/>
        <v>-1819.9052132701422</v>
      </c>
      <c r="Q192" s="19">
        <f t="shared" si="15"/>
        <v>0</v>
      </c>
      <c r="R192" s="16"/>
      <c r="Z192" s="3">
        <v>214</v>
      </c>
      <c r="AA192" s="6">
        <v>3.7499999999999999E-2</v>
      </c>
      <c r="AB192" s="6">
        <v>0.05</v>
      </c>
      <c r="AC192" s="6">
        <v>3.9899999999999998E-2</v>
      </c>
    </row>
    <row r="193" spans="1:29" x14ac:dyDescent="0.25">
      <c r="A193" s="5">
        <f>IF(COUNT($A$23:A192)&gt;='Step Up Feature'!$C$8,0,'Step Up Feature'!A192+1)</f>
        <v>171</v>
      </c>
      <c r="B193" s="15"/>
      <c r="C193" s="17">
        <f t="shared" si="16"/>
        <v>1024305.0462106753</v>
      </c>
      <c r="D193" s="17">
        <f>IF(A193&gt;0,'Step Up Feature'!$C$13,"")</f>
        <v>13000</v>
      </c>
      <c r="E193" s="17">
        <f>IF(A193&gt;0,C193*'Step Up Feature'!$C$10*30/360,"")</f>
        <v>5220.3237804611917</v>
      </c>
      <c r="F193" s="16"/>
      <c r="G193" s="17">
        <f t="shared" si="17"/>
        <v>504273.25351910025</v>
      </c>
      <c r="H193" s="17">
        <f>IF(A193&gt;0,'Step Up Feature'!$D$13,"")</f>
        <v>6400</v>
      </c>
      <c r="I193" s="17">
        <f>IF(A193&gt;0,G193*'Step Up Feature'!$C$10*30/360,"")</f>
        <v>2570.0055534578105</v>
      </c>
      <c r="J193" s="16"/>
      <c r="K193" s="17">
        <f t="shared" si="18"/>
        <v>-183810.42654028349</v>
      </c>
      <c r="L193" s="17">
        <f t="shared" si="14"/>
        <v>-1819.9052132701422</v>
      </c>
      <c r="M193" s="19">
        <f>IF(A193&gt;0,K193*'Step Up Feature'!$H$16*30/360,"")</f>
        <v>0</v>
      </c>
      <c r="N193" s="16">
        <f>IF(COUNT($A$23:A192)&gt;='Step Up Feature'!$C$8,0,'Step Up Feature'!A192+1)</f>
        <v>171</v>
      </c>
      <c r="O193" s="17">
        <f t="shared" si="19"/>
        <v>-183810.42654028349</v>
      </c>
      <c r="P193" s="17">
        <f t="shared" si="20"/>
        <v>-1819.9052132701422</v>
      </c>
      <c r="Q193" s="19">
        <f t="shared" si="15"/>
        <v>0</v>
      </c>
      <c r="R193" s="16"/>
      <c r="Z193" s="3">
        <v>215</v>
      </c>
      <c r="AA193" s="6">
        <v>3.7499999999999999E-2</v>
      </c>
      <c r="AB193" s="6">
        <v>0.05</v>
      </c>
      <c r="AC193" s="6">
        <v>3.9899999999999998E-2</v>
      </c>
    </row>
    <row r="194" spans="1:29" x14ac:dyDescent="0.25">
      <c r="A194" s="5">
        <f>IF(COUNT($A$23:A193)&gt;='Step Up Feature'!$C$8,0,'Step Up Feature'!A193+1)</f>
        <v>172</v>
      </c>
      <c r="B194" s="15"/>
      <c r="C194" s="17">
        <f t="shared" si="16"/>
        <v>1016525.3699911365</v>
      </c>
      <c r="D194" s="17">
        <f>IF(A194&gt;0,'Step Up Feature'!$C$13,"")</f>
        <v>13000</v>
      </c>
      <c r="E194" s="17">
        <f>IF(A194&gt;0,C194*'Step Up Feature'!$C$10*30/360,"")</f>
        <v>5180.6750167229002</v>
      </c>
      <c r="F194" s="16"/>
      <c r="G194" s="17">
        <f t="shared" si="17"/>
        <v>500443.25907255808</v>
      </c>
      <c r="H194" s="17">
        <f>IF(A194&gt;0,'Step Up Feature'!$D$13,"")</f>
        <v>6400</v>
      </c>
      <c r="I194" s="17">
        <f>IF(A194&gt;0,G194*'Step Up Feature'!$C$10*30/360,"")</f>
        <v>2550.4861620789593</v>
      </c>
      <c r="J194" s="16"/>
      <c r="K194" s="17">
        <f t="shared" si="18"/>
        <v>-181990.52132701335</v>
      </c>
      <c r="L194" s="17">
        <f t="shared" si="14"/>
        <v>-1819.9052132701422</v>
      </c>
      <c r="M194" s="19">
        <f>IF(A194&gt;0,K194*'Step Up Feature'!$H$16*30/360,"")</f>
        <v>0</v>
      </c>
      <c r="N194" s="16">
        <f>IF(COUNT($A$23:A193)&gt;='Step Up Feature'!$C$8,0,'Step Up Feature'!A193+1)</f>
        <v>172</v>
      </c>
      <c r="O194" s="17">
        <f t="shared" si="19"/>
        <v>-181990.52132701335</v>
      </c>
      <c r="P194" s="17">
        <f t="shared" si="20"/>
        <v>-1819.9052132701422</v>
      </c>
      <c r="Q194" s="19">
        <f t="shared" si="15"/>
        <v>0</v>
      </c>
      <c r="R194" s="16"/>
      <c r="Z194" s="3">
        <v>216</v>
      </c>
      <c r="AA194" s="6">
        <v>3.7499999999999999E-2</v>
      </c>
      <c r="AB194" s="6">
        <v>0.05</v>
      </c>
      <c r="AC194" s="6">
        <v>3.9899999999999998E-2</v>
      </c>
    </row>
    <row r="195" spans="1:29" x14ac:dyDescent="0.25">
      <c r="A195" s="5">
        <f>IF(COUNT($A$23:A194)&gt;='Step Up Feature'!$C$8,0,'Step Up Feature'!A194+1)</f>
        <v>173</v>
      </c>
      <c r="B195" s="15"/>
      <c r="C195" s="17">
        <f t="shared" si="16"/>
        <v>1008706.0450078594</v>
      </c>
      <c r="D195" s="17">
        <f>IF(A195&gt;0,'Step Up Feature'!$C$13,"")</f>
        <v>13000</v>
      </c>
      <c r="E195" s="17">
        <f>IF(A195&gt;0,C195*'Step Up Feature'!$C$10*30/360,"")</f>
        <v>5140.8241848751386</v>
      </c>
      <c r="F195" s="16"/>
      <c r="G195" s="17">
        <f t="shared" si="17"/>
        <v>496593.74523463706</v>
      </c>
      <c r="H195" s="17">
        <f>IF(A195&gt;0,'Step Up Feature'!$D$13,"")</f>
        <v>6400</v>
      </c>
      <c r="I195" s="17">
        <f>IF(A195&gt;0,G195*'Step Up Feature'!$C$10*30/360,"")</f>
        <v>2530.867291015446</v>
      </c>
      <c r="J195" s="16"/>
      <c r="K195" s="17">
        <f t="shared" si="18"/>
        <v>-180170.61611374322</v>
      </c>
      <c r="L195" s="17">
        <f t="shared" si="14"/>
        <v>-1819.9052132701422</v>
      </c>
      <c r="M195" s="19">
        <f>IF(A195&gt;0,K195*'Step Up Feature'!$H$16*30/360,"")</f>
        <v>0</v>
      </c>
      <c r="N195" s="16">
        <f>IF(COUNT($A$23:A194)&gt;='Step Up Feature'!$C$8,0,'Step Up Feature'!A194+1)</f>
        <v>173</v>
      </c>
      <c r="O195" s="17">
        <f t="shared" si="19"/>
        <v>-180170.61611374322</v>
      </c>
      <c r="P195" s="17">
        <f t="shared" si="20"/>
        <v>-1819.9052132701422</v>
      </c>
      <c r="Q195" s="19">
        <f t="shared" si="15"/>
        <v>0</v>
      </c>
      <c r="R195" s="16"/>
      <c r="Z195" s="3">
        <v>217</v>
      </c>
      <c r="AA195" s="6">
        <v>3.7499999999999999E-2</v>
      </c>
      <c r="AB195" s="6">
        <v>0.05</v>
      </c>
      <c r="AC195" s="6">
        <v>3.9899999999999998E-2</v>
      </c>
    </row>
    <row r="196" spans="1:29" x14ac:dyDescent="0.25">
      <c r="A196" s="5">
        <f>IF(COUNT($A$23:A195)&gt;='Step Up Feature'!$C$8,0,'Step Up Feature'!A195+1)</f>
        <v>174</v>
      </c>
      <c r="B196" s="15"/>
      <c r="C196" s="17">
        <f t="shared" si="16"/>
        <v>1000846.8691927345</v>
      </c>
      <c r="D196" s="17">
        <f>IF(A196&gt;0,'Step Up Feature'!$C$13,"")</f>
        <v>13000</v>
      </c>
      <c r="E196" s="17">
        <f>IF(A196&gt;0,C196*'Step Up Feature'!$C$10*30/360,"")</f>
        <v>5100.7702550870354</v>
      </c>
      <c r="F196" s="16"/>
      <c r="G196" s="17">
        <f t="shared" si="17"/>
        <v>492724.61252565251</v>
      </c>
      <c r="H196" s="17">
        <f>IF(A196&gt;0,'Step Up Feature'!$D$13,"")</f>
        <v>6400</v>
      </c>
      <c r="I196" s="17">
        <f>IF(A196&gt;0,G196*'Step Up Feature'!$C$10*30/360,"")</f>
        <v>2511.1484332736104</v>
      </c>
      <c r="J196" s="16"/>
      <c r="K196" s="17">
        <f t="shared" si="18"/>
        <v>-178350.71090047309</v>
      </c>
      <c r="L196" s="17">
        <f t="shared" si="14"/>
        <v>-1819.9052132701422</v>
      </c>
      <c r="M196" s="19">
        <f>IF(A196&gt;0,K196*'Step Up Feature'!$H$16*30/360,"")</f>
        <v>0</v>
      </c>
      <c r="N196" s="16">
        <f>IF(COUNT($A$23:A195)&gt;='Step Up Feature'!$C$8,0,'Step Up Feature'!A195+1)</f>
        <v>174</v>
      </c>
      <c r="O196" s="17">
        <f t="shared" si="19"/>
        <v>-178350.71090047309</v>
      </c>
      <c r="P196" s="17">
        <f t="shared" si="20"/>
        <v>-1819.9052132701422</v>
      </c>
      <c r="Q196" s="19">
        <f t="shared" si="15"/>
        <v>0</v>
      </c>
      <c r="R196" s="16"/>
      <c r="Z196" s="3">
        <v>218</v>
      </c>
      <c r="AA196" s="6">
        <v>3.7499999999999999E-2</v>
      </c>
      <c r="AB196" s="6">
        <v>0.05</v>
      </c>
      <c r="AC196" s="6">
        <v>3.9899999999999998E-2</v>
      </c>
    </row>
    <row r="197" spans="1:29" x14ac:dyDescent="0.25">
      <c r="A197" s="5">
        <f>IF(COUNT($A$23:A196)&gt;='Step Up Feature'!$C$8,0,'Step Up Feature'!A196+1)</f>
        <v>175</v>
      </c>
      <c r="B197" s="15"/>
      <c r="C197" s="17">
        <f t="shared" si="16"/>
        <v>992947.63944782154</v>
      </c>
      <c r="D197" s="17">
        <f>IF(A197&gt;0,'Step Up Feature'!$C$13,"")</f>
        <v>13000</v>
      </c>
      <c r="E197" s="17">
        <f>IF(A197&gt;0,C197*'Step Up Feature'!$C$10*30/360,"")</f>
        <v>5060.5121922792359</v>
      </c>
      <c r="F197" s="16"/>
      <c r="G197" s="17">
        <f t="shared" si="17"/>
        <v>488835.76095892611</v>
      </c>
      <c r="H197" s="17">
        <f>IF(A197&gt;0,'Step Up Feature'!$D$13,"")</f>
        <v>6400</v>
      </c>
      <c r="I197" s="17">
        <f>IF(A197&gt;0,G197*'Step Up Feature'!$C$10*30/360,"")</f>
        <v>2491.3290792759244</v>
      </c>
      <c r="J197" s="16"/>
      <c r="K197" s="17">
        <f t="shared" si="18"/>
        <v>-176530.80568720296</v>
      </c>
      <c r="L197" s="17">
        <f t="shared" si="14"/>
        <v>-1819.9052132701422</v>
      </c>
      <c r="M197" s="19">
        <f>IF(A197&gt;0,K197*'Step Up Feature'!$H$16*30/360,"")</f>
        <v>0</v>
      </c>
      <c r="N197" s="16">
        <f>IF(COUNT($A$23:A196)&gt;='Step Up Feature'!$C$8,0,'Step Up Feature'!A196+1)</f>
        <v>175</v>
      </c>
      <c r="O197" s="17">
        <f t="shared" si="19"/>
        <v>-176530.80568720296</v>
      </c>
      <c r="P197" s="17">
        <f t="shared" si="20"/>
        <v>-1819.9052132701422</v>
      </c>
      <c r="Q197" s="19">
        <f t="shared" si="15"/>
        <v>0</v>
      </c>
      <c r="R197" s="16"/>
      <c r="Z197" s="3">
        <v>219</v>
      </c>
      <c r="AA197" s="6">
        <v>3.7499999999999999E-2</v>
      </c>
      <c r="AB197" s="6">
        <v>0.05</v>
      </c>
      <c r="AC197" s="6">
        <v>3.9899999999999998E-2</v>
      </c>
    </row>
    <row r="198" spans="1:29" x14ac:dyDescent="0.25">
      <c r="A198" s="5">
        <f>IF(COUNT($A$23:A197)&gt;='Step Up Feature'!$C$8,0,'Step Up Feature'!A197+1)</f>
        <v>176</v>
      </c>
      <c r="B198" s="15"/>
      <c r="C198" s="17">
        <f t="shared" si="16"/>
        <v>985008.15164010075</v>
      </c>
      <c r="D198" s="17">
        <f>IF(A198&gt;0,'Step Up Feature'!$C$13,"")</f>
        <v>13000</v>
      </c>
      <c r="E198" s="17">
        <f>IF(A198&gt;0,C198*'Step Up Feature'!$C$10*30/360,"")</f>
        <v>5020.0489560971482</v>
      </c>
      <c r="F198" s="16"/>
      <c r="G198" s="17">
        <f t="shared" si="17"/>
        <v>484927.09003820206</v>
      </c>
      <c r="H198" s="17">
        <f>IF(A198&gt;0,'Step Up Feature'!$D$13,"")</f>
        <v>6400</v>
      </c>
      <c r="I198" s="17">
        <f>IF(A198&gt;0,G198*'Step Up Feature'!$C$10*30/360,"")</f>
        <v>2471.40871684782</v>
      </c>
      <c r="J198" s="16"/>
      <c r="K198" s="17">
        <f t="shared" si="18"/>
        <v>-174710.90047393282</v>
      </c>
      <c r="L198" s="17">
        <f t="shared" si="14"/>
        <v>-1819.9052132701422</v>
      </c>
      <c r="M198" s="19">
        <f>IF(A198&gt;0,K198*'Step Up Feature'!$H$16*30/360,"")</f>
        <v>0</v>
      </c>
      <c r="N198" s="16">
        <f>IF(COUNT($A$23:A197)&gt;='Step Up Feature'!$C$8,0,'Step Up Feature'!A197+1)</f>
        <v>176</v>
      </c>
      <c r="O198" s="17">
        <f t="shared" si="19"/>
        <v>-174710.90047393282</v>
      </c>
      <c r="P198" s="17">
        <f t="shared" si="20"/>
        <v>-1819.9052132701422</v>
      </c>
      <c r="Q198" s="19">
        <f t="shared" si="15"/>
        <v>0</v>
      </c>
      <c r="R198" s="16"/>
      <c r="Z198" s="3">
        <v>220</v>
      </c>
      <c r="AA198" s="6">
        <v>3.7499999999999999E-2</v>
      </c>
      <c r="AB198" s="6">
        <v>0.05</v>
      </c>
      <c r="AC198" s="6">
        <v>3.9899999999999998E-2</v>
      </c>
    </row>
    <row r="199" spans="1:29" x14ac:dyDescent="0.25">
      <c r="A199" s="5">
        <f>IF(COUNT($A$23:A198)&gt;='Step Up Feature'!$C$8,0,'Step Up Feature'!A198+1)</f>
        <v>177</v>
      </c>
      <c r="B199" s="15"/>
      <c r="C199" s="17">
        <f t="shared" si="16"/>
        <v>977028.20059619786</v>
      </c>
      <c r="D199" s="17">
        <f>IF(A199&gt;0,'Step Up Feature'!$C$13,"")</f>
        <v>13000</v>
      </c>
      <c r="E199" s="17">
        <f>IF(A199&gt;0,C199*'Step Up Feature'!$C$10*30/360,"")</f>
        <v>4979.3795008840634</v>
      </c>
      <c r="F199" s="16"/>
      <c r="G199" s="17">
        <f t="shared" si="17"/>
        <v>480998.49875504989</v>
      </c>
      <c r="H199" s="17">
        <f>IF(A199&gt;0,'Step Up Feature'!$D$13,"")</f>
        <v>6400</v>
      </c>
      <c r="I199" s="17">
        <f>IF(A199&gt;0,G199*'Step Up Feature'!$C$10*30/360,"")</f>
        <v>2451.3868312044551</v>
      </c>
      <c r="J199" s="16"/>
      <c r="K199" s="17">
        <f t="shared" si="18"/>
        <v>-172890.99526066269</v>
      </c>
      <c r="L199" s="17">
        <f t="shared" si="14"/>
        <v>-1819.9052132701422</v>
      </c>
      <c r="M199" s="19">
        <f>IF(A199&gt;0,K199*'Step Up Feature'!$H$16*30/360,"")</f>
        <v>0</v>
      </c>
      <c r="N199" s="16">
        <f>IF(COUNT($A$23:A198)&gt;='Step Up Feature'!$C$8,0,'Step Up Feature'!A198+1)</f>
        <v>177</v>
      </c>
      <c r="O199" s="17">
        <f t="shared" si="19"/>
        <v>-172890.99526066269</v>
      </c>
      <c r="P199" s="17">
        <f t="shared" si="20"/>
        <v>-1819.9052132701422</v>
      </c>
      <c r="Q199" s="19">
        <f t="shared" si="15"/>
        <v>0</v>
      </c>
      <c r="R199" s="16"/>
      <c r="Z199" s="3">
        <v>221</v>
      </c>
      <c r="AA199" s="6">
        <v>3.7499999999999999E-2</v>
      </c>
      <c r="AB199" s="6">
        <v>0.05</v>
      </c>
      <c r="AC199" s="6">
        <v>3.9899999999999998E-2</v>
      </c>
    </row>
    <row r="200" spans="1:29" x14ac:dyDescent="0.25">
      <c r="A200" s="5">
        <f>IF(COUNT($A$23:A199)&gt;='Step Up Feature'!$C$8,0,'Step Up Feature'!A199+1)</f>
        <v>178</v>
      </c>
      <c r="B200" s="15"/>
      <c r="C200" s="17">
        <f t="shared" si="16"/>
        <v>969007.58009708195</v>
      </c>
      <c r="D200" s="17">
        <f>IF(A200&gt;0,'Step Up Feature'!$C$13,"")</f>
        <v>13000</v>
      </c>
      <c r="E200" s="17">
        <f>IF(A200&gt;0,C200*'Step Up Feature'!$C$10*30/360,"")</f>
        <v>4938.5027756541285</v>
      </c>
      <c r="F200" s="16"/>
      <c r="G200" s="17">
        <f t="shared" si="17"/>
        <v>477049.88558625436</v>
      </c>
      <c r="H200" s="17">
        <f>IF(A200&gt;0,'Step Up Feature'!$D$13,"")</f>
        <v>6400</v>
      </c>
      <c r="I200" s="17">
        <f>IF(A200&gt;0,G200*'Step Up Feature'!$C$10*30/360,"")</f>
        <v>2431.2629049374104</v>
      </c>
      <c r="J200" s="16"/>
      <c r="K200" s="17">
        <f t="shared" si="18"/>
        <v>-171071.09004739256</v>
      </c>
      <c r="L200" s="17">
        <f t="shared" si="14"/>
        <v>-1819.9052132701422</v>
      </c>
      <c r="M200" s="19">
        <f>IF(A200&gt;0,K200*'Step Up Feature'!$H$16*30/360,"")</f>
        <v>0</v>
      </c>
      <c r="N200" s="16">
        <f>IF(COUNT($A$23:A199)&gt;='Step Up Feature'!$C$8,0,'Step Up Feature'!A199+1)</f>
        <v>178</v>
      </c>
      <c r="O200" s="17">
        <f t="shared" si="19"/>
        <v>-171071.09004739256</v>
      </c>
      <c r="P200" s="17">
        <f t="shared" si="20"/>
        <v>-1819.9052132701422</v>
      </c>
      <c r="Q200" s="19">
        <f t="shared" si="15"/>
        <v>0</v>
      </c>
      <c r="R200" s="16"/>
      <c r="Z200" s="3">
        <v>222</v>
      </c>
      <c r="AA200" s="6">
        <v>3.7499999999999999E-2</v>
      </c>
      <c r="AB200" s="6">
        <v>0.05</v>
      </c>
      <c r="AC200" s="6">
        <v>3.9899999999999998E-2</v>
      </c>
    </row>
    <row r="201" spans="1:29" x14ac:dyDescent="0.25">
      <c r="A201" s="5">
        <f>IF(COUNT($A$23:A200)&gt;='Step Up Feature'!$C$8,0,'Step Up Feature'!A200+1)</f>
        <v>179</v>
      </c>
      <c r="B201" s="15"/>
      <c r="C201" s="17">
        <f t="shared" si="16"/>
        <v>960946.08287273603</v>
      </c>
      <c r="D201" s="17">
        <f>IF(A201&gt;0,'Step Up Feature'!$C$13,"")</f>
        <v>13000</v>
      </c>
      <c r="E201" s="17">
        <f>IF(A201&gt;0,C201*'Step Up Feature'!$C$10*30/360,"")</f>
        <v>4897.4177240651907</v>
      </c>
      <c r="F201" s="16"/>
      <c r="G201" s="17">
        <f t="shared" si="17"/>
        <v>473081.14849119179</v>
      </c>
      <c r="H201" s="17">
        <f>IF(A201&gt;0,'Step Up Feature'!$D$13,"")</f>
        <v>6400</v>
      </c>
      <c r="I201" s="17">
        <f>IF(A201&gt;0,G201*'Step Up Feature'!$C$10*30/360,"")</f>
        <v>2411.036418001318</v>
      </c>
      <c r="J201" s="16"/>
      <c r="K201" s="17">
        <f t="shared" si="18"/>
        <v>-169251.18483412242</v>
      </c>
      <c r="L201" s="17">
        <f t="shared" si="14"/>
        <v>-1819.9052132701422</v>
      </c>
      <c r="M201" s="19">
        <f>IF(A201&gt;0,K201*'Step Up Feature'!$H$16*30/360,"")</f>
        <v>0</v>
      </c>
      <c r="N201" s="16">
        <f>IF(COUNT($A$23:A200)&gt;='Step Up Feature'!$C$8,0,'Step Up Feature'!A200+1)</f>
        <v>179</v>
      </c>
      <c r="O201" s="17">
        <f t="shared" si="19"/>
        <v>-169251.18483412242</v>
      </c>
      <c r="P201" s="17">
        <f t="shared" si="20"/>
        <v>-1819.9052132701422</v>
      </c>
      <c r="Q201" s="19">
        <f t="shared" si="15"/>
        <v>0</v>
      </c>
      <c r="R201" s="16"/>
      <c r="Z201" s="3">
        <v>223</v>
      </c>
      <c r="AA201" s="6">
        <v>3.7499999999999999E-2</v>
      </c>
      <c r="AB201" s="6">
        <v>0.05</v>
      </c>
      <c r="AC201" s="6">
        <v>3.9899999999999998E-2</v>
      </c>
    </row>
    <row r="202" spans="1:29" x14ac:dyDescent="0.25">
      <c r="A202" s="5">
        <f>IF(COUNT($A$23:A201)&gt;='Step Up Feature'!$C$8,0,'Step Up Feature'!A201+1)</f>
        <v>180</v>
      </c>
      <c r="B202" s="15"/>
      <c r="C202" s="17">
        <f t="shared" si="16"/>
        <v>952843.50059680117</v>
      </c>
      <c r="D202" s="17">
        <f>IF(A202&gt;0,'Step Up Feature'!$C$13,"")</f>
        <v>13000</v>
      </c>
      <c r="E202" s="17">
        <f>IF(A202&gt;0,C202*'Step Up Feature'!$C$10*30/360,"")</f>
        <v>4856.1232843914977</v>
      </c>
      <c r="F202" s="16"/>
      <c r="G202" s="17">
        <f t="shared" si="17"/>
        <v>469092.18490919314</v>
      </c>
      <c r="H202" s="17">
        <f>IF(A202&gt;0,'Step Up Feature'!$D$13,"")</f>
        <v>6400</v>
      </c>
      <c r="I202" s="17">
        <f>IF(A202&gt;0,G202*'Step Up Feature'!$C$10*30/360,"")</f>
        <v>2390.7068477004232</v>
      </c>
      <c r="J202" s="16"/>
      <c r="K202" s="17">
        <f t="shared" si="18"/>
        <v>-167431.27962085229</v>
      </c>
      <c r="L202" s="17">
        <f t="shared" si="14"/>
        <v>-1819.9052132701422</v>
      </c>
      <c r="M202" s="19">
        <f>IF(A202&gt;0,K202*'Step Up Feature'!$H$16*30/360,"")</f>
        <v>0</v>
      </c>
      <c r="N202" s="16">
        <f>IF(COUNT($A$23:A201)&gt;='Step Up Feature'!$C$8,0,'Step Up Feature'!A201+1)</f>
        <v>180</v>
      </c>
      <c r="O202" s="17">
        <f t="shared" si="19"/>
        <v>-167431.27962085229</v>
      </c>
      <c r="P202" s="17">
        <f t="shared" si="20"/>
        <v>-1819.9052132701422</v>
      </c>
      <c r="Q202" s="19">
        <f t="shared" si="15"/>
        <v>0</v>
      </c>
      <c r="R202" s="16"/>
      <c r="Z202" s="3">
        <v>224</v>
      </c>
      <c r="AA202" s="6">
        <v>3.7499999999999999E-2</v>
      </c>
      <c r="AB202" s="6">
        <v>0.05</v>
      </c>
      <c r="AC202" s="6">
        <v>3.9899999999999998E-2</v>
      </c>
    </row>
    <row r="203" spans="1:29" x14ac:dyDescent="0.25">
      <c r="A203" s="5">
        <f>IF(COUNT($A$23:A202)&gt;='Step Up Feature'!$C$8,0,'Step Up Feature'!A202+1)</f>
        <v>181</v>
      </c>
      <c r="B203" s="15"/>
      <c r="C203" s="17">
        <f t="shared" si="16"/>
        <v>944699.62388119265</v>
      </c>
      <c r="D203" s="17">
        <f>IF(A203&gt;0,'Step Up Feature'!$C$13,"")</f>
        <v>13000</v>
      </c>
      <c r="E203" s="17">
        <f>IF(A203&gt;0,C203*'Step Up Feature'!$C$10*30/360,"")</f>
        <v>4814.6183894962605</v>
      </c>
      <c r="F203" s="16"/>
      <c r="G203" s="17">
        <f t="shared" si="17"/>
        <v>465082.89175689354</v>
      </c>
      <c r="H203" s="17">
        <f>IF(A203&gt;0,'Step Up Feature'!$D$13,"")</f>
        <v>6400</v>
      </c>
      <c r="I203" s="17">
        <f>IF(A203&gt;0,G203*'Step Up Feature'!$C$10*30/360,"")</f>
        <v>2370.2736686750754</v>
      </c>
      <c r="J203" s="16"/>
      <c r="K203" s="17">
        <f t="shared" si="18"/>
        <v>-165611.37440758216</v>
      </c>
      <c r="L203" s="17">
        <f t="shared" si="14"/>
        <v>-1819.9052132701422</v>
      </c>
      <c r="M203" s="19">
        <f>IF(A203&gt;0,K203*'Step Up Feature'!$H$16*30/360,"")</f>
        <v>0</v>
      </c>
      <c r="N203" s="16">
        <f>IF(COUNT($A$23:A202)&gt;='Step Up Feature'!$C$8,0,'Step Up Feature'!A202+1)</f>
        <v>181</v>
      </c>
      <c r="O203" s="17">
        <f t="shared" si="19"/>
        <v>-165611.37440758216</v>
      </c>
      <c r="P203" s="17">
        <f t="shared" si="20"/>
        <v>-1819.9052132701422</v>
      </c>
      <c r="Q203" s="19">
        <f t="shared" si="15"/>
        <v>0</v>
      </c>
      <c r="R203" s="16"/>
      <c r="Z203" s="3">
        <v>225</v>
      </c>
      <c r="AA203" s="6">
        <v>3.7499999999999999E-2</v>
      </c>
      <c r="AB203" s="6">
        <v>0.05</v>
      </c>
      <c r="AC203" s="6">
        <v>3.9899999999999998E-2</v>
      </c>
    </row>
    <row r="204" spans="1:29" x14ac:dyDescent="0.25">
      <c r="A204" s="5">
        <f>IF(COUNT($A$23:A203)&gt;='Step Up Feature'!$C$8,0,'Step Up Feature'!A203+1)</f>
        <v>182</v>
      </c>
      <c r="B204" s="15"/>
      <c r="C204" s="17">
        <f t="shared" si="16"/>
        <v>936514.24227068888</v>
      </c>
      <c r="D204" s="17">
        <f>IF(A204&gt;0,'Step Up Feature'!$C$13,"")</f>
        <v>13000</v>
      </c>
      <c r="E204" s="17">
        <f>IF(A204&gt;0,C204*'Step Up Feature'!$C$10*30/360,"")</f>
        <v>4772.9019668040755</v>
      </c>
      <c r="F204" s="16"/>
      <c r="G204" s="17">
        <f t="shared" si="17"/>
        <v>461053.16542556864</v>
      </c>
      <c r="H204" s="17">
        <f>IF(A204&gt;0,'Step Up Feature'!$D$13,"")</f>
        <v>6400</v>
      </c>
      <c r="I204" s="17">
        <f>IF(A204&gt;0,G204*'Step Up Feature'!$C$10*30/360,"")</f>
        <v>2349.7363528881538</v>
      </c>
      <c r="J204" s="16"/>
      <c r="K204" s="17">
        <f t="shared" si="18"/>
        <v>-163791.46919431203</v>
      </c>
      <c r="L204" s="17">
        <f t="shared" si="14"/>
        <v>-1819.9052132701422</v>
      </c>
      <c r="M204" s="19">
        <f>IF(A204&gt;0,K204*'Step Up Feature'!$H$16*30/360,"")</f>
        <v>0</v>
      </c>
      <c r="N204" s="16">
        <f>IF(COUNT($A$23:A203)&gt;='Step Up Feature'!$C$8,0,'Step Up Feature'!A203+1)</f>
        <v>182</v>
      </c>
      <c r="O204" s="17">
        <f t="shared" si="19"/>
        <v>-163791.46919431203</v>
      </c>
      <c r="P204" s="17">
        <f t="shared" si="20"/>
        <v>-1819.9052132701422</v>
      </c>
      <c r="Q204" s="19">
        <f t="shared" si="15"/>
        <v>0</v>
      </c>
      <c r="R204" s="16"/>
      <c r="Z204" s="3">
        <v>226</v>
      </c>
      <c r="AA204" s="6">
        <v>3.7499999999999999E-2</v>
      </c>
      <c r="AB204" s="6">
        <v>0.05</v>
      </c>
      <c r="AC204" s="6">
        <v>3.9899999999999998E-2</v>
      </c>
    </row>
    <row r="205" spans="1:29" x14ac:dyDescent="0.25">
      <c r="A205" s="5">
        <f>IF(COUNT($A$23:A204)&gt;='Step Up Feature'!$C$8,0,'Step Up Feature'!A204+1)</f>
        <v>183</v>
      </c>
      <c r="B205" s="15"/>
      <c r="C205" s="17">
        <f t="shared" si="16"/>
        <v>928287.14423749293</v>
      </c>
      <c r="D205" s="17">
        <f>IF(A205&gt;0,'Step Up Feature'!$C$13,"")</f>
        <v>13000</v>
      </c>
      <c r="E205" s="17">
        <f>IF(A205&gt;0,C205*'Step Up Feature'!$C$10*30/360,"")</f>
        <v>4730.9729382732085</v>
      </c>
      <c r="F205" s="16"/>
      <c r="G205" s="17">
        <f t="shared" si="17"/>
        <v>457002.90177845681</v>
      </c>
      <c r="H205" s="17">
        <f>IF(A205&gt;0,'Step Up Feature'!$D$13,"")</f>
        <v>6400</v>
      </c>
      <c r="I205" s="17">
        <f>IF(A205&gt;0,G205*'Step Up Feature'!$C$10*30/360,"")</f>
        <v>2329.0943696114191</v>
      </c>
      <c r="J205" s="16"/>
      <c r="K205" s="17">
        <f t="shared" si="18"/>
        <v>-161971.56398104189</v>
      </c>
      <c r="L205" s="17">
        <f t="shared" si="14"/>
        <v>-1819.9052132701422</v>
      </c>
      <c r="M205" s="19">
        <f>IF(A205&gt;0,K205*'Step Up Feature'!$H$16*30/360,"")</f>
        <v>0</v>
      </c>
      <c r="N205" s="16">
        <f>IF(COUNT($A$23:A204)&gt;='Step Up Feature'!$C$8,0,'Step Up Feature'!A204+1)</f>
        <v>183</v>
      </c>
      <c r="O205" s="17">
        <f t="shared" si="19"/>
        <v>-161971.56398104189</v>
      </c>
      <c r="P205" s="17">
        <f t="shared" si="20"/>
        <v>-1819.9052132701422</v>
      </c>
      <c r="Q205" s="19">
        <f t="shared" si="15"/>
        <v>0</v>
      </c>
      <c r="R205" s="16"/>
      <c r="Z205" s="3">
        <v>227</v>
      </c>
      <c r="AA205" s="6">
        <v>3.7499999999999999E-2</v>
      </c>
      <c r="AB205" s="6">
        <v>0.05</v>
      </c>
      <c r="AC205" s="6">
        <v>3.9899999999999998E-2</v>
      </c>
    </row>
    <row r="206" spans="1:29" x14ac:dyDescent="0.25">
      <c r="A206" s="5">
        <f>IF(COUNT($A$23:A205)&gt;='Step Up Feature'!$C$8,0,'Step Up Feature'!A205+1)</f>
        <v>184</v>
      </c>
      <c r="B206" s="15"/>
      <c r="C206" s="17">
        <f t="shared" si="16"/>
        <v>920018.11717576615</v>
      </c>
      <c r="D206" s="17">
        <f>IF(A206&gt;0,'Step Up Feature'!$C$13,"")</f>
        <v>13000</v>
      </c>
      <c r="E206" s="17">
        <f>IF(A206&gt;0,C206*'Step Up Feature'!$C$10*30/360,"")</f>
        <v>4688.8302203677349</v>
      </c>
      <c r="F206" s="16"/>
      <c r="G206" s="17">
        <f t="shared" si="17"/>
        <v>452931.99614806823</v>
      </c>
      <c r="H206" s="17">
        <f>IF(A206&gt;0,'Step Up Feature'!$D$13,"")</f>
        <v>6400</v>
      </c>
      <c r="I206" s="17">
        <f>IF(A206&gt;0,G206*'Step Up Feature'!$C$10*30/360,"")</f>
        <v>2308.3471854118015</v>
      </c>
      <c r="J206" s="16"/>
      <c r="K206" s="17">
        <f t="shared" si="18"/>
        <v>-160151.65876777176</v>
      </c>
      <c r="L206" s="17">
        <f t="shared" si="14"/>
        <v>-1819.9052132701422</v>
      </c>
      <c r="M206" s="19">
        <f>IF(A206&gt;0,K206*'Step Up Feature'!$H$16*30/360,"")</f>
        <v>0</v>
      </c>
      <c r="N206" s="16">
        <f>IF(COUNT($A$23:A205)&gt;='Step Up Feature'!$C$8,0,'Step Up Feature'!A205+1)</f>
        <v>184</v>
      </c>
      <c r="O206" s="17">
        <f t="shared" si="19"/>
        <v>-160151.65876777176</v>
      </c>
      <c r="P206" s="17">
        <f t="shared" si="20"/>
        <v>-1819.9052132701422</v>
      </c>
      <c r="Q206" s="19">
        <f t="shared" si="15"/>
        <v>0</v>
      </c>
      <c r="R206" s="16"/>
      <c r="Z206" s="3">
        <v>228</v>
      </c>
      <c r="AA206" s="6">
        <v>3.7499999999999999E-2</v>
      </c>
      <c r="AB206" s="6">
        <v>0.05</v>
      </c>
      <c r="AC206" s="6">
        <v>3.9899999999999998E-2</v>
      </c>
    </row>
    <row r="207" spans="1:29" x14ac:dyDescent="0.25">
      <c r="A207" s="5">
        <f>IF(COUNT($A$23:A206)&gt;='Step Up Feature'!$C$8,0,'Step Up Feature'!A206+1)</f>
        <v>185</v>
      </c>
      <c r="B207" s="15"/>
      <c r="C207" s="17">
        <f t="shared" si="16"/>
        <v>911706.94739613391</v>
      </c>
      <c r="D207" s="17">
        <f>IF(A207&gt;0,'Step Up Feature'!$C$13,"")</f>
        <v>13000</v>
      </c>
      <c r="E207" s="17">
        <f>IF(A207&gt;0,C207*'Step Up Feature'!$C$10*30/360,"")</f>
        <v>4646.4727240295388</v>
      </c>
      <c r="F207" s="16"/>
      <c r="G207" s="17">
        <f t="shared" si="17"/>
        <v>448840.34333348001</v>
      </c>
      <c r="H207" s="17">
        <f>IF(A207&gt;0,'Step Up Feature'!$D$13,"")</f>
        <v>6400</v>
      </c>
      <c r="I207" s="17">
        <f>IF(A207&gt;0,G207*'Step Up Feature'!$C$10*30/360,"")</f>
        <v>2287.4942641376128</v>
      </c>
      <c r="J207" s="16"/>
      <c r="K207" s="17">
        <f t="shared" si="18"/>
        <v>-158331.75355450163</v>
      </c>
      <c r="L207" s="17">
        <f t="shared" si="14"/>
        <v>-1819.9052132701422</v>
      </c>
      <c r="M207" s="19">
        <f>IF(A207&gt;0,K207*'Step Up Feature'!$H$16*30/360,"")</f>
        <v>0</v>
      </c>
      <c r="N207" s="16">
        <f>IF(COUNT($A$23:A206)&gt;='Step Up Feature'!$C$8,0,'Step Up Feature'!A206+1)</f>
        <v>185</v>
      </c>
      <c r="O207" s="17">
        <f t="shared" si="19"/>
        <v>-158331.75355450163</v>
      </c>
      <c r="P207" s="17">
        <f t="shared" si="20"/>
        <v>-1819.9052132701422</v>
      </c>
      <c r="Q207" s="19">
        <f t="shared" si="15"/>
        <v>0</v>
      </c>
      <c r="R207" s="16"/>
      <c r="Z207" s="3">
        <v>229</v>
      </c>
      <c r="AA207" s="6">
        <v>3.7499999999999999E-2</v>
      </c>
      <c r="AB207" s="6">
        <v>0.05</v>
      </c>
      <c r="AC207" s="6">
        <v>3.9899999999999998E-2</v>
      </c>
    </row>
    <row r="208" spans="1:29" x14ac:dyDescent="0.25">
      <c r="A208" s="5">
        <f>IF(COUNT($A$23:A207)&gt;='Step Up Feature'!$C$8,0,'Step Up Feature'!A207+1)</f>
        <v>186</v>
      </c>
      <c r="B208" s="15"/>
      <c r="C208" s="17">
        <f t="shared" si="16"/>
        <v>903353.42012016347</v>
      </c>
      <c r="D208" s="17">
        <f>IF(A208&gt;0,'Step Up Feature'!$C$13,"")</f>
        <v>13000</v>
      </c>
      <c r="E208" s="17">
        <f>IF(A208&gt;0,C208*'Step Up Feature'!$C$10*30/360,"")</f>
        <v>4603.8993546501688</v>
      </c>
      <c r="F208" s="16"/>
      <c r="G208" s="17">
        <f t="shared" si="17"/>
        <v>444727.83759761765</v>
      </c>
      <c r="H208" s="17">
        <f>IF(A208&gt;0,'Step Up Feature'!$D$13,"")</f>
        <v>6400</v>
      </c>
      <c r="I208" s="17">
        <f>IF(A208&gt;0,G208*'Step Up Feature'!$C$10*30/360,"")</f>
        <v>2266.535066904692</v>
      </c>
      <c r="J208" s="16"/>
      <c r="K208" s="17">
        <f t="shared" si="18"/>
        <v>-156511.8483412315</v>
      </c>
      <c r="L208" s="17">
        <f t="shared" si="14"/>
        <v>-1819.9052132701422</v>
      </c>
      <c r="M208" s="19">
        <f>IF(A208&gt;0,K208*'Step Up Feature'!$H$16*30/360,"")</f>
        <v>0</v>
      </c>
      <c r="N208" s="16">
        <f>IF(COUNT($A$23:A207)&gt;='Step Up Feature'!$C$8,0,'Step Up Feature'!A207+1)</f>
        <v>186</v>
      </c>
      <c r="O208" s="17">
        <f t="shared" si="19"/>
        <v>-156511.8483412315</v>
      </c>
      <c r="P208" s="17">
        <f t="shared" si="20"/>
        <v>-1819.9052132701422</v>
      </c>
      <c r="Q208" s="19">
        <f t="shared" si="15"/>
        <v>0</v>
      </c>
      <c r="R208" s="16"/>
      <c r="Z208" s="3">
        <v>230</v>
      </c>
      <c r="AA208" s="6">
        <v>3.7499999999999999E-2</v>
      </c>
      <c r="AB208" s="6">
        <v>0.05</v>
      </c>
      <c r="AC208" s="6">
        <v>3.9899999999999998E-2</v>
      </c>
    </row>
    <row r="209" spans="1:29" x14ac:dyDescent="0.25">
      <c r="A209" s="5">
        <f>IF(COUNT($A$23:A208)&gt;='Step Up Feature'!$C$8,0,'Step Up Feature'!A208+1)</f>
        <v>187</v>
      </c>
      <c r="B209" s="15"/>
      <c r="C209" s="17">
        <f t="shared" si="16"/>
        <v>894957.31947481364</v>
      </c>
      <c r="D209" s="17">
        <f>IF(A209&gt;0,'Step Up Feature'!$C$13,"")</f>
        <v>13000</v>
      </c>
      <c r="E209" s="17">
        <f>IF(A209&gt;0,C209*'Step Up Feature'!$C$10*30/360,"")</f>
        <v>4561.1090120425524</v>
      </c>
      <c r="F209" s="16"/>
      <c r="G209" s="17">
        <f t="shared" si="17"/>
        <v>440594.37266452232</v>
      </c>
      <c r="H209" s="17">
        <f>IF(A209&gt;0,'Step Up Feature'!$D$13,"")</f>
        <v>6400</v>
      </c>
      <c r="I209" s="17">
        <f>IF(A209&gt;0,G209*'Step Up Feature'!$C$10*30/360,"")</f>
        <v>2245.4690520824806</v>
      </c>
      <c r="J209" s="16"/>
      <c r="K209" s="17">
        <f t="shared" si="18"/>
        <v>-154691.94312796136</v>
      </c>
      <c r="L209" s="17">
        <f t="shared" si="14"/>
        <v>-1819.9052132701422</v>
      </c>
      <c r="M209" s="19">
        <f>IF(A209&gt;0,K209*'Step Up Feature'!$H$16*30/360,"")</f>
        <v>0</v>
      </c>
      <c r="N209" s="16">
        <f>IF(COUNT($A$23:A208)&gt;='Step Up Feature'!$C$8,0,'Step Up Feature'!A208+1)</f>
        <v>187</v>
      </c>
      <c r="O209" s="17">
        <f t="shared" si="19"/>
        <v>-154691.94312796136</v>
      </c>
      <c r="P209" s="17">
        <f t="shared" si="20"/>
        <v>-1819.9052132701422</v>
      </c>
      <c r="Q209" s="19">
        <f t="shared" si="15"/>
        <v>0</v>
      </c>
      <c r="R209" s="16"/>
      <c r="Z209" s="3">
        <v>231</v>
      </c>
      <c r="AA209" s="6">
        <v>3.7499999999999999E-2</v>
      </c>
      <c r="AB209" s="6">
        <v>0.05</v>
      </c>
      <c r="AC209" s="6">
        <v>3.9899999999999998E-2</v>
      </c>
    </row>
    <row r="210" spans="1:29" x14ac:dyDescent="0.25">
      <c r="A210" s="5">
        <f>IF(COUNT($A$23:A209)&gt;='Step Up Feature'!$C$8,0,'Step Up Feature'!A209+1)</f>
        <v>188</v>
      </c>
      <c r="B210" s="15"/>
      <c r="C210" s="17">
        <f t="shared" si="16"/>
        <v>886518.42848685617</v>
      </c>
      <c r="D210" s="17">
        <f>IF(A210&gt;0,'Step Up Feature'!$C$13,"")</f>
        <v>13000</v>
      </c>
      <c r="E210" s="17">
        <f>IF(A210&gt;0,C210*'Step Up Feature'!$C$10*30/360,"")</f>
        <v>4518.1005904125641</v>
      </c>
      <c r="F210" s="16"/>
      <c r="G210" s="17">
        <f t="shared" si="17"/>
        <v>436439.84171660477</v>
      </c>
      <c r="H210" s="17">
        <f>IF(A210&gt;0,'Step Up Feature'!$D$13,"")</f>
        <v>6400</v>
      </c>
      <c r="I210" s="17">
        <f>IF(A210&gt;0,G210*'Step Up Feature'!$C$10*30/360,"")</f>
        <v>2224.2956752800242</v>
      </c>
      <c r="J210" s="16"/>
      <c r="K210" s="17">
        <f t="shared" si="18"/>
        <v>-152872.03791469123</v>
      </c>
      <c r="L210" s="17">
        <f t="shared" si="14"/>
        <v>-1819.9052132701422</v>
      </c>
      <c r="M210" s="19">
        <f>IF(A210&gt;0,K210*'Step Up Feature'!$H$16*30/360,"")</f>
        <v>0</v>
      </c>
      <c r="N210" s="16">
        <f>IF(COUNT($A$23:A209)&gt;='Step Up Feature'!$C$8,0,'Step Up Feature'!A209+1)</f>
        <v>188</v>
      </c>
      <c r="O210" s="17">
        <f t="shared" si="19"/>
        <v>-152872.03791469123</v>
      </c>
      <c r="P210" s="17">
        <f t="shared" si="20"/>
        <v>-1819.9052132701422</v>
      </c>
      <c r="Q210" s="19">
        <f t="shared" si="15"/>
        <v>0</v>
      </c>
      <c r="R210" s="16"/>
      <c r="Z210" s="3">
        <v>232</v>
      </c>
      <c r="AA210" s="6">
        <v>3.7499999999999999E-2</v>
      </c>
      <c r="AB210" s="6">
        <v>0.05</v>
      </c>
      <c r="AC210" s="6">
        <v>3.9899999999999998E-2</v>
      </c>
    </row>
    <row r="211" spans="1:29" x14ac:dyDescent="0.25">
      <c r="A211" s="5">
        <f>IF(COUNT($A$23:A210)&gt;='Step Up Feature'!$C$8,0,'Step Up Feature'!A210+1)</f>
        <v>189</v>
      </c>
      <c r="B211" s="15"/>
      <c r="C211" s="17">
        <f t="shared" si="16"/>
        <v>878036.52907726879</v>
      </c>
      <c r="D211" s="17">
        <f>IF(A211&gt;0,'Step Up Feature'!$C$13,"")</f>
        <v>13000</v>
      </c>
      <c r="E211" s="17">
        <f>IF(A211&gt;0,C211*'Step Up Feature'!$C$10*30/360,"")</f>
        <v>4474.8729783304479</v>
      </c>
      <c r="F211" s="16"/>
      <c r="G211" s="17">
        <f t="shared" si="17"/>
        <v>432264.13739188481</v>
      </c>
      <c r="H211" s="17">
        <f>IF(A211&gt;0,'Step Up Feature'!$D$13,"")</f>
        <v>6400</v>
      </c>
      <c r="I211" s="17">
        <f>IF(A211&gt;0,G211*'Step Up Feature'!$C$10*30/360,"")</f>
        <v>2203.0143893319059</v>
      </c>
      <c r="J211" s="16"/>
      <c r="K211" s="17">
        <f t="shared" si="18"/>
        <v>-151052.1327014211</v>
      </c>
      <c r="L211" s="17">
        <f t="shared" si="14"/>
        <v>-1819.9052132701422</v>
      </c>
      <c r="M211" s="19">
        <f>IF(A211&gt;0,K211*'Step Up Feature'!$H$16*30/360,"")</f>
        <v>0</v>
      </c>
      <c r="N211" s="16">
        <f>IF(COUNT($A$23:A210)&gt;='Step Up Feature'!$C$8,0,'Step Up Feature'!A210+1)</f>
        <v>189</v>
      </c>
      <c r="O211" s="17">
        <f t="shared" si="19"/>
        <v>-151052.1327014211</v>
      </c>
      <c r="P211" s="17">
        <f t="shared" si="20"/>
        <v>-1819.9052132701422</v>
      </c>
      <c r="Q211" s="19">
        <f t="shared" si="15"/>
        <v>0</v>
      </c>
      <c r="R211" s="16"/>
      <c r="Z211" s="3">
        <v>233</v>
      </c>
      <c r="AA211" s="6">
        <v>3.7499999999999999E-2</v>
      </c>
      <c r="AB211" s="6">
        <v>0.05</v>
      </c>
      <c r="AC211" s="6">
        <v>3.9899999999999998E-2</v>
      </c>
    </row>
    <row r="212" spans="1:29" x14ac:dyDescent="0.25">
      <c r="A212" s="5">
        <f>IF(COUNT($A$23:A211)&gt;='Step Up Feature'!$C$8,0,'Step Up Feature'!A211+1)</f>
        <v>190</v>
      </c>
      <c r="B212" s="15"/>
      <c r="C212" s="17">
        <f t="shared" si="16"/>
        <v>869511.40205559926</v>
      </c>
      <c r="D212" s="17">
        <f>IF(A212&gt;0,'Step Up Feature'!$C$13,"")</f>
        <v>13000</v>
      </c>
      <c r="E212" s="17">
        <f>IF(A212&gt;0,C212*'Step Up Feature'!$C$10*30/360,"")</f>
        <v>4431.4250587020988</v>
      </c>
      <c r="F212" s="16"/>
      <c r="G212" s="17">
        <f t="shared" si="17"/>
        <v>428067.15178121673</v>
      </c>
      <c r="H212" s="17">
        <f>IF(A212&gt;0,'Step Up Feature'!$D$13,"")</f>
        <v>6400</v>
      </c>
      <c r="I212" s="17">
        <f>IF(A212&gt;0,G212*'Step Up Feature'!$C$10*30/360,"")</f>
        <v>2181.6246442841034</v>
      </c>
      <c r="J212" s="16"/>
      <c r="K212" s="17">
        <f t="shared" si="18"/>
        <v>-149232.22748815097</v>
      </c>
      <c r="L212" s="17">
        <f t="shared" si="14"/>
        <v>-1819.9052132701422</v>
      </c>
      <c r="M212" s="19">
        <f>IF(A212&gt;0,K212*'Step Up Feature'!$H$16*30/360,"")</f>
        <v>0</v>
      </c>
      <c r="N212" s="16">
        <f>IF(COUNT($A$23:A211)&gt;='Step Up Feature'!$C$8,0,'Step Up Feature'!A211+1)</f>
        <v>190</v>
      </c>
      <c r="O212" s="17">
        <f t="shared" si="19"/>
        <v>-149232.22748815097</v>
      </c>
      <c r="P212" s="17">
        <f t="shared" si="20"/>
        <v>-1819.9052132701422</v>
      </c>
      <c r="Q212" s="19">
        <f t="shared" si="15"/>
        <v>0</v>
      </c>
      <c r="R212" s="16"/>
      <c r="Z212" s="3">
        <v>234</v>
      </c>
      <c r="AA212" s="6">
        <v>3.7499999999999999E-2</v>
      </c>
      <c r="AB212" s="6">
        <v>0.05</v>
      </c>
      <c r="AC212" s="6">
        <v>3.9899999999999998E-2</v>
      </c>
    </row>
    <row r="213" spans="1:29" x14ac:dyDescent="0.25">
      <c r="A213" s="5">
        <f>IF(COUNT($A$23:A212)&gt;='Step Up Feature'!$C$8,0,'Step Up Feature'!A212+1)</f>
        <v>191</v>
      </c>
      <c r="B213" s="15"/>
      <c r="C213" s="17">
        <f t="shared" si="16"/>
        <v>860942.82711430138</v>
      </c>
      <c r="D213" s="17">
        <f>IF(A213&gt;0,'Step Up Feature'!$C$13,"")</f>
        <v>13000</v>
      </c>
      <c r="E213" s="17">
        <f>IF(A213&gt;0,C213*'Step Up Feature'!$C$10*30/360,"")</f>
        <v>4387.7557087401919</v>
      </c>
      <c r="F213" s="16"/>
      <c r="G213" s="17">
        <f t="shared" si="17"/>
        <v>423848.77642550081</v>
      </c>
      <c r="H213" s="17">
        <f>IF(A213&gt;0,'Step Up Feature'!$D$13,"")</f>
        <v>6400</v>
      </c>
      <c r="I213" s="17">
        <f>IF(A213&gt;0,G213*'Step Up Feature'!$C$10*30/360,"")</f>
        <v>2160.1258873797797</v>
      </c>
      <c r="J213" s="16"/>
      <c r="K213" s="17">
        <f t="shared" si="18"/>
        <v>-147412.32227488083</v>
      </c>
      <c r="L213" s="17">
        <f t="shared" si="14"/>
        <v>-1819.9052132701422</v>
      </c>
      <c r="M213" s="19">
        <f>IF(A213&gt;0,K213*'Step Up Feature'!$H$16*30/360,"")</f>
        <v>0</v>
      </c>
      <c r="N213" s="16">
        <f>IF(COUNT($A$23:A212)&gt;='Step Up Feature'!$C$8,0,'Step Up Feature'!A212+1)</f>
        <v>191</v>
      </c>
      <c r="O213" s="17">
        <f t="shared" si="19"/>
        <v>-147412.32227488083</v>
      </c>
      <c r="P213" s="17">
        <f t="shared" si="20"/>
        <v>-1819.9052132701422</v>
      </c>
      <c r="Q213" s="19">
        <f t="shared" si="15"/>
        <v>0</v>
      </c>
      <c r="R213" s="16"/>
      <c r="Z213" s="3">
        <v>235</v>
      </c>
      <c r="AA213" s="6">
        <v>3.7499999999999999E-2</v>
      </c>
      <c r="AB213" s="6">
        <v>0.05</v>
      </c>
      <c r="AC213" s="6">
        <v>3.9899999999999998E-2</v>
      </c>
    </row>
    <row r="214" spans="1:29" x14ac:dyDescent="0.25">
      <c r="A214" s="5">
        <f>IF(COUNT($A$23:A213)&gt;='Step Up Feature'!$C$8,0,'Step Up Feature'!A213+1)</f>
        <v>192</v>
      </c>
      <c r="B214" s="15"/>
      <c r="C214" s="17">
        <f t="shared" si="16"/>
        <v>852330.58282304159</v>
      </c>
      <c r="D214" s="17">
        <f>IF(A214&gt;0,'Step Up Feature'!$C$13,"")</f>
        <v>13000</v>
      </c>
      <c r="E214" s="17">
        <f>IF(A214&gt;0,C214*'Step Up Feature'!$C$10*30/360,"")</f>
        <v>4343.8637999351677</v>
      </c>
      <c r="F214" s="16"/>
      <c r="G214" s="17">
        <f t="shared" si="17"/>
        <v>419608.90231288061</v>
      </c>
      <c r="H214" s="17">
        <f>IF(A214&gt;0,'Step Up Feature'!$D$13,"")</f>
        <v>6400</v>
      </c>
      <c r="I214" s="17">
        <f>IF(A214&gt;0,G214*'Step Up Feature'!$C$10*30/360,"")</f>
        <v>2138.5175630449985</v>
      </c>
      <c r="J214" s="16"/>
      <c r="K214" s="17">
        <f t="shared" si="18"/>
        <v>-145592.4170616107</v>
      </c>
      <c r="L214" s="17">
        <f t="shared" si="14"/>
        <v>-1819.9052132701422</v>
      </c>
      <c r="M214" s="19">
        <f>IF(A214&gt;0,K214*'Step Up Feature'!$H$16*30/360,"")</f>
        <v>0</v>
      </c>
      <c r="N214" s="16">
        <f>IF(COUNT($A$23:A213)&gt;='Step Up Feature'!$C$8,0,'Step Up Feature'!A213+1)</f>
        <v>192</v>
      </c>
      <c r="O214" s="17">
        <f t="shared" si="19"/>
        <v>-145592.4170616107</v>
      </c>
      <c r="P214" s="17">
        <f t="shared" si="20"/>
        <v>-1819.9052132701422</v>
      </c>
      <c r="Q214" s="19">
        <f t="shared" si="15"/>
        <v>0</v>
      </c>
      <c r="R214" s="16"/>
      <c r="Z214" s="3">
        <v>236</v>
      </c>
      <c r="AA214" s="6">
        <v>3.7499999999999999E-2</v>
      </c>
      <c r="AB214" s="6">
        <v>0.05</v>
      </c>
      <c r="AC214" s="6">
        <v>3.9899999999999998E-2</v>
      </c>
    </row>
    <row r="215" spans="1:29" x14ac:dyDescent="0.25">
      <c r="A215" s="5">
        <f>IF(COUNT($A$23:A214)&gt;='Step Up Feature'!$C$8,0,'Step Up Feature'!A214+1)</f>
        <v>193</v>
      </c>
      <c r="B215" s="15"/>
      <c r="C215" s="17">
        <f t="shared" si="16"/>
        <v>843674.4466229768</v>
      </c>
      <c r="D215" s="17">
        <f>IF(A215&gt;0,'Step Up Feature'!$C$13,"")</f>
        <v>13000</v>
      </c>
      <c r="E215" s="17">
        <f>IF(A215&gt;0,C215*'Step Up Feature'!$C$10*30/360,"")</f>
        <v>4299.7481980260709</v>
      </c>
      <c r="F215" s="16"/>
      <c r="G215" s="17">
        <f t="shared" si="17"/>
        <v>415347.41987592564</v>
      </c>
      <c r="H215" s="17">
        <f>IF(A215&gt;0,'Step Up Feature'!$D$13,"")</f>
        <v>6400</v>
      </c>
      <c r="I215" s="17">
        <f>IF(A215&gt;0,G215*'Step Up Feature'!$C$10*30/360,"")</f>
        <v>2116.7991128743665</v>
      </c>
      <c r="J215" s="16"/>
      <c r="K215" s="17">
        <f t="shared" si="18"/>
        <v>-143772.51184834057</v>
      </c>
      <c r="L215" s="17">
        <f t="shared" ref="L215:L278" si="21">IF(A215&gt;0,IF(A215&gt;$C$4,$H$13,$D$13),"")</f>
        <v>-1819.9052132701422</v>
      </c>
      <c r="M215" s="19">
        <f>IF(A215&gt;0,K215*'Step Up Feature'!$H$16*30/360,"")</f>
        <v>0</v>
      </c>
      <c r="N215" s="16">
        <f>IF(COUNT($A$23:A214)&gt;='Step Up Feature'!$C$8,0,'Step Up Feature'!A214+1)</f>
        <v>193</v>
      </c>
      <c r="O215" s="17">
        <f t="shared" si="19"/>
        <v>-143772.51184834057</v>
      </c>
      <c r="P215" s="17">
        <f t="shared" si="20"/>
        <v>-1819.9052132701422</v>
      </c>
      <c r="Q215" s="19">
        <f t="shared" ref="Q215:Q278" si="22">IF(N215&gt;0,O215*$I$16*30/360,"")</f>
        <v>0</v>
      </c>
      <c r="R215" s="16"/>
      <c r="Z215" s="3">
        <v>237</v>
      </c>
      <c r="AA215" s="6">
        <v>3.7499999999999999E-2</v>
      </c>
      <c r="AB215" s="6">
        <v>0.05</v>
      </c>
      <c r="AC215" s="6">
        <v>3.9899999999999998E-2</v>
      </c>
    </row>
    <row r="216" spans="1:29" x14ac:dyDescent="0.25">
      <c r="A216" s="5">
        <f>IF(COUNT($A$23:A215)&gt;='Step Up Feature'!$C$8,0,'Step Up Feature'!A215+1)</f>
        <v>194</v>
      </c>
      <c r="B216" s="15"/>
      <c r="C216" s="17">
        <f t="shared" ref="C216:C279" si="23">IF(A216&gt;0,C215-D215+E215,"")</f>
        <v>834974.19482100289</v>
      </c>
      <c r="D216" s="17">
        <f>IF(A216&gt;0,'Step Up Feature'!$C$13,"")</f>
        <v>13000</v>
      </c>
      <c r="E216" s="17">
        <f>IF(A216&gt;0,C216*'Step Up Feature'!$C$10*30/360,"")</f>
        <v>4255.4077629712356</v>
      </c>
      <c r="F216" s="16"/>
      <c r="G216" s="17">
        <f t="shared" ref="G216:G279" si="24">IF(A216&gt;0,G215-H215+I215,"")</f>
        <v>411064.21898880001</v>
      </c>
      <c r="H216" s="17">
        <f>IF(A216&gt;0,'Step Up Feature'!$D$13,"")</f>
        <v>6400</v>
      </c>
      <c r="I216" s="17">
        <f>IF(A216&gt;0,G216*'Step Up Feature'!$C$10*30/360,"")</f>
        <v>2094.969975616601</v>
      </c>
      <c r="J216" s="16"/>
      <c r="K216" s="17">
        <f t="shared" ref="K216:K279" si="25">IF(A216&gt;0,K215-L215+M215,"")</f>
        <v>-141952.60663507044</v>
      </c>
      <c r="L216" s="17">
        <f t="shared" si="21"/>
        <v>-1819.9052132701422</v>
      </c>
      <c r="M216" s="19">
        <f>IF(A216&gt;0,K216*'Step Up Feature'!$H$16*30/360,"")</f>
        <v>0</v>
      </c>
      <c r="N216" s="16">
        <f>IF(COUNT($A$23:A215)&gt;='Step Up Feature'!$C$8,0,'Step Up Feature'!A215+1)</f>
        <v>194</v>
      </c>
      <c r="O216" s="17">
        <f t="shared" ref="O216:O279" si="26">IF(N216&gt;0,O215-P215+Q215,"")</f>
        <v>-141952.60663507044</v>
      </c>
      <c r="P216" s="17">
        <f t="shared" ref="P216:P279" si="27">IF(N216&gt;0,IF(N216&gt;$C$4,$I$13,$D$13),"")</f>
        <v>-1819.9052132701422</v>
      </c>
      <c r="Q216" s="19">
        <f t="shared" si="22"/>
        <v>0</v>
      </c>
      <c r="R216" s="16"/>
      <c r="Z216" s="3">
        <v>238</v>
      </c>
      <c r="AA216" s="6">
        <v>3.7499999999999999E-2</v>
      </c>
      <c r="AB216" s="6">
        <v>0.05</v>
      </c>
      <c r="AC216" s="6">
        <v>3.9899999999999998E-2</v>
      </c>
    </row>
    <row r="217" spans="1:29" x14ac:dyDescent="0.25">
      <c r="A217" s="5">
        <f>IF(COUNT($A$23:A216)&gt;='Step Up Feature'!$C$8,0,'Step Up Feature'!A216+1)</f>
        <v>195</v>
      </c>
      <c r="B217" s="15"/>
      <c r="C217" s="17">
        <f t="shared" si="23"/>
        <v>826229.60258397413</v>
      </c>
      <c r="D217" s="17">
        <f>IF(A217&gt;0,'Step Up Feature'!$C$13,"")</f>
        <v>13000</v>
      </c>
      <c r="E217" s="17">
        <f>IF(A217&gt;0,C217*'Step Up Feature'!$C$10*30/360,"")</f>
        <v>4210.841348918826</v>
      </c>
      <c r="F217" s="16"/>
      <c r="G217" s="17">
        <f t="shared" si="24"/>
        <v>406759.18896441662</v>
      </c>
      <c r="H217" s="17">
        <f>IF(A217&gt;0,'Step Up Feature'!$D$13,"")</f>
        <v>6400</v>
      </c>
      <c r="I217" s="17">
        <f>IF(A217&gt;0,G217*'Step Up Feature'!$C$10*30/360,"")</f>
        <v>2073.0295871600301</v>
      </c>
      <c r="J217" s="16"/>
      <c r="K217" s="17">
        <f t="shared" si="25"/>
        <v>-140132.7014218003</v>
      </c>
      <c r="L217" s="17">
        <f t="shared" si="21"/>
        <v>-1819.9052132701422</v>
      </c>
      <c r="M217" s="19">
        <f>IF(A217&gt;0,K217*'Step Up Feature'!$H$16*30/360,"")</f>
        <v>0</v>
      </c>
      <c r="N217" s="16">
        <f>IF(COUNT($A$23:A216)&gt;='Step Up Feature'!$C$8,0,'Step Up Feature'!A216+1)</f>
        <v>195</v>
      </c>
      <c r="O217" s="17">
        <f t="shared" si="26"/>
        <v>-140132.7014218003</v>
      </c>
      <c r="P217" s="17">
        <f t="shared" si="27"/>
        <v>-1819.9052132701422</v>
      </c>
      <c r="Q217" s="19">
        <f t="shared" si="22"/>
        <v>0</v>
      </c>
      <c r="R217" s="16"/>
      <c r="Z217" s="3">
        <v>239</v>
      </c>
      <c r="AA217" s="6">
        <v>3.7499999999999999E-2</v>
      </c>
      <c r="AB217" s="6">
        <v>0.05</v>
      </c>
      <c r="AC217" s="6">
        <v>3.9899999999999998E-2</v>
      </c>
    </row>
    <row r="218" spans="1:29" x14ac:dyDescent="0.25">
      <c r="A218" s="5">
        <f>IF(COUNT($A$23:A217)&gt;='Step Up Feature'!$C$8,0,'Step Up Feature'!A217+1)</f>
        <v>196</v>
      </c>
      <c r="B218" s="15"/>
      <c r="C218" s="17">
        <f t="shared" si="23"/>
        <v>817440.44393289299</v>
      </c>
      <c r="D218" s="17">
        <f>IF(A218&gt;0,'Step Up Feature'!$C$13,"")</f>
        <v>13000</v>
      </c>
      <c r="E218" s="17">
        <f>IF(A218&gt;0,C218*'Step Up Feature'!$C$10*30/360,"")</f>
        <v>4166.0478041772249</v>
      </c>
      <c r="F218" s="16"/>
      <c r="G218" s="17">
        <f t="shared" si="24"/>
        <v>402432.21855157666</v>
      </c>
      <c r="H218" s="17">
        <f>IF(A218&gt;0,'Step Up Feature'!$D$13,"")</f>
        <v>6400</v>
      </c>
      <c r="I218" s="17">
        <f>IF(A218&gt;0,G218*'Step Up Feature'!$C$10*30/360,"")</f>
        <v>2050.9773805180116</v>
      </c>
      <c r="J218" s="16"/>
      <c r="K218" s="17">
        <f t="shared" si="25"/>
        <v>-138312.79620853017</v>
      </c>
      <c r="L218" s="17">
        <f t="shared" si="21"/>
        <v>-1819.9052132701422</v>
      </c>
      <c r="M218" s="19">
        <f>IF(A218&gt;0,K218*'Step Up Feature'!$H$16*30/360,"")</f>
        <v>0</v>
      </c>
      <c r="N218" s="16">
        <f>IF(COUNT($A$23:A217)&gt;='Step Up Feature'!$C$8,0,'Step Up Feature'!A217+1)</f>
        <v>196</v>
      </c>
      <c r="O218" s="17">
        <f t="shared" si="26"/>
        <v>-138312.79620853017</v>
      </c>
      <c r="P218" s="17">
        <f t="shared" si="27"/>
        <v>-1819.9052132701422</v>
      </c>
      <c r="Q218" s="19">
        <f t="shared" si="22"/>
        <v>0</v>
      </c>
      <c r="R218" s="16"/>
      <c r="Z218" s="3">
        <v>240</v>
      </c>
      <c r="AA218" s="6">
        <v>3.7499999999999999E-2</v>
      </c>
      <c r="AB218" s="6">
        <v>0.05</v>
      </c>
      <c r="AC218" s="6">
        <v>3.9899999999999998E-2</v>
      </c>
    </row>
    <row r="219" spans="1:29" x14ac:dyDescent="0.25">
      <c r="A219" s="5">
        <f>IF(COUNT($A$23:A218)&gt;='Step Up Feature'!$C$8,0,'Step Up Feature'!A218+1)</f>
        <v>197</v>
      </c>
      <c r="B219" s="15"/>
      <c r="C219" s="17">
        <f t="shared" si="23"/>
        <v>808606.49173707026</v>
      </c>
      <c r="D219" s="17">
        <f>IF(A219&gt;0,'Step Up Feature'!$C$13,"")</f>
        <v>13000</v>
      </c>
      <c r="E219" s="17">
        <f>IF(A219&gt;0,C219*'Step Up Feature'!$C$10*30/360,"")</f>
        <v>4121.0259711852741</v>
      </c>
      <c r="F219" s="16"/>
      <c r="G219" s="17">
        <f t="shared" si="24"/>
        <v>398083.19593209465</v>
      </c>
      <c r="H219" s="17">
        <f>IF(A219&gt;0,'Step Up Feature'!$D$13,"")</f>
        <v>6400</v>
      </c>
      <c r="I219" s="17">
        <f>IF(A219&gt;0,G219*'Step Up Feature'!$C$10*30/360,"")</f>
        <v>2028.8127858142809</v>
      </c>
      <c r="J219" s="16"/>
      <c r="K219" s="17">
        <f t="shared" si="25"/>
        <v>-136492.89099526004</v>
      </c>
      <c r="L219" s="17">
        <f t="shared" si="21"/>
        <v>-1819.9052132701422</v>
      </c>
      <c r="M219" s="19">
        <f>IF(A219&gt;0,K219*'Step Up Feature'!$H$16*30/360,"")</f>
        <v>0</v>
      </c>
      <c r="N219" s="16">
        <f>IF(COUNT($A$23:A218)&gt;='Step Up Feature'!$C$8,0,'Step Up Feature'!A218+1)</f>
        <v>197</v>
      </c>
      <c r="O219" s="17">
        <f t="shared" si="26"/>
        <v>-136492.89099526004</v>
      </c>
      <c r="P219" s="17">
        <f t="shared" si="27"/>
        <v>-1819.9052132701422</v>
      </c>
      <c r="Q219" s="19">
        <f t="shared" si="22"/>
        <v>0</v>
      </c>
      <c r="R219" s="16"/>
      <c r="Z219" s="3">
        <v>241</v>
      </c>
      <c r="AA219" s="6">
        <v>3.7499999999999999E-2</v>
      </c>
      <c r="AB219" s="6" t="s">
        <v>33</v>
      </c>
      <c r="AC219" s="6">
        <v>3.9899999999999998E-2</v>
      </c>
    </row>
    <row r="220" spans="1:29" x14ac:dyDescent="0.25">
      <c r="A220" s="5">
        <f>IF(COUNT($A$23:A219)&gt;='Step Up Feature'!$C$8,0,'Step Up Feature'!A219+1)</f>
        <v>198</v>
      </c>
      <c r="B220" s="15"/>
      <c r="C220" s="17">
        <f t="shared" si="23"/>
        <v>799727.51770825556</v>
      </c>
      <c r="D220" s="17">
        <f>IF(A220&gt;0,'Step Up Feature'!$C$13,"")</f>
        <v>13000</v>
      </c>
      <c r="E220" s="17">
        <f>IF(A220&gt;0,C220*'Step Up Feature'!$C$10*30/360,"")</f>
        <v>4075.7746864823521</v>
      </c>
      <c r="F220" s="16"/>
      <c r="G220" s="17">
        <f t="shared" si="24"/>
        <v>393712.00871790893</v>
      </c>
      <c r="H220" s="17">
        <f>IF(A220&gt;0,'Step Up Feature'!$D$13,"")</f>
        <v>6400</v>
      </c>
      <c r="I220" s="17">
        <f>IF(A220&gt;0,G220*'Step Up Feature'!$C$10*30/360,"")</f>
        <v>2006.535230268227</v>
      </c>
      <c r="J220" s="16"/>
      <c r="K220" s="17">
        <f t="shared" si="25"/>
        <v>-134672.9857819899</v>
      </c>
      <c r="L220" s="17">
        <f t="shared" si="21"/>
        <v>-1819.9052132701422</v>
      </c>
      <c r="M220" s="19">
        <f>IF(A220&gt;0,K220*'Step Up Feature'!$H$16*30/360,"")</f>
        <v>0</v>
      </c>
      <c r="N220" s="16">
        <f>IF(COUNT($A$23:A219)&gt;='Step Up Feature'!$C$8,0,'Step Up Feature'!A219+1)</f>
        <v>198</v>
      </c>
      <c r="O220" s="17">
        <f t="shared" si="26"/>
        <v>-134672.9857819899</v>
      </c>
      <c r="P220" s="17">
        <f t="shared" si="27"/>
        <v>-1819.9052132701422</v>
      </c>
      <c r="Q220" s="19">
        <f t="shared" si="22"/>
        <v>0</v>
      </c>
      <c r="R220" s="16"/>
      <c r="Z220" s="3">
        <v>242</v>
      </c>
      <c r="AA220" s="6">
        <v>3.7499999999999999E-2</v>
      </c>
      <c r="AB220" s="6" t="s">
        <v>33</v>
      </c>
      <c r="AC220" s="6">
        <v>3.9899999999999998E-2</v>
      </c>
    </row>
    <row r="221" spans="1:29" x14ac:dyDescent="0.25">
      <c r="A221" s="5">
        <f>IF(COUNT($A$23:A220)&gt;='Step Up Feature'!$C$8,0,'Step Up Feature'!A220+1)</f>
        <v>199</v>
      </c>
      <c r="B221" s="15"/>
      <c r="C221" s="17">
        <f t="shared" si="23"/>
        <v>790803.29239473795</v>
      </c>
      <c r="D221" s="17">
        <f>IF(A221&gt;0,'Step Up Feature'!$C$13,"")</f>
        <v>13000</v>
      </c>
      <c r="E221" s="17">
        <f>IF(A221&gt;0,C221*'Step Up Feature'!$C$10*30/360,"")</f>
        <v>4030.2927806783182</v>
      </c>
      <c r="F221" s="16"/>
      <c r="G221" s="17">
        <f t="shared" si="24"/>
        <v>389318.54394817713</v>
      </c>
      <c r="H221" s="17">
        <f>IF(A221&gt;0,'Step Up Feature'!$D$13,"")</f>
        <v>6400</v>
      </c>
      <c r="I221" s="17">
        <f>IF(A221&gt;0,G221*'Step Up Feature'!$C$10*30/360,"")</f>
        <v>1984.1441381800873</v>
      </c>
      <c r="J221" s="16"/>
      <c r="K221" s="17">
        <f t="shared" si="25"/>
        <v>-132853.08056871977</v>
      </c>
      <c r="L221" s="17">
        <f t="shared" si="21"/>
        <v>-1819.9052132701422</v>
      </c>
      <c r="M221" s="19">
        <f>IF(A221&gt;0,K221*'Step Up Feature'!$H$16*30/360,"")</f>
        <v>0</v>
      </c>
      <c r="N221" s="16">
        <f>IF(COUNT($A$23:A220)&gt;='Step Up Feature'!$C$8,0,'Step Up Feature'!A220+1)</f>
        <v>199</v>
      </c>
      <c r="O221" s="17">
        <f t="shared" si="26"/>
        <v>-132853.08056871977</v>
      </c>
      <c r="P221" s="17">
        <f t="shared" si="27"/>
        <v>-1819.9052132701422</v>
      </c>
      <c r="Q221" s="19">
        <f t="shared" si="22"/>
        <v>0</v>
      </c>
      <c r="R221" s="16"/>
      <c r="Z221" s="3">
        <v>243</v>
      </c>
      <c r="AA221" s="6">
        <v>3.7499999999999999E-2</v>
      </c>
      <c r="AB221" s="6" t="s">
        <v>33</v>
      </c>
      <c r="AC221" s="6">
        <v>3.9899999999999998E-2</v>
      </c>
    </row>
    <row r="222" spans="1:29" x14ac:dyDescent="0.25">
      <c r="A222" s="5">
        <f>IF(COUNT($A$23:A221)&gt;='Step Up Feature'!$C$8,0,'Step Up Feature'!A221+1)</f>
        <v>200</v>
      </c>
      <c r="B222" s="15"/>
      <c r="C222" s="17">
        <f t="shared" si="23"/>
        <v>781833.58517541632</v>
      </c>
      <c r="D222" s="17">
        <f>IF(A222&gt;0,'Step Up Feature'!$C$13,"")</f>
        <v>13000</v>
      </c>
      <c r="E222" s="17">
        <f>IF(A222&gt;0,C222*'Step Up Feature'!$C$10*30/360,"")</f>
        <v>3984.5790784232895</v>
      </c>
      <c r="F222" s="16"/>
      <c r="G222" s="17">
        <f t="shared" si="24"/>
        <v>384902.6880863572</v>
      </c>
      <c r="H222" s="17">
        <f>IF(A222&gt;0,'Step Up Feature'!$D$13,"")</f>
        <v>6400</v>
      </c>
      <c r="I222" s="17">
        <f>IF(A222&gt;0,G222*'Step Up Feature'!$C$10*30/360,"")</f>
        <v>1961.6389309160725</v>
      </c>
      <c r="J222" s="16"/>
      <c r="K222" s="17">
        <f t="shared" si="25"/>
        <v>-131033.17535544962</v>
      </c>
      <c r="L222" s="17">
        <f t="shared" si="21"/>
        <v>-1819.9052132701422</v>
      </c>
      <c r="M222" s="19">
        <f>IF(A222&gt;0,K222*'Step Up Feature'!$H$16*30/360,"")</f>
        <v>0</v>
      </c>
      <c r="N222" s="16">
        <f>IF(COUNT($A$23:A221)&gt;='Step Up Feature'!$C$8,0,'Step Up Feature'!A221+1)</f>
        <v>200</v>
      </c>
      <c r="O222" s="17">
        <f t="shared" si="26"/>
        <v>-131033.17535544962</v>
      </c>
      <c r="P222" s="17">
        <f t="shared" si="27"/>
        <v>-1819.9052132701422</v>
      </c>
      <c r="Q222" s="19">
        <f t="shared" si="22"/>
        <v>0</v>
      </c>
      <c r="R222" s="16"/>
      <c r="Z222" s="3">
        <v>244</v>
      </c>
      <c r="AA222" s="6">
        <v>3.7499999999999999E-2</v>
      </c>
      <c r="AB222" s="6" t="s">
        <v>33</v>
      </c>
      <c r="AC222" s="6">
        <v>3.9899999999999998E-2</v>
      </c>
    </row>
    <row r="223" spans="1:29" x14ac:dyDescent="0.25">
      <c r="A223" s="5">
        <f>IF(COUNT($A$23:A222)&gt;='Step Up Feature'!$C$8,0,'Step Up Feature'!A222+1)</f>
        <v>201</v>
      </c>
      <c r="B223" s="15"/>
      <c r="C223" s="17">
        <f t="shared" si="23"/>
        <v>772818.16425383964</v>
      </c>
      <c r="D223" s="17">
        <f>IF(A223&gt;0,'Step Up Feature'!$C$13,"")</f>
        <v>13000</v>
      </c>
      <c r="E223" s="17">
        <f>IF(A223&gt;0,C223*'Step Up Feature'!$C$10*30/360,"")</f>
        <v>3938.6323983772604</v>
      </c>
      <c r="F223" s="16"/>
      <c r="G223" s="17">
        <f t="shared" si="24"/>
        <v>380464.32701727329</v>
      </c>
      <c r="H223" s="17">
        <f>IF(A223&gt;0,'Step Up Feature'!$D$13,"")</f>
        <v>6400</v>
      </c>
      <c r="I223" s="17">
        <f>IF(A223&gt;0,G223*'Step Up Feature'!$C$10*30/360,"")</f>
        <v>1939.0190268934123</v>
      </c>
      <c r="J223" s="16"/>
      <c r="K223" s="17">
        <f t="shared" si="25"/>
        <v>-129213.27014217948</v>
      </c>
      <c r="L223" s="17">
        <f t="shared" si="21"/>
        <v>-1819.9052132701422</v>
      </c>
      <c r="M223" s="19">
        <f>IF(A223&gt;0,K223*'Step Up Feature'!$H$16*30/360,"")</f>
        <v>0</v>
      </c>
      <c r="N223" s="16">
        <f>IF(COUNT($A$23:A222)&gt;='Step Up Feature'!$C$8,0,'Step Up Feature'!A222+1)</f>
        <v>201</v>
      </c>
      <c r="O223" s="17">
        <f t="shared" si="26"/>
        <v>-129213.27014217948</v>
      </c>
      <c r="P223" s="17">
        <f t="shared" si="27"/>
        <v>-1819.9052132701422</v>
      </c>
      <c r="Q223" s="19">
        <f t="shared" si="22"/>
        <v>0</v>
      </c>
      <c r="R223" s="16"/>
      <c r="Z223" s="3">
        <v>245</v>
      </c>
      <c r="AA223" s="6">
        <v>3.7499999999999999E-2</v>
      </c>
      <c r="AB223" s="6" t="s">
        <v>33</v>
      </c>
      <c r="AC223" s="6">
        <v>3.9899999999999998E-2</v>
      </c>
    </row>
    <row r="224" spans="1:29" x14ac:dyDescent="0.25">
      <c r="A224" s="5">
        <f>IF(COUNT($A$23:A223)&gt;='Step Up Feature'!$C$8,0,'Step Up Feature'!A223+1)</f>
        <v>202</v>
      </c>
      <c r="B224" s="15"/>
      <c r="C224" s="17">
        <f t="shared" si="23"/>
        <v>763756.79665221693</v>
      </c>
      <c r="D224" s="17">
        <f>IF(A224&gt;0,'Step Up Feature'!$C$13,"")</f>
        <v>13000</v>
      </c>
      <c r="E224" s="17">
        <f>IF(A224&gt;0,C224*'Step Up Feature'!$C$10*30/360,"")</f>
        <v>3892.4515531795864</v>
      </c>
      <c r="F224" s="16"/>
      <c r="G224" s="17">
        <f t="shared" si="24"/>
        <v>376003.34604416671</v>
      </c>
      <c r="H224" s="17">
        <f>IF(A224&gt;0,'Step Up Feature'!$D$13,"")</f>
        <v>6400</v>
      </c>
      <c r="I224" s="17">
        <f>IF(A224&gt;0,G224*'Step Up Feature'!$C$10*30/360,"")</f>
        <v>1916.2838415653264</v>
      </c>
      <c r="J224" s="16"/>
      <c r="K224" s="17">
        <f t="shared" si="25"/>
        <v>-127393.36492890933</v>
      </c>
      <c r="L224" s="17">
        <f t="shared" si="21"/>
        <v>-1819.9052132701422</v>
      </c>
      <c r="M224" s="19">
        <f>IF(A224&gt;0,K224*'Step Up Feature'!$H$16*30/360,"")</f>
        <v>0</v>
      </c>
      <c r="N224" s="16">
        <f>IF(COUNT($A$23:A223)&gt;='Step Up Feature'!$C$8,0,'Step Up Feature'!A223+1)</f>
        <v>202</v>
      </c>
      <c r="O224" s="17">
        <f t="shared" si="26"/>
        <v>-127393.36492890933</v>
      </c>
      <c r="P224" s="17">
        <f t="shared" si="27"/>
        <v>-1819.9052132701422</v>
      </c>
      <c r="Q224" s="19">
        <f t="shared" si="22"/>
        <v>0</v>
      </c>
      <c r="R224" s="16"/>
      <c r="Z224" s="3">
        <v>246</v>
      </c>
      <c r="AA224" s="6">
        <v>3.7499999999999999E-2</v>
      </c>
      <c r="AB224" s="6" t="s">
        <v>33</v>
      </c>
      <c r="AC224" s="6">
        <v>3.9899999999999998E-2</v>
      </c>
    </row>
    <row r="225" spans="1:29" x14ac:dyDescent="0.25">
      <c r="A225" s="5">
        <f>IF(COUNT($A$23:A224)&gt;='Step Up Feature'!$C$8,0,'Step Up Feature'!A224+1)</f>
        <v>203</v>
      </c>
      <c r="B225" s="15"/>
      <c r="C225" s="17">
        <f t="shared" si="23"/>
        <v>754649.24820539646</v>
      </c>
      <c r="D225" s="17">
        <f>IF(A225&gt;0,'Step Up Feature'!$C$13,"")</f>
        <v>13000</v>
      </c>
      <c r="E225" s="17">
        <f>IF(A225&gt;0,C225*'Step Up Feature'!$C$10*30/360,"")</f>
        <v>3846.0353494182896</v>
      </c>
      <c r="F225" s="16"/>
      <c r="G225" s="17">
        <f t="shared" si="24"/>
        <v>371519.62988573202</v>
      </c>
      <c r="H225" s="17">
        <f>IF(A225&gt;0,'Step Up Feature'!$D$13,"")</f>
        <v>6400</v>
      </c>
      <c r="I225" s="17">
        <f>IF(A225&gt;0,G225*'Step Up Feature'!$C$10*30/360,"")</f>
        <v>1893.432787405919</v>
      </c>
      <c r="J225" s="16"/>
      <c r="K225" s="17">
        <f t="shared" si="25"/>
        <v>-125573.45971563918</v>
      </c>
      <c r="L225" s="17">
        <f t="shared" si="21"/>
        <v>-1819.9052132701422</v>
      </c>
      <c r="M225" s="19">
        <f>IF(A225&gt;0,K225*'Step Up Feature'!$H$16*30/360,"")</f>
        <v>0</v>
      </c>
      <c r="N225" s="16">
        <f>IF(COUNT($A$23:A224)&gt;='Step Up Feature'!$C$8,0,'Step Up Feature'!A224+1)</f>
        <v>203</v>
      </c>
      <c r="O225" s="17">
        <f t="shared" si="26"/>
        <v>-125573.45971563918</v>
      </c>
      <c r="P225" s="17">
        <f t="shared" si="27"/>
        <v>-1819.9052132701422</v>
      </c>
      <c r="Q225" s="19">
        <f t="shared" si="22"/>
        <v>0</v>
      </c>
      <c r="R225" s="16"/>
      <c r="Z225" s="3">
        <v>247</v>
      </c>
      <c r="AA225" s="6">
        <v>3.7499999999999999E-2</v>
      </c>
      <c r="AB225" s="6" t="s">
        <v>33</v>
      </c>
      <c r="AC225" s="6">
        <v>3.9899999999999998E-2</v>
      </c>
    </row>
    <row r="226" spans="1:29" x14ac:dyDescent="0.25">
      <c r="A226" s="5">
        <f>IF(COUNT($A$23:A225)&gt;='Step Up Feature'!$C$8,0,'Step Up Feature'!A225+1)</f>
        <v>204</v>
      </c>
      <c r="B226" s="15"/>
      <c r="C226" s="17">
        <f t="shared" si="23"/>
        <v>745495.28355481476</v>
      </c>
      <c r="D226" s="17">
        <f>IF(A226&gt;0,'Step Up Feature'!$C$13,"")</f>
        <v>13000</v>
      </c>
      <c r="E226" s="17">
        <f>IF(A226&gt;0,C226*'Step Up Feature'!$C$10*30/360,"")</f>
        <v>3799.3825875992247</v>
      </c>
      <c r="F226" s="16"/>
      <c r="G226" s="17">
        <f t="shared" si="24"/>
        <v>367013.06267313793</v>
      </c>
      <c r="H226" s="17">
        <f>IF(A226&gt;0,'Step Up Feature'!$D$13,"")</f>
        <v>6400</v>
      </c>
      <c r="I226" s="17">
        <f>IF(A226&gt;0,G226*'Step Up Feature'!$C$10*30/360,"")</f>
        <v>1870.4652738949947</v>
      </c>
      <c r="J226" s="16"/>
      <c r="K226" s="17">
        <f t="shared" si="25"/>
        <v>-123753.55450236904</v>
      </c>
      <c r="L226" s="17">
        <f t="shared" si="21"/>
        <v>-1819.9052132701422</v>
      </c>
      <c r="M226" s="19">
        <f>IF(A226&gt;0,K226*'Step Up Feature'!$H$16*30/360,"")</f>
        <v>0</v>
      </c>
      <c r="N226" s="16">
        <f>IF(COUNT($A$23:A225)&gt;='Step Up Feature'!$C$8,0,'Step Up Feature'!A225+1)</f>
        <v>204</v>
      </c>
      <c r="O226" s="17">
        <f t="shared" si="26"/>
        <v>-123753.55450236904</v>
      </c>
      <c r="P226" s="17">
        <f t="shared" si="27"/>
        <v>-1819.9052132701422</v>
      </c>
      <c r="Q226" s="19">
        <f t="shared" si="22"/>
        <v>0</v>
      </c>
      <c r="R226" s="16"/>
      <c r="Z226" s="3">
        <v>248</v>
      </c>
      <c r="AA226" s="6">
        <v>3.7499999999999999E-2</v>
      </c>
      <c r="AB226" s="6" t="s">
        <v>33</v>
      </c>
      <c r="AC226" s="6">
        <v>3.9899999999999998E-2</v>
      </c>
    </row>
    <row r="227" spans="1:29" x14ac:dyDescent="0.25">
      <c r="A227" s="5">
        <f>IF(COUNT($A$23:A226)&gt;='Step Up Feature'!$C$8,0,'Step Up Feature'!A226+1)</f>
        <v>205</v>
      </c>
      <c r="B227" s="15"/>
      <c r="C227" s="17">
        <f t="shared" si="23"/>
        <v>736294.66614241397</v>
      </c>
      <c r="D227" s="17">
        <f>IF(A227&gt;0,'Step Up Feature'!$C$13,"")</f>
        <v>13000</v>
      </c>
      <c r="E227" s="17">
        <f>IF(A227&gt;0,C227*'Step Up Feature'!$C$10*30/360,"")</f>
        <v>3752.4920621150786</v>
      </c>
      <c r="F227" s="16"/>
      <c r="G227" s="17">
        <f t="shared" si="24"/>
        <v>362483.52794703294</v>
      </c>
      <c r="H227" s="17">
        <f>IF(A227&gt;0,'Step Up Feature'!$D$13,"")</f>
        <v>6400</v>
      </c>
      <c r="I227" s="17">
        <f>IF(A227&gt;0,G227*'Step Up Feature'!$C$10*30/360,"")</f>
        <v>1847.3807075027996</v>
      </c>
      <c r="J227" s="16"/>
      <c r="K227" s="17">
        <f t="shared" si="25"/>
        <v>-121933.64928909889</v>
      </c>
      <c r="L227" s="17">
        <f t="shared" si="21"/>
        <v>-1819.9052132701422</v>
      </c>
      <c r="M227" s="19">
        <f>IF(A227&gt;0,K227*'Step Up Feature'!$H$16*30/360,"")</f>
        <v>0</v>
      </c>
      <c r="N227" s="16">
        <f>IF(COUNT($A$23:A226)&gt;='Step Up Feature'!$C$8,0,'Step Up Feature'!A226+1)</f>
        <v>205</v>
      </c>
      <c r="O227" s="17">
        <f t="shared" si="26"/>
        <v>-121933.64928909889</v>
      </c>
      <c r="P227" s="17">
        <f t="shared" si="27"/>
        <v>-1819.9052132701422</v>
      </c>
      <c r="Q227" s="19">
        <f t="shared" si="22"/>
        <v>0</v>
      </c>
      <c r="R227" s="16"/>
      <c r="Z227" s="3">
        <v>249</v>
      </c>
      <c r="AA227" s="6">
        <v>3.7499999999999999E-2</v>
      </c>
      <c r="AB227" s="6" t="s">
        <v>33</v>
      </c>
      <c r="AC227" s="6">
        <v>3.9899999999999998E-2</v>
      </c>
    </row>
    <row r="228" spans="1:29" x14ac:dyDescent="0.25">
      <c r="A228" s="5">
        <f>IF(COUNT($A$23:A227)&gt;='Step Up Feature'!$C$8,0,'Step Up Feature'!A227+1)</f>
        <v>206</v>
      </c>
      <c r="B228" s="15"/>
      <c r="C228" s="17">
        <f t="shared" si="23"/>
        <v>727047.15820452909</v>
      </c>
      <c r="D228" s="17">
        <f>IF(A228&gt;0,'Step Up Feature'!$C$13,"")</f>
        <v>13000</v>
      </c>
      <c r="E228" s="17">
        <f>IF(A228&gt;0,C228*'Step Up Feature'!$C$10*30/360,"")</f>
        <v>3705.3625612142159</v>
      </c>
      <c r="F228" s="16"/>
      <c r="G228" s="17">
        <f t="shared" si="24"/>
        <v>357930.90865453571</v>
      </c>
      <c r="H228" s="17">
        <f>IF(A228&gt;0,'Step Up Feature'!$D$13,"")</f>
        <v>6400</v>
      </c>
      <c r="I228" s="17">
        <f>IF(A228&gt;0,G228*'Step Up Feature'!$C$10*30/360,"")</f>
        <v>1824.1784916746824</v>
      </c>
      <c r="J228" s="16"/>
      <c r="K228" s="17">
        <f t="shared" si="25"/>
        <v>-120113.74407582874</v>
      </c>
      <c r="L228" s="17">
        <f t="shared" si="21"/>
        <v>-1819.9052132701422</v>
      </c>
      <c r="M228" s="19">
        <f>IF(A228&gt;0,K228*'Step Up Feature'!$H$16*30/360,"")</f>
        <v>0</v>
      </c>
      <c r="N228" s="16">
        <f>IF(COUNT($A$23:A227)&gt;='Step Up Feature'!$C$8,0,'Step Up Feature'!A227+1)</f>
        <v>206</v>
      </c>
      <c r="O228" s="17">
        <f t="shared" si="26"/>
        <v>-120113.74407582874</v>
      </c>
      <c r="P228" s="17">
        <f t="shared" si="27"/>
        <v>-1819.9052132701422</v>
      </c>
      <c r="Q228" s="19">
        <f t="shared" si="22"/>
        <v>0</v>
      </c>
      <c r="R228" s="16"/>
      <c r="Z228" s="3">
        <v>250</v>
      </c>
      <c r="AA228" s="6">
        <v>3.7499999999999999E-2</v>
      </c>
      <c r="AB228" s="6" t="s">
        <v>33</v>
      </c>
      <c r="AC228" s="6">
        <v>3.9899999999999998E-2</v>
      </c>
    </row>
    <row r="229" spans="1:29" x14ac:dyDescent="0.25">
      <c r="A229" s="5">
        <f>IF(COUNT($A$23:A228)&gt;='Step Up Feature'!$C$8,0,'Step Up Feature'!A228+1)</f>
        <v>207</v>
      </c>
      <c r="B229" s="15"/>
      <c r="C229" s="17">
        <f t="shared" si="23"/>
        <v>717752.52076574333</v>
      </c>
      <c r="D229" s="17">
        <f>IF(A229&gt;0,'Step Up Feature'!$C$13,"")</f>
        <v>13000</v>
      </c>
      <c r="E229" s="17">
        <f>IF(A229&gt;0,C229*'Step Up Feature'!$C$10*30/360,"")</f>
        <v>3657.9928669693645</v>
      </c>
      <c r="F229" s="16"/>
      <c r="G229" s="17">
        <f t="shared" si="24"/>
        <v>353355.08714621037</v>
      </c>
      <c r="H229" s="17">
        <f>IF(A229&gt;0,'Step Up Feature'!$D$13,"")</f>
        <v>6400</v>
      </c>
      <c r="I229" s="17">
        <f>IF(A229&gt;0,G229*'Step Up Feature'!$C$10*30/360,"")</f>
        <v>1800.8580268156782</v>
      </c>
      <c r="J229" s="16"/>
      <c r="K229" s="17">
        <f t="shared" si="25"/>
        <v>-118293.83886255859</v>
      </c>
      <c r="L229" s="17">
        <f t="shared" si="21"/>
        <v>-1819.9052132701422</v>
      </c>
      <c r="M229" s="19">
        <f>IF(A229&gt;0,K229*'Step Up Feature'!$H$16*30/360,"")</f>
        <v>0</v>
      </c>
      <c r="N229" s="16">
        <f>IF(COUNT($A$23:A228)&gt;='Step Up Feature'!$C$8,0,'Step Up Feature'!A228+1)</f>
        <v>207</v>
      </c>
      <c r="O229" s="17">
        <f t="shared" si="26"/>
        <v>-118293.83886255859</v>
      </c>
      <c r="P229" s="17">
        <f t="shared" si="27"/>
        <v>-1819.9052132701422</v>
      </c>
      <c r="Q229" s="19">
        <f t="shared" si="22"/>
        <v>0</v>
      </c>
      <c r="R229" s="16"/>
      <c r="Z229" s="3">
        <v>251</v>
      </c>
      <c r="AA229" s="6">
        <v>3.7499999999999999E-2</v>
      </c>
      <c r="AB229" s="6" t="s">
        <v>33</v>
      </c>
      <c r="AC229" s="6">
        <v>3.9899999999999998E-2</v>
      </c>
    </row>
    <row r="230" spans="1:29" x14ac:dyDescent="0.25">
      <c r="A230" s="5">
        <f>IF(COUNT($A$23:A229)&gt;='Step Up Feature'!$C$8,0,'Step Up Feature'!A229+1)</f>
        <v>208</v>
      </c>
      <c r="B230" s="15"/>
      <c r="C230" s="17">
        <f t="shared" si="23"/>
        <v>708410.51363271265</v>
      </c>
      <c r="D230" s="17">
        <f>IF(A230&gt;0,'Step Up Feature'!$C$13,"")</f>
        <v>13000</v>
      </c>
      <c r="E230" s="17">
        <f>IF(A230&gt;0,C230*'Step Up Feature'!$C$10*30/360,"")</f>
        <v>3610.381755246141</v>
      </c>
      <c r="F230" s="16"/>
      <c r="G230" s="17">
        <f t="shared" si="24"/>
        <v>348755.94517302606</v>
      </c>
      <c r="H230" s="17">
        <f>IF(A230&gt;0,'Step Up Feature'!$D$13,"")</f>
        <v>6400</v>
      </c>
      <c r="I230" s="17">
        <f>IF(A230&gt;0,G230*'Step Up Feature'!$C$10*30/360,"")</f>
        <v>1777.4187102750147</v>
      </c>
      <c r="J230" s="16"/>
      <c r="K230" s="17">
        <f t="shared" si="25"/>
        <v>-116473.93364928845</v>
      </c>
      <c r="L230" s="17">
        <f t="shared" si="21"/>
        <v>-1819.9052132701422</v>
      </c>
      <c r="M230" s="19">
        <f>IF(A230&gt;0,K230*'Step Up Feature'!$H$16*30/360,"")</f>
        <v>0</v>
      </c>
      <c r="N230" s="16">
        <f>IF(COUNT($A$23:A229)&gt;='Step Up Feature'!$C$8,0,'Step Up Feature'!A229+1)</f>
        <v>208</v>
      </c>
      <c r="O230" s="17">
        <f t="shared" si="26"/>
        <v>-116473.93364928845</v>
      </c>
      <c r="P230" s="17">
        <f t="shared" si="27"/>
        <v>-1819.9052132701422</v>
      </c>
      <c r="Q230" s="19">
        <f t="shared" si="22"/>
        <v>0</v>
      </c>
      <c r="R230" s="16"/>
      <c r="Z230" s="3">
        <v>252</v>
      </c>
      <c r="AA230" s="6">
        <v>3.7499999999999999E-2</v>
      </c>
      <c r="AB230" s="6" t="s">
        <v>33</v>
      </c>
      <c r="AC230" s="6">
        <v>3.9899999999999998E-2</v>
      </c>
    </row>
    <row r="231" spans="1:29" x14ac:dyDescent="0.25">
      <c r="A231" s="5">
        <f>IF(COUNT($A$23:A230)&gt;='Step Up Feature'!$C$8,0,'Step Up Feature'!A230+1)</f>
        <v>209</v>
      </c>
      <c r="B231" s="15"/>
      <c r="C231" s="17">
        <f t="shared" si="23"/>
        <v>699020.89538795885</v>
      </c>
      <c r="D231" s="17">
        <f>IF(A231&gt;0,'Step Up Feature'!$C$13,"")</f>
        <v>13000</v>
      </c>
      <c r="E231" s="17">
        <f>IF(A231&gt;0,C231*'Step Up Feature'!$C$10*30/360,"")</f>
        <v>3562.5279956714185</v>
      </c>
      <c r="F231" s="16"/>
      <c r="G231" s="17">
        <f t="shared" si="24"/>
        <v>344133.36388330109</v>
      </c>
      <c r="H231" s="17">
        <f>IF(A231&gt;0,'Step Up Feature'!$D$13,"")</f>
        <v>6400</v>
      </c>
      <c r="I231" s="17">
        <f>IF(A231&gt;0,G231*'Step Up Feature'!$C$10*30/360,"")</f>
        <v>1753.8599363305357</v>
      </c>
      <c r="J231" s="16"/>
      <c r="K231" s="17">
        <f t="shared" si="25"/>
        <v>-114654.0284360183</v>
      </c>
      <c r="L231" s="17">
        <f t="shared" si="21"/>
        <v>-1819.9052132701422</v>
      </c>
      <c r="M231" s="19">
        <f>IF(A231&gt;0,K231*'Step Up Feature'!$H$16*30/360,"")</f>
        <v>0</v>
      </c>
      <c r="N231" s="16">
        <f>IF(COUNT($A$23:A230)&gt;='Step Up Feature'!$C$8,0,'Step Up Feature'!A230+1)</f>
        <v>209</v>
      </c>
      <c r="O231" s="17">
        <f t="shared" si="26"/>
        <v>-114654.0284360183</v>
      </c>
      <c r="P231" s="17">
        <f t="shared" si="27"/>
        <v>-1819.9052132701422</v>
      </c>
      <c r="Q231" s="19">
        <f t="shared" si="22"/>
        <v>0</v>
      </c>
      <c r="R231" s="16"/>
      <c r="Z231" s="3">
        <v>253</v>
      </c>
      <c r="AA231" s="6">
        <v>3.7499999999999999E-2</v>
      </c>
      <c r="AB231" s="6" t="s">
        <v>33</v>
      </c>
      <c r="AC231" s="6">
        <v>3.9899999999999998E-2</v>
      </c>
    </row>
    <row r="232" spans="1:29" x14ac:dyDescent="0.25">
      <c r="A232" s="5">
        <f>IF(COUNT($A$23:A231)&gt;='Step Up Feature'!$C$8,0,'Step Up Feature'!A231+1)</f>
        <v>210</v>
      </c>
      <c r="B232" s="15"/>
      <c r="C232" s="17">
        <f t="shared" si="23"/>
        <v>689583.42338363023</v>
      </c>
      <c r="D232" s="17">
        <f>IF(A232&gt;0,'Step Up Feature'!$C$13,"")</f>
        <v>13000</v>
      </c>
      <c r="E232" s="17">
        <f>IF(A232&gt;0,C232*'Step Up Feature'!$C$10*30/360,"")</f>
        <v>3514.4303516015289</v>
      </c>
      <c r="F232" s="16"/>
      <c r="G232" s="17">
        <f t="shared" si="24"/>
        <v>339487.22381963162</v>
      </c>
      <c r="H232" s="17">
        <f>IF(A232&gt;0,'Step Up Feature'!$D$13,"")</f>
        <v>6400</v>
      </c>
      <c r="I232" s="17">
        <f>IF(A232&gt;0,G232*'Step Up Feature'!$C$10*30/360,"")</f>
        <v>1730.1810961730514</v>
      </c>
      <c r="J232" s="16"/>
      <c r="K232" s="17">
        <f t="shared" si="25"/>
        <v>-112834.12322274815</v>
      </c>
      <c r="L232" s="17">
        <f t="shared" si="21"/>
        <v>-1819.9052132701422</v>
      </c>
      <c r="M232" s="19">
        <f>IF(A232&gt;0,K232*'Step Up Feature'!$H$16*30/360,"")</f>
        <v>0</v>
      </c>
      <c r="N232" s="16">
        <f>IF(COUNT($A$23:A231)&gt;='Step Up Feature'!$C$8,0,'Step Up Feature'!A231+1)</f>
        <v>210</v>
      </c>
      <c r="O232" s="17">
        <f t="shared" si="26"/>
        <v>-112834.12322274815</v>
      </c>
      <c r="P232" s="17">
        <f t="shared" si="27"/>
        <v>-1819.9052132701422</v>
      </c>
      <c r="Q232" s="19">
        <f t="shared" si="22"/>
        <v>0</v>
      </c>
      <c r="R232" s="16"/>
      <c r="Z232" s="3">
        <v>254</v>
      </c>
      <c r="AA232" s="6">
        <v>3.7499999999999999E-2</v>
      </c>
      <c r="AB232" s="6" t="s">
        <v>33</v>
      </c>
      <c r="AC232" s="6">
        <v>3.9899999999999998E-2</v>
      </c>
    </row>
    <row r="233" spans="1:29" x14ac:dyDescent="0.25">
      <c r="A233" s="5">
        <f>IF(COUNT($A$23:A232)&gt;='Step Up Feature'!$C$8,0,'Step Up Feature'!A232+1)</f>
        <v>211</v>
      </c>
      <c r="B233" s="15"/>
      <c r="C233" s="17">
        <f t="shared" si="23"/>
        <v>680097.85373523179</v>
      </c>
      <c r="D233" s="17">
        <f>IF(A233&gt;0,'Step Up Feature'!$C$13,"")</f>
        <v>13000</v>
      </c>
      <c r="E233" s="17">
        <f>IF(A233&gt;0,C233*'Step Up Feature'!$C$10*30/360,"")</f>
        <v>3466.0875800903059</v>
      </c>
      <c r="F233" s="16"/>
      <c r="G233" s="17">
        <f t="shared" si="24"/>
        <v>334817.40491580468</v>
      </c>
      <c r="H233" s="17">
        <f>IF(A233&gt;0,'Step Up Feature'!$D$13,"")</f>
        <v>6400</v>
      </c>
      <c r="I233" s="17">
        <f>IF(A233&gt;0,G233*'Step Up Feature'!$C$10*30/360,"")</f>
        <v>1706.381577890603</v>
      </c>
      <c r="J233" s="16"/>
      <c r="K233" s="17">
        <f t="shared" si="25"/>
        <v>-111014.21800947801</v>
      </c>
      <c r="L233" s="17">
        <f t="shared" si="21"/>
        <v>-1819.9052132701422</v>
      </c>
      <c r="M233" s="19">
        <f>IF(A233&gt;0,K233*'Step Up Feature'!$H$16*30/360,"")</f>
        <v>0</v>
      </c>
      <c r="N233" s="16">
        <f>IF(COUNT($A$23:A232)&gt;='Step Up Feature'!$C$8,0,'Step Up Feature'!A232+1)</f>
        <v>211</v>
      </c>
      <c r="O233" s="17">
        <f t="shared" si="26"/>
        <v>-111014.21800947801</v>
      </c>
      <c r="P233" s="17">
        <f t="shared" si="27"/>
        <v>-1819.9052132701422</v>
      </c>
      <c r="Q233" s="19">
        <f t="shared" si="22"/>
        <v>0</v>
      </c>
      <c r="R233" s="16"/>
      <c r="Z233" s="3">
        <v>255</v>
      </c>
      <c r="AA233" s="6">
        <v>3.7499999999999999E-2</v>
      </c>
      <c r="AB233" s="6" t="s">
        <v>33</v>
      </c>
      <c r="AC233" s="6">
        <v>3.9899999999999998E-2</v>
      </c>
    </row>
    <row r="234" spans="1:29" x14ac:dyDescent="0.25">
      <c r="A234" s="5">
        <f>IF(COUNT($A$23:A233)&gt;='Step Up Feature'!$C$8,0,'Step Up Feature'!A233+1)</f>
        <v>212</v>
      </c>
      <c r="B234" s="15"/>
      <c r="C234" s="17">
        <f t="shared" si="23"/>
        <v>670563.94131532207</v>
      </c>
      <c r="D234" s="17">
        <f>IF(A234&gt;0,'Step Up Feature'!$C$13,"")</f>
        <v>13000</v>
      </c>
      <c r="E234" s="17">
        <f>IF(A234&gt;0,C234*'Step Up Feature'!$C$10*30/360,"")</f>
        <v>3417.498431856965</v>
      </c>
      <c r="F234" s="16"/>
      <c r="G234" s="17">
        <f t="shared" si="24"/>
        <v>330123.78649369528</v>
      </c>
      <c r="H234" s="17">
        <f>IF(A234&gt;0,'Step Up Feature'!$D$13,"")</f>
        <v>6400</v>
      </c>
      <c r="I234" s="17">
        <f>IF(A234&gt;0,G234*'Step Up Feature'!$C$10*30/360,"")</f>
        <v>1682.4607664526511</v>
      </c>
      <c r="J234" s="16"/>
      <c r="K234" s="17">
        <f t="shared" si="25"/>
        <v>-109194.31279620786</v>
      </c>
      <c r="L234" s="17">
        <f t="shared" si="21"/>
        <v>-1819.9052132701422</v>
      </c>
      <c r="M234" s="19">
        <f>IF(A234&gt;0,K234*'Step Up Feature'!$H$16*30/360,"")</f>
        <v>0</v>
      </c>
      <c r="N234" s="16">
        <f>IF(COUNT($A$23:A233)&gt;='Step Up Feature'!$C$8,0,'Step Up Feature'!A233+1)</f>
        <v>212</v>
      </c>
      <c r="O234" s="17">
        <f t="shared" si="26"/>
        <v>-109194.31279620786</v>
      </c>
      <c r="P234" s="17">
        <f t="shared" si="27"/>
        <v>-1819.9052132701422</v>
      </c>
      <c r="Q234" s="19">
        <f t="shared" si="22"/>
        <v>0</v>
      </c>
      <c r="R234" s="16"/>
      <c r="Z234" s="3">
        <v>256</v>
      </c>
      <c r="AA234" s="6">
        <v>3.7499999999999999E-2</v>
      </c>
      <c r="AB234" s="6" t="s">
        <v>33</v>
      </c>
      <c r="AC234" s="6">
        <v>3.9899999999999998E-2</v>
      </c>
    </row>
    <row r="235" spans="1:29" x14ac:dyDescent="0.25">
      <c r="A235" s="5">
        <f>IF(COUNT($A$23:A234)&gt;='Step Up Feature'!$C$8,0,'Step Up Feature'!A234+1)</f>
        <v>213</v>
      </c>
      <c r="B235" s="15"/>
      <c r="C235" s="17">
        <f t="shared" si="23"/>
        <v>660981.43974717904</v>
      </c>
      <c r="D235" s="17">
        <f>IF(A235&gt;0,'Step Up Feature'!$C$13,"")</f>
        <v>13000</v>
      </c>
      <c r="E235" s="17">
        <f>IF(A235&gt;0,C235*'Step Up Feature'!$C$10*30/360,"")</f>
        <v>3368.6616512538217</v>
      </c>
      <c r="F235" s="16"/>
      <c r="G235" s="17">
        <f t="shared" si="24"/>
        <v>325406.24726014794</v>
      </c>
      <c r="H235" s="17">
        <f>IF(A235&gt;0,'Step Up Feature'!$D$13,"")</f>
        <v>6400</v>
      </c>
      <c r="I235" s="17">
        <f>IF(A235&gt;0,G235*'Step Up Feature'!$C$10*30/360,"")</f>
        <v>1658.4180436941801</v>
      </c>
      <c r="J235" s="16"/>
      <c r="K235" s="17">
        <f t="shared" si="25"/>
        <v>-107374.40758293771</v>
      </c>
      <c r="L235" s="17">
        <f t="shared" si="21"/>
        <v>-1819.9052132701422</v>
      </c>
      <c r="M235" s="19">
        <f>IF(A235&gt;0,K235*'Step Up Feature'!$H$16*30/360,"")</f>
        <v>0</v>
      </c>
      <c r="N235" s="16">
        <f>IF(COUNT($A$23:A234)&gt;='Step Up Feature'!$C$8,0,'Step Up Feature'!A234+1)</f>
        <v>213</v>
      </c>
      <c r="O235" s="17">
        <f t="shared" si="26"/>
        <v>-107374.40758293771</v>
      </c>
      <c r="P235" s="17">
        <f t="shared" si="27"/>
        <v>-1819.9052132701422</v>
      </c>
      <c r="Q235" s="19">
        <f t="shared" si="22"/>
        <v>0</v>
      </c>
      <c r="R235" s="16"/>
      <c r="Z235" s="3">
        <v>257</v>
      </c>
      <c r="AA235" s="6">
        <v>3.7499999999999999E-2</v>
      </c>
      <c r="AB235" s="6" t="s">
        <v>33</v>
      </c>
      <c r="AC235" s="6">
        <v>3.9899999999999998E-2</v>
      </c>
    </row>
    <row r="236" spans="1:29" x14ac:dyDescent="0.25">
      <c r="A236" s="5">
        <f>IF(COUNT($A$23:A235)&gt;='Step Up Feature'!$C$8,0,'Step Up Feature'!A235+1)</f>
        <v>214</v>
      </c>
      <c r="B236" s="15"/>
      <c r="C236" s="17">
        <f t="shared" si="23"/>
        <v>651350.10139843286</v>
      </c>
      <c r="D236" s="17">
        <f>IF(A236&gt;0,'Step Up Feature'!$C$13,"")</f>
        <v>13000</v>
      </c>
      <c r="E236" s="17">
        <f>IF(A236&gt;0,C236*'Step Up Feature'!$C$10*30/360,"")</f>
        <v>3319.5759762338375</v>
      </c>
      <c r="F236" s="16"/>
      <c r="G236" s="17">
        <f t="shared" si="24"/>
        <v>320664.66530384211</v>
      </c>
      <c r="H236" s="17">
        <f>IF(A236&gt;0,'Step Up Feature'!$D$13,"")</f>
        <v>6400</v>
      </c>
      <c r="I236" s="17">
        <f>IF(A236&gt;0,G236*'Step Up Feature'!$C$10*30/360,"")</f>
        <v>1634.2527882997263</v>
      </c>
      <c r="J236" s="16"/>
      <c r="K236" s="17">
        <f t="shared" si="25"/>
        <v>-105554.50236966756</v>
      </c>
      <c r="L236" s="17">
        <f t="shared" si="21"/>
        <v>-1819.9052132701422</v>
      </c>
      <c r="M236" s="19">
        <f>IF(A236&gt;0,K236*'Step Up Feature'!$H$16*30/360,"")</f>
        <v>0</v>
      </c>
      <c r="N236" s="16">
        <f>IF(COUNT($A$23:A235)&gt;='Step Up Feature'!$C$8,0,'Step Up Feature'!A235+1)</f>
        <v>214</v>
      </c>
      <c r="O236" s="17">
        <f t="shared" si="26"/>
        <v>-105554.50236966756</v>
      </c>
      <c r="P236" s="17">
        <f t="shared" si="27"/>
        <v>-1819.9052132701422</v>
      </c>
      <c r="Q236" s="19">
        <f t="shared" si="22"/>
        <v>0</v>
      </c>
      <c r="R236" s="16"/>
      <c r="Z236" s="3">
        <v>258</v>
      </c>
      <c r="AA236" s="6">
        <v>3.7499999999999999E-2</v>
      </c>
      <c r="AB236" s="6" t="s">
        <v>33</v>
      </c>
      <c r="AC236" s="6">
        <v>3.9899999999999998E-2</v>
      </c>
    </row>
    <row r="237" spans="1:29" x14ac:dyDescent="0.25">
      <c r="A237" s="5">
        <f>IF(COUNT($A$23:A236)&gt;='Step Up Feature'!$C$8,0,'Step Up Feature'!A236+1)</f>
        <v>215</v>
      </c>
      <c r="B237" s="15"/>
      <c r="C237" s="17">
        <f t="shared" si="23"/>
        <v>641669.67737466667</v>
      </c>
      <c r="D237" s="17">
        <f>IF(A237&gt;0,'Step Up Feature'!$C$13,"")</f>
        <v>13000</v>
      </c>
      <c r="E237" s="17">
        <f>IF(A237&gt;0,C237*'Step Up Feature'!$C$10*30/360,"")</f>
        <v>3270.2401383180086</v>
      </c>
      <c r="F237" s="16"/>
      <c r="G237" s="17">
        <f t="shared" si="24"/>
        <v>315898.91809214186</v>
      </c>
      <c r="H237" s="17">
        <f>IF(A237&gt;0,'Step Up Feature'!$D$13,"")</f>
        <v>6400</v>
      </c>
      <c r="I237" s="17">
        <f>IF(A237&gt;0,G237*'Step Up Feature'!$C$10*30/360,"")</f>
        <v>1609.9643757873189</v>
      </c>
      <c r="J237" s="16"/>
      <c r="K237" s="17">
        <f t="shared" si="25"/>
        <v>-103734.59715639742</v>
      </c>
      <c r="L237" s="17">
        <f t="shared" si="21"/>
        <v>-1819.9052132701422</v>
      </c>
      <c r="M237" s="19">
        <f>IF(A237&gt;0,K237*'Step Up Feature'!$H$16*30/360,"")</f>
        <v>0</v>
      </c>
      <c r="N237" s="16">
        <f>IF(COUNT($A$23:A236)&gt;='Step Up Feature'!$C$8,0,'Step Up Feature'!A236+1)</f>
        <v>215</v>
      </c>
      <c r="O237" s="17">
        <f t="shared" si="26"/>
        <v>-103734.59715639742</v>
      </c>
      <c r="P237" s="17">
        <f t="shared" si="27"/>
        <v>-1819.9052132701422</v>
      </c>
      <c r="Q237" s="19">
        <f t="shared" si="22"/>
        <v>0</v>
      </c>
      <c r="R237" s="16"/>
      <c r="Z237" s="3">
        <v>259</v>
      </c>
      <c r="AA237" s="6">
        <v>3.7499999999999999E-2</v>
      </c>
      <c r="AB237" s="6" t="s">
        <v>33</v>
      </c>
      <c r="AC237" s="6">
        <v>3.9899999999999998E-2</v>
      </c>
    </row>
    <row r="238" spans="1:29" x14ac:dyDescent="0.25">
      <c r="A238" s="5">
        <f>IF(COUNT($A$23:A237)&gt;='Step Up Feature'!$C$8,0,'Step Up Feature'!A237+1)</f>
        <v>216</v>
      </c>
      <c r="B238" s="15"/>
      <c r="C238" s="17">
        <f t="shared" si="23"/>
        <v>631939.91751298471</v>
      </c>
      <c r="D238" s="17">
        <f>IF(A238&gt;0,'Step Up Feature'!$C$13,"")</f>
        <v>13000</v>
      </c>
      <c r="E238" s="17">
        <f>IF(A238&gt;0,C238*'Step Up Feature'!$C$10*30/360,"")</f>
        <v>3220.6528625625911</v>
      </c>
      <c r="F238" s="16"/>
      <c r="G238" s="17">
        <f t="shared" si="24"/>
        <v>311108.88246792916</v>
      </c>
      <c r="H238" s="17">
        <f>IF(A238&gt;0,'Step Up Feature'!$D$13,"")</f>
        <v>6400</v>
      </c>
      <c r="I238" s="17">
        <f>IF(A238&gt;0,G238*'Step Up Feature'!$C$10*30/360,"")</f>
        <v>1585.5521784923435</v>
      </c>
      <c r="J238" s="16"/>
      <c r="K238" s="17">
        <f t="shared" si="25"/>
        <v>-101914.69194312727</v>
      </c>
      <c r="L238" s="17">
        <f t="shared" si="21"/>
        <v>-1819.9052132701422</v>
      </c>
      <c r="M238" s="19">
        <f>IF(A238&gt;0,K238*'Step Up Feature'!$H$16*30/360,"")</f>
        <v>0</v>
      </c>
      <c r="N238" s="16">
        <f>IF(COUNT($A$23:A237)&gt;='Step Up Feature'!$C$8,0,'Step Up Feature'!A237+1)</f>
        <v>216</v>
      </c>
      <c r="O238" s="17">
        <f t="shared" si="26"/>
        <v>-101914.69194312727</v>
      </c>
      <c r="P238" s="17">
        <f t="shared" si="27"/>
        <v>-1819.9052132701422</v>
      </c>
      <c r="Q238" s="19">
        <f t="shared" si="22"/>
        <v>0</v>
      </c>
      <c r="R238" s="16"/>
      <c r="Z238" s="3">
        <v>260</v>
      </c>
      <c r="AA238" s="6">
        <v>3.7499999999999999E-2</v>
      </c>
      <c r="AB238" s="6" t="s">
        <v>33</v>
      </c>
      <c r="AC238" s="6">
        <v>3.9899999999999998E-2</v>
      </c>
    </row>
    <row r="239" spans="1:29" x14ac:dyDescent="0.25">
      <c r="A239" s="5">
        <f>IF(COUNT($A$23:A238)&gt;='Step Up Feature'!$C$8,0,'Step Up Feature'!A238+1)</f>
        <v>217</v>
      </c>
      <c r="B239" s="15"/>
      <c r="C239" s="17">
        <f t="shared" si="23"/>
        <v>622160.57037554728</v>
      </c>
      <c r="D239" s="17">
        <f>IF(A239&gt;0,'Step Up Feature'!$C$13,"")</f>
        <v>13000</v>
      </c>
      <c r="E239" s="17">
        <f>IF(A239&gt;0,C239*'Step Up Feature'!$C$10*30/360,"")</f>
        <v>3170.8128675261423</v>
      </c>
      <c r="F239" s="16"/>
      <c r="G239" s="17">
        <f t="shared" si="24"/>
        <v>306294.43464642152</v>
      </c>
      <c r="H239" s="17">
        <f>IF(A239&gt;0,'Step Up Feature'!$D$13,"")</f>
        <v>6400</v>
      </c>
      <c r="I239" s="17">
        <f>IF(A239&gt;0,G239*'Step Up Feature'!$C$10*30/360,"")</f>
        <v>1561.0155655513224</v>
      </c>
      <c r="J239" s="16"/>
      <c r="K239" s="17">
        <f t="shared" si="25"/>
        <v>-100094.78672985712</v>
      </c>
      <c r="L239" s="17">
        <f t="shared" si="21"/>
        <v>-1819.9052132701422</v>
      </c>
      <c r="M239" s="19">
        <f>IF(A239&gt;0,K239*'Step Up Feature'!$H$16*30/360,"")</f>
        <v>0</v>
      </c>
      <c r="N239" s="16">
        <f>IF(COUNT($A$23:A238)&gt;='Step Up Feature'!$C$8,0,'Step Up Feature'!A238+1)</f>
        <v>217</v>
      </c>
      <c r="O239" s="17">
        <f t="shared" si="26"/>
        <v>-100094.78672985712</v>
      </c>
      <c r="P239" s="17">
        <f t="shared" si="27"/>
        <v>-1819.9052132701422</v>
      </c>
      <c r="Q239" s="19">
        <f t="shared" si="22"/>
        <v>0</v>
      </c>
      <c r="R239" s="16"/>
      <c r="Z239" s="3">
        <v>261</v>
      </c>
      <c r="AA239" s="6">
        <v>3.7499999999999999E-2</v>
      </c>
      <c r="AB239" s="6" t="s">
        <v>33</v>
      </c>
      <c r="AC239" s="6">
        <v>3.9899999999999998E-2</v>
      </c>
    </row>
    <row r="240" spans="1:29" x14ac:dyDescent="0.25">
      <c r="A240" s="5">
        <f>IF(COUNT($A$23:A239)&gt;='Step Up Feature'!$C$8,0,'Step Up Feature'!A239+1)</f>
        <v>218</v>
      </c>
      <c r="B240" s="15"/>
      <c r="C240" s="17">
        <f t="shared" si="23"/>
        <v>612331.38324307348</v>
      </c>
      <c r="D240" s="17">
        <f>IF(A240&gt;0,'Step Up Feature'!$C$13,"")</f>
        <v>13000</v>
      </c>
      <c r="E240" s="17">
        <f>IF(A240&gt;0,C240*'Step Up Feature'!$C$10*30/360,"")</f>
        <v>3120.7188652364157</v>
      </c>
      <c r="F240" s="16"/>
      <c r="G240" s="17">
        <f t="shared" si="24"/>
        <v>301455.45021197281</v>
      </c>
      <c r="H240" s="17">
        <f>IF(A240&gt;0,'Step Up Feature'!$D$13,"")</f>
        <v>6400</v>
      </c>
      <c r="I240" s="17">
        <f>IF(A240&gt;0,G240*'Step Up Feature'!$C$10*30/360,"")</f>
        <v>1536.3539028856105</v>
      </c>
      <c r="J240" s="16"/>
      <c r="K240" s="17">
        <f t="shared" si="25"/>
        <v>-98274.881516586975</v>
      </c>
      <c r="L240" s="17">
        <f t="shared" si="21"/>
        <v>-1819.9052132701422</v>
      </c>
      <c r="M240" s="19">
        <f>IF(A240&gt;0,K240*'Step Up Feature'!$H$16*30/360,"")</f>
        <v>0</v>
      </c>
      <c r="N240" s="16">
        <f>IF(COUNT($A$23:A239)&gt;='Step Up Feature'!$C$8,0,'Step Up Feature'!A239+1)</f>
        <v>218</v>
      </c>
      <c r="O240" s="17">
        <f t="shared" si="26"/>
        <v>-98274.881516586975</v>
      </c>
      <c r="P240" s="17">
        <f t="shared" si="27"/>
        <v>-1819.9052132701422</v>
      </c>
      <c r="Q240" s="19">
        <f t="shared" si="22"/>
        <v>0</v>
      </c>
      <c r="R240" s="16"/>
      <c r="Z240" s="3">
        <v>262</v>
      </c>
      <c r="AA240" s="6">
        <v>3.7499999999999999E-2</v>
      </c>
      <c r="AB240" s="6" t="s">
        <v>33</v>
      </c>
      <c r="AC240" s="6">
        <v>3.9899999999999998E-2</v>
      </c>
    </row>
    <row r="241" spans="1:29" x14ac:dyDescent="0.25">
      <c r="A241" s="5">
        <f>IF(COUNT($A$23:A240)&gt;='Step Up Feature'!$C$8,0,'Step Up Feature'!A240+1)</f>
        <v>219</v>
      </c>
      <c r="B241" s="15"/>
      <c r="C241" s="17">
        <f t="shared" si="23"/>
        <v>602452.10210830986</v>
      </c>
      <c r="D241" s="17">
        <f>IF(A241&gt;0,'Step Up Feature'!$C$13,"")</f>
        <v>13000</v>
      </c>
      <c r="E241" s="17">
        <f>IF(A241&gt;0,C241*'Step Up Feature'!$C$10*30/360,"")</f>
        <v>3070.3695611570711</v>
      </c>
      <c r="F241" s="16"/>
      <c r="G241" s="17">
        <f t="shared" si="24"/>
        <v>296591.80411485845</v>
      </c>
      <c r="H241" s="17">
        <f>IF(A241&gt;0,'Step Up Feature'!$D$13,"")</f>
        <v>6400</v>
      </c>
      <c r="I241" s="17">
        <f>IF(A241&gt;0,G241*'Step Up Feature'!$C$10*30/360,"")</f>
        <v>1511.5665531850102</v>
      </c>
      <c r="J241" s="16"/>
      <c r="K241" s="17">
        <f t="shared" si="25"/>
        <v>-96454.976303316827</v>
      </c>
      <c r="L241" s="17">
        <f t="shared" si="21"/>
        <v>-1819.9052132701422</v>
      </c>
      <c r="M241" s="19">
        <f>IF(A241&gt;0,K241*'Step Up Feature'!$H$16*30/360,"")</f>
        <v>0</v>
      </c>
      <c r="N241" s="16">
        <f>IF(COUNT($A$23:A240)&gt;='Step Up Feature'!$C$8,0,'Step Up Feature'!A240+1)</f>
        <v>219</v>
      </c>
      <c r="O241" s="17">
        <f t="shared" si="26"/>
        <v>-96454.976303316827</v>
      </c>
      <c r="P241" s="17">
        <f t="shared" si="27"/>
        <v>-1819.9052132701422</v>
      </c>
      <c r="Q241" s="19">
        <f t="shared" si="22"/>
        <v>0</v>
      </c>
      <c r="R241" s="16"/>
      <c r="Z241" s="3">
        <v>263</v>
      </c>
      <c r="AA241" s="6">
        <v>3.7499999999999999E-2</v>
      </c>
      <c r="AB241" s="6" t="s">
        <v>33</v>
      </c>
      <c r="AC241" s="6">
        <v>3.9899999999999998E-2</v>
      </c>
    </row>
    <row r="242" spans="1:29" x14ac:dyDescent="0.25">
      <c r="A242" s="5">
        <f>IF(COUNT($A$23:A241)&gt;='Step Up Feature'!$C$8,0,'Step Up Feature'!A241+1)</f>
        <v>220</v>
      </c>
      <c r="B242" s="15"/>
      <c r="C242" s="17">
        <f t="shared" si="23"/>
        <v>592522.47166946693</v>
      </c>
      <c r="D242" s="17">
        <f>IF(A242&gt;0,'Step Up Feature'!$C$13,"")</f>
        <v>13000</v>
      </c>
      <c r="E242" s="17">
        <f>IF(A242&gt;0,C242*'Step Up Feature'!$C$10*30/360,"")</f>
        <v>3019.7636541542256</v>
      </c>
      <c r="F242" s="16"/>
      <c r="G242" s="17">
        <f t="shared" si="24"/>
        <v>291703.37066804344</v>
      </c>
      <c r="H242" s="17">
        <f>IF(A242&gt;0,'Step Up Feature'!$D$13,"")</f>
        <v>6400</v>
      </c>
      <c r="I242" s="17">
        <f>IF(A242&gt;0,G242*'Step Up Feature'!$C$10*30/360,"")</f>
        <v>1486.6528758913016</v>
      </c>
      <c r="J242" s="16"/>
      <c r="K242" s="17">
        <f t="shared" si="25"/>
        <v>-94635.07109004668</v>
      </c>
      <c r="L242" s="17">
        <f t="shared" si="21"/>
        <v>-1819.9052132701422</v>
      </c>
      <c r="M242" s="19">
        <f>IF(A242&gt;0,K242*'Step Up Feature'!$H$16*30/360,"")</f>
        <v>0</v>
      </c>
      <c r="N242" s="16">
        <f>IF(COUNT($A$23:A241)&gt;='Step Up Feature'!$C$8,0,'Step Up Feature'!A241+1)</f>
        <v>220</v>
      </c>
      <c r="O242" s="17">
        <f t="shared" si="26"/>
        <v>-94635.07109004668</v>
      </c>
      <c r="P242" s="17">
        <f t="shared" si="27"/>
        <v>-1819.9052132701422</v>
      </c>
      <c r="Q242" s="19">
        <f t="shared" si="22"/>
        <v>0</v>
      </c>
      <c r="R242" s="16"/>
      <c r="Z242" s="3">
        <v>264</v>
      </c>
      <c r="AA242" s="6">
        <v>3.7499999999999999E-2</v>
      </c>
      <c r="AB242" s="6" t="s">
        <v>33</v>
      </c>
      <c r="AC242" s="6">
        <v>3.9899999999999998E-2</v>
      </c>
    </row>
    <row r="243" spans="1:29" x14ac:dyDescent="0.25">
      <c r="A243" s="5">
        <f>IF(COUNT($A$23:A242)&gt;='Step Up Feature'!$C$8,0,'Step Up Feature'!A242+1)</f>
        <v>221</v>
      </c>
      <c r="B243" s="15"/>
      <c r="C243" s="17">
        <f t="shared" si="23"/>
        <v>582542.23532362119</v>
      </c>
      <c r="D243" s="17">
        <f>IF(A243&gt;0,'Step Up Feature'!$C$13,"")</f>
        <v>13000</v>
      </c>
      <c r="E243" s="17">
        <f>IF(A243&gt;0,C243*'Step Up Feature'!$C$10*30/360,"")</f>
        <v>2968.8998364628242</v>
      </c>
      <c r="F243" s="16"/>
      <c r="G243" s="17">
        <f t="shared" si="24"/>
        <v>286790.02354393475</v>
      </c>
      <c r="H243" s="17">
        <f>IF(A243&gt;0,'Step Up Feature'!$D$13,"")</f>
        <v>6400</v>
      </c>
      <c r="I243" s="17">
        <f>IF(A243&gt;0,G243*'Step Up Feature'!$C$10*30/360,"")</f>
        <v>1461.6122271816887</v>
      </c>
      <c r="J243" s="16"/>
      <c r="K243" s="17">
        <f t="shared" si="25"/>
        <v>-92815.165876776533</v>
      </c>
      <c r="L243" s="17">
        <f t="shared" si="21"/>
        <v>-1819.9052132701422</v>
      </c>
      <c r="M243" s="19">
        <f>IF(A243&gt;0,K243*'Step Up Feature'!$H$16*30/360,"")</f>
        <v>0</v>
      </c>
      <c r="N243" s="16">
        <f>IF(COUNT($A$23:A242)&gt;='Step Up Feature'!$C$8,0,'Step Up Feature'!A242+1)</f>
        <v>221</v>
      </c>
      <c r="O243" s="17">
        <f t="shared" si="26"/>
        <v>-92815.165876776533</v>
      </c>
      <c r="P243" s="17">
        <f t="shared" si="27"/>
        <v>-1819.9052132701422</v>
      </c>
      <c r="Q243" s="19">
        <f t="shared" si="22"/>
        <v>0</v>
      </c>
      <c r="R243" s="16"/>
      <c r="Z243" s="3">
        <v>265</v>
      </c>
      <c r="AA243" s="6">
        <v>3.7499999999999999E-2</v>
      </c>
      <c r="AB243" s="6" t="s">
        <v>33</v>
      </c>
      <c r="AC243" s="6">
        <v>3.9899999999999998E-2</v>
      </c>
    </row>
    <row r="244" spans="1:29" x14ac:dyDescent="0.25">
      <c r="A244" s="5">
        <f>IF(COUNT($A$23:A243)&gt;='Step Up Feature'!$C$8,0,'Step Up Feature'!A243+1)</f>
        <v>222</v>
      </c>
      <c r="B244" s="15"/>
      <c r="C244" s="17">
        <f t="shared" si="23"/>
        <v>572511.135160084</v>
      </c>
      <c r="D244" s="17">
        <f>IF(A244&gt;0,'Step Up Feature'!$C$13,"")</f>
        <v>13000</v>
      </c>
      <c r="E244" s="17">
        <f>IF(A244&gt;0,C244*'Step Up Feature'!$C$10*30/360,"")</f>
        <v>2917.7767936528498</v>
      </c>
      <c r="F244" s="16"/>
      <c r="G244" s="17">
        <f t="shared" si="24"/>
        <v>281851.63577111642</v>
      </c>
      <c r="H244" s="17">
        <f>IF(A244&gt;0,'Step Up Feature'!$D$13,"")</f>
        <v>6400</v>
      </c>
      <c r="I244" s="17">
        <f>IF(A244&gt;0,G244*'Step Up Feature'!$C$10*30/360,"")</f>
        <v>1436.4439599521627</v>
      </c>
      <c r="J244" s="16"/>
      <c r="K244" s="17">
        <f t="shared" si="25"/>
        <v>-90995.260663506386</v>
      </c>
      <c r="L244" s="17">
        <f t="shared" si="21"/>
        <v>-1819.9052132701422</v>
      </c>
      <c r="M244" s="19">
        <f>IF(A244&gt;0,K244*'Step Up Feature'!$H$16*30/360,"")</f>
        <v>0</v>
      </c>
      <c r="N244" s="16">
        <f>IF(COUNT($A$23:A243)&gt;='Step Up Feature'!$C$8,0,'Step Up Feature'!A243+1)</f>
        <v>222</v>
      </c>
      <c r="O244" s="17">
        <f t="shared" si="26"/>
        <v>-90995.260663506386</v>
      </c>
      <c r="P244" s="17">
        <f t="shared" si="27"/>
        <v>-1819.9052132701422</v>
      </c>
      <c r="Q244" s="19">
        <f t="shared" si="22"/>
        <v>0</v>
      </c>
      <c r="R244" s="16"/>
      <c r="Z244" s="3">
        <v>266</v>
      </c>
      <c r="AA244" s="6">
        <v>3.7499999999999999E-2</v>
      </c>
      <c r="AB244" s="6" t="s">
        <v>33</v>
      </c>
      <c r="AC244" s="6">
        <v>3.9899999999999998E-2</v>
      </c>
    </row>
    <row r="245" spans="1:29" x14ac:dyDescent="0.25">
      <c r="A245" s="5">
        <f>IF(COUNT($A$23:A244)&gt;='Step Up Feature'!$C$8,0,'Step Up Feature'!A244+1)</f>
        <v>223</v>
      </c>
      <c r="B245" s="15"/>
      <c r="C245" s="17">
        <f t="shared" si="23"/>
        <v>562428.9119537368</v>
      </c>
      <c r="D245" s="17">
        <f>IF(A245&gt;0,'Step Up Feature'!$C$13,"")</f>
        <v>13000</v>
      </c>
      <c r="E245" s="17">
        <f>IF(A245&gt;0,C245*'Step Up Feature'!$C$10*30/360,"")</f>
        <v>2866.3932045953511</v>
      </c>
      <c r="F245" s="16"/>
      <c r="G245" s="17">
        <f t="shared" si="24"/>
        <v>276888.07973106857</v>
      </c>
      <c r="H245" s="17">
        <f>IF(A245&gt;0,'Step Up Feature'!$D$13,"")</f>
        <v>6400</v>
      </c>
      <c r="I245" s="17">
        <f>IF(A245&gt;0,G245*'Step Up Feature'!$C$10*30/360,"")</f>
        <v>1411.1474238007786</v>
      </c>
      <c r="J245" s="16"/>
      <c r="K245" s="17">
        <f t="shared" si="25"/>
        <v>-89175.355450236239</v>
      </c>
      <c r="L245" s="17">
        <f t="shared" si="21"/>
        <v>-1819.9052132701422</v>
      </c>
      <c r="M245" s="19">
        <f>IF(A245&gt;0,K245*'Step Up Feature'!$H$16*30/360,"")</f>
        <v>0</v>
      </c>
      <c r="N245" s="16">
        <f>IF(COUNT($A$23:A244)&gt;='Step Up Feature'!$C$8,0,'Step Up Feature'!A244+1)</f>
        <v>223</v>
      </c>
      <c r="O245" s="17">
        <f t="shared" si="26"/>
        <v>-89175.355450236239</v>
      </c>
      <c r="P245" s="17">
        <f t="shared" si="27"/>
        <v>-1819.9052132701422</v>
      </c>
      <c r="Q245" s="19">
        <f t="shared" si="22"/>
        <v>0</v>
      </c>
      <c r="R245" s="16"/>
      <c r="Z245" s="3">
        <v>267</v>
      </c>
      <c r="AA245" s="6">
        <v>3.7499999999999999E-2</v>
      </c>
      <c r="AB245" s="6" t="s">
        <v>33</v>
      </c>
      <c r="AC245" s="6">
        <v>3.9899999999999998E-2</v>
      </c>
    </row>
    <row r="246" spans="1:29" x14ac:dyDescent="0.25">
      <c r="A246" s="5">
        <f>IF(COUNT($A$23:A245)&gt;='Step Up Feature'!$C$8,0,'Step Up Feature'!A245+1)</f>
        <v>224</v>
      </c>
      <c r="B246" s="15"/>
      <c r="C246" s="17">
        <f t="shared" si="23"/>
        <v>552295.30515833211</v>
      </c>
      <c r="D246" s="17">
        <f>IF(A246&gt;0,'Step Up Feature'!$C$13,"")</f>
        <v>13000</v>
      </c>
      <c r="E246" s="17">
        <f>IF(A246&gt;0,C246*'Step Up Feature'!$C$10*30/360,"")</f>
        <v>2814.7477414283035</v>
      </c>
      <c r="F246" s="16"/>
      <c r="G246" s="17">
        <f t="shared" si="24"/>
        <v>271899.22715486935</v>
      </c>
      <c r="H246" s="17">
        <f>IF(A246&gt;0,'Step Up Feature'!$D$13,"")</f>
        <v>6400</v>
      </c>
      <c r="I246" s="17">
        <f>IF(A246&gt;0,G246*'Step Up Feature'!$C$10*30/360,"")</f>
        <v>1385.7219650108475</v>
      </c>
      <c r="J246" s="16"/>
      <c r="K246" s="17">
        <f t="shared" si="25"/>
        <v>-87355.450236966091</v>
      </c>
      <c r="L246" s="17">
        <f t="shared" si="21"/>
        <v>-1819.9052132701422</v>
      </c>
      <c r="M246" s="19">
        <f>IF(A246&gt;0,K246*'Step Up Feature'!$H$16*30/360,"")</f>
        <v>0</v>
      </c>
      <c r="N246" s="16">
        <f>IF(COUNT($A$23:A245)&gt;='Step Up Feature'!$C$8,0,'Step Up Feature'!A245+1)</f>
        <v>224</v>
      </c>
      <c r="O246" s="17">
        <f t="shared" si="26"/>
        <v>-87355.450236966091</v>
      </c>
      <c r="P246" s="17">
        <f t="shared" si="27"/>
        <v>-1819.9052132701422</v>
      </c>
      <c r="Q246" s="19">
        <f t="shared" si="22"/>
        <v>0</v>
      </c>
      <c r="R246" s="16"/>
      <c r="Z246" s="3">
        <v>268</v>
      </c>
      <c r="AA246" s="6">
        <v>3.7499999999999999E-2</v>
      </c>
      <c r="AB246" s="6" t="s">
        <v>33</v>
      </c>
      <c r="AC246" s="6">
        <v>3.9899999999999998E-2</v>
      </c>
    </row>
    <row r="247" spans="1:29" x14ac:dyDescent="0.25">
      <c r="A247" s="5">
        <f>IF(COUNT($A$23:A246)&gt;='Step Up Feature'!$C$8,0,'Step Up Feature'!A246+1)</f>
        <v>225</v>
      </c>
      <c r="B247" s="15"/>
      <c r="C247" s="17">
        <f t="shared" si="23"/>
        <v>542110.05289976043</v>
      </c>
      <c r="D247" s="17">
        <f>IF(A247&gt;0,'Step Up Feature'!$C$13,"")</f>
        <v>13000</v>
      </c>
      <c r="E247" s="17">
        <f>IF(A247&gt;0,C247*'Step Up Feature'!$C$10*30/360,"")</f>
        <v>2762.8390695222956</v>
      </c>
      <c r="F247" s="16"/>
      <c r="G247" s="17">
        <f t="shared" si="24"/>
        <v>266884.94911988021</v>
      </c>
      <c r="H247" s="17">
        <f>IF(A247&gt;0,'Step Up Feature'!$D$13,"")</f>
        <v>6400</v>
      </c>
      <c r="I247" s="17">
        <f>IF(A247&gt;0,G247*'Step Up Feature'!$C$10*30/360,"")</f>
        <v>1360.166926534044</v>
      </c>
      <c r="J247" s="16"/>
      <c r="K247" s="17">
        <f t="shared" si="25"/>
        <v>-85535.545023695944</v>
      </c>
      <c r="L247" s="17">
        <f t="shared" si="21"/>
        <v>-1819.9052132701422</v>
      </c>
      <c r="M247" s="19">
        <f>IF(A247&gt;0,K247*'Step Up Feature'!$H$16*30/360,"")</f>
        <v>0</v>
      </c>
      <c r="N247" s="16">
        <f>IF(COUNT($A$23:A246)&gt;='Step Up Feature'!$C$8,0,'Step Up Feature'!A246+1)</f>
        <v>225</v>
      </c>
      <c r="O247" s="17">
        <f t="shared" si="26"/>
        <v>-85535.545023695944</v>
      </c>
      <c r="P247" s="17">
        <f t="shared" si="27"/>
        <v>-1819.9052132701422</v>
      </c>
      <c r="Q247" s="19">
        <f t="shared" si="22"/>
        <v>0</v>
      </c>
      <c r="R247" s="16"/>
      <c r="Z247" s="3">
        <v>269</v>
      </c>
      <c r="AA247" s="6">
        <v>3.7499999999999999E-2</v>
      </c>
      <c r="AB247" s="6" t="s">
        <v>33</v>
      </c>
      <c r="AC247" s="6">
        <v>3.9899999999999998E-2</v>
      </c>
    </row>
    <row r="248" spans="1:29" x14ac:dyDescent="0.25">
      <c r="A248" s="5">
        <f>IF(COUNT($A$23:A247)&gt;='Step Up Feature'!$C$8,0,'Step Up Feature'!A247+1)</f>
        <v>226</v>
      </c>
      <c r="B248" s="15"/>
      <c r="C248" s="17">
        <f t="shared" si="23"/>
        <v>531872.89196928276</v>
      </c>
      <c r="D248" s="17">
        <f>IF(A248&gt;0,'Step Up Feature'!$C$13,"")</f>
        <v>13000</v>
      </c>
      <c r="E248" s="17">
        <f>IF(A248&gt;0,C248*'Step Up Feature'!$C$10*30/360,"")</f>
        <v>2710.6658474460382</v>
      </c>
      <c r="F248" s="16"/>
      <c r="G248" s="17">
        <f t="shared" si="24"/>
        <v>261845.11604641424</v>
      </c>
      <c r="H248" s="17">
        <f>IF(A248&gt;0,'Step Up Feature'!$D$13,"")</f>
        <v>6400</v>
      </c>
      <c r="I248" s="17">
        <f>IF(A248&gt;0,G248*'Step Up Feature'!$C$10*30/360,"")</f>
        <v>1334.4816479734247</v>
      </c>
      <c r="J248" s="16"/>
      <c r="K248" s="17">
        <f t="shared" si="25"/>
        <v>-83715.639810425797</v>
      </c>
      <c r="L248" s="17">
        <f t="shared" si="21"/>
        <v>-1819.9052132701422</v>
      </c>
      <c r="M248" s="19">
        <f>IF(A248&gt;0,K248*'Step Up Feature'!$H$16*30/360,"")</f>
        <v>0</v>
      </c>
      <c r="N248" s="16">
        <f>IF(COUNT($A$23:A247)&gt;='Step Up Feature'!$C$8,0,'Step Up Feature'!A247+1)</f>
        <v>226</v>
      </c>
      <c r="O248" s="17">
        <f t="shared" si="26"/>
        <v>-83715.639810425797</v>
      </c>
      <c r="P248" s="17">
        <f t="shared" si="27"/>
        <v>-1819.9052132701422</v>
      </c>
      <c r="Q248" s="19">
        <f t="shared" si="22"/>
        <v>0</v>
      </c>
      <c r="R248" s="16"/>
      <c r="Z248" s="3">
        <v>270</v>
      </c>
      <c r="AA248" s="6">
        <v>3.7499999999999999E-2</v>
      </c>
      <c r="AB248" s="6" t="s">
        <v>33</v>
      </c>
      <c r="AC248" s="6">
        <v>3.9899999999999998E-2</v>
      </c>
    </row>
    <row r="249" spans="1:29" x14ac:dyDescent="0.25">
      <c r="A249" s="5">
        <f>IF(COUNT($A$23:A248)&gt;='Step Up Feature'!$C$8,0,'Step Up Feature'!A248+1)</f>
        <v>227</v>
      </c>
      <c r="B249" s="15"/>
      <c r="C249" s="17">
        <f t="shared" si="23"/>
        <v>521583.55781672877</v>
      </c>
      <c r="D249" s="17">
        <f>IF(A249&gt;0,'Step Up Feature'!$C$13,"")</f>
        <v>13000</v>
      </c>
      <c r="E249" s="17">
        <f>IF(A249&gt;0,C249*'Step Up Feature'!$C$10*30/360,"")</f>
        <v>2658.2267269316972</v>
      </c>
      <c r="F249" s="16"/>
      <c r="G249" s="17">
        <f t="shared" si="24"/>
        <v>256779.59769438766</v>
      </c>
      <c r="H249" s="17">
        <f>IF(A249&gt;0,'Step Up Feature'!$D$13,"")</f>
        <v>6400</v>
      </c>
      <c r="I249" s="17">
        <f>IF(A249&gt;0,G249*'Step Up Feature'!$C$10*30/360,"")</f>
        <v>1308.6654655663647</v>
      </c>
      <c r="J249" s="16"/>
      <c r="K249" s="17">
        <f t="shared" si="25"/>
        <v>-81895.73459715565</v>
      </c>
      <c r="L249" s="17">
        <f t="shared" si="21"/>
        <v>-1819.9052132701422</v>
      </c>
      <c r="M249" s="19">
        <f>IF(A249&gt;0,K249*'Step Up Feature'!$H$16*30/360,"")</f>
        <v>0</v>
      </c>
      <c r="N249" s="16">
        <f>IF(COUNT($A$23:A248)&gt;='Step Up Feature'!$C$8,0,'Step Up Feature'!A248+1)</f>
        <v>227</v>
      </c>
      <c r="O249" s="17">
        <f t="shared" si="26"/>
        <v>-81895.73459715565</v>
      </c>
      <c r="P249" s="17">
        <f t="shared" si="27"/>
        <v>-1819.9052132701422</v>
      </c>
      <c r="Q249" s="19">
        <f t="shared" si="22"/>
        <v>0</v>
      </c>
      <c r="R249" s="16"/>
      <c r="Z249" s="3">
        <v>271</v>
      </c>
      <c r="AA249" s="6">
        <v>3.7499999999999999E-2</v>
      </c>
      <c r="AB249" s="6" t="s">
        <v>33</v>
      </c>
      <c r="AC249" s="6">
        <v>3.9899999999999998E-2</v>
      </c>
    </row>
    <row r="250" spans="1:29" x14ac:dyDescent="0.25">
      <c r="A250" s="5">
        <f>IF(COUNT($A$23:A249)&gt;='Step Up Feature'!$C$8,0,'Step Up Feature'!A249+1)</f>
        <v>228</v>
      </c>
      <c r="B250" s="15"/>
      <c r="C250" s="17">
        <f t="shared" si="23"/>
        <v>511241.78454366047</v>
      </c>
      <c r="D250" s="17">
        <f>IF(A250&gt;0,'Step Up Feature'!$C$13,"")</f>
        <v>13000</v>
      </c>
      <c r="E250" s="17">
        <f>IF(A250&gt;0,C250*'Step Up Feature'!$C$10*30/360,"")</f>
        <v>2605.5203528400557</v>
      </c>
      <c r="F250" s="16"/>
      <c r="G250" s="17">
        <f t="shared" si="24"/>
        <v>251688.26315995402</v>
      </c>
      <c r="H250" s="17">
        <f>IF(A250&gt;0,'Step Up Feature'!$D$13,"")</f>
        <v>6400</v>
      </c>
      <c r="I250" s="17">
        <f>IF(A250&gt;0,G250*'Step Up Feature'!$C$10*30/360,"")</f>
        <v>1282.7177121674022</v>
      </c>
      <c r="J250" s="16"/>
      <c r="K250" s="17">
        <f t="shared" si="25"/>
        <v>-80075.829383885502</v>
      </c>
      <c r="L250" s="17">
        <f t="shared" si="21"/>
        <v>-1819.9052132701422</v>
      </c>
      <c r="M250" s="19">
        <f>IF(A250&gt;0,K250*'Step Up Feature'!$H$16*30/360,"")</f>
        <v>0</v>
      </c>
      <c r="N250" s="16">
        <f>IF(COUNT($A$23:A249)&gt;='Step Up Feature'!$C$8,0,'Step Up Feature'!A249+1)</f>
        <v>228</v>
      </c>
      <c r="O250" s="17">
        <f t="shared" si="26"/>
        <v>-80075.829383885502</v>
      </c>
      <c r="P250" s="17">
        <f t="shared" si="27"/>
        <v>-1819.9052132701422</v>
      </c>
      <c r="Q250" s="19">
        <f t="shared" si="22"/>
        <v>0</v>
      </c>
      <c r="R250" s="16"/>
      <c r="Z250" s="3">
        <v>272</v>
      </c>
      <c r="AA250" s="6">
        <v>3.7499999999999999E-2</v>
      </c>
      <c r="AB250" s="6" t="s">
        <v>33</v>
      </c>
      <c r="AC250" s="6">
        <v>3.9899999999999998E-2</v>
      </c>
    </row>
    <row r="251" spans="1:29" x14ac:dyDescent="0.25">
      <c r="A251" s="5">
        <f>IF(COUNT($A$23:A250)&gt;='Step Up Feature'!$C$8,0,'Step Up Feature'!A250+1)</f>
        <v>229</v>
      </c>
      <c r="B251" s="15"/>
      <c r="C251" s="17">
        <f t="shared" si="23"/>
        <v>500847.30489650054</v>
      </c>
      <c r="D251" s="17">
        <f>IF(A251&gt;0,'Step Up Feature'!$C$13,"")</f>
        <v>13000</v>
      </c>
      <c r="E251" s="17">
        <f>IF(A251&gt;0,C251*'Step Up Feature'!$C$10*30/360,"")</f>
        <v>2552.5453631254891</v>
      </c>
      <c r="F251" s="16"/>
      <c r="G251" s="17">
        <f t="shared" si="24"/>
        <v>246570.98087212141</v>
      </c>
      <c r="H251" s="17">
        <f>IF(A251&gt;0,'Step Up Feature'!$D$13,"")</f>
        <v>6400</v>
      </c>
      <c r="I251" s="17">
        <f>IF(A251&gt;0,G251*'Step Up Feature'!$C$10*30/360,"")</f>
        <v>1256.6377172310001</v>
      </c>
      <c r="J251" s="16"/>
      <c r="K251" s="17">
        <f t="shared" si="25"/>
        <v>-78255.924170615355</v>
      </c>
      <c r="L251" s="17">
        <f t="shared" si="21"/>
        <v>-1819.9052132701422</v>
      </c>
      <c r="M251" s="19">
        <f>IF(A251&gt;0,K251*'Step Up Feature'!$H$16*30/360,"")</f>
        <v>0</v>
      </c>
      <c r="N251" s="16">
        <f>IF(COUNT($A$23:A250)&gt;='Step Up Feature'!$C$8,0,'Step Up Feature'!A250+1)</f>
        <v>229</v>
      </c>
      <c r="O251" s="17">
        <f t="shared" si="26"/>
        <v>-78255.924170615355</v>
      </c>
      <c r="P251" s="17">
        <f t="shared" si="27"/>
        <v>-1819.9052132701422</v>
      </c>
      <c r="Q251" s="19">
        <f t="shared" si="22"/>
        <v>0</v>
      </c>
      <c r="R251" s="16"/>
      <c r="Z251" s="3">
        <v>273</v>
      </c>
      <c r="AA251" s="6">
        <v>3.7499999999999999E-2</v>
      </c>
      <c r="AB251" s="6" t="s">
        <v>33</v>
      </c>
      <c r="AC251" s="6">
        <v>3.9899999999999998E-2</v>
      </c>
    </row>
    <row r="252" spans="1:29" x14ac:dyDescent="0.25">
      <c r="A252" s="5">
        <f>IF(COUNT($A$23:A251)&gt;='Step Up Feature'!$C$8,0,'Step Up Feature'!A251+1)</f>
        <v>230</v>
      </c>
      <c r="B252" s="15"/>
      <c r="C252" s="17">
        <f t="shared" si="23"/>
        <v>490399.85025962605</v>
      </c>
      <c r="D252" s="17">
        <f>IF(A252&gt;0,'Step Up Feature'!$C$13,"")</f>
        <v>13000</v>
      </c>
      <c r="E252" s="17">
        <f>IF(A252&gt;0,C252*'Step Up Feature'!$C$10*30/360,"")</f>
        <v>2499.3003888007725</v>
      </c>
      <c r="F252" s="16"/>
      <c r="G252" s="17">
        <f t="shared" si="24"/>
        <v>241427.61858935241</v>
      </c>
      <c r="H252" s="17">
        <f>IF(A252&gt;0,'Step Up Feature'!$D$13,"")</f>
        <v>6400</v>
      </c>
      <c r="I252" s="17">
        <f>IF(A252&gt;0,G252*'Step Up Feature'!$C$10*30/360,"")</f>
        <v>1230.4248067942162</v>
      </c>
      <c r="J252" s="16"/>
      <c r="K252" s="17">
        <f t="shared" si="25"/>
        <v>-76436.018957345208</v>
      </c>
      <c r="L252" s="17">
        <f t="shared" si="21"/>
        <v>-1819.9052132701422</v>
      </c>
      <c r="M252" s="19">
        <f>IF(A252&gt;0,K252*'Step Up Feature'!$H$16*30/360,"")</f>
        <v>0</v>
      </c>
      <c r="N252" s="16">
        <f>IF(COUNT($A$23:A251)&gt;='Step Up Feature'!$C$8,0,'Step Up Feature'!A251+1)</f>
        <v>230</v>
      </c>
      <c r="O252" s="17">
        <f t="shared" si="26"/>
        <v>-76436.018957345208</v>
      </c>
      <c r="P252" s="17">
        <f t="shared" si="27"/>
        <v>-1819.9052132701422</v>
      </c>
      <c r="Q252" s="19">
        <f t="shared" si="22"/>
        <v>0</v>
      </c>
      <c r="R252" s="16"/>
      <c r="Z252" s="3">
        <v>274</v>
      </c>
      <c r="AA252" s="6">
        <v>3.7499999999999999E-2</v>
      </c>
      <c r="AB252" s="6" t="s">
        <v>33</v>
      </c>
      <c r="AC252" s="6">
        <v>3.9899999999999998E-2</v>
      </c>
    </row>
    <row r="253" spans="1:29" x14ac:dyDescent="0.25">
      <c r="A253" s="5">
        <f>IF(COUNT($A$23:A252)&gt;='Step Up Feature'!$C$8,0,'Step Up Feature'!A252+1)</f>
        <v>231</v>
      </c>
      <c r="B253" s="15"/>
      <c r="C253" s="17">
        <f t="shared" si="23"/>
        <v>479899.15064842685</v>
      </c>
      <c r="D253" s="17">
        <f>IF(A253&gt;0,'Step Up Feature'!$C$13,"")</f>
        <v>13000</v>
      </c>
      <c r="E253" s="17">
        <f>IF(A253&gt;0,C253*'Step Up Feature'!$C$10*30/360,"")</f>
        <v>2445.7840539016975</v>
      </c>
      <c r="F253" s="16"/>
      <c r="G253" s="17">
        <f t="shared" si="24"/>
        <v>236258.04339614662</v>
      </c>
      <c r="H253" s="17">
        <f>IF(A253&gt;0,'Step Up Feature'!$D$13,"")</f>
        <v>6400</v>
      </c>
      <c r="I253" s="17">
        <f>IF(A253&gt;0,G253*'Step Up Feature'!$C$10*30/360,"")</f>
        <v>1204.0783034592871</v>
      </c>
      <c r="J253" s="16"/>
      <c r="K253" s="17">
        <f t="shared" si="25"/>
        <v>-74616.113744075061</v>
      </c>
      <c r="L253" s="17">
        <f t="shared" si="21"/>
        <v>-1819.9052132701422</v>
      </c>
      <c r="M253" s="19">
        <f>IF(A253&gt;0,K253*'Step Up Feature'!$H$16*30/360,"")</f>
        <v>0</v>
      </c>
      <c r="N253" s="16">
        <f>IF(COUNT($A$23:A252)&gt;='Step Up Feature'!$C$8,0,'Step Up Feature'!A252+1)</f>
        <v>231</v>
      </c>
      <c r="O253" s="17">
        <f t="shared" si="26"/>
        <v>-74616.113744075061</v>
      </c>
      <c r="P253" s="17">
        <f t="shared" si="27"/>
        <v>-1819.9052132701422</v>
      </c>
      <c r="Q253" s="19">
        <f t="shared" si="22"/>
        <v>0</v>
      </c>
      <c r="R253" s="16"/>
      <c r="Z253" s="3">
        <v>275</v>
      </c>
      <c r="AA253" s="6">
        <v>3.7499999999999999E-2</v>
      </c>
      <c r="AB253" s="6" t="s">
        <v>33</v>
      </c>
      <c r="AC253" s="6">
        <v>3.9899999999999998E-2</v>
      </c>
    </row>
    <row r="254" spans="1:29" x14ac:dyDescent="0.25">
      <c r="A254" s="5">
        <f>IF(COUNT($A$23:A253)&gt;='Step Up Feature'!$C$8,0,'Step Up Feature'!A253+1)</f>
        <v>232</v>
      </c>
      <c r="B254" s="15"/>
      <c r="C254" s="17">
        <f t="shared" si="23"/>
        <v>469344.93470232852</v>
      </c>
      <c r="D254" s="17">
        <f>IF(A254&gt;0,'Step Up Feature'!$C$13,"")</f>
        <v>13000</v>
      </c>
      <c r="E254" s="17">
        <f>IF(A254&gt;0,C254*'Step Up Feature'!$C$10*30/360,"")</f>
        <v>2391.9949754515187</v>
      </c>
      <c r="F254" s="16"/>
      <c r="G254" s="17">
        <f t="shared" si="24"/>
        <v>231062.12169960589</v>
      </c>
      <c r="H254" s="17">
        <f>IF(A254&gt;0,'Step Up Feature'!$D$13,"")</f>
        <v>6400</v>
      </c>
      <c r="I254" s="17">
        <f>IF(A254&gt;0,G254*'Step Up Feature'!$C$10*30/360,"")</f>
        <v>1177.5975263761222</v>
      </c>
      <c r="J254" s="16"/>
      <c r="K254" s="17">
        <f t="shared" si="25"/>
        <v>-72796.208530804914</v>
      </c>
      <c r="L254" s="17">
        <f t="shared" si="21"/>
        <v>-1819.9052132701422</v>
      </c>
      <c r="M254" s="19">
        <f>IF(A254&gt;0,K254*'Step Up Feature'!$H$16*30/360,"")</f>
        <v>0</v>
      </c>
      <c r="N254" s="16">
        <f>IF(COUNT($A$23:A253)&gt;='Step Up Feature'!$C$8,0,'Step Up Feature'!A253+1)</f>
        <v>232</v>
      </c>
      <c r="O254" s="17">
        <f t="shared" si="26"/>
        <v>-72796.208530804914</v>
      </c>
      <c r="P254" s="17">
        <f t="shared" si="27"/>
        <v>-1819.9052132701422</v>
      </c>
      <c r="Q254" s="19">
        <f t="shared" si="22"/>
        <v>0</v>
      </c>
      <c r="R254" s="16"/>
      <c r="Z254" s="3">
        <v>276</v>
      </c>
      <c r="AA254" s="6">
        <v>3.7499999999999999E-2</v>
      </c>
      <c r="AB254" s="6" t="s">
        <v>33</v>
      </c>
      <c r="AC254" s="6">
        <v>3.9899999999999998E-2</v>
      </c>
    </row>
    <row r="255" spans="1:29" x14ac:dyDescent="0.25">
      <c r="A255" s="5">
        <f>IF(COUNT($A$23:A254)&gt;='Step Up Feature'!$C$8,0,'Step Up Feature'!A254+1)</f>
        <v>233</v>
      </c>
      <c r="B255" s="15"/>
      <c r="C255" s="17">
        <f t="shared" si="23"/>
        <v>458736.92967778002</v>
      </c>
      <c r="D255" s="17">
        <f>IF(A255&gt;0,'Step Up Feature'!$C$13,"")</f>
        <v>13000</v>
      </c>
      <c r="E255" s="17">
        <f>IF(A255&gt;0,C255*'Step Up Feature'!$C$10*30/360,"")</f>
        <v>2337.9317634252134</v>
      </c>
      <c r="F255" s="16"/>
      <c r="G255" s="17">
        <f t="shared" si="24"/>
        <v>225839.71922598203</v>
      </c>
      <c r="H255" s="17">
        <f>IF(A255&gt;0,'Step Up Feature'!$D$13,"")</f>
        <v>6400</v>
      </c>
      <c r="I255" s="17">
        <f>IF(A255&gt;0,G255*'Step Up Feature'!$C$10*30/360,"")</f>
        <v>1150.9817912247104</v>
      </c>
      <c r="J255" s="16"/>
      <c r="K255" s="17">
        <f t="shared" si="25"/>
        <v>-70976.303317534766</v>
      </c>
      <c r="L255" s="17">
        <f t="shared" si="21"/>
        <v>-1819.9052132701422</v>
      </c>
      <c r="M255" s="19">
        <f>IF(A255&gt;0,K255*'Step Up Feature'!$H$16*30/360,"")</f>
        <v>0</v>
      </c>
      <c r="N255" s="16">
        <f>IF(COUNT($A$23:A254)&gt;='Step Up Feature'!$C$8,0,'Step Up Feature'!A254+1)</f>
        <v>233</v>
      </c>
      <c r="O255" s="17">
        <f t="shared" si="26"/>
        <v>-70976.303317534766</v>
      </c>
      <c r="P255" s="17">
        <f t="shared" si="27"/>
        <v>-1819.9052132701422</v>
      </c>
      <c r="Q255" s="19">
        <f t="shared" si="22"/>
        <v>0</v>
      </c>
      <c r="R255" s="16"/>
      <c r="Z255" s="3">
        <v>277</v>
      </c>
      <c r="AA255" s="6">
        <v>3.7499999999999999E-2</v>
      </c>
      <c r="AB255" s="6" t="s">
        <v>33</v>
      </c>
      <c r="AC255" s="6">
        <v>3.9899999999999998E-2</v>
      </c>
    </row>
    <row r="256" spans="1:29" x14ac:dyDescent="0.25">
      <c r="A256" s="5">
        <f>IF(COUNT($A$23:A255)&gt;='Step Up Feature'!$C$8,0,'Step Up Feature'!A255+1)</f>
        <v>234</v>
      </c>
      <c r="B256" s="15"/>
      <c r="C256" s="17">
        <f t="shared" si="23"/>
        <v>448074.86144120526</v>
      </c>
      <c r="D256" s="17">
        <f>IF(A256&gt;0,'Step Up Feature'!$C$13,"")</f>
        <v>13000</v>
      </c>
      <c r="E256" s="17">
        <f>IF(A256&gt;0,C256*'Step Up Feature'!$C$10*30/360,"")</f>
        <v>2283.5930207135589</v>
      </c>
      <c r="F256" s="16"/>
      <c r="G256" s="17">
        <f t="shared" si="24"/>
        <v>220590.70101720674</v>
      </c>
      <c r="H256" s="17">
        <f>IF(A256&gt;0,'Step Up Feature'!$D$13,"")</f>
        <v>6400</v>
      </c>
      <c r="I256" s="17">
        <f>IF(A256&gt;0,G256*'Step Up Feature'!$C$10*30/360,"")</f>
        <v>1124.2304101974341</v>
      </c>
      <c r="J256" s="16"/>
      <c r="K256" s="17">
        <f t="shared" si="25"/>
        <v>-69156.398104264619</v>
      </c>
      <c r="L256" s="17">
        <f t="shared" si="21"/>
        <v>-1819.9052132701422</v>
      </c>
      <c r="M256" s="19">
        <f>IF(A256&gt;0,K256*'Step Up Feature'!$H$16*30/360,"")</f>
        <v>0</v>
      </c>
      <c r="N256" s="16">
        <f>IF(COUNT($A$23:A255)&gt;='Step Up Feature'!$C$8,0,'Step Up Feature'!A255+1)</f>
        <v>234</v>
      </c>
      <c r="O256" s="17">
        <f t="shared" si="26"/>
        <v>-69156.398104264619</v>
      </c>
      <c r="P256" s="17">
        <f t="shared" si="27"/>
        <v>-1819.9052132701422</v>
      </c>
      <c r="Q256" s="19">
        <f t="shared" si="22"/>
        <v>0</v>
      </c>
      <c r="R256" s="16"/>
      <c r="Z256" s="3">
        <v>278</v>
      </c>
      <c r="AA256" s="6">
        <v>3.7499999999999999E-2</v>
      </c>
      <c r="AB256" s="6" t="s">
        <v>33</v>
      </c>
      <c r="AC256" s="6">
        <v>3.9899999999999998E-2</v>
      </c>
    </row>
    <row r="257" spans="1:29" x14ac:dyDescent="0.25">
      <c r="A257" s="5">
        <f>IF(COUNT($A$23:A256)&gt;='Step Up Feature'!$C$8,0,'Step Up Feature'!A256+1)</f>
        <v>235</v>
      </c>
      <c r="B257" s="15"/>
      <c r="C257" s="17">
        <f t="shared" si="23"/>
        <v>437358.45446191879</v>
      </c>
      <c r="D257" s="17">
        <f>IF(A257&gt;0,'Step Up Feature'!$C$13,"")</f>
        <v>13000</v>
      </c>
      <c r="E257" s="17">
        <f>IF(A257&gt;0,C257*'Step Up Feature'!$C$10*30/360,"")</f>
        <v>2228.9773430870296</v>
      </c>
      <c r="F257" s="16"/>
      <c r="G257" s="17">
        <f t="shared" si="24"/>
        <v>215314.93142740417</v>
      </c>
      <c r="H257" s="17">
        <f>IF(A257&gt;0,'Step Up Feature'!$D$13,"")</f>
        <v>6400</v>
      </c>
      <c r="I257" s="17">
        <f>IF(A257&gt;0,G257*'Step Up Feature'!$C$10*30/360,"")</f>
        <v>1097.3426919812966</v>
      </c>
      <c r="J257" s="16"/>
      <c r="K257" s="17">
        <f t="shared" si="25"/>
        <v>-67336.492890994472</v>
      </c>
      <c r="L257" s="17">
        <f t="shared" si="21"/>
        <v>-1819.9052132701422</v>
      </c>
      <c r="M257" s="19">
        <f>IF(A257&gt;0,K257*'Step Up Feature'!$H$16*30/360,"")</f>
        <v>0</v>
      </c>
      <c r="N257" s="16">
        <f>IF(COUNT($A$23:A256)&gt;='Step Up Feature'!$C$8,0,'Step Up Feature'!A256+1)</f>
        <v>235</v>
      </c>
      <c r="O257" s="17">
        <f t="shared" si="26"/>
        <v>-67336.492890994472</v>
      </c>
      <c r="P257" s="17">
        <f t="shared" si="27"/>
        <v>-1819.9052132701422</v>
      </c>
      <c r="Q257" s="19">
        <f t="shared" si="22"/>
        <v>0</v>
      </c>
      <c r="R257" s="16"/>
      <c r="Z257" s="3">
        <v>279</v>
      </c>
      <c r="AA257" s="6">
        <v>3.7499999999999999E-2</v>
      </c>
      <c r="AB257" s="6" t="s">
        <v>33</v>
      </c>
      <c r="AC257" s="6">
        <v>3.9899999999999998E-2</v>
      </c>
    </row>
    <row r="258" spans="1:29" x14ac:dyDescent="0.25">
      <c r="A258" s="5">
        <f>IF(COUNT($A$23:A257)&gt;='Step Up Feature'!$C$8,0,'Step Up Feature'!A257+1)</f>
        <v>236</v>
      </c>
      <c r="B258" s="15"/>
      <c r="C258" s="17">
        <f t="shared" si="23"/>
        <v>426587.43180500582</v>
      </c>
      <c r="D258" s="17">
        <f>IF(A258&gt;0,'Step Up Feature'!$C$13,"")</f>
        <v>13000</v>
      </c>
      <c r="E258" s="17">
        <f>IF(A258&gt;0,C258*'Step Up Feature'!$C$10*30/360,"")</f>
        <v>2174.0833191595088</v>
      </c>
      <c r="F258" s="16"/>
      <c r="G258" s="17">
        <f t="shared" si="24"/>
        <v>210012.27411938546</v>
      </c>
      <c r="H258" s="17">
        <f>IF(A258&gt;0,'Step Up Feature'!$D$13,"")</f>
        <v>6400</v>
      </c>
      <c r="I258" s="17">
        <f>IF(A258&gt;0,G258*'Step Up Feature'!$C$10*30/360,"")</f>
        <v>1070.3179417400556</v>
      </c>
      <c r="J258" s="16"/>
      <c r="K258" s="17">
        <f t="shared" si="25"/>
        <v>-65516.587677724332</v>
      </c>
      <c r="L258" s="17">
        <f t="shared" si="21"/>
        <v>-1819.9052132701422</v>
      </c>
      <c r="M258" s="19">
        <f>IF(A258&gt;0,K258*'Step Up Feature'!$H$16*30/360,"")</f>
        <v>0</v>
      </c>
      <c r="N258" s="16">
        <f>IF(COUNT($A$23:A257)&gt;='Step Up Feature'!$C$8,0,'Step Up Feature'!A257+1)</f>
        <v>236</v>
      </c>
      <c r="O258" s="17">
        <f t="shared" si="26"/>
        <v>-65516.587677724332</v>
      </c>
      <c r="P258" s="17">
        <f t="shared" si="27"/>
        <v>-1819.9052132701422</v>
      </c>
      <c r="Q258" s="19">
        <f t="shared" si="22"/>
        <v>0</v>
      </c>
      <c r="R258" s="16"/>
      <c r="Z258" s="3">
        <v>280</v>
      </c>
      <c r="AA258" s="6">
        <v>3.7499999999999999E-2</v>
      </c>
      <c r="AB258" s="6" t="s">
        <v>33</v>
      </c>
      <c r="AC258" s="6">
        <v>3.9899999999999998E-2</v>
      </c>
    </row>
    <row r="259" spans="1:29" x14ac:dyDescent="0.25">
      <c r="A259" s="5">
        <f>IF(COUNT($A$23:A258)&gt;='Step Up Feature'!$C$8,0,'Step Up Feature'!A258+1)</f>
        <v>237</v>
      </c>
      <c r="B259" s="15"/>
      <c r="C259" s="17">
        <f t="shared" si="23"/>
        <v>415761.51512416534</v>
      </c>
      <c r="D259" s="17">
        <f>IF(A259&gt;0,'Step Up Feature'!$C$13,"")</f>
        <v>13000</v>
      </c>
      <c r="E259" s="17">
        <f>IF(A259&gt;0,C259*'Step Up Feature'!$C$10*30/360,"")</f>
        <v>2118.9095303518147</v>
      </c>
      <c r="F259" s="16"/>
      <c r="G259" s="17">
        <f t="shared" si="24"/>
        <v>204682.59206112553</v>
      </c>
      <c r="H259" s="17">
        <f>IF(A259&gt;0,'Step Up Feature'!$D$13,"")</f>
        <v>6400</v>
      </c>
      <c r="I259" s="17">
        <f>IF(A259&gt;0,G259*'Step Up Feature'!$C$10*30/360,"")</f>
        <v>1043.1554610962678</v>
      </c>
      <c r="J259" s="16"/>
      <c r="K259" s="17">
        <f t="shared" si="25"/>
        <v>-63696.682464454192</v>
      </c>
      <c r="L259" s="17">
        <f t="shared" si="21"/>
        <v>-1819.9052132701422</v>
      </c>
      <c r="M259" s="19">
        <f>IF(A259&gt;0,K259*'Step Up Feature'!$H$16*30/360,"")</f>
        <v>0</v>
      </c>
      <c r="N259" s="16">
        <f>IF(COUNT($A$23:A258)&gt;='Step Up Feature'!$C$8,0,'Step Up Feature'!A258+1)</f>
        <v>237</v>
      </c>
      <c r="O259" s="17">
        <f t="shared" si="26"/>
        <v>-63696.682464454192</v>
      </c>
      <c r="P259" s="17">
        <f t="shared" si="27"/>
        <v>-1819.9052132701422</v>
      </c>
      <c r="Q259" s="19">
        <f t="shared" si="22"/>
        <v>0</v>
      </c>
      <c r="R259" s="16"/>
      <c r="Z259" s="3">
        <v>281</v>
      </c>
      <c r="AA259" s="6">
        <v>3.7499999999999999E-2</v>
      </c>
      <c r="AB259" s="6" t="s">
        <v>33</v>
      </c>
      <c r="AC259" s="6">
        <v>3.9899999999999998E-2</v>
      </c>
    </row>
    <row r="260" spans="1:29" x14ac:dyDescent="0.25">
      <c r="A260" s="5">
        <f>IF(COUNT($A$23:A259)&gt;='Step Up Feature'!$C$8,0,'Step Up Feature'!A259+1)</f>
        <v>238</v>
      </c>
      <c r="B260" s="15"/>
      <c r="C260" s="17">
        <f t="shared" si="23"/>
        <v>404880.42465451715</v>
      </c>
      <c r="D260" s="17">
        <f>IF(A260&gt;0,'Step Up Feature'!$C$13,"")</f>
        <v>13000</v>
      </c>
      <c r="E260" s="17">
        <f>IF(A260&gt;0,C260*'Step Up Feature'!$C$10*30/360,"")</f>
        <v>2063.4545508550418</v>
      </c>
      <c r="F260" s="16"/>
      <c r="G260" s="17">
        <f t="shared" si="24"/>
        <v>199325.74752222179</v>
      </c>
      <c r="H260" s="17">
        <f>IF(A260&gt;0,'Step Up Feature'!$D$13,"")</f>
        <v>6400</v>
      </c>
      <c r="I260" s="17">
        <f>IF(A260&gt;0,G260*'Step Up Feature'!$C$10*30/360,"")</f>
        <v>1015.854548113241</v>
      </c>
      <c r="J260" s="16"/>
      <c r="K260" s="17">
        <f t="shared" si="25"/>
        <v>-61876.777251184052</v>
      </c>
      <c r="L260" s="17">
        <f t="shared" si="21"/>
        <v>-1819.9052132701422</v>
      </c>
      <c r="M260" s="19">
        <f>IF(A260&gt;0,K260*'Step Up Feature'!$H$16*30/360,"")</f>
        <v>0</v>
      </c>
      <c r="N260" s="16">
        <f>IF(COUNT($A$23:A259)&gt;='Step Up Feature'!$C$8,0,'Step Up Feature'!A259+1)</f>
        <v>238</v>
      </c>
      <c r="O260" s="17">
        <f t="shared" si="26"/>
        <v>-61876.777251184052</v>
      </c>
      <c r="P260" s="17">
        <f t="shared" si="27"/>
        <v>-1819.9052132701422</v>
      </c>
      <c r="Q260" s="19">
        <f t="shared" si="22"/>
        <v>0</v>
      </c>
      <c r="R260" s="16"/>
      <c r="Z260" s="3">
        <v>282</v>
      </c>
      <c r="AA260" s="6">
        <v>3.7499999999999999E-2</v>
      </c>
      <c r="AB260" s="6" t="s">
        <v>33</v>
      </c>
      <c r="AC260" s="6">
        <v>3.9899999999999998E-2</v>
      </c>
    </row>
    <row r="261" spans="1:29" x14ac:dyDescent="0.25">
      <c r="A261" s="5">
        <f>IF(COUNT($A$23:A260)&gt;='Step Up Feature'!$C$8,0,'Step Up Feature'!A260+1)</f>
        <v>239</v>
      </c>
      <c r="B261" s="15"/>
      <c r="C261" s="17">
        <f t="shared" si="23"/>
        <v>393943.87920537218</v>
      </c>
      <c r="D261" s="17">
        <f>IF(A261&gt;0,'Step Up Feature'!$C$13,"")</f>
        <v>13000</v>
      </c>
      <c r="E261" s="17">
        <f>IF(A261&gt;0,C261*'Step Up Feature'!$C$10*30/360,"")</f>
        <v>2007.7169475937146</v>
      </c>
      <c r="F261" s="16"/>
      <c r="G261" s="17">
        <f t="shared" si="24"/>
        <v>193941.60207033504</v>
      </c>
      <c r="H261" s="17">
        <f>IF(A261&gt;0,'Step Up Feature'!$D$13,"")</f>
        <v>6400</v>
      </c>
      <c r="I261" s="17">
        <f>IF(A261&gt;0,G261*'Step Up Feature'!$C$10*30/360,"")</f>
        <v>988.4144972768953</v>
      </c>
      <c r="J261" s="16"/>
      <c r="K261" s="17">
        <f t="shared" si="25"/>
        <v>-60056.872037913912</v>
      </c>
      <c r="L261" s="17">
        <f t="shared" si="21"/>
        <v>-1819.9052132701422</v>
      </c>
      <c r="M261" s="19">
        <f>IF(A261&gt;0,K261*'Step Up Feature'!$H$16*30/360,"")</f>
        <v>0</v>
      </c>
      <c r="N261" s="16">
        <f>IF(COUNT($A$23:A260)&gt;='Step Up Feature'!$C$8,0,'Step Up Feature'!A260+1)</f>
        <v>239</v>
      </c>
      <c r="O261" s="17">
        <f t="shared" si="26"/>
        <v>-60056.872037913912</v>
      </c>
      <c r="P261" s="17">
        <f t="shared" si="27"/>
        <v>-1819.9052132701422</v>
      </c>
      <c r="Q261" s="19">
        <f t="shared" si="22"/>
        <v>0</v>
      </c>
      <c r="R261" s="16"/>
      <c r="Z261" s="3">
        <v>283</v>
      </c>
      <c r="AA261" s="6">
        <v>3.7499999999999999E-2</v>
      </c>
      <c r="AB261" s="6" t="s">
        <v>33</v>
      </c>
      <c r="AC261" s="6">
        <v>3.9899999999999998E-2</v>
      </c>
    </row>
    <row r="262" spans="1:29" x14ac:dyDescent="0.25">
      <c r="A262" s="5">
        <f>IF(COUNT($A$23:A261)&gt;='Step Up Feature'!$C$8,0,'Step Up Feature'!A261+1)</f>
        <v>240</v>
      </c>
      <c r="B262" s="15"/>
      <c r="C262" s="17">
        <f t="shared" si="23"/>
        <v>382951.59615296591</v>
      </c>
      <c r="D262" s="17">
        <f>IF(A262&gt;0,'Step Up Feature'!$C$13,"")</f>
        <v>13000</v>
      </c>
      <c r="E262" s="17">
        <f>IF(A262&gt;0,C262*'Step Up Feature'!$C$10*30/360,"")</f>
        <v>1951.6952801887544</v>
      </c>
      <c r="F262" s="16"/>
      <c r="G262" s="17">
        <f t="shared" si="24"/>
        <v>188530.01656761192</v>
      </c>
      <c r="H262" s="17">
        <f>IF(A262&gt;0,'Step Up Feature'!$D$13,"")</f>
        <v>6400</v>
      </c>
      <c r="I262" s="17">
        <f>IF(A262&gt;0,G262*'Step Up Feature'!$C$10*30/360,"")</f>
        <v>960.83459947752999</v>
      </c>
      <c r="J262" s="16"/>
      <c r="K262" s="17">
        <f t="shared" si="25"/>
        <v>-58236.966824643772</v>
      </c>
      <c r="L262" s="17">
        <f t="shared" si="21"/>
        <v>-1819.9052132701422</v>
      </c>
      <c r="M262" s="19">
        <f>IF(A262&gt;0,K262*'Step Up Feature'!$H$16*30/360,"")</f>
        <v>0</v>
      </c>
      <c r="N262" s="16">
        <f>IF(COUNT($A$23:A261)&gt;='Step Up Feature'!$C$8,0,'Step Up Feature'!A261+1)</f>
        <v>240</v>
      </c>
      <c r="O262" s="17">
        <f t="shared" si="26"/>
        <v>-58236.966824643772</v>
      </c>
      <c r="P262" s="17">
        <f t="shared" si="27"/>
        <v>-1819.9052132701422</v>
      </c>
      <c r="Q262" s="19">
        <f t="shared" si="22"/>
        <v>0</v>
      </c>
      <c r="R262" s="16"/>
      <c r="Z262" s="3">
        <v>284</v>
      </c>
      <c r="AA262" s="6">
        <v>3.7499999999999999E-2</v>
      </c>
      <c r="AB262" s="6" t="s">
        <v>33</v>
      </c>
      <c r="AC262" s="6">
        <v>3.9899999999999998E-2</v>
      </c>
    </row>
    <row r="263" spans="1:29" x14ac:dyDescent="0.25">
      <c r="A263" s="5">
        <f>IF(COUNT($A$23:A262)&gt;='Step Up Feature'!$C$8,0,'Step Up Feature'!A262+1)</f>
        <v>241</v>
      </c>
      <c r="B263" s="15"/>
      <c r="C263" s="17">
        <f t="shared" si="23"/>
        <v>371903.29143315466</v>
      </c>
      <c r="D263" s="17">
        <f>IF(A263&gt;0,'Step Up Feature'!$C$13,"")</f>
        <v>13000</v>
      </c>
      <c r="E263" s="17">
        <f>IF(A263&gt;0,C263*'Step Up Feature'!$C$10*30/360,"")</f>
        <v>1895.3881009202557</v>
      </c>
      <c r="F263" s="16"/>
      <c r="G263" s="17">
        <f t="shared" si="24"/>
        <v>183090.85116708945</v>
      </c>
      <c r="H263" s="17">
        <f>IF(A263&gt;0,'Step Up Feature'!$D$13,"")</f>
        <v>6400</v>
      </c>
      <c r="I263" s="17">
        <f>IF(A263&gt;0,G263*'Step Up Feature'!$C$10*30/360,"")</f>
        <v>933.11414199149988</v>
      </c>
      <c r="J263" s="16"/>
      <c r="K263" s="17">
        <f t="shared" si="25"/>
        <v>-56417.061611373632</v>
      </c>
      <c r="L263" s="17">
        <f t="shared" si="21"/>
        <v>-1819.9052132701422</v>
      </c>
      <c r="M263" s="19">
        <f>IF(A263&gt;0,K263*'Step Up Feature'!$H$16*30/360,"")</f>
        <v>0</v>
      </c>
      <c r="N263" s="16">
        <f>IF(COUNT($A$23:A262)&gt;='Step Up Feature'!$C$8,0,'Step Up Feature'!A262+1)</f>
        <v>241</v>
      </c>
      <c r="O263" s="17">
        <f t="shared" si="26"/>
        <v>-56417.061611373632</v>
      </c>
      <c r="P263" s="17">
        <f t="shared" si="27"/>
        <v>-1819.9052132701422</v>
      </c>
      <c r="Q263" s="19">
        <f t="shared" si="22"/>
        <v>0</v>
      </c>
      <c r="R263" s="16"/>
      <c r="Z263" s="3">
        <v>285</v>
      </c>
      <c r="AA263" s="6">
        <v>3.7499999999999999E-2</v>
      </c>
      <c r="AB263" s="6" t="s">
        <v>33</v>
      </c>
      <c r="AC263" s="6">
        <v>3.9899999999999998E-2</v>
      </c>
    </row>
    <row r="264" spans="1:29" x14ac:dyDescent="0.25">
      <c r="A264" s="5">
        <f>IF(COUNT($A$23:A263)&gt;='Step Up Feature'!$C$8,0,'Step Up Feature'!A263+1)</f>
        <v>242</v>
      </c>
      <c r="B264" s="15"/>
      <c r="C264" s="17">
        <f t="shared" si="23"/>
        <v>360798.67953407491</v>
      </c>
      <c r="D264" s="17">
        <f>IF(A264&gt;0,'Step Up Feature'!$C$13,"")</f>
        <v>13000</v>
      </c>
      <c r="E264" s="17">
        <f>IF(A264&gt;0,C264*'Step Up Feature'!$C$10*30/360,"")</f>
        <v>1838.7939546900757</v>
      </c>
      <c r="F264" s="16"/>
      <c r="G264" s="17">
        <f t="shared" si="24"/>
        <v>177623.96530908096</v>
      </c>
      <c r="H264" s="17">
        <f>IF(A264&gt;0,'Step Up Feature'!$D$13,"")</f>
        <v>6400</v>
      </c>
      <c r="I264" s="17">
        <f>IF(A264&gt;0,G264*'Step Up Feature'!$C$10*30/360,"")</f>
        <v>905.25240846279598</v>
      </c>
      <c r="J264" s="16"/>
      <c r="K264" s="17">
        <f t="shared" si="25"/>
        <v>-54597.156398103492</v>
      </c>
      <c r="L264" s="17">
        <f t="shared" si="21"/>
        <v>-1819.9052132701422</v>
      </c>
      <c r="M264" s="19">
        <f>IF(A264&gt;0,K264*'Step Up Feature'!$H$16*30/360,"")</f>
        <v>0</v>
      </c>
      <c r="N264" s="16">
        <f>IF(COUNT($A$23:A263)&gt;='Step Up Feature'!$C$8,0,'Step Up Feature'!A263+1)</f>
        <v>242</v>
      </c>
      <c r="O264" s="17">
        <f t="shared" si="26"/>
        <v>-54597.156398103492</v>
      </c>
      <c r="P264" s="17">
        <f t="shared" si="27"/>
        <v>-1819.9052132701422</v>
      </c>
      <c r="Q264" s="19">
        <f t="shared" si="22"/>
        <v>0</v>
      </c>
      <c r="R264" s="16"/>
      <c r="Z264" s="3">
        <v>286</v>
      </c>
      <c r="AA264" s="6">
        <v>3.7499999999999999E-2</v>
      </c>
      <c r="AB264" s="6" t="s">
        <v>33</v>
      </c>
      <c r="AC264" s="6">
        <v>3.9899999999999998E-2</v>
      </c>
    </row>
    <row r="265" spans="1:29" x14ac:dyDescent="0.25">
      <c r="A265" s="5">
        <f>IF(COUNT($A$23:A264)&gt;='Step Up Feature'!$C$8,0,'Step Up Feature'!A264+1)</f>
        <v>243</v>
      </c>
      <c r="B265" s="15"/>
      <c r="C265" s="17">
        <f t="shared" si="23"/>
        <v>349637.47348876501</v>
      </c>
      <c r="D265" s="17">
        <f>IF(A265&gt;0,'Step Up Feature'!$C$13,"")</f>
        <v>13000</v>
      </c>
      <c r="E265" s="17">
        <f>IF(A265&gt;0,C265*'Step Up Feature'!$C$10*30/360,"")</f>
        <v>1781.9113789842299</v>
      </c>
      <c r="F265" s="16"/>
      <c r="G265" s="17">
        <f t="shared" si="24"/>
        <v>172129.21771754377</v>
      </c>
      <c r="H265" s="17">
        <f>IF(A265&gt;0,'Step Up Feature'!$D$13,"")</f>
        <v>6400</v>
      </c>
      <c r="I265" s="17">
        <f>IF(A265&gt;0,G265*'Step Up Feature'!$C$10*30/360,"")</f>
        <v>877.24867888453332</v>
      </c>
      <c r="J265" s="16"/>
      <c r="K265" s="17">
        <f t="shared" si="25"/>
        <v>-52777.251184833352</v>
      </c>
      <c r="L265" s="17">
        <f t="shared" si="21"/>
        <v>-1819.9052132701422</v>
      </c>
      <c r="M265" s="19">
        <f>IF(A265&gt;0,K265*'Step Up Feature'!$H$16*30/360,"")</f>
        <v>0</v>
      </c>
      <c r="N265" s="16">
        <f>IF(COUNT($A$23:A264)&gt;='Step Up Feature'!$C$8,0,'Step Up Feature'!A264+1)</f>
        <v>243</v>
      </c>
      <c r="O265" s="17">
        <f t="shared" si="26"/>
        <v>-52777.251184833352</v>
      </c>
      <c r="P265" s="17">
        <f t="shared" si="27"/>
        <v>-1819.9052132701422</v>
      </c>
      <c r="Q265" s="19">
        <f t="shared" si="22"/>
        <v>0</v>
      </c>
      <c r="R265" s="16"/>
      <c r="Z265" s="3">
        <v>287</v>
      </c>
      <c r="AA265" s="6">
        <v>3.7499999999999999E-2</v>
      </c>
      <c r="AB265" s="6" t="s">
        <v>33</v>
      </c>
      <c r="AC265" s="6">
        <v>3.9899999999999998E-2</v>
      </c>
    </row>
    <row r="266" spans="1:29" x14ac:dyDescent="0.25">
      <c r="A266" s="5">
        <f>IF(COUNT($A$23:A265)&gt;='Step Up Feature'!$C$8,0,'Step Up Feature'!A265+1)</f>
        <v>244</v>
      </c>
      <c r="B266" s="15"/>
      <c r="C266" s="17">
        <f t="shared" si="23"/>
        <v>338419.38486774924</v>
      </c>
      <c r="D266" s="17">
        <f>IF(A266&gt;0,'Step Up Feature'!$C$13,"")</f>
        <v>13000</v>
      </c>
      <c r="E266" s="17">
        <f>IF(A266&gt;0,C266*'Step Up Feature'!$C$10*30/360,"")</f>
        <v>1724.7389038350982</v>
      </c>
      <c r="F266" s="16"/>
      <c r="G266" s="17">
        <f t="shared" si="24"/>
        <v>166606.4663964283</v>
      </c>
      <c r="H266" s="17">
        <f>IF(A266&gt;0,'Step Up Feature'!$D$13,"")</f>
        <v>6400</v>
      </c>
      <c r="I266" s="17">
        <f>IF(A266&gt;0,G266*'Step Up Feature'!$C$10*30/360,"")</f>
        <v>849.10222958034547</v>
      </c>
      <c r="J266" s="16"/>
      <c r="K266" s="17">
        <f t="shared" si="25"/>
        <v>-50957.345971563213</v>
      </c>
      <c r="L266" s="17">
        <f t="shared" si="21"/>
        <v>-1819.9052132701422</v>
      </c>
      <c r="M266" s="19">
        <f>IF(A266&gt;0,K266*'Step Up Feature'!$H$16*30/360,"")</f>
        <v>0</v>
      </c>
      <c r="N266" s="16">
        <f>IF(COUNT($A$23:A265)&gt;='Step Up Feature'!$C$8,0,'Step Up Feature'!A265+1)</f>
        <v>244</v>
      </c>
      <c r="O266" s="17">
        <f t="shared" si="26"/>
        <v>-50957.345971563213</v>
      </c>
      <c r="P266" s="17">
        <f t="shared" si="27"/>
        <v>-1819.9052132701422</v>
      </c>
      <c r="Q266" s="19">
        <f t="shared" si="22"/>
        <v>0</v>
      </c>
      <c r="R266" s="16"/>
      <c r="Z266" s="3">
        <v>288</v>
      </c>
      <c r="AA266" s="6">
        <v>3.7499999999999999E-2</v>
      </c>
      <c r="AB266" s="6" t="s">
        <v>33</v>
      </c>
      <c r="AC266" s="6">
        <v>3.9899999999999998E-2</v>
      </c>
    </row>
    <row r="267" spans="1:29" x14ac:dyDescent="0.25">
      <c r="A267" s="5">
        <f>IF(COUNT($A$23:A266)&gt;='Step Up Feature'!$C$8,0,'Step Up Feature'!A266+1)</f>
        <v>245</v>
      </c>
      <c r="B267" s="15"/>
      <c r="C267" s="17">
        <f t="shared" si="23"/>
        <v>327144.12377158436</v>
      </c>
      <c r="D267" s="17">
        <f>IF(A267&gt;0,'Step Up Feature'!$C$13,"")</f>
        <v>13000</v>
      </c>
      <c r="E267" s="17">
        <f>IF(A267&gt;0,C267*'Step Up Feature'!$C$10*30/360,"")</f>
        <v>1667.2750517834388</v>
      </c>
      <c r="F267" s="16"/>
      <c r="G267" s="17">
        <f t="shared" si="24"/>
        <v>161055.56862600864</v>
      </c>
      <c r="H267" s="17">
        <f>IF(A267&gt;0,'Step Up Feature'!$D$13,"")</f>
        <v>6400</v>
      </c>
      <c r="I267" s="17">
        <f>IF(A267&gt;0,G267*'Step Up Feature'!$C$10*30/360,"")</f>
        <v>820.81233318568218</v>
      </c>
      <c r="J267" s="16"/>
      <c r="K267" s="17">
        <f t="shared" si="25"/>
        <v>-49137.440758293073</v>
      </c>
      <c r="L267" s="17">
        <f t="shared" si="21"/>
        <v>-1819.9052132701422</v>
      </c>
      <c r="M267" s="19">
        <f>IF(A267&gt;0,K267*'Step Up Feature'!$H$16*30/360,"")</f>
        <v>0</v>
      </c>
      <c r="N267" s="16">
        <f>IF(COUNT($A$23:A266)&gt;='Step Up Feature'!$C$8,0,'Step Up Feature'!A266+1)</f>
        <v>245</v>
      </c>
      <c r="O267" s="17">
        <f t="shared" si="26"/>
        <v>-49137.440758293073</v>
      </c>
      <c r="P267" s="17">
        <f t="shared" si="27"/>
        <v>-1819.9052132701422</v>
      </c>
      <c r="Q267" s="19">
        <f t="shared" si="22"/>
        <v>0</v>
      </c>
      <c r="R267" s="16"/>
      <c r="Z267" s="3">
        <v>289</v>
      </c>
      <c r="AA267" s="6">
        <v>3.7499999999999999E-2</v>
      </c>
      <c r="AB267" s="6" t="s">
        <v>33</v>
      </c>
      <c r="AC267" s="6">
        <v>3.9899999999999998E-2</v>
      </c>
    </row>
    <row r="268" spans="1:29" x14ac:dyDescent="0.25">
      <c r="A268" s="5">
        <f>IF(COUNT($A$23:A267)&gt;='Step Up Feature'!$C$8,0,'Step Up Feature'!A267+1)</f>
        <v>246</v>
      </c>
      <c r="B268" s="15"/>
      <c r="C268" s="17">
        <f t="shared" si="23"/>
        <v>315811.39882336778</v>
      </c>
      <c r="D268" s="17">
        <f>IF(A268&gt;0,'Step Up Feature'!$C$13,"")</f>
        <v>13000</v>
      </c>
      <c r="E268" s="17">
        <f>IF(A268&gt;0,C268*'Step Up Feature'!$C$10*30/360,"")</f>
        <v>1609.5183378402053</v>
      </c>
      <c r="F268" s="16"/>
      <c r="G268" s="17">
        <f t="shared" si="24"/>
        <v>155476.38095919433</v>
      </c>
      <c r="H268" s="17">
        <f>IF(A268&gt;0,'Step Up Feature'!$D$13,"")</f>
        <v>6400</v>
      </c>
      <c r="I268" s="17">
        <f>IF(A268&gt;0,G268*'Step Up Feature'!$C$10*30/360,"")</f>
        <v>792.3782586290132</v>
      </c>
      <c r="J268" s="16"/>
      <c r="K268" s="17">
        <f t="shared" si="25"/>
        <v>-47317.535545022933</v>
      </c>
      <c r="L268" s="17">
        <f t="shared" si="21"/>
        <v>-1819.9052132701422</v>
      </c>
      <c r="M268" s="19">
        <f>IF(A268&gt;0,K268*'Step Up Feature'!$H$16*30/360,"")</f>
        <v>0</v>
      </c>
      <c r="N268" s="16">
        <f>IF(COUNT($A$23:A267)&gt;='Step Up Feature'!$C$8,0,'Step Up Feature'!A267+1)</f>
        <v>246</v>
      </c>
      <c r="O268" s="17">
        <f t="shared" si="26"/>
        <v>-47317.535545022933</v>
      </c>
      <c r="P268" s="17">
        <f t="shared" si="27"/>
        <v>-1819.9052132701422</v>
      </c>
      <c r="Q268" s="19">
        <f t="shared" si="22"/>
        <v>0</v>
      </c>
      <c r="R268" s="16"/>
      <c r="Z268" s="3">
        <v>290</v>
      </c>
      <c r="AA268" s="6">
        <v>3.7499999999999999E-2</v>
      </c>
      <c r="AB268" s="6" t="s">
        <v>33</v>
      </c>
      <c r="AC268" s="6">
        <v>3.9899999999999998E-2</v>
      </c>
    </row>
    <row r="269" spans="1:29" x14ac:dyDescent="0.25">
      <c r="A269" s="5">
        <f>IF(COUNT($A$23:A268)&gt;='Step Up Feature'!$C$8,0,'Step Up Feature'!A268+1)</f>
        <v>247</v>
      </c>
      <c r="B269" s="15"/>
      <c r="C269" s="17">
        <f t="shared" si="23"/>
        <v>304420.917161208</v>
      </c>
      <c r="D269" s="17">
        <f>IF(A269&gt;0,'Step Up Feature'!$C$13,"")</f>
        <v>13000</v>
      </c>
      <c r="E269" s="17">
        <f>IF(A269&gt;0,C269*'Step Up Feature'!$C$10*30/360,"")</f>
        <v>1551.4672694481728</v>
      </c>
      <c r="F269" s="16"/>
      <c r="G269" s="17">
        <f t="shared" si="24"/>
        <v>149868.75921782333</v>
      </c>
      <c r="H269" s="17">
        <f>IF(A269&gt;0,'Step Up Feature'!$D$13,"")</f>
        <v>6400</v>
      </c>
      <c r="I269" s="17">
        <f>IF(A269&gt;0,G269*'Step Up Feature'!$C$10*30/360,"")</f>
        <v>763.79927111293557</v>
      </c>
      <c r="J269" s="16"/>
      <c r="K269" s="17">
        <f t="shared" si="25"/>
        <v>-45497.630331752793</v>
      </c>
      <c r="L269" s="17">
        <f t="shared" si="21"/>
        <v>-1819.9052132701422</v>
      </c>
      <c r="M269" s="19">
        <f>IF(A269&gt;0,K269*'Step Up Feature'!$H$16*30/360,"")</f>
        <v>0</v>
      </c>
      <c r="N269" s="16">
        <f>IF(COUNT($A$23:A268)&gt;='Step Up Feature'!$C$8,0,'Step Up Feature'!A268+1)</f>
        <v>247</v>
      </c>
      <c r="O269" s="17">
        <f t="shared" si="26"/>
        <v>-45497.630331752793</v>
      </c>
      <c r="P269" s="17">
        <f t="shared" si="27"/>
        <v>-1819.9052132701422</v>
      </c>
      <c r="Q269" s="19">
        <f t="shared" si="22"/>
        <v>0</v>
      </c>
      <c r="R269" s="16"/>
      <c r="Z269" s="3">
        <v>291</v>
      </c>
      <c r="AA269" s="6">
        <v>3.7499999999999999E-2</v>
      </c>
      <c r="AB269" s="6" t="s">
        <v>33</v>
      </c>
      <c r="AC269" s="6">
        <v>3.9899999999999998E-2</v>
      </c>
    </row>
    <row r="270" spans="1:29" x14ac:dyDescent="0.25">
      <c r="A270" s="5">
        <f>IF(COUNT($A$23:A269)&gt;='Step Up Feature'!$C$8,0,'Step Up Feature'!A269+1)</f>
        <v>248</v>
      </c>
      <c r="B270" s="15"/>
      <c r="C270" s="17">
        <f t="shared" si="23"/>
        <v>292972.38443065615</v>
      </c>
      <c r="D270" s="17">
        <f>IF(A270&gt;0,'Step Up Feature'!$C$13,"")</f>
        <v>13000</v>
      </c>
      <c r="E270" s="17">
        <f>IF(A270&gt;0,C270*'Step Up Feature'!$C$10*30/360,"")</f>
        <v>1493.120346443367</v>
      </c>
      <c r="F270" s="16"/>
      <c r="G270" s="17">
        <f t="shared" si="24"/>
        <v>144232.55848893628</v>
      </c>
      <c r="H270" s="17">
        <f>IF(A270&gt;0,'Step Up Feature'!$D$13,"")</f>
        <v>6400</v>
      </c>
      <c r="I270" s="17">
        <f>IF(A270&gt;0,G270*'Step Up Feature'!$C$10*30/360,"")</f>
        <v>735.07463209518528</v>
      </c>
      <c r="J270" s="16"/>
      <c r="K270" s="17">
        <f t="shared" si="25"/>
        <v>-43677.725118482653</v>
      </c>
      <c r="L270" s="17">
        <f t="shared" si="21"/>
        <v>-1819.9052132701422</v>
      </c>
      <c r="M270" s="19">
        <f>IF(A270&gt;0,K270*'Step Up Feature'!$H$16*30/360,"")</f>
        <v>0</v>
      </c>
      <c r="N270" s="16">
        <f>IF(COUNT($A$23:A269)&gt;='Step Up Feature'!$C$8,0,'Step Up Feature'!A269+1)</f>
        <v>248</v>
      </c>
      <c r="O270" s="17">
        <f t="shared" si="26"/>
        <v>-43677.725118482653</v>
      </c>
      <c r="P270" s="17">
        <f t="shared" si="27"/>
        <v>-1819.9052132701422</v>
      </c>
      <c r="Q270" s="19">
        <f t="shared" si="22"/>
        <v>0</v>
      </c>
      <c r="R270" s="16"/>
      <c r="Z270" s="3">
        <v>292</v>
      </c>
      <c r="AA270" s="6">
        <v>3.7499999999999999E-2</v>
      </c>
      <c r="AB270" s="6" t="s">
        <v>33</v>
      </c>
      <c r="AC270" s="6">
        <v>3.9899999999999998E-2</v>
      </c>
    </row>
    <row r="271" spans="1:29" x14ac:dyDescent="0.25">
      <c r="A271" s="5">
        <f>IF(COUNT($A$23:A270)&gt;='Step Up Feature'!$C$8,0,'Step Up Feature'!A270+1)</f>
        <v>249</v>
      </c>
      <c r="B271" s="15"/>
      <c r="C271" s="17">
        <f t="shared" si="23"/>
        <v>281465.50477709953</v>
      </c>
      <c r="D271" s="17">
        <f>IF(A271&gt;0,'Step Up Feature'!$C$13,"")</f>
        <v>13000</v>
      </c>
      <c r="E271" s="17">
        <f>IF(A271&gt;0,C271*'Step Up Feature'!$C$10*30/360,"")</f>
        <v>1434.4760610162975</v>
      </c>
      <c r="F271" s="16"/>
      <c r="G271" s="17">
        <f t="shared" si="24"/>
        <v>138567.63312103145</v>
      </c>
      <c r="H271" s="17">
        <f>IF(A271&gt;0,'Step Up Feature'!$D$13,"")</f>
        <v>6400</v>
      </c>
      <c r="I271" s="17">
        <f>IF(A271&gt;0,G271*'Step Up Feature'!$C$10*30/360,"")</f>
        <v>706.20359926955086</v>
      </c>
      <c r="J271" s="16"/>
      <c r="K271" s="17">
        <f t="shared" si="25"/>
        <v>-41857.819905212513</v>
      </c>
      <c r="L271" s="17">
        <f t="shared" si="21"/>
        <v>-1819.9052132701422</v>
      </c>
      <c r="M271" s="19">
        <f>IF(A271&gt;0,K271*'Step Up Feature'!$H$16*30/360,"")</f>
        <v>0</v>
      </c>
      <c r="N271" s="16">
        <f>IF(COUNT($A$23:A270)&gt;='Step Up Feature'!$C$8,0,'Step Up Feature'!A270+1)</f>
        <v>249</v>
      </c>
      <c r="O271" s="17">
        <f t="shared" si="26"/>
        <v>-41857.819905212513</v>
      </c>
      <c r="P271" s="17">
        <f t="shared" si="27"/>
        <v>-1819.9052132701422</v>
      </c>
      <c r="Q271" s="19">
        <f t="shared" si="22"/>
        <v>0</v>
      </c>
      <c r="R271" s="16"/>
      <c r="Z271" s="3">
        <v>293</v>
      </c>
      <c r="AA271" s="6">
        <v>3.7499999999999999E-2</v>
      </c>
      <c r="AB271" s="6" t="s">
        <v>33</v>
      </c>
      <c r="AC271" s="6">
        <v>3.9899999999999998E-2</v>
      </c>
    </row>
    <row r="272" spans="1:29" x14ac:dyDescent="0.25">
      <c r="A272" s="5">
        <f>IF(COUNT($A$23:A271)&gt;='Step Up Feature'!$C$8,0,'Step Up Feature'!A271+1)</f>
        <v>250</v>
      </c>
      <c r="B272" s="15"/>
      <c r="C272" s="17">
        <f t="shared" si="23"/>
        <v>269899.98083811585</v>
      </c>
      <c r="D272" s="17">
        <f>IF(A272&gt;0,'Step Up Feature'!$C$13,"")</f>
        <v>13000</v>
      </c>
      <c r="E272" s="17">
        <f>IF(A272&gt;0,C272*'Step Up Feature'!$C$10*30/360,"")</f>
        <v>1375.5328976729902</v>
      </c>
      <c r="F272" s="16"/>
      <c r="G272" s="17">
        <f t="shared" si="24"/>
        <v>132873.83672030101</v>
      </c>
      <c r="H272" s="17">
        <f>IF(A272&gt;0,'Step Up Feature'!$D$13,"")</f>
        <v>6400</v>
      </c>
      <c r="I272" s="17">
        <f>IF(A272&gt;0,G272*'Step Up Feature'!$C$10*30/360,"")</f>
        <v>677.18542654669182</v>
      </c>
      <c r="J272" s="16"/>
      <c r="K272" s="17">
        <f t="shared" si="25"/>
        <v>-40037.914691942373</v>
      </c>
      <c r="L272" s="17">
        <f t="shared" si="21"/>
        <v>-1819.9052132701422</v>
      </c>
      <c r="M272" s="19">
        <f>IF(A272&gt;0,K272*'Step Up Feature'!$H$16*30/360,"")</f>
        <v>0</v>
      </c>
      <c r="N272" s="16">
        <f>IF(COUNT($A$23:A271)&gt;='Step Up Feature'!$C$8,0,'Step Up Feature'!A271+1)</f>
        <v>250</v>
      </c>
      <c r="O272" s="17">
        <f t="shared" si="26"/>
        <v>-40037.914691942373</v>
      </c>
      <c r="P272" s="17">
        <f t="shared" si="27"/>
        <v>-1819.9052132701422</v>
      </c>
      <c r="Q272" s="19">
        <f t="shared" si="22"/>
        <v>0</v>
      </c>
      <c r="R272" s="16"/>
      <c r="Z272" s="3">
        <v>294</v>
      </c>
      <c r="AA272" s="6">
        <v>3.7499999999999999E-2</v>
      </c>
      <c r="AB272" s="6" t="s">
        <v>33</v>
      </c>
      <c r="AC272" s="6">
        <v>3.9899999999999998E-2</v>
      </c>
    </row>
    <row r="273" spans="1:29" x14ac:dyDescent="0.25">
      <c r="A273" s="5">
        <f>IF(COUNT($A$23:A272)&gt;='Step Up Feature'!$C$8,0,'Step Up Feature'!A272+1)</f>
        <v>251</v>
      </c>
      <c r="B273" s="15"/>
      <c r="C273" s="17">
        <f t="shared" si="23"/>
        <v>258275.51373578885</v>
      </c>
      <c r="D273" s="17">
        <f>IF(A273&gt;0,'Step Up Feature'!$C$13,"")</f>
        <v>13000</v>
      </c>
      <c r="E273" s="17">
        <f>IF(A273&gt;0,C273*'Step Up Feature'!$C$10*30/360,"")</f>
        <v>1316.2893331958264</v>
      </c>
      <c r="F273" s="16"/>
      <c r="G273" s="17">
        <f t="shared" si="24"/>
        <v>127151.02214684771</v>
      </c>
      <c r="H273" s="17">
        <f>IF(A273&gt;0,'Step Up Feature'!$D$13,"")</f>
        <v>6400</v>
      </c>
      <c r="I273" s="17">
        <f>IF(A273&gt;0,G273*'Step Up Feature'!$C$10*30/360,"")</f>
        <v>648.01936403485718</v>
      </c>
      <c r="J273" s="16"/>
      <c r="K273" s="17">
        <f t="shared" si="25"/>
        <v>-38218.009478672233</v>
      </c>
      <c r="L273" s="17">
        <f t="shared" si="21"/>
        <v>-1819.9052132701422</v>
      </c>
      <c r="M273" s="19">
        <f>IF(A273&gt;0,K273*'Step Up Feature'!$H$16*30/360,"")</f>
        <v>0</v>
      </c>
      <c r="N273" s="16">
        <f>IF(COUNT($A$23:A272)&gt;='Step Up Feature'!$C$8,0,'Step Up Feature'!A272+1)</f>
        <v>251</v>
      </c>
      <c r="O273" s="17">
        <f t="shared" si="26"/>
        <v>-38218.009478672233</v>
      </c>
      <c r="P273" s="17">
        <f t="shared" si="27"/>
        <v>-1819.9052132701422</v>
      </c>
      <c r="Q273" s="19">
        <f t="shared" si="22"/>
        <v>0</v>
      </c>
      <c r="R273" s="16"/>
      <c r="Z273" s="3">
        <v>295</v>
      </c>
      <c r="AA273" s="6">
        <v>3.7499999999999999E-2</v>
      </c>
      <c r="AB273" s="6" t="s">
        <v>33</v>
      </c>
      <c r="AC273" s="6">
        <v>3.9899999999999998E-2</v>
      </c>
    </row>
    <row r="274" spans="1:29" x14ac:dyDescent="0.25">
      <c r="A274" s="5">
        <f>IF(COUNT($A$23:A273)&gt;='Step Up Feature'!$C$8,0,'Step Up Feature'!A273+1)</f>
        <v>252</v>
      </c>
      <c r="B274" s="15"/>
      <c r="C274" s="17">
        <f t="shared" si="23"/>
        <v>246591.80306898468</v>
      </c>
      <c r="D274" s="17">
        <f>IF(A274&gt;0,'Step Up Feature'!$C$13,"")</f>
        <v>13000</v>
      </c>
      <c r="E274" s="17">
        <f>IF(A274&gt;0,C274*'Step Up Feature'!$C$10*30/360,"")</f>
        <v>1256.7438366041781</v>
      </c>
      <c r="F274" s="16"/>
      <c r="G274" s="17">
        <f t="shared" si="24"/>
        <v>121399.04151088257</v>
      </c>
      <c r="H274" s="17">
        <f>IF(A274&gt;0,'Step Up Feature'!$D$13,"")</f>
        <v>6400</v>
      </c>
      <c r="I274" s="17">
        <f>IF(A274&gt;0,G274*'Step Up Feature'!$C$10*30/360,"")</f>
        <v>618.70465802050728</v>
      </c>
      <c r="J274" s="16"/>
      <c r="K274" s="17">
        <f t="shared" si="25"/>
        <v>-36398.104265402093</v>
      </c>
      <c r="L274" s="17">
        <f t="shared" si="21"/>
        <v>-1819.9052132701422</v>
      </c>
      <c r="M274" s="19">
        <f>IF(A274&gt;0,K274*'Step Up Feature'!$H$16*30/360,"")</f>
        <v>0</v>
      </c>
      <c r="N274" s="16">
        <f>IF(COUNT($A$23:A273)&gt;='Step Up Feature'!$C$8,0,'Step Up Feature'!A273+1)</f>
        <v>252</v>
      </c>
      <c r="O274" s="17">
        <f t="shared" si="26"/>
        <v>-36398.104265402093</v>
      </c>
      <c r="P274" s="17">
        <f t="shared" si="27"/>
        <v>-1819.9052132701422</v>
      </c>
      <c r="Q274" s="19">
        <f t="shared" si="22"/>
        <v>0</v>
      </c>
      <c r="R274" s="16"/>
      <c r="Z274" s="3">
        <v>296</v>
      </c>
      <c r="AA274" s="6">
        <v>3.7499999999999999E-2</v>
      </c>
      <c r="AB274" s="6" t="s">
        <v>33</v>
      </c>
      <c r="AC274" s="6">
        <v>3.9899999999999998E-2</v>
      </c>
    </row>
    <row r="275" spans="1:29" x14ac:dyDescent="0.25">
      <c r="A275" s="5">
        <f>IF(COUNT($A$23:A274)&gt;='Step Up Feature'!$C$8,0,'Step Up Feature'!A274+1)</f>
        <v>253</v>
      </c>
      <c r="B275" s="15"/>
      <c r="C275" s="17">
        <f t="shared" si="23"/>
        <v>234848.54690558885</v>
      </c>
      <c r="D275" s="17">
        <f>IF(A275&gt;0,'Step Up Feature'!$C$13,"")</f>
        <v>13000</v>
      </c>
      <c r="E275" s="17">
        <f>IF(A275&gt;0,C275*'Step Up Feature'!$C$10*30/360,"")</f>
        <v>1196.8948691148448</v>
      </c>
      <c r="F275" s="16"/>
      <c r="G275" s="17">
        <f t="shared" si="24"/>
        <v>115617.74616890308</v>
      </c>
      <c r="H275" s="17">
        <f>IF(A275&gt;0,'Step Up Feature'!$D$13,"")</f>
        <v>6400</v>
      </c>
      <c r="I275" s="17">
        <f>IF(A275&gt;0,G275*'Step Up Feature'!$C$10*30/360,"")</f>
        <v>589.24055094883545</v>
      </c>
      <c r="J275" s="16"/>
      <c r="K275" s="17">
        <f t="shared" si="25"/>
        <v>-34578.199052131953</v>
      </c>
      <c r="L275" s="17">
        <f t="shared" si="21"/>
        <v>-1819.9052132701422</v>
      </c>
      <c r="M275" s="19">
        <f>IF(A275&gt;0,K275*'Step Up Feature'!$H$16*30/360,"")</f>
        <v>0</v>
      </c>
      <c r="N275" s="16">
        <f>IF(COUNT($A$23:A274)&gt;='Step Up Feature'!$C$8,0,'Step Up Feature'!A274+1)</f>
        <v>253</v>
      </c>
      <c r="O275" s="17">
        <f t="shared" si="26"/>
        <v>-34578.199052131953</v>
      </c>
      <c r="P275" s="17">
        <f t="shared" si="27"/>
        <v>-1819.9052132701422</v>
      </c>
      <c r="Q275" s="19">
        <f t="shared" si="22"/>
        <v>0</v>
      </c>
      <c r="R275" s="16"/>
      <c r="Z275" s="3">
        <v>297</v>
      </c>
      <c r="AA275" s="6">
        <v>3.7499999999999999E-2</v>
      </c>
      <c r="AB275" s="6" t="s">
        <v>33</v>
      </c>
      <c r="AC275" s="6">
        <v>3.9899999999999998E-2</v>
      </c>
    </row>
    <row r="276" spans="1:29" x14ac:dyDescent="0.25">
      <c r="A276" s="5">
        <f>IF(COUNT($A$23:A275)&gt;='Step Up Feature'!$C$8,0,'Step Up Feature'!A275+1)</f>
        <v>254</v>
      </c>
      <c r="B276" s="15"/>
      <c r="C276" s="17">
        <f t="shared" si="23"/>
        <v>223045.44177470371</v>
      </c>
      <c r="D276" s="17">
        <f>IF(A276&gt;0,'Step Up Feature'!$C$13,"")</f>
        <v>13000</v>
      </c>
      <c r="E276" s="17">
        <f>IF(A276&gt;0,C276*'Step Up Feature'!$C$10*30/360,"")</f>
        <v>1136.740884102288</v>
      </c>
      <c r="F276" s="16"/>
      <c r="G276" s="17">
        <f t="shared" si="24"/>
        <v>109806.98671985191</v>
      </c>
      <c r="H276" s="17">
        <f>IF(A276&gt;0,'Step Up Feature'!$D$13,"")</f>
        <v>6400</v>
      </c>
      <c r="I276" s="17">
        <f>IF(A276&gt;0,G276*'Step Up Feature'!$C$10*30/360,"")</f>
        <v>559.62628140419201</v>
      </c>
      <c r="J276" s="16"/>
      <c r="K276" s="17">
        <f t="shared" si="25"/>
        <v>-32758.293838861809</v>
      </c>
      <c r="L276" s="17">
        <f t="shared" si="21"/>
        <v>-1819.9052132701422</v>
      </c>
      <c r="M276" s="19">
        <f>IF(A276&gt;0,K276*'Step Up Feature'!$H$16*30/360,"")</f>
        <v>0</v>
      </c>
      <c r="N276" s="16">
        <f>IF(COUNT($A$23:A275)&gt;='Step Up Feature'!$C$8,0,'Step Up Feature'!A275+1)</f>
        <v>254</v>
      </c>
      <c r="O276" s="17">
        <f t="shared" si="26"/>
        <v>-32758.293838861809</v>
      </c>
      <c r="P276" s="17">
        <f t="shared" si="27"/>
        <v>-1819.9052132701422</v>
      </c>
      <c r="Q276" s="19">
        <f t="shared" si="22"/>
        <v>0</v>
      </c>
      <c r="R276" s="16"/>
      <c r="Z276" s="3">
        <v>298</v>
      </c>
      <c r="AA276" s="6">
        <v>3.7499999999999999E-2</v>
      </c>
      <c r="AB276" s="6" t="s">
        <v>33</v>
      </c>
      <c r="AC276" s="6">
        <v>3.9899999999999998E-2</v>
      </c>
    </row>
    <row r="277" spans="1:29" x14ac:dyDescent="0.25">
      <c r="A277" s="5">
        <f>IF(COUNT($A$23:A276)&gt;='Step Up Feature'!$C$8,0,'Step Up Feature'!A276+1)</f>
        <v>255</v>
      </c>
      <c r="B277" s="15"/>
      <c r="C277" s="17">
        <f t="shared" si="23"/>
        <v>211182.18265880601</v>
      </c>
      <c r="D277" s="17">
        <f>IF(A277&gt;0,'Step Up Feature'!$C$13,"")</f>
        <v>13000</v>
      </c>
      <c r="E277" s="17">
        <f>IF(A277&gt;0,C277*'Step Up Feature'!$C$10*30/360,"")</f>
        <v>1076.2803270586628</v>
      </c>
      <c r="F277" s="16"/>
      <c r="G277" s="17">
        <f t="shared" si="24"/>
        <v>103966.6130012561</v>
      </c>
      <c r="H277" s="17">
        <f>IF(A277&gt;0,'Step Up Feature'!$D$13,"")</f>
        <v>6400</v>
      </c>
      <c r="I277" s="17">
        <f>IF(A277&gt;0,G277*'Step Up Feature'!$C$10*30/360,"")</f>
        <v>529.86108409040708</v>
      </c>
      <c r="J277" s="16"/>
      <c r="K277" s="17">
        <f t="shared" si="25"/>
        <v>-30938.388625591666</v>
      </c>
      <c r="L277" s="17">
        <f t="shared" si="21"/>
        <v>-1819.9052132701422</v>
      </c>
      <c r="M277" s="19">
        <f>IF(A277&gt;0,K277*'Step Up Feature'!$H$16*30/360,"")</f>
        <v>0</v>
      </c>
      <c r="N277" s="16">
        <f>IF(COUNT($A$23:A276)&gt;='Step Up Feature'!$C$8,0,'Step Up Feature'!A276+1)</f>
        <v>255</v>
      </c>
      <c r="O277" s="17">
        <f t="shared" si="26"/>
        <v>-30938.388625591666</v>
      </c>
      <c r="P277" s="17">
        <f t="shared" si="27"/>
        <v>-1819.9052132701422</v>
      </c>
      <c r="Q277" s="19">
        <f t="shared" si="22"/>
        <v>0</v>
      </c>
      <c r="R277" s="16"/>
      <c r="Z277" s="3">
        <v>299</v>
      </c>
      <c r="AA277" s="6">
        <v>3.7499999999999999E-2</v>
      </c>
      <c r="AB277" s="6" t="s">
        <v>33</v>
      </c>
      <c r="AC277" s="6">
        <v>3.9899999999999998E-2</v>
      </c>
    </row>
    <row r="278" spans="1:29" x14ac:dyDescent="0.25">
      <c r="A278" s="5">
        <f>IF(COUNT($A$23:A277)&gt;='Step Up Feature'!$C$8,0,'Step Up Feature'!A277+1)</f>
        <v>256</v>
      </c>
      <c r="B278" s="15"/>
      <c r="C278" s="17">
        <f t="shared" si="23"/>
        <v>199258.46298586467</v>
      </c>
      <c r="D278" s="17">
        <f>IF(A278&gt;0,'Step Up Feature'!$C$13,"")</f>
        <v>13000</v>
      </c>
      <c r="E278" s="17">
        <f>IF(A278&gt;0,C278*'Step Up Feature'!$C$10*30/360,"")</f>
        <v>1015.5116355536459</v>
      </c>
      <c r="F278" s="16"/>
      <c r="G278" s="17">
        <f t="shared" si="24"/>
        <v>98096.474085346505</v>
      </c>
      <c r="H278" s="17">
        <f>IF(A278&gt;0,'Step Up Feature'!$D$13,"")</f>
        <v>6400</v>
      </c>
      <c r="I278" s="17">
        <f>IF(A278&gt;0,G278*'Step Up Feature'!$C$10*30/360,"")</f>
        <v>499.94418981101416</v>
      </c>
      <c r="J278" s="16"/>
      <c r="K278" s="17">
        <f t="shared" si="25"/>
        <v>-29118.483412321522</v>
      </c>
      <c r="L278" s="17">
        <f t="shared" si="21"/>
        <v>-1819.9052132701422</v>
      </c>
      <c r="M278" s="19">
        <f>IF(A278&gt;0,K278*'Step Up Feature'!$H$16*30/360,"")</f>
        <v>0</v>
      </c>
      <c r="N278" s="16">
        <f>IF(COUNT($A$23:A277)&gt;='Step Up Feature'!$C$8,0,'Step Up Feature'!A277+1)</f>
        <v>256</v>
      </c>
      <c r="O278" s="17">
        <f t="shared" si="26"/>
        <v>-29118.483412321522</v>
      </c>
      <c r="P278" s="17">
        <f t="shared" si="27"/>
        <v>-1819.9052132701422</v>
      </c>
      <c r="Q278" s="19">
        <f t="shared" si="22"/>
        <v>0</v>
      </c>
      <c r="R278" s="16"/>
      <c r="Z278" s="3">
        <v>300</v>
      </c>
      <c r="AA278" s="6">
        <v>3.7499999999999999E-2</v>
      </c>
      <c r="AB278" s="6" t="s">
        <v>33</v>
      </c>
      <c r="AC278" s="6">
        <v>3.9899999999999998E-2</v>
      </c>
    </row>
    <row r="279" spans="1:29" x14ac:dyDescent="0.25">
      <c r="A279" s="5">
        <f>IF(COUNT($A$23:A278)&gt;='Step Up Feature'!$C$8,0,'Step Up Feature'!A278+1)</f>
        <v>257</v>
      </c>
      <c r="B279" s="15"/>
      <c r="C279" s="17">
        <f t="shared" si="23"/>
        <v>187273.97462141831</v>
      </c>
      <c r="D279" s="17">
        <f>IF(A279&gt;0,'Step Up Feature'!$C$13,"")</f>
        <v>13000</v>
      </c>
      <c r="E279" s="17">
        <f>IF(A279&gt;0,C279*'Step Up Feature'!$C$10*30/360,"")</f>
        <v>954.43323919405975</v>
      </c>
      <c r="F279" s="16"/>
      <c r="G279" s="17">
        <f t="shared" si="24"/>
        <v>92196.418275157514</v>
      </c>
      <c r="H279" s="17">
        <f>IF(A279&gt;0,'Step Up Feature'!$D$13,"")</f>
        <v>6400</v>
      </c>
      <c r="I279" s="17">
        <f>IF(A279&gt;0,G279*'Step Up Feature'!$C$10*30/360,"")</f>
        <v>469.87482544937166</v>
      </c>
      <c r="J279" s="16"/>
      <c r="K279" s="17">
        <f t="shared" si="25"/>
        <v>-27298.578199051379</v>
      </c>
      <c r="L279" s="17">
        <f t="shared" ref="L279:L342" si="28">IF(A279&gt;0,IF(A279&gt;$C$4,$H$13,$D$13),"")</f>
        <v>-1819.9052132701422</v>
      </c>
      <c r="M279" s="19">
        <f>IF(A279&gt;0,K279*'Step Up Feature'!$H$16*30/360,"")</f>
        <v>0</v>
      </c>
      <c r="N279" s="16">
        <f>IF(COUNT($A$23:A278)&gt;='Step Up Feature'!$C$8,0,'Step Up Feature'!A278+1)</f>
        <v>257</v>
      </c>
      <c r="O279" s="17">
        <f t="shared" si="26"/>
        <v>-27298.578199051379</v>
      </c>
      <c r="P279" s="17">
        <f t="shared" si="27"/>
        <v>-1819.9052132701422</v>
      </c>
      <c r="Q279" s="19">
        <f t="shared" ref="Q279:Q342" si="29">IF(N279&gt;0,O279*$I$16*30/360,"")</f>
        <v>0</v>
      </c>
      <c r="R279" s="16"/>
      <c r="Z279" s="3">
        <v>301</v>
      </c>
      <c r="AA279" s="6">
        <v>3.7499999999999999E-2</v>
      </c>
      <c r="AB279" s="6" t="s">
        <v>33</v>
      </c>
      <c r="AC279" s="6">
        <v>3.9899999999999998E-2</v>
      </c>
    </row>
    <row r="280" spans="1:29" x14ac:dyDescent="0.25">
      <c r="A280" s="5">
        <f>IF(COUNT($A$23:A279)&gt;='Step Up Feature'!$C$8,0,'Step Up Feature'!A279+1)</f>
        <v>258</v>
      </c>
      <c r="B280" s="15"/>
      <c r="C280" s="17">
        <f t="shared" ref="C280:C343" si="30">IF(A280&gt;0,C279-D279+E279,"")</f>
        <v>175228.40786061238</v>
      </c>
      <c r="D280" s="17">
        <f>IF(A280&gt;0,'Step Up Feature'!$C$13,"")</f>
        <v>13000</v>
      </c>
      <c r="E280" s="17">
        <f>IF(A280&gt;0,C280*'Step Up Feature'!$C$10*30/360,"")</f>
        <v>893.04355958328995</v>
      </c>
      <c r="F280" s="16"/>
      <c r="G280" s="17">
        <f t="shared" ref="G280:G343" si="31">IF(A280&gt;0,G279-H279+I279,"")</f>
        <v>86266.293100606883</v>
      </c>
      <c r="H280" s="17">
        <f>IF(A280&gt;0,'Step Up Feature'!$D$13,"")</f>
        <v>6400</v>
      </c>
      <c r="I280" s="17">
        <f>IF(A280&gt;0,G280*'Step Up Feature'!$C$10*30/360,"")</f>
        <v>439.65221394868485</v>
      </c>
      <c r="J280" s="16"/>
      <c r="K280" s="17">
        <f t="shared" ref="K280:K343" si="32">IF(A280&gt;0,K279-L279+M279,"")</f>
        <v>-25478.672985781235</v>
      </c>
      <c r="L280" s="17">
        <f t="shared" si="28"/>
        <v>-1819.9052132701422</v>
      </c>
      <c r="M280" s="19">
        <f>IF(A280&gt;0,K280*'Step Up Feature'!$H$16*30/360,"")</f>
        <v>0</v>
      </c>
      <c r="N280" s="16">
        <f>IF(COUNT($A$23:A279)&gt;='Step Up Feature'!$C$8,0,'Step Up Feature'!A279+1)</f>
        <v>258</v>
      </c>
      <c r="O280" s="17">
        <f t="shared" ref="O280:O343" si="33">IF(N280&gt;0,O279-P279+Q279,"")</f>
        <v>-25478.672985781235</v>
      </c>
      <c r="P280" s="17">
        <f t="shared" ref="P280:P343" si="34">IF(N280&gt;0,IF(N280&gt;$C$4,$I$13,$D$13),"")</f>
        <v>-1819.9052132701422</v>
      </c>
      <c r="Q280" s="19">
        <f t="shared" si="29"/>
        <v>0</v>
      </c>
      <c r="R280" s="16"/>
      <c r="Z280" s="3">
        <v>302</v>
      </c>
      <c r="AA280" s="6">
        <v>3.7499999999999999E-2</v>
      </c>
      <c r="AB280" s="6" t="s">
        <v>33</v>
      </c>
      <c r="AC280" s="6">
        <v>3.9899999999999998E-2</v>
      </c>
    </row>
    <row r="281" spans="1:29" x14ac:dyDescent="0.25">
      <c r="A281" s="5">
        <f>IF(COUNT($A$23:A280)&gt;='Step Up Feature'!$C$8,0,'Step Up Feature'!A280+1)</f>
        <v>259</v>
      </c>
      <c r="B281" s="15"/>
      <c r="C281" s="17">
        <f t="shared" si="30"/>
        <v>163121.45142019566</v>
      </c>
      <c r="D281" s="17">
        <f>IF(A281&gt;0,'Step Up Feature'!$C$13,"")</f>
        <v>13000</v>
      </c>
      <c r="E281" s="17">
        <f>IF(A281&gt;0,C281*'Step Up Feature'!$C$10*30/360,"")</f>
        <v>831.34101028049565</v>
      </c>
      <c r="F281" s="16"/>
      <c r="G281" s="17">
        <f t="shared" si="31"/>
        <v>80305.945314555574</v>
      </c>
      <c r="H281" s="17">
        <f>IF(A281&gt;0,'Step Up Feature'!$D$13,"")</f>
        <v>6400</v>
      </c>
      <c r="I281" s="17">
        <f>IF(A281&gt;0,G281*'Step Up Feature'!$C$10*30/360,"")</f>
        <v>409.27557429192467</v>
      </c>
      <c r="J281" s="16"/>
      <c r="K281" s="17">
        <f t="shared" si="32"/>
        <v>-23658.767772511092</v>
      </c>
      <c r="L281" s="17">
        <f t="shared" si="28"/>
        <v>-1819.9052132701422</v>
      </c>
      <c r="M281" s="19">
        <f>IF(A281&gt;0,K281*'Step Up Feature'!$H$16*30/360,"")</f>
        <v>0</v>
      </c>
      <c r="N281" s="16">
        <f>IF(COUNT($A$23:A280)&gt;='Step Up Feature'!$C$8,0,'Step Up Feature'!A280+1)</f>
        <v>259</v>
      </c>
      <c r="O281" s="17">
        <f t="shared" si="33"/>
        <v>-23658.767772511092</v>
      </c>
      <c r="P281" s="17">
        <f t="shared" si="34"/>
        <v>-1819.9052132701422</v>
      </c>
      <c r="Q281" s="19">
        <f t="shared" si="29"/>
        <v>0</v>
      </c>
      <c r="R281" s="16"/>
      <c r="Z281" s="3">
        <v>303</v>
      </c>
      <c r="AA281" s="6">
        <v>3.7499999999999999E-2</v>
      </c>
      <c r="AB281" s="6" t="s">
        <v>33</v>
      </c>
      <c r="AC281" s="6">
        <v>3.9899999999999998E-2</v>
      </c>
    </row>
    <row r="282" spans="1:29" x14ac:dyDescent="0.25">
      <c r="A282" s="5">
        <f>IF(COUNT($A$23:A281)&gt;='Step Up Feature'!$C$8,0,'Step Up Feature'!A281+1)</f>
        <v>260</v>
      </c>
      <c r="B282" s="15"/>
      <c r="C282" s="17">
        <f t="shared" si="30"/>
        <v>150952.79243047617</v>
      </c>
      <c r="D282" s="17">
        <f>IF(A282&gt;0,'Step Up Feature'!$C$13,"")</f>
        <v>13000</v>
      </c>
      <c r="E282" s="17">
        <f>IF(A282&gt;0,C282*'Step Up Feature'!$C$10*30/360,"")</f>
        <v>769.32399675961324</v>
      </c>
      <c r="F282" s="16"/>
      <c r="G282" s="17">
        <f t="shared" si="31"/>
        <v>74315.2208888475</v>
      </c>
      <c r="H282" s="17">
        <f>IF(A282&gt;0,'Step Up Feature'!$D$13,"")</f>
        <v>6400</v>
      </c>
      <c r="I282" s="17">
        <f>IF(A282&gt;0,G282*'Step Up Feature'!$C$10*30/360,"")</f>
        <v>378.74412148164396</v>
      </c>
      <c r="J282" s="16"/>
      <c r="K282" s="17">
        <f t="shared" si="32"/>
        <v>-21838.862559240948</v>
      </c>
      <c r="L282" s="17">
        <f t="shared" si="28"/>
        <v>-1819.9052132701422</v>
      </c>
      <c r="M282" s="19">
        <f>IF(A282&gt;0,K282*'Step Up Feature'!$H$16*30/360,"")</f>
        <v>0</v>
      </c>
      <c r="N282" s="16">
        <f>IF(COUNT($A$23:A281)&gt;='Step Up Feature'!$C$8,0,'Step Up Feature'!A281+1)</f>
        <v>260</v>
      </c>
      <c r="O282" s="17">
        <f t="shared" si="33"/>
        <v>-21838.862559240948</v>
      </c>
      <c r="P282" s="17">
        <f t="shared" si="34"/>
        <v>-1819.9052132701422</v>
      </c>
      <c r="Q282" s="19">
        <f t="shared" si="29"/>
        <v>0</v>
      </c>
      <c r="R282" s="16"/>
      <c r="Z282" s="3">
        <v>304</v>
      </c>
      <c r="AA282" s="6">
        <v>3.7499999999999999E-2</v>
      </c>
      <c r="AB282" s="6" t="s">
        <v>33</v>
      </c>
      <c r="AC282" s="6">
        <v>3.9899999999999998E-2</v>
      </c>
    </row>
    <row r="283" spans="1:29" x14ac:dyDescent="0.25">
      <c r="A283" s="5">
        <f>IF(COUNT($A$23:A282)&gt;='Step Up Feature'!$C$8,0,'Step Up Feature'!A282+1)</f>
        <v>261</v>
      </c>
      <c r="B283" s="15"/>
      <c r="C283" s="17">
        <f t="shared" si="30"/>
        <v>138722.11642723577</v>
      </c>
      <c r="D283" s="17">
        <f>IF(A283&gt;0,'Step Up Feature'!$C$13,"")</f>
        <v>13000</v>
      </c>
      <c r="E283" s="17">
        <f>IF(A283&gt;0,C283*'Step Up Feature'!$C$10*30/360,"")</f>
        <v>706.99091636814956</v>
      </c>
      <c r="F283" s="16"/>
      <c r="G283" s="17">
        <f t="shared" si="31"/>
        <v>68293.96501032915</v>
      </c>
      <c r="H283" s="17">
        <f>IF(A283&gt;0,'Step Up Feature'!$D$13,"")</f>
        <v>6400</v>
      </c>
      <c r="I283" s="17">
        <f>IF(A283&gt;0,G283*'Step Up Feature'!$C$10*30/360,"")</f>
        <v>348.05706651969263</v>
      </c>
      <c r="J283" s="16"/>
      <c r="K283" s="17">
        <f t="shared" si="32"/>
        <v>-20018.957345970804</v>
      </c>
      <c r="L283" s="17">
        <f t="shared" si="28"/>
        <v>-1819.9052132701422</v>
      </c>
      <c r="M283" s="19">
        <f>IF(A283&gt;0,K283*'Step Up Feature'!$H$16*30/360,"")</f>
        <v>0</v>
      </c>
      <c r="N283" s="16">
        <f>IF(COUNT($A$23:A282)&gt;='Step Up Feature'!$C$8,0,'Step Up Feature'!A282+1)</f>
        <v>261</v>
      </c>
      <c r="O283" s="17">
        <f t="shared" si="33"/>
        <v>-20018.957345970804</v>
      </c>
      <c r="P283" s="17">
        <f t="shared" si="34"/>
        <v>-1819.9052132701422</v>
      </c>
      <c r="Q283" s="19">
        <f t="shared" si="29"/>
        <v>0</v>
      </c>
      <c r="R283" s="16"/>
      <c r="Z283" s="3">
        <v>305</v>
      </c>
      <c r="AA283" s="6">
        <v>3.7499999999999999E-2</v>
      </c>
      <c r="AB283" s="6" t="s">
        <v>33</v>
      </c>
      <c r="AC283" s="6">
        <v>3.9899999999999998E-2</v>
      </c>
    </row>
    <row r="284" spans="1:29" x14ac:dyDescent="0.25">
      <c r="A284" s="5">
        <f>IF(COUNT($A$23:A283)&gt;='Step Up Feature'!$C$8,0,'Step Up Feature'!A283+1)</f>
        <v>262</v>
      </c>
      <c r="B284" s="15"/>
      <c r="C284" s="17">
        <f t="shared" si="30"/>
        <v>126429.10734360392</v>
      </c>
      <c r="D284" s="17">
        <f>IF(A284&gt;0,'Step Up Feature'!$C$13,"")</f>
        <v>13000</v>
      </c>
      <c r="E284" s="17">
        <f>IF(A284&gt;0,C284*'Step Up Feature'!$C$10*30/360,"")</f>
        <v>644.34015828576696</v>
      </c>
      <c r="F284" s="16"/>
      <c r="G284" s="17">
        <f t="shared" si="31"/>
        <v>62242.022076848843</v>
      </c>
      <c r="H284" s="17">
        <f>IF(A284&gt;0,'Step Up Feature'!$D$13,"")</f>
        <v>6400</v>
      </c>
      <c r="I284" s="17">
        <f>IF(A284&gt;0,G284*'Step Up Feature'!$C$10*30/360,"")</f>
        <v>317.21361638682725</v>
      </c>
      <c r="J284" s="16"/>
      <c r="K284" s="17">
        <f t="shared" si="32"/>
        <v>-18199.052132700661</v>
      </c>
      <c r="L284" s="17">
        <f t="shared" si="28"/>
        <v>-1819.9052132701422</v>
      </c>
      <c r="M284" s="19">
        <f>IF(A284&gt;0,K284*'Step Up Feature'!$H$16*30/360,"")</f>
        <v>0</v>
      </c>
      <c r="N284" s="16">
        <f>IF(COUNT($A$23:A283)&gt;='Step Up Feature'!$C$8,0,'Step Up Feature'!A283+1)</f>
        <v>262</v>
      </c>
      <c r="O284" s="17">
        <f t="shared" si="33"/>
        <v>-18199.052132700661</v>
      </c>
      <c r="P284" s="17">
        <f t="shared" si="34"/>
        <v>-1819.9052132701422</v>
      </c>
      <c r="Q284" s="19">
        <f t="shared" si="29"/>
        <v>0</v>
      </c>
      <c r="R284" s="16"/>
      <c r="Z284" s="3">
        <v>306</v>
      </c>
      <c r="AA284" s="6">
        <v>3.7499999999999999E-2</v>
      </c>
      <c r="AB284" s="6" t="s">
        <v>33</v>
      </c>
      <c r="AC284" s="6">
        <v>3.9899999999999998E-2</v>
      </c>
    </row>
    <row r="285" spans="1:29" x14ac:dyDescent="0.25">
      <c r="A285" s="5">
        <f>IF(COUNT($A$23:A284)&gt;='Step Up Feature'!$C$8,0,'Step Up Feature'!A284+1)</f>
        <v>263</v>
      </c>
      <c r="B285" s="15"/>
      <c r="C285" s="17">
        <f t="shared" si="30"/>
        <v>114073.44750188968</v>
      </c>
      <c r="D285" s="17">
        <f>IF(A285&gt;0,'Step Up Feature'!$C$13,"")</f>
        <v>13000</v>
      </c>
      <c r="E285" s="17">
        <f>IF(A285&gt;0,C285*'Step Up Feature'!$C$10*30/360,"")</f>
        <v>581.37010348265505</v>
      </c>
      <c r="F285" s="16"/>
      <c r="G285" s="17">
        <f t="shared" si="31"/>
        <v>56159.235693235671</v>
      </c>
      <c r="H285" s="17">
        <f>IF(A285&gt;0,'Step Up Feature'!$D$13,"")</f>
        <v>6400</v>
      </c>
      <c r="I285" s="17">
        <f>IF(A285&gt;0,G285*'Step Up Feature'!$C$10*30/360,"")</f>
        <v>286.21297402221836</v>
      </c>
      <c r="J285" s="16"/>
      <c r="K285" s="17">
        <f t="shared" si="32"/>
        <v>-16379.146919430519</v>
      </c>
      <c r="L285" s="17">
        <f t="shared" si="28"/>
        <v>-1819.9052132701422</v>
      </c>
      <c r="M285" s="19">
        <f>IF(A285&gt;0,K285*'Step Up Feature'!$H$16*30/360,"")</f>
        <v>0</v>
      </c>
      <c r="N285" s="16">
        <f>IF(COUNT($A$23:A284)&gt;='Step Up Feature'!$C$8,0,'Step Up Feature'!A284+1)</f>
        <v>263</v>
      </c>
      <c r="O285" s="17">
        <f t="shared" si="33"/>
        <v>-16379.146919430519</v>
      </c>
      <c r="P285" s="17">
        <f t="shared" si="34"/>
        <v>-1819.9052132701422</v>
      </c>
      <c r="Q285" s="19">
        <f t="shared" si="29"/>
        <v>0</v>
      </c>
      <c r="R285" s="16"/>
      <c r="Z285" s="3">
        <v>307</v>
      </c>
      <c r="AA285" s="6">
        <v>3.7499999999999999E-2</v>
      </c>
      <c r="AB285" s="6" t="s">
        <v>33</v>
      </c>
      <c r="AC285" s="6">
        <v>3.9899999999999998E-2</v>
      </c>
    </row>
    <row r="286" spans="1:29" x14ac:dyDescent="0.25">
      <c r="A286" s="5">
        <f>IF(COUNT($A$23:A285)&gt;='Step Up Feature'!$C$8,0,'Step Up Feature'!A285+1)</f>
        <v>264</v>
      </c>
      <c r="B286" s="15"/>
      <c r="C286" s="17">
        <f t="shared" si="30"/>
        <v>101654.81760537233</v>
      </c>
      <c r="D286" s="17">
        <f>IF(A286&gt;0,'Step Up Feature'!$C$13,"")</f>
        <v>13000</v>
      </c>
      <c r="E286" s="17">
        <f>IF(A286&gt;0,C286*'Step Up Feature'!$C$10*30/360,"")</f>
        <v>518.07912467769279</v>
      </c>
      <c r="F286" s="16"/>
      <c r="G286" s="17">
        <f t="shared" si="31"/>
        <v>50045.448667257886</v>
      </c>
      <c r="H286" s="17">
        <f>IF(A286&gt;0,'Step Up Feature'!$D$13,"")</f>
        <v>6400</v>
      </c>
      <c r="I286" s="17">
        <f>IF(A286&gt;0,G286*'Step Up Feature'!$C$10*30/360,"")</f>
        <v>255.05433830285219</v>
      </c>
      <c r="J286" s="16"/>
      <c r="K286" s="17">
        <f t="shared" si="32"/>
        <v>-14559.241706160377</v>
      </c>
      <c r="L286" s="17">
        <f t="shared" si="28"/>
        <v>-1819.9052132701422</v>
      </c>
      <c r="M286" s="19">
        <f>IF(A286&gt;0,K286*'Step Up Feature'!$H$16*30/360,"")</f>
        <v>0</v>
      </c>
      <c r="N286" s="16">
        <f>IF(COUNT($A$23:A285)&gt;='Step Up Feature'!$C$8,0,'Step Up Feature'!A285+1)</f>
        <v>264</v>
      </c>
      <c r="O286" s="17">
        <f t="shared" si="33"/>
        <v>-14559.241706160377</v>
      </c>
      <c r="P286" s="17">
        <f t="shared" si="34"/>
        <v>-1819.9052132701422</v>
      </c>
      <c r="Q286" s="19">
        <f t="shared" si="29"/>
        <v>0</v>
      </c>
      <c r="R286" s="16"/>
      <c r="Z286" s="3">
        <v>308</v>
      </c>
      <c r="AA286" s="6">
        <v>3.7499999999999999E-2</v>
      </c>
      <c r="AB286" s="6" t="s">
        <v>33</v>
      </c>
      <c r="AC286" s="6">
        <v>3.9899999999999998E-2</v>
      </c>
    </row>
    <row r="287" spans="1:29" x14ac:dyDescent="0.25">
      <c r="A287" s="5">
        <f>IF(COUNT($A$23:A286)&gt;='Step Up Feature'!$C$8,0,'Step Up Feature'!A286+1)</f>
        <v>265</v>
      </c>
      <c r="B287" s="15"/>
      <c r="C287" s="17">
        <f t="shared" si="30"/>
        <v>89172.896730050023</v>
      </c>
      <c r="D287" s="17">
        <f>IF(A287&gt;0,'Step Up Feature'!$C$13,"")</f>
        <v>13000</v>
      </c>
      <c r="E287" s="17">
        <f>IF(A287&gt;0,C287*'Step Up Feature'!$C$10*30/360,"")</f>
        <v>454.46558629639475</v>
      </c>
      <c r="F287" s="16"/>
      <c r="G287" s="17">
        <f t="shared" si="31"/>
        <v>43900.503005560735</v>
      </c>
      <c r="H287" s="17">
        <f>IF(A287&gt;0,'Step Up Feature'!$D$13,"")</f>
        <v>6400</v>
      </c>
      <c r="I287" s="17">
        <f>IF(A287&gt;0,G287*'Step Up Feature'!$C$10*30/360,"")</f>
        <v>223.7369040228285</v>
      </c>
      <c r="J287" s="16"/>
      <c r="K287" s="17">
        <f t="shared" si="32"/>
        <v>-12739.336492890236</v>
      </c>
      <c r="L287" s="17">
        <f t="shared" si="28"/>
        <v>-1819.9052132701422</v>
      </c>
      <c r="M287" s="19">
        <f>IF(A287&gt;0,K287*'Step Up Feature'!$H$16*30/360,"")</f>
        <v>0</v>
      </c>
      <c r="N287" s="16">
        <f>IF(COUNT($A$23:A286)&gt;='Step Up Feature'!$C$8,0,'Step Up Feature'!A286+1)</f>
        <v>265</v>
      </c>
      <c r="O287" s="17">
        <f t="shared" si="33"/>
        <v>-12739.336492890236</v>
      </c>
      <c r="P287" s="17">
        <f t="shared" si="34"/>
        <v>-1819.9052132701422</v>
      </c>
      <c r="Q287" s="19">
        <f t="shared" si="29"/>
        <v>0</v>
      </c>
      <c r="R287" s="16"/>
      <c r="Z287" s="3">
        <v>309</v>
      </c>
      <c r="AA287" s="6">
        <v>3.7499999999999999E-2</v>
      </c>
      <c r="AB287" s="6" t="s">
        <v>33</v>
      </c>
      <c r="AC287" s="6">
        <v>3.9899999999999998E-2</v>
      </c>
    </row>
    <row r="288" spans="1:29" x14ac:dyDescent="0.25">
      <c r="A288" s="5">
        <f>IF(COUNT($A$23:A287)&gt;='Step Up Feature'!$C$8,0,'Step Up Feature'!A287+1)</f>
        <v>266</v>
      </c>
      <c r="B288" s="15"/>
      <c r="C288" s="17">
        <f t="shared" si="30"/>
        <v>76627.362316346422</v>
      </c>
      <c r="D288" s="17">
        <f>IF(A288&gt;0,'Step Up Feature'!$C$13,"")</f>
        <v>13000</v>
      </c>
      <c r="E288" s="17">
        <f>IF(A288&gt;0,C288*'Step Up Feature'!$C$10*30/360,"")</f>
        <v>390.52784442864544</v>
      </c>
      <c r="F288" s="16"/>
      <c r="G288" s="17">
        <f t="shared" si="31"/>
        <v>37724.239909583564</v>
      </c>
      <c r="H288" s="17">
        <f>IF(A288&gt;0,'Step Up Feature'!$D$13,"")</f>
        <v>6400</v>
      </c>
      <c r="I288" s="17">
        <f>IF(A288&gt;0,G288*'Step Up Feature'!$C$10*30/360,"")</f>
        <v>192.2598618725518</v>
      </c>
      <c r="J288" s="16"/>
      <c r="K288" s="17">
        <f t="shared" si="32"/>
        <v>-10919.431279620094</v>
      </c>
      <c r="L288" s="17">
        <f t="shared" si="28"/>
        <v>-1819.9052132701422</v>
      </c>
      <c r="M288" s="19">
        <f>IF(A288&gt;0,K288*'Step Up Feature'!$H$16*30/360,"")</f>
        <v>0</v>
      </c>
      <c r="N288" s="16">
        <f>IF(COUNT($A$23:A287)&gt;='Step Up Feature'!$C$8,0,'Step Up Feature'!A287+1)</f>
        <v>266</v>
      </c>
      <c r="O288" s="17">
        <f t="shared" si="33"/>
        <v>-10919.431279620094</v>
      </c>
      <c r="P288" s="17">
        <f t="shared" si="34"/>
        <v>-1819.9052132701422</v>
      </c>
      <c r="Q288" s="19">
        <f t="shared" si="29"/>
        <v>0</v>
      </c>
      <c r="R288" s="16"/>
      <c r="Z288" s="3">
        <v>310</v>
      </c>
      <c r="AA288" s="6">
        <v>3.7499999999999999E-2</v>
      </c>
      <c r="AB288" s="6" t="s">
        <v>33</v>
      </c>
      <c r="AC288" s="6">
        <v>3.9899999999999998E-2</v>
      </c>
    </row>
    <row r="289" spans="1:29" x14ac:dyDescent="0.25">
      <c r="A289" s="5">
        <f>IF(COUNT($A$23:A288)&gt;='Step Up Feature'!$C$8,0,'Step Up Feature'!A288+1)</f>
        <v>267</v>
      </c>
      <c r="B289" s="15"/>
      <c r="C289" s="17">
        <f t="shared" si="30"/>
        <v>64017.890160775067</v>
      </c>
      <c r="D289" s="17">
        <f>IF(A289&gt;0,'Step Up Feature'!$C$13,"")</f>
        <v>13000</v>
      </c>
      <c r="E289" s="17">
        <f>IF(A289&gt;0,C289*'Step Up Feature'!$C$10*30/360,"")</f>
        <v>326.26424678621652</v>
      </c>
      <c r="F289" s="16"/>
      <c r="G289" s="17">
        <f t="shared" si="31"/>
        <v>31516.499771456118</v>
      </c>
      <c r="H289" s="17">
        <f>IF(A289&gt;0,'Step Up Feature'!$D$13,"")</f>
        <v>6400</v>
      </c>
      <c r="I289" s="17">
        <f>IF(A289&gt;0,G289*'Step Up Feature'!$C$10*30/360,"")</f>
        <v>160.62239841781758</v>
      </c>
      <c r="J289" s="16"/>
      <c r="K289" s="17">
        <f t="shared" si="32"/>
        <v>-9099.5260663499521</v>
      </c>
      <c r="L289" s="17">
        <f t="shared" si="28"/>
        <v>-1819.9052132701422</v>
      </c>
      <c r="M289" s="19">
        <f>IF(A289&gt;0,K289*'Step Up Feature'!$H$16*30/360,"")</f>
        <v>0</v>
      </c>
      <c r="N289" s="16">
        <f>IF(COUNT($A$23:A288)&gt;='Step Up Feature'!$C$8,0,'Step Up Feature'!A288+1)</f>
        <v>267</v>
      </c>
      <c r="O289" s="17">
        <f t="shared" si="33"/>
        <v>-9099.5260663499521</v>
      </c>
      <c r="P289" s="17">
        <f t="shared" si="34"/>
        <v>-1819.9052132701422</v>
      </c>
      <c r="Q289" s="19">
        <f t="shared" si="29"/>
        <v>0</v>
      </c>
      <c r="R289" s="16"/>
      <c r="Z289" s="3">
        <v>311</v>
      </c>
      <c r="AA289" s="6">
        <v>3.7499999999999999E-2</v>
      </c>
      <c r="AB289" s="6" t="s">
        <v>33</v>
      </c>
      <c r="AC289" s="6">
        <v>3.9899999999999998E-2</v>
      </c>
    </row>
    <row r="290" spans="1:29" x14ac:dyDescent="0.25">
      <c r="A290" s="5">
        <f>IF(COUNT($A$23:A289)&gt;='Step Up Feature'!$C$8,0,'Step Up Feature'!A289+1)</f>
        <v>268</v>
      </c>
      <c r="B290" s="15"/>
      <c r="C290" s="17">
        <f t="shared" si="30"/>
        <v>51344.154407561284</v>
      </c>
      <c r="D290" s="17">
        <f>IF(A290&gt;0,'Step Up Feature'!$C$13,"")</f>
        <v>13000</v>
      </c>
      <c r="E290" s="17">
        <f>IF(A290&gt;0,C290*'Step Up Feature'!$C$10*30/360,"")</f>
        <v>261.6731326600684</v>
      </c>
      <c r="F290" s="16"/>
      <c r="G290" s="17">
        <f t="shared" si="31"/>
        <v>25277.122169873935</v>
      </c>
      <c r="H290" s="17">
        <f>IF(A290&gt;0,'Step Up Feature'!$D$13,"")</f>
        <v>6400</v>
      </c>
      <c r="I290" s="17">
        <f>IF(A290&gt;0,G290*'Step Up Feature'!$C$10*30/360,"")</f>
        <v>128.8236960787907</v>
      </c>
      <c r="J290" s="16"/>
      <c r="K290" s="17">
        <f t="shared" si="32"/>
        <v>-7279.6208530798103</v>
      </c>
      <c r="L290" s="17">
        <f t="shared" si="28"/>
        <v>-1819.9052132701422</v>
      </c>
      <c r="M290" s="19">
        <f>IF(A290&gt;0,K290*'Step Up Feature'!$H$16*30/360,"")</f>
        <v>0</v>
      </c>
      <c r="N290" s="16">
        <f>IF(COUNT($A$23:A289)&gt;='Step Up Feature'!$C$8,0,'Step Up Feature'!A289+1)</f>
        <v>268</v>
      </c>
      <c r="O290" s="17">
        <f t="shared" si="33"/>
        <v>-7279.6208530798103</v>
      </c>
      <c r="P290" s="17">
        <f t="shared" si="34"/>
        <v>-1819.9052132701422</v>
      </c>
      <c r="Q290" s="19">
        <f t="shared" si="29"/>
        <v>0</v>
      </c>
      <c r="R290" s="16"/>
      <c r="Z290" s="3">
        <v>312</v>
      </c>
      <c r="AA290" s="6">
        <v>3.7499999999999999E-2</v>
      </c>
      <c r="AB290" s="6" t="s">
        <v>33</v>
      </c>
      <c r="AC290" s="6">
        <v>3.9899999999999998E-2</v>
      </c>
    </row>
    <row r="291" spans="1:29" x14ac:dyDescent="0.25">
      <c r="A291" s="5">
        <f>IF(COUNT($A$23:A290)&gt;='Step Up Feature'!$C$8,0,'Step Up Feature'!A290+1)</f>
        <v>269</v>
      </c>
      <c r="B291" s="15"/>
      <c r="C291" s="17">
        <f t="shared" si="30"/>
        <v>38605.827540221355</v>
      </c>
      <c r="D291" s="17">
        <f>IF(A291&gt;0,'Step Up Feature'!$C$13,"")</f>
        <v>13000</v>
      </c>
      <c r="E291" s="17">
        <f>IF(A291&gt;0,C291*'Step Up Feature'!$C$10*30/360,"")</f>
        <v>196.75283287743383</v>
      </c>
      <c r="F291" s="16"/>
      <c r="G291" s="17">
        <f t="shared" si="31"/>
        <v>19005.945865952726</v>
      </c>
      <c r="H291" s="17">
        <f>IF(A291&gt;0,'Step Up Feature'!$D$13,"")</f>
        <v>6400</v>
      </c>
      <c r="I291" s="17">
        <f>IF(A291&gt;0,G291*'Step Up Feature'!$C$10*30/360,"")</f>
        <v>96.862933108878252</v>
      </c>
      <c r="J291" s="16"/>
      <c r="K291" s="17">
        <f t="shared" si="32"/>
        <v>-5459.7156398096686</v>
      </c>
      <c r="L291" s="17">
        <f t="shared" si="28"/>
        <v>-1819.9052132701422</v>
      </c>
      <c r="M291" s="19">
        <f>IF(A291&gt;0,K291*'Step Up Feature'!$H$16*30/360,"")</f>
        <v>0</v>
      </c>
      <c r="N291" s="16">
        <f>IF(COUNT($A$23:A290)&gt;='Step Up Feature'!$C$8,0,'Step Up Feature'!A290+1)</f>
        <v>269</v>
      </c>
      <c r="O291" s="17">
        <f t="shared" si="33"/>
        <v>-5459.7156398096686</v>
      </c>
      <c r="P291" s="17">
        <f t="shared" si="34"/>
        <v>-1819.9052132701422</v>
      </c>
      <c r="Q291" s="19">
        <f t="shared" si="29"/>
        <v>0</v>
      </c>
      <c r="R291" s="16"/>
      <c r="Z291" s="3">
        <v>313</v>
      </c>
      <c r="AA291" s="6">
        <v>3.7499999999999999E-2</v>
      </c>
      <c r="AB291" s="6" t="s">
        <v>33</v>
      </c>
      <c r="AC291" s="6">
        <v>3.9899999999999998E-2</v>
      </c>
    </row>
    <row r="292" spans="1:29" x14ac:dyDescent="0.25">
      <c r="A292" s="5">
        <f>IF(COUNT($A$23:A291)&gt;='Step Up Feature'!$C$8,0,'Step Up Feature'!A291+1)</f>
        <v>270</v>
      </c>
      <c r="B292" s="15"/>
      <c r="C292" s="17">
        <f t="shared" si="30"/>
        <v>25802.58037309879</v>
      </c>
      <c r="D292" s="17">
        <f>IF(A292&gt;0,'Step Up Feature'!$C$13,"")</f>
        <v>13000</v>
      </c>
      <c r="E292" s="17">
        <f>IF(A292&gt;0,C292*'Step Up Feature'!$C$10*30/360,"")</f>
        <v>131.50166975868308</v>
      </c>
      <c r="F292" s="16"/>
      <c r="G292" s="17">
        <f t="shared" si="31"/>
        <v>12702.808799061604</v>
      </c>
      <c r="H292" s="17">
        <f>IF(A292&gt;0,'Step Up Feature'!$D$13,"")</f>
        <v>6400</v>
      </c>
      <c r="I292" s="17">
        <f>IF(A292&gt;0,G292*'Step Up Feature'!$C$10*30/360,"")</f>
        <v>64.739283573493211</v>
      </c>
      <c r="J292" s="16"/>
      <c r="K292" s="17">
        <f t="shared" si="32"/>
        <v>-3639.8104265395264</v>
      </c>
      <c r="L292" s="17">
        <f t="shared" si="28"/>
        <v>-1819.9052132701422</v>
      </c>
      <c r="M292" s="19">
        <f>IF(A292&gt;0,K292*'Step Up Feature'!$H$16*30/360,"")</f>
        <v>0</v>
      </c>
      <c r="N292" s="16">
        <f>IF(COUNT($A$23:A291)&gt;='Step Up Feature'!$C$8,0,'Step Up Feature'!A291+1)</f>
        <v>270</v>
      </c>
      <c r="O292" s="17">
        <f t="shared" si="33"/>
        <v>-3639.8104265395264</v>
      </c>
      <c r="P292" s="17">
        <f t="shared" si="34"/>
        <v>-1819.9052132701422</v>
      </c>
      <c r="Q292" s="19">
        <f t="shared" si="29"/>
        <v>0</v>
      </c>
      <c r="R292" s="16"/>
      <c r="Z292" s="3">
        <v>314</v>
      </c>
      <c r="AA292" s="6">
        <v>3.7499999999999999E-2</v>
      </c>
      <c r="AB292" s="6" t="s">
        <v>33</v>
      </c>
      <c r="AC292" s="6">
        <v>3.9899999999999998E-2</v>
      </c>
    </row>
    <row r="293" spans="1:29" x14ac:dyDescent="0.25">
      <c r="A293" s="5">
        <f>IF(COUNT($A$23:A292)&gt;='Step Up Feature'!$C$8,0,'Step Up Feature'!A292+1)</f>
        <v>271</v>
      </c>
      <c r="B293" s="15"/>
      <c r="C293" s="17">
        <f t="shared" si="30"/>
        <v>12934.082042857473</v>
      </c>
      <c r="D293" s="17">
        <f>IF(A293&gt;0,'Step Up Feature'!$C$13,"")</f>
        <v>13000</v>
      </c>
      <c r="E293" s="17">
        <f>IF(A293&gt;0,C293*'Step Up Feature'!$C$10*30/360,"")</f>
        <v>65.917957073968822</v>
      </c>
      <c r="F293" s="16"/>
      <c r="G293" s="17">
        <f t="shared" si="31"/>
        <v>6367.5480826350977</v>
      </c>
      <c r="H293" s="17">
        <f>IF(A293&gt;0,'Step Up Feature'!$D$13,"")</f>
        <v>6400</v>
      </c>
      <c r="I293" s="17">
        <f>IF(A293&gt;0,G293*'Step Up Feature'!$C$10*30/360,"")</f>
        <v>32.451917328710742</v>
      </c>
      <c r="J293" s="16"/>
      <c r="K293" s="17">
        <f t="shared" si="32"/>
        <v>-1819.9052132693841</v>
      </c>
      <c r="L293" s="17">
        <f t="shared" si="28"/>
        <v>-1819.9052132701422</v>
      </c>
      <c r="M293" s="19">
        <f>IF(A293&gt;0,K293*'Step Up Feature'!$H$16*30/360,"")</f>
        <v>0</v>
      </c>
      <c r="N293" s="16">
        <f>IF(COUNT($A$23:A292)&gt;='Step Up Feature'!$C$8,0,'Step Up Feature'!A292+1)</f>
        <v>271</v>
      </c>
      <c r="O293" s="17">
        <f t="shared" si="33"/>
        <v>-1819.9052132693841</v>
      </c>
      <c r="P293" s="17">
        <f t="shared" si="34"/>
        <v>-1819.9052132701422</v>
      </c>
      <c r="Q293" s="19">
        <f t="shared" si="29"/>
        <v>0</v>
      </c>
      <c r="R293" s="16"/>
      <c r="Z293" s="3">
        <v>315</v>
      </c>
      <c r="AA293" s="6">
        <v>3.7499999999999999E-2</v>
      </c>
      <c r="AB293" s="6" t="s">
        <v>33</v>
      </c>
      <c r="AC293" s="6">
        <v>3.9899999999999998E-2</v>
      </c>
    </row>
    <row r="294" spans="1:29" x14ac:dyDescent="0.25">
      <c r="A294" s="5">
        <f>IF(COUNT($A$23:A293)&gt;='Step Up Feature'!$C$8,0,'Step Up Feature'!A293+1)</f>
        <v>0</v>
      </c>
      <c r="B294" s="15"/>
      <c r="C294" s="17" t="str">
        <f t="shared" si="30"/>
        <v/>
      </c>
      <c r="D294" s="17" t="str">
        <f>IF(A294&gt;0,'Step Up Feature'!$C$13,"")</f>
        <v/>
      </c>
      <c r="E294" s="17" t="str">
        <f>IF(A294&gt;0,C294*'Step Up Feature'!$C$10*30/360,"")</f>
        <v/>
      </c>
      <c r="F294" s="16"/>
      <c r="G294" s="17" t="str">
        <f t="shared" si="31"/>
        <v/>
      </c>
      <c r="H294" s="17" t="str">
        <f>IF(A294&gt;0,'Step Up Feature'!$D$13,"")</f>
        <v/>
      </c>
      <c r="I294" s="17" t="str">
        <f>IF(A294&gt;0,G294*'Step Up Feature'!$C$10*30/360,"")</f>
        <v/>
      </c>
      <c r="J294" s="16"/>
      <c r="K294" s="17" t="str">
        <f t="shared" si="32"/>
        <v/>
      </c>
      <c r="L294" s="17" t="str">
        <f t="shared" si="28"/>
        <v/>
      </c>
      <c r="M294" s="19" t="str">
        <f>IF(A294&gt;0,K294*'Step Up Feature'!$H$16*30/360,"")</f>
        <v/>
      </c>
      <c r="N294" s="16">
        <f>IF(COUNT($A$23:A293)&gt;='Step Up Feature'!$C$8,0,'Step Up Feature'!A293+1)</f>
        <v>0</v>
      </c>
      <c r="O294" s="17" t="str">
        <f t="shared" si="33"/>
        <v/>
      </c>
      <c r="P294" s="17" t="str">
        <f t="shared" si="34"/>
        <v/>
      </c>
      <c r="Q294" s="19" t="str">
        <f t="shared" si="29"/>
        <v/>
      </c>
      <c r="R294" s="16"/>
      <c r="Z294" s="3">
        <v>316</v>
      </c>
      <c r="AA294" s="6">
        <v>3.7499999999999999E-2</v>
      </c>
      <c r="AB294" s="6" t="s">
        <v>33</v>
      </c>
      <c r="AC294" s="6">
        <v>3.9899999999999998E-2</v>
      </c>
    </row>
    <row r="295" spans="1:29" x14ac:dyDescent="0.25">
      <c r="A295" s="5">
        <f>IF(COUNT($A$23:A294)&gt;='Step Up Feature'!$C$8,0,'Step Up Feature'!A294+1)</f>
        <v>0</v>
      </c>
      <c r="B295" s="15"/>
      <c r="C295" s="17" t="str">
        <f t="shared" si="30"/>
        <v/>
      </c>
      <c r="D295" s="17" t="str">
        <f>IF(A295&gt;0,'Step Up Feature'!$C$13,"")</f>
        <v/>
      </c>
      <c r="E295" s="17" t="str">
        <f>IF(A295&gt;0,C295*'Step Up Feature'!$C$10*30/360,"")</f>
        <v/>
      </c>
      <c r="F295" s="16"/>
      <c r="G295" s="17" t="str">
        <f t="shared" si="31"/>
        <v/>
      </c>
      <c r="H295" s="17" t="str">
        <f>IF(A295&gt;0,'Step Up Feature'!$D$13,"")</f>
        <v/>
      </c>
      <c r="I295" s="17" t="str">
        <f>IF(A295&gt;0,G295*'Step Up Feature'!$C$10*30/360,"")</f>
        <v/>
      </c>
      <c r="J295" s="16"/>
      <c r="K295" s="17" t="str">
        <f t="shared" si="32"/>
        <v/>
      </c>
      <c r="L295" s="17" t="str">
        <f t="shared" si="28"/>
        <v/>
      </c>
      <c r="M295" s="19" t="str">
        <f>IF(A295&gt;0,K295*'Step Up Feature'!$H$16*30/360,"")</f>
        <v/>
      </c>
      <c r="N295" s="16">
        <f>IF(COUNT($A$23:A294)&gt;='Step Up Feature'!$C$8,0,'Step Up Feature'!A294+1)</f>
        <v>0</v>
      </c>
      <c r="O295" s="17" t="str">
        <f t="shared" si="33"/>
        <v/>
      </c>
      <c r="P295" s="17" t="str">
        <f t="shared" si="34"/>
        <v/>
      </c>
      <c r="Q295" s="19" t="str">
        <f t="shared" si="29"/>
        <v/>
      </c>
      <c r="R295" s="16"/>
      <c r="Z295" s="3">
        <v>317</v>
      </c>
      <c r="AA295" s="6">
        <v>3.7499999999999999E-2</v>
      </c>
      <c r="AB295" s="6" t="s">
        <v>33</v>
      </c>
      <c r="AC295" s="6">
        <v>3.9899999999999998E-2</v>
      </c>
    </row>
    <row r="296" spans="1:29" x14ac:dyDescent="0.25">
      <c r="A296" s="5">
        <f>IF(COUNT($A$23:A295)&gt;='Step Up Feature'!$C$8,0,'Step Up Feature'!A295+1)</f>
        <v>0</v>
      </c>
      <c r="B296" s="15"/>
      <c r="C296" s="17" t="str">
        <f t="shared" si="30"/>
        <v/>
      </c>
      <c r="D296" s="17" t="str">
        <f>IF(A296&gt;0,'Step Up Feature'!$C$13,"")</f>
        <v/>
      </c>
      <c r="E296" s="17" t="str">
        <f>IF(A296&gt;0,C296*'Step Up Feature'!$C$10*30/360,"")</f>
        <v/>
      </c>
      <c r="F296" s="16"/>
      <c r="G296" s="17" t="str">
        <f t="shared" si="31"/>
        <v/>
      </c>
      <c r="H296" s="17" t="str">
        <f>IF(A296&gt;0,'Step Up Feature'!$D$13,"")</f>
        <v/>
      </c>
      <c r="I296" s="17" t="str">
        <f>IF(A296&gt;0,G296*'Step Up Feature'!$C$10*30/360,"")</f>
        <v/>
      </c>
      <c r="J296" s="16"/>
      <c r="K296" s="17" t="str">
        <f t="shared" si="32"/>
        <v/>
      </c>
      <c r="L296" s="17" t="str">
        <f t="shared" si="28"/>
        <v/>
      </c>
      <c r="M296" s="19" t="str">
        <f>IF(A296&gt;0,K296*'Step Up Feature'!$H$16*30/360,"")</f>
        <v/>
      </c>
      <c r="N296" s="16">
        <f>IF(COUNT($A$23:A295)&gt;='Step Up Feature'!$C$8,0,'Step Up Feature'!A295+1)</f>
        <v>0</v>
      </c>
      <c r="O296" s="17" t="str">
        <f t="shared" si="33"/>
        <v/>
      </c>
      <c r="P296" s="17" t="str">
        <f t="shared" si="34"/>
        <v/>
      </c>
      <c r="Q296" s="19" t="str">
        <f t="shared" si="29"/>
        <v/>
      </c>
      <c r="R296" s="16"/>
      <c r="Z296" s="3">
        <v>318</v>
      </c>
      <c r="AA296" s="6">
        <v>3.7499999999999999E-2</v>
      </c>
      <c r="AB296" s="6" t="s">
        <v>33</v>
      </c>
      <c r="AC296" s="6">
        <v>3.9899999999999998E-2</v>
      </c>
    </row>
    <row r="297" spans="1:29" x14ac:dyDescent="0.25">
      <c r="A297" s="5">
        <f>IF(COUNT($A$23:A296)&gt;='Step Up Feature'!$C$8,0,'Step Up Feature'!A296+1)</f>
        <v>0</v>
      </c>
      <c r="B297" s="15"/>
      <c r="C297" s="17" t="str">
        <f t="shared" si="30"/>
        <v/>
      </c>
      <c r="D297" s="17" t="str">
        <f>IF(A297&gt;0,'Step Up Feature'!$C$13,"")</f>
        <v/>
      </c>
      <c r="E297" s="17" t="str">
        <f>IF(A297&gt;0,C297*'Step Up Feature'!$C$10*30/360,"")</f>
        <v/>
      </c>
      <c r="F297" s="16"/>
      <c r="G297" s="17" t="str">
        <f t="shared" si="31"/>
        <v/>
      </c>
      <c r="H297" s="17" t="str">
        <f>IF(A297&gt;0,'Step Up Feature'!$D$13,"")</f>
        <v/>
      </c>
      <c r="I297" s="17" t="str">
        <f>IF(A297&gt;0,G297*'Step Up Feature'!$C$10*30/360,"")</f>
        <v/>
      </c>
      <c r="J297" s="16"/>
      <c r="K297" s="17" t="str">
        <f t="shared" si="32"/>
        <v/>
      </c>
      <c r="L297" s="17" t="str">
        <f t="shared" si="28"/>
        <v/>
      </c>
      <c r="M297" s="19" t="str">
        <f>IF(A297&gt;0,K297*'Step Up Feature'!$H$16*30/360,"")</f>
        <v/>
      </c>
      <c r="N297" s="16">
        <f>IF(COUNT($A$23:A296)&gt;='Step Up Feature'!$C$8,0,'Step Up Feature'!A296+1)</f>
        <v>0</v>
      </c>
      <c r="O297" s="17" t="str">
        <f t="shared" si="33"/>
        <v/>
      </c>
      <c r="P297" s="17" t="str">
        <f t="shared" si="34"/>
        <v/>
      </c>
      <c r="Q297" s="19" t="str">
        <f t="shared" si="29"/>
        <v/>
      </c>
      <c r="R297" s="16"/>
      <c r="Z297" s="3">
        <v>319</v>
      </c>
      <c r="AA297" s="6">
        <v>3.7499999999999999E-2</v>
      </c>
      <c r="AB297" s="6" t="s">
        <v>33</v>
      </c>
      <c r="AC297" s="6">
        <v>3.9899999999999998E-2</v>
      </c>
    </row>
    <row r="298" spans="1:29" x14ac:dyDescent="0.25">
      <c r="A298" s="5">
        <f>IF(COUNT($A$23:A297)&gt;='Step Up Feature'!$C$8,0,'Step Up Feature'!A297+1)</f>
        <v>0</v>
      </c>
      <c r="B298" s="15"/>
      <c r="C298" s="17" t="str">
        <f t="shared" si="30"/>
        <v/>
      </c>
      <c r="D298" s="17" t="str">
        <f>IF(A298&gt;0,'Step Up Feature'!$C$13,"")</f>
        <v/>
      </c>
      <c r="E298" s="17" t="str">
        <f>IF(A298&gt;0,C298*'Step Up Feature'!$C$10*30/360,"")</f>
        <v/>
      </c>
      <c r="F298" s="16"/>
      <c r="G298" s="17" t="str">
        <f t="shared" si="31"/>
        <v/>
      </c>
      <c r="H298" s="17" t="str">
        <f>IF(A298&gt;0,'Step Up Feature'!$D$13,"")</f>
        <v/>
      </c>
      <c r="I298" s="17" t="str">
        <f>IF(A298&gt;0,G298*'Step Up Feature'!$C$10*30/360,"")</f>
        <v/>
      </c>
      <c r="J298" s="16"/>
      <c r="K298" s="17" t="str">
        <f t="shared" si="32"/>
        <v/>
      </c>
      <c r="L298" s="17" t="str">
        <f t="shared" si="28"/>
        <v/>
      </c>
      <c r="M298" s="19" t="str">
        <f>IF(A298&gt;0,K298*'Step Up Feature'!$H$16*30/360,"")</f>
        <v/>
      </c>
      <c r="N298" s="16">
        <f>IF(COUNT($A$23:A297)&gt;='Step Up Feature'!$C$8,0,'Step Up Feature'!A297+1)</f>
        <v>0</v>
      </c>
      <c r="O298" s="17" t="str">
        <f t="shared" si="33"/>
        <v/>
      </c>
      <c r="P298" s="17" t="str">
        <f t="shared" si="34"/>
        <v/>
      </c>
      <c r="Q298" s="19" t="str">
        <f t="shared" si="29"/>
        <v/>
      </c>
      <c r="R298" s="16"/>
      <c r="Z298" s="3">
        <v>320</v>
      </c>
      <c r="AA298" s="6">
        <v>3.7499999999999999E-2</v>
      </c>
      <c r="AB298" s="6" t="s">
        <v>33</v>
      </c>
      <c r="AC298" s="6">
        <v>3.9899999999999998E-2</v>
      </c>
    </row>
    <row r="299" spans="1:29" x14ac:dyDescent="0.25">
      <c r="A299" s="5">
        <f>IF(COUNT($A$23:A298)&gt;='Step Up Feature'!$C$8,0,'Step Up Feature'!A298+1)</f>
        <v>0</v>
      </c>
      <c r="B299" s="15"/>
      <c r="C299" s="17" t="str">
        <f t="shared" si="30"/>
        <v/>
      </c>
      <c r="D299" s="17" t="str">
        <f>IF(A299&gt;0,'Step Up Feature'!$C$13,"")</f>
        <v/>
      </c>
      <c r="E299" s="17" t="str">
        <f>IF(A299&gt;0,C299*'Step Up Feature'!$C$10*30/360,"")</f>
        <v/>
      </c>
      <c r="F299" s="16"/>
      <c r="G299" s="17" t="str">
        <f t="shared" si="31"/>
        <v/>
      </c>
      <c r="H299" s="17" t="str">
        <f>IF(A299&gt;0,'Step Up Feature'!$D$13,"")</f>
        <v/>
      </c>
      <c r="I299" s="17" t="str">
        <f>IF(A299&gt;0,G299*'Step Up Feature'!$C$10*30/360,"")</f>
        <v/>
      </c>
      <c r="J299" s="16"/>
      <c r="K299" s="17" t="str">
        <f t="shared" si="32"/>
        <v/>
      </c>
      <c r="L299" s="17" t="str">
        <f t="shared" si="28"/>
        <v/>
      </c>
      <c r="M299" s="19" t="str">
        <f>IF(A299&gt;0,K299*'Step Up Feature'!$H$16*30/360,"")</f>
        <v/>
      </c>
      <c r="N299" s="16">
        <f>IF(COUNT($A$23:A298)&gt;='Step Up Feature'!$C$8,0,'Step Up Feature'!A298+1)</f>
        <v>0</v>
      </c>
      <c r="O299" s="17" t="str">
        <f t="shared" si="33"/>
        <v/>
      </c>
      <c r="P299" s="17" t="str">
        <f t="shared" si="34"/>
        <v/>
      </c>
      <c r="Q299" s="19" t="str">
        <f t="shared" si="29"/>
        <v/>
      </c>
      <c r="R299" s="16"/>
      <c r="Z299" s="3">
        <v>321</v>
      </c>
      <c r="AA299" s="6">
        <v>3.7499999999999999E-2</v>
      </c>
      <c r="AB299" s="6" t="s">
        <v>33</v>
      </c>
      <c r="AC299" s="6">
        <v>3.9899999999999998E-2</v>
      </c>
    </row>
    <row r="300" spans="1:29" x14ac:dyDescent="0.25">
      <c r="A300" s="5">
        <f>IF(COUNT($A$23:A299)&gt;='Step Up Feature'!$C$8,0,'Step Up Feature'!A299+1)</f>
        <v>0</v>
      </c>
      <c r="B300" s="15"/>
      <c r="C300" s="17" t="str">
        <f t="shared" si="30"/>
        <v/>
      </c>
      <c r="D300" s="17" t="str">
        <f>IF(A300&gt;0,'Step Up Feature'!$C$13,"")</f>
        <v/>
      </c>
      <c r="E300" s="17" t="str">
        <f>IF(A300&gt;0,C300*'Step Up Feature'!$C$10*30/360,"")</f>
        <v/>
      </c>
      <c r="F300" s="16"/>
      <c r="G300" s="17" t="str">
        <f t="shared" si="31"/>
        <v/>
      </c>
      <c r="H300" s="17" t="str">
        <f>IF(A300&gt;0,'Step Up Feature'!$D$13,"")</f>
        <v/>
      </c>
      <c r="I300" s="17" t="str">
        <f>IF(A300&gt;0,G300*'Step Up Feature'!$C$10*30/360,"")</f>
        <v/>
      </c>
      <c r="J300" s="16"/>
      <c r="K300" s="17" t="str">
        <f t="shared" si="32"/>
        <v/>
      </c>
      <c r="L300" s="17" t="str">
        <f t="shared" si="28"/>
        <v/>
      </c>
      <c r="M300" s="19" t="str">
        <f>IF(A300&gt;0,K300*'Step Up Feature'!$H$16*30/360,"")</f>
        <v/>
      </c>
      <c r="N300" s="16">
        <f>IF(COUNT($A$23:A299)&gt;='Step Up Feature'!$C$8,0,'Step Up Feature'!A299+1)</f>
        <v>0</v>
      </c>
      <c r="O300" s="17" t="str">
        <f t="shared" si="33"/>
        <v/>
      </c>
      <c r="P300" s="17" t="str">
        <f t="shared" si="34"/>
        <v/>
      </c>
      <c r="Q300" s="19" t="str">
        <f t="shared" si="29"/>
        <v/>
      </c>
      <c r="R300" s="16"/>
      <c r="Z300" s="3">
        <v>322</v>
      </c>
      <c r="AA300" s="6">
        <v>3.7499999999999999E-2</v>
      </c>
      <c r="AB300" s="6" t="s">
        <v>33</v>
      </c>
      <c r="AC300" s="6">
        <v>3.9899999999999998E-2</v>
      </c>
    </row>
    <row r="301" spans="1:29" x14ac:dyDescent="0.25">
      <c r="A301" s="5">
        <f>IF(COUNT($A$23:A300)&gt;='Step Up Feature'!$C$8,0,'Step Up Feature'!A300+1)</f>
        <v>0</v>
      </c>
      <c r="B301" s="15"/>
      <c r="C301" s="17" t="str">
        <f t="shared" si="30"/>
        <v/>
      </c>
      <c r="D301" s="17" t="str">
        <f>IF(A301&gt;0,'Step Up Feature'!$C$13,"")</f>
        <v/>
      </c>
      <c r="E301" s="17" t="str">
        <f>IF(A301&gt;0,C301*'Step Up Feature'!$C$10*30/360,"")</f>
        <v/>
      </c>
      <c r="F301" s="16"/>
      <c r="G301" s="17" t="str">
        <f t="shared" si="31"/>
        <v/>
      </c>
      <c r="H301" s="17" t="str">
        <f>IF(A301&gt;0,'Step Up Feature'!$D$13,"")</f>
        <v/>
      </c>
      <c r="I301" s="17" t="str">
        <f>IF(A301&gt;0,G301*'Step Up Feature'!$C$10*30/360,"")</f>
        <v/>
      </c>
      <c r="J301" s="16"/>
      <c r="K301" s="17" t="str">
        <f t="shared" si="32"/>
        <v/>
      </c>
      <c r="L301" s="17" t="str">
        <f t="shared" si="28"/>
        <v/>
      </c>
      <c r="M301" s="19" t="str">
        <f>IF(A301&gt;0,K301*'Step Up Feature'!$H$16*30/360,"")</f>
        <v/>
      </c>
      <c r="N301" s="16">
        <f>IF(COUNT($A$23:A300)&gt;='Step Up Feature'!$C$8,0,'Step Up Feature'!A300+1)</f>
        <v>0</v>
      </c>
      <c r="O301" s="17" t="str">
        <f t="shared" si="33"/>
        <v/>
      </c>
      <c r="P301" s="17" t="str">
        <f t="shared" si="34"/>
        <v/>
      </c>
      <c r="Q301" s="19" t="str">
        <f t="shared" si="29"/>
        <v/>
      </c>
      <c r="R301" s="16"/>
      <c r="Z301" s="3">
        <v>323</v>
      </c>
      <c r="AA301" s="6">
        <v>3.7499999999999999E-2</v>
      </c>
      <c r="AB301" s="6" t="s">
        <v>33</v>
      </c>
      <c r="AC301" s="6">
        <v>3.9899999999999998E-2</v>
      </c>
    </row>
    <row r="302" spans="1:29" x14ac:dyDescent="0.25">
      <c r="A302" s="5">
        <f>IF(COUNT($A$23:A301)&gt;='Step Up Feature'!$C$8,0,'Step Up Feature'!A301+1)</f>
        <v>0</v>
      </c>
      <c r="B302" s="15"/>
      <c r="C302" s="17" t="str">
        <f t="shared" si="30"/>
        <v/>
      </c>
      <c r="D302" s="17" t="str">
        <f>IF(A302&gt;0,'Step Up Feature'!$C$13,"")</f>
        <v/>
      </c>
      <c r="E302" s="17" t="str">
        <f>IF(A302&gt;0,C302*'Step Up Feature'!$C$10*30/360,"")</f>
        <v/>
      </c>
      <c r="F302" s="16"/>
      <c r="G302" s="17" t="str">
        <f t="shared" si="31"/>
        <v/>
      </c>
      <c r="H302" s="17" t="str">
        <f>IF(A302&gt;0,'Step Up Feature'!$D$13,"")</f>
        <v/>
      </c>
      <c r="I302" s="17" t="str">
        <f>IF(A302&gt;0,G302*'Step Up Feature'!$C$10*30/360,"")</f>
        <v/>
      </c>
      <c r="J302" s="16"/>
      <c r="K302" s="17" t="str">
        <f t="shared" si="32"/>
        <v/>
      </c>
      <c r="L302" s="17" t="str">
        <f t="shared" si="28"/>
        <v/>
      </c>
      <c r="M302" s="19" t="str">
        <f>IF(A302&gt;0,K302*'Step Up Feature'!$H$16*30/360,"")</f>
        <v/>
      </c>
      <c r="N302" s="16">
        <f>IF(COUNT($A$23:A301)&gt;='Step Up Feature'!$C$8,0,'Step Up Feature'!A301+1)</f>
        <v>0</v>
      </c>
      <c r="O302" s="17" t="str">
        <f t="shared" si="33"/>
        <v/>
      </c>
      <c r="P302" s="17" t="str">
        <f t="shared" si="34"/>
        <v/>
      </c>
      <c r="Q302" s="19" t="str">
        <f t="shared" si="29"/>
        <v/>
      </c>
      <c r="R302" s="16"/>
      <c r="Z302" s="3">
        <v>324</v>
      </c>
      <c r="AA302" s="6">
        <v>3.7499999999999999E-2</v>
      </c>
      <c r="AB302" s="6" t="s">
        <v>33</v>
      </c>
      <c r="AC302" s="6">
        <v>3.9899999999999998E-2</v>
      </c>
    </row>
    <row r="303" spans="1:29" x14ac:dyDescent="0.25">
      <c r="A303" s="5">
        <f>IF(COUNT($A$23:A302)&gt;='Step Up Feature'!$C$8,0,'Step Up Feature'!A302+1)</f>
        <v>0</v>
      </c>
      <c r="B303" s="15"/>
      <c r="C303" s="17" t="str">
        <f t="shared" si="30"/>
        <v/>
      </c>
      <c r="D303" s="17" t="str">
        <f>IF(A303&gt;0,'Step Up Feature'!$C$13,"")</f>
        <v/>
      </c>
      <c r="E303" s="17" t="str">
        <f>IF(A303&gt;0,C303*'Step Up Feature'!$C$10*30/360,"")</f>
        <v/>
      </c>
      <c r="F303" s="16"/>
      <c r="G303" s="17" t="str">
        <f t="shared" si="31"/>
        <v/>
      </c>
      <c r="H303" s="17" t="str">
        <f>IF(A303&gt;0,'Step Up Feature'!$D$13,"")</f>
        <v/>
      </c>
      <c r="I303" s="17" t="str">
        <f>IF(A303&gt;0,G303*'Step Up Feature'!$C$10*30/360,"")</f>
        <v/>
      </c>
      <c r="J303" s="16"/>
      <c r="K303" s="17" t="str">
        <f t="shared" si="32"/>
        <v/>
      </c>
      <c r="L303" s="17" t="str">
        <f t="shared" si="28"/>
        <v/>
      </c>
      <c r="M303" s="19" t="str">
        <f>IF(A303&gt;0,K303*'Step Up Feature'!$H$16*30/360,"")</f>
        <v/>
      </c>
      <c r="N303" s="16">
        <f>IF(COUNT($A$23:A302)&gt;='Step Up Feature'!$C$8,0,'Step Up Feature'!A302+1)</f>
        <v>0</v>
      </c>
      <c r="O303" s="17" t="str">
        <f t="shared" si="33"/>
        <v/>
      </c>
      <c r="P303" s="17" t="str">
        <f t="shared" si="34"/>
        <v/>
      </c>
      <c r="Q303" s="19" t="str">
        <f t="shared" si="29"/>
        <v/>
      </c>
      <c r="R303" s="16"/>
      <c r="Z303" s="3">
        <v>325</v>
      </c>
      <c r="AA303" s="6">
        <v>3.7499999999999999E-2</v>
      </c>
      <c r="AB303" s="6" t="s">
        <v>33</v>
      </c>
      <c r="AC303" s="6">
        <v>3.9899999999999998E-2</v>
      </c>
    </row>
    <row r="304" spans="1:29" x14ac:dyDescent="0.25">
      <c r="A304" s="5">
        <f>IF(COUNT($A$23:A303)&gt;='Step Up Feature'!$C$8,0,'Step Up Feature'!A303+1)</f>
        <v>0</v>
      </c>
      <c r="B304" s="15"/>
      <c r="C304" s="17" t="str">
        <f t="shared" si="30"/>
        <v/>
      </c>
      <c r="D304" s="17" t="str">
        <f>IF(A304&gt;0,'Step Up Feature'!$C$13,"")</f>
        <v/>
      </c>
      <c r="E304" s="17" t="str">
        <f>IF(A304&gt;0,C304*'Step Up Feature'!$C$10*30/360,"")</f>
        <v/>
      </c>
      <c r="F304" s="16"/>
      <c r="G304" s="17" t="str">
        <f t="shared" si="31"/>
        <v/>
      </c>
      <c r="H304" s="17" t="str">
        <f>IF(A304&gt;0,'Step Up Feature'!$D$13,"")</f>
        <v/>
      </c>
      <c r="I304" s="17" t="str">
        <f>IF(A304&gt;0,G304*'Step Up Feature'!$C$10*30/360,"")</f>
        <v/>
      </c>
      <c r="J304" s="16"/>
      <c r="K304" s="17" t="str">
        <f t="shared" si="32"/>
        <v/>
      </c>
      <c r="L304" s="17" t="str">
        <f t="shared" si="28"/>
        <v/>
      </c>
      <c r="M304" s="19" t="str">
        <f>IF(A304&gt;0,K304*'Step Up Feature'!$H$16*30/360,"")</f>
        <v/>
      </c>
      <c r="N304" s="16">
        <f>IF(COUNT($A$23:A303)&gt;='Step Up Feature'!$C$8,0,'Step Up Feature'!A303+1)</f>
        <v>0</v>
      </c>
      <c r="O304" s="17" t="str">
        <f t="shared" si="33"/>
        <v/>
      </c>
      <c r="P304" s="17" t="str">
        <f t="shared" si="34"/>
        <v/>
      </c>
      <c r="Q304" s="19" t="str">
        <f t="shared" si="29"/>
        <v/>
      </c>
      <c r="R304" s="16"/>
      <c r="Z304" s="3">
        <v>326</v>
      </c>
      <c r="AA304" s="6">
        <v>3.7499999999999999E-2</v>
      </c>
      <c r="AB304" s="6" t="s">
        <v>33</v>
      </c>
      <c r="AC304" s="6">
        <v>3.9899999999999998E-2</v>
      </c>
    </row>
    <row r="305" spans="1:29" x14ac:dyDescent="0.25">
      <c r="A305" s="5">
        <f>IF(COUNT($A$23:A304)&gt;='Step Up Feature'!$C$8,0,'Step Up Feature'!A304+1)</f>
        <v>0</v>
      </c>
      <c r="B305" s="15"/>
      <c r="C305" s="17" t="str">
        <f t="shared" si="30"/>
        <v/>
      </c>
      <c r="D305" s="17" t="str">
        <f>IF(A305&gt;0,'Step Up Feature'!$C$13,"")</f>
        <v/>
      </c>
      <c r="E305" s="17" t="str">
        <f>IF(A305&gt;0,C305*'Step Up Feature'!$C$10*30/360,"")</f>
        <v/>
      </c>
      <c r="F305" s="16"/>
      <c r="G305" s="17" t="str">
        <f t="shared" si="31"/>
        <v/>
      </c>
      <c r="H305" s="17" t="str">
        <f>IF(A305&gt;0,'Step Up Feature'!$D$13,"")</f>
        <v/>
      </c>
      <c r="I305" s="17" t="str">
        <f>IF(A305&gt;0,G305*'Step Up Feature'!$C$10*30/360,"")</f>
        <v/>
      </c>
      <c r="J305" s="16"/>
      <c r="K305" s="17" t="str">
        <f t="shared" si="32"/>
        <v/>
      </c>
      <c r="L305" s="17" t="str">
        <f t="shared" si="28"/>
        <v/>
      </c>
      <c r="M305" s="19" t="str">
        <f>IF(A305&gt;0,K305*'Step Up Feature'!$H$16*30/360,"")</f>
        <v/>
      </c>
      <c r="N305" s="16">
        <f>IF(COUNT($A$23:A304)&gt;='Step Up Feature'!$C$8,0,'Step Up Feature'!A304+1)</f>
        <v>0</v>
      </c>
      <c r="O305" s="17" t="str">
        <f t="shared" si="33"/>
        <v/>
      </c>
      <c r="P305" s="17" t="str">
        <f t="shared" si="34"/>
        <v/>
      </c>
      <c r="Q305" s="19" t="str">
        <f t="shared" si="29"/>
        <v/>
      </c>
      <c r="R305" s="16"/>
      <c r="Z305" s="3">
        <v>327</v>
      </c>
      <c r="AA305" s="6">
        <v>3.7499999999999999E-2</v>
      </c>
      <c r="AB305" s="6" t="s">
        <v>33</v>
      </c>
      <c r="AC305" s="6">
        <v>3.9899999999999998E-2</v>
      </c>
    </row>
    <row r="306" spans="1:29" x14ac:dyDescent="0.25">
      <c r="A306" s="5">
        <f>IF(COUNT($A$23:A305)&gt;='Step Up Feature'!$C$8,0,'Step Up Feature'!A305+1)</f>
        <v>0</v>
      </c>
      <c r="B306" s="15"/>
      <c r="C306" s="17" t="str">
        <f t="shared" si="30"/>
        <v/>
      </c>
      <c r="D306" s="17" t="str">
        <f>IF(A306&gt;0,'Step Up Feature'!$C$13,"")</f>
        <v/>
      </c>
      <c r="E306" s="17" t="str">
        <f>IF(A306&gt;0,C306*'Step Up Feature'!$C$10*30/360,"")</f>
        <v/>
      </c>
      <c r="F306" s="16"/>
      <c r="G306" s="17" t="str">
        <f t="shared" si="31"/>
        <v/>
      </c>
      <c r="H306" s="17" t="str">
        <f>IF(A306&gt;0,'Step Up Feature'!$D$13,"")</f>
        <v/>
      </c>
      <c r="I306" s="17" t="str">
        <f>IF(A306&gt;0,G306*'Step Up Feature'!$C$10*30/360,"")</f>
        <v/>
      </c>
      <c r="J306" s="16"/>
      <c r="K306" s="17" t="str">
        <f t="shared" si="32"/>
        <v/>
      </c>
      <c r="L306" s="17" t="str">
        <f t="shared" si="28"/>
        <v/>
      </c>
      <c r="M306" s="19" t="str">
        <f>IF(A306&gt;0,K306*'Step Up Feature'!$H$16*30/360,"")</f>
        <v/>
      </c>
      <c r="N306" s="16">
        <f>IF(COUNT($A$23:A305)&gt;='Step Up Feature'!$C$8,0,'Step Up Feature'!A305+1)</f>
        <v>0</v>
      </c>
      <c r="O306" s="17" t="str">
        <f t="shared" si="33"/>
        <v/>
      </c>
      <c r="P306" s="17" t="str">
        <f t="shared" si="34"/>
        <v/>
      </c>
      <c r="Q306" s="19" t="str">
        <f t="shared" si="29"/>
        <v/>
      </c>
      <c r="R306" s="16"/>
      <c r="Z306" s="3">
        <v>328</v>
      </c>
      <c r="AA306" s="6">
        <v>3.7499999999999999E-2</v>
      </c>
      <c r="AB306" s="6" t="s">
        <v>33</v>
      </c>
      <c r="AC306" s="6">
        <v>3.9899999999999998E-2</v>
      </c>
    </row>
    <row r="307" spans="1:29" x14ac:dyDescent="0.25">
      <c r="A307" s="5">
        <f>IF(COUNT($A$23:A306)&gt;='Step Up Feature'!$C$8,0,'Step Up Feature'!A306+1)</f>
        <v>0</v>
      </c>
      <c r="B307" s="15"/>
      <c r="C307" s="17" t="str">
        <f t="shared" si="30"/>
        <v/>
      </c>
      <c r="D307" s="17" t="str">
        <f>IF(A307&gt;0,'Step Up Feature'!$C$13,"")</f>
        <v/>
      </c>
      <c r="E307" s="17" t="str">
        <f>IF(A307&gt;0,C307*'Step Up Feature'!$C$10*30/360,"")</f>
        <v/>
      </c>
      <c r="F307" s="16"/>
      <c r="G307" s="17" t="str">
        <f t="shared" si="31"/>
        <v/>
      </c>
      <c r="H307" s="17" t="str">
        <f>IF(A307&gt;0,'Step Up Feature'!$D$13,"")</f>
        <v/>
      </c>
      <c r="I307" s="17" t="str">
        <f>IF(A307&gt;0,G307*'Step Up Feature'!$C$10*30/360,"")</f>
        <v/>
      </c>
      <c r="J307" s="16"/>
      <c r="K307" s="17" t="str">
        <f t="shared" si="32"/>
        <v/>
      </c>
      <c r="L307" s="17" t="str">
        <f t="shared" si="28"/>
        <v/>
      </c>
      <c r="M307" s="19" t="str">
        <f>IF(A307&gt;0,K307*'Step Up Feature'!$H$16*30/360,"")</f>
        <v/>
      </c>
      <c r="N307" s="16">
        <f>IF(COUNT($A$23:A306)&gt;='Step Up Feature'!$C$8,0,'Step Up Feature'!A306+1)</f>
        <v>0</v>
      </c>
      <c r="O307" s="17" t="str">
        <f t="shared" si="33"/>
        <v/>
      </c>
      <c r="P307" s="17" t="str">
        <f t="shared" si="34"/>
        <v/>
      </c>
      <c r="Q307" s="19" t="str">
        <f t="shared" si="29"/>
        <v/>
      </c>
      <c r="R307" s="16"/>
      <c r="Z307" s="3">
        <v>329</v>
      </c>
      <c r="AA307" s="6">
        <v>3.7499999999999999E-2</v>
      </c>
      <c r="AB307" s="6" t="s">
        <v>33</v>
      </c>
      <c r="AC307" s="6">
        <v>3.9899999999999998E-2</v>
      </c>
    </row>
    <row r="308" spans="1:29" x14ac:dyDescent="0.25">
      <c r="A308" s="5">
        <f>IF(COUNT($A$23:A307)&gt;='Step Up Feature'!$C$8,0,'Step Up Feature'!A307+1)</f>
        <v>0</v>
      </c>
      <c r="B308" s="15"/>
      <c r="C308" s="17" t="str">
        <f t="shared" si="30"/>
        <v/>
      </c>
      <c r="D308" s="17" t="str">
        <f>IF(A308&gt;0,'Step Up Feature'!$C$13,"")</f>
        <v/>
      </c>
      <c r="E308" s="17" t="str">
        <f>IF(A308&gt;0,C308*'Step Up Feature'!$C$10*30/360,"")</f>
        <v/>
      </c>
      <c r="F308" s="16"/>
      <c r="G308" s="17" t="str">
        <f t="shared" si="31"/>
        <v/>
      </c>
      <c r="H308" s="17" t="str">
        <f>IF(A308&gt;0,'Step Up Feature'!$D$13,"")</f>
        <v/>
      </c>
      <c r="I308" s="17" t="str">
        <f>IF(A308&gt;0,G308*'Step Up Feature'!$C$10*30/360,"")</f>
        <v/>
      </c>
      <c r="J308" s="16"/>
      <c r="K308" s="17" t="str">
        <f t="shared" si="32"/>
        <v/>
      </c>
      <c r="L308" s="17" t="str">
        <f t="shared" si="28"/>
        <v/>
      </c>
      <c r="M308" s="19" t="str">
        <f>IF(A308&gt;0,K308*'Step Up Feature'!$H$16*30/360,"")</f>
        <v/>
      </c>
      <c r="N308" s="16">
        <f>IF(COUNT($A$23:A307)&gt;='Step Up Feature'!$C$8,0,'Step Up Feature'!A307+1)</f>
        <v>0</v>
      </c>
      <c r="O308" s="17" t="str">
        <f t="shared" si="33"/>
        <v/>
      </c>
      <c r="P308" s="17" t="str">
        <f t="shared" si="34"/>
        <v/>
      </c>
      <c r="Q308" s="19" t="str">
        <f t="shared" si="29"/>
        <v/>
      </c>
      <c r="R308" s="16"/>
      <c r="Z308" s="3">
        <v>330</v>
      </c>
      <c r="AA308" s="6">
        <v>3.7499999999999999E-2</v>
      </c>
      <c r="AB308" s="6" t="s">
        <v>33</v>
      </c>
      <c r="AC308" s="6">
        <v>3.9899999999999998E-2</v>
      </c>
    </row>
    <row r="309" spans="1:29" x14ac:dyDescent="0.25">
      <c r="A309" s="5">
        <f>IF(COUNT($A$23:A308)&gt;='Step Up Feature'!$C$8,0,'Step Up Feature'!A308+1)</f>
        <v>0</v>
      </c>
      <c r="B309" s="15"/>
      <c r="C309" s="17" t="str">
        <f t="shared" si="30"/>
        <v/>
      </c>
      <c r="D309" s="17" t="str">
        <f>IF(A309&gt;0,'Step Up Feature'!$C$13,"")</f>
        <v/>
      </c>
      <c r="E309" s="17" t="str">
        <f>IF(A309&gt;0,C309*'Step Up Feature'!$C$10*30/360,"")</f>
        <v/>
      </c>
      <c r="F309" s="16"/>
      <c r="G309" s="17" t="str">
        <f t="shared" si="31"/>
        <v/>
      </c>
      <c r="H309" s="17" t="str">
        <f>IF(A309&gt;0,'Step Up Feature'!$D$13,"")</f>
        <v/>
      </c>
      <c r="I309" s="17" t="str">
        <f>IF(A309&gt;0,G309*'Step Up Feature'!$C$10*30/360,"")</f>
        <v/>
      </c>
      <c r="J309" s="16"/>
      <c r="K309" s="17" t="str">
        <f t="shared" si="32"/>
        <v/>
      </c>
      <c r="L309" s="17" t="str">
        <f t="shared" si="28"/>
        <v/>
      </c>
      <c r="M309" s="19" t="str">
        <f>IF(A309&gt;0,K309*'Step Up Feature'!$H$16*30/360,"")</f>
        <v/>
      </c>
      <c r="N309" s="16">
        <f>IF(COUNT($A$23:A308)&gt;='Step Up Feature'!$C$8,0,'Step Up Feature'!A308+1)</f>
        <v>0</v>
      </c>
      <c r="O309" s="17" t="str">
        <f t="shared" si="33"/>
        <v/>
      </c>
      <c r="P309" s="17" t="str">
        <f t="shared" si="34"/>
        <v/>
      </c>
      <c r="Q309" s="19" t="str">
        <f t="shared" si="29"/>
        <v/>
      </c>
      <c r="R309" s="16"/>
      <c r="Z309" s="3">
        <v>331</v>
      </c>
      <c r="AA309" s="6">
        <v>3.7499999999999999E-2</v>
      </c>
      <c r="AB309" s="6" t="s">
        <v>33</v>
      </c>
      <c r="AC309" s="6">
        <v>3.9899999999999998E-2</v>
      </c>
    </row>
    <row r="310" spans="1:29" x14ac:dyDescent="0.25">
      <c r="A310" s="5">
        <f>IF(COUNT($A$23:A309)&gt;='Step Up Feature'!$C$8,0,'Step Up Feature'!A309+1)</f>
        <v>0</v>
      </c>
      <c r="B310" s="15"/>
      <c r="C310" s="17" t="str">
        <f t="shared" si="30"/>
        <v/>
      </c>
      <c r="D310" s="17" t="str">
        <f>IF(A310&gt;0,'Step Up Feature'!$C$13,"")</f>
        <v/>
      </c>
      <c r="E310" s="17" t="str">
        <f>IF(A310&gt;0,C310*'Step Up Feature'!$C$10*30/360,"")</f>
        <v/>
      </c>
      <c r="F310" s="16"/>
      <c r="G310" s="17" t="str">
        <f t="shared" si="31"/>
        <v/>
      </c>
      <c r="H310" s="17" t="str">
        <f>IF(A310&gt;0,'Step Up Feature'!$D$13,"")</f>
        <v/>
      </c>
      <c r="I310" s="17" t="str">
        <f>IF(A310&gt;0,G310*'Step Up Feature'!$C$10*30/360,"")</f>
        <v/>
      </c>
      <c r="J310" s="16"/>
      <c r="K310" s="17" t="str">
        <f t="shared" si="32"/>
        <v/>
      </c>
      <c r="L310" s="17" t="str">
        <f t="shared" si="28"/>
        <v/>
      </c>
      <c r="M310" s="19" t="str">
        <f>IF(A310&gt;0,K310*'Step Up Feature'!$H$16*30/360,"")</f>
        <v/>
      </c>
      <c r="N310" s="16">
        <f>IF(COUNT($A$23:A309)&gt;='Step Up Feature'!$C$8,0,'Step Up Feature'!A309+1)</f>
        <v>0</v>
      </c>
      <c r="O310" s="17" t="str">
        <f t="shared" si="33"/>
        <v/>
      </c>
      <c r="P310" s="17" t="str">
        <f t="shared" si="34"/>
        <v/>
      </c>
      <c r="Q310" s="19" t="str">
        <f t="shared" si="29"/>
        <v/>
      </c>
      <c r="R310" s="16"/>
      <c r="Z310" s="3">
        <v>332</v>
      </c>
      <c r="AA310" s="6">
        <v>3.7499999999999999E-2</v>
      </c>
      <c r="AB310" s="6" t="s">
        <v>33</v>
      </c>
      <c r="AC310" s="6">
        <v>3.9899999999999998E-2</v>
      </c>
    </row>
    <row r="311" spans="1:29" x14ac:dyDescent="0.25">
      <c r="A311" s="5">
        <f>IF(COUNT($A$23:A310)&gt;='Step Up Feature'!$C$8,0,'Step Up Feature'!A310+1)</f>
        <v>0</v>
      </c>
      <c r="B311" s="15"/>
      <c r="C311" s="17" t="str">
        <f t="shared" si="30"/>
        <v/>
      </c>
      <c r="D311" s="17" t="str">
        <f>IF(A311&gt;0,'Step Up Feature'!$C$13,"")</f>
        <v/>
      </c>
      <c r="E311" s="17" t="str">
        <f>IF(A311&gt;0,C311*'Step Up Feature'!$C$10*30/360,"")</f>
        <v/>
      </c>
      <c r="F311" s="16"/>
      <c r="G311" s="17" t="str">
        <f t="shared" si="31"/>
        <v/>
      </c>
      <c r="H311" s="17" t="str">
        <f>IF(A311&gt;0,'Step Up Feature'!$D$13,"")</f>
        <v/>
      </c>
      <c r="I311" s="17" t="str">
        <f>IF(A311&gt;0,G311*'Step Up Feature'!$C$10*30/360,"")</f>
        <v/>
      </c>
      <c r="J311" s="16"/>
      <c r="K311" s="17" t="str">
        <f t="shared" si="32"/>
        <v/>
      </c>
      <c r="L311" s="17" t="str">
        <f t="shared" si="28"/>
        <v/>
      </c>
      <c r="M311" s="19" t="str">
        <f>IF(A311&gt;0,K311*'Step Up Feature'!$H$16*30/360,"")</f>
        <v/>
      </c>
      <c r="N311" s="16">
        <f>IF(COUNT($A$23:A310)&gt;='Step Up Feature'!$C$8,0,'Step Up Feature'!A310+1)</f>
        <v>0</v>
      </c>
      <c r="O311" s="17" t="str">
        <f t="shared" si="33"/>
        <v/>
      </c>
      <c r="P311" s="17" t="str">
        <f t="shared" si="34"/>
        <v/>
      </c>
      <c r="Q311" s="19" t="str">
        <f t="shared" si="29"/>
        <v/>
      </c>
      <c r="R311" s="16"/>
      <c r="Z311" s="3">
        <v>333</v>
      </c>
      <c r="AA311" s="6">
        <v>3.7499999999999999E-2</v>
      </c>
      <c r="AB311" s="6" t="s">
        <v>33</v>
      </c>
      <c r="AC311" s="6">
        <v>3.9899999999999998E-2</v>
      </c>
    </row>
    <row r="312" spans="1:29" x14ac:dyDescent="0.25">
      <c r="A312" s="5">
        <f>IF(COUNT($A$23:A311)&gt;='Step Up Feature'!$C$8,0,'Step Up Feature'!A311+1)</f>
        <v>0</v>
      </c>
      <c r="B312" s="15"/>
      <c r="C312" s="17" t="str">
        <f t="shared" si="30"/>
        <v/>
      </c>
      <c r="D312" s="17" t="str">
        <f>IF(A312&gt;0,'Step Up Feature'!$C$13,"")</f>
        <v/>
      </c>
      <c r="E312" s="17" t="str">
        <f>IF(A312&gt;0,C312*'Step Up Feature'!$C$10*30/360,"")</f>
        <v/>
      </c>
      <c r="F312" s="16"/>
      <c r="G312" s="17" t="str">
        <f t="shared" si="31"/>
        <v/>
      </c>
      <c r="H312" s="17" t="str">
        <f>IF(A312&gt;0,'Step Up Feature'!$D$13,"")</f>
        <v/>
      </c>
      <c r="I312" s="17" t="str">
        <f>IF(A312&gt;0,G312*'Step Up Feature'!$C$10*30/360,"")</f>
        <v/>
      </c>
      <c r="J312" s="16"/>
      <c r="K312" s="17" t="str">
        <f t="shared" si="32"/>
        <v/>
      </c>
      <c r="L312" s="17" t="str">
        <f t="shared" si="28"/>
        <v/>
      </c>
      <c r="M312" s="19" t="str">
        <f>IF(A312&gt;0,K312*'Step Up Feature'!$H$16*30/360,"")</f>
        <v/>
      </c>
      <c r="N312" s="16">
        <f>IF(COUNT($A$23:A311)&gt;='Step Up Feature'!$C$8,0,'Step Up Feature'!A311+1)</f>
        <v>0</v>
      </c>
      <c r="O312" s="17" t="str">
        <f t="shared" si="33"/>
        <v/>
      </c>
      <c r="P312" s="17" t="str">
        <f t="shared" si="34"/>
        <v/>
      </c>
      <c r="Q312" s="19" t="str">
        <f t="shared" si="29"/>
        <v/>
      </c>
      <c r="R312" s="16"/>
      <c r="Z312" s="3">
        <v>334</v>
      </c>
      <c r="AA312" s="6">
        <v>3.7499999999999999E-2</v>
      </c>
      <c r="AB312" s="6" t="s">
        <v>33</v>
      </c>
      <c r="AC312" s="6">
        <v>3.9899999999999998E-2</v>
      </c>
    </row>
    <row r="313" spans="1:29" x14ac:dyDescent="0.25">
      <c r="A313" s="5">
        <f>IF(COUNT($A$23:A312)&gt;='Step Up Feature'!$C$8,0,'Step Up Feature'!A312+1)</f>
        <v>0</v>
      </c>
      <c r="B313" s="15"/>
      <c r="C313" s="17" t="str">
        <f t="shared" si="30"/>
        <v/>
      </c>
      <c r="D313" s="17" t="str">
        <f>IF(A313&gt;0,'Step Up Feature'!$C$13,"")</f>
        <v/>
      </c>
      <c r="E313" s="17" t="str">
        <f>IF(A313&gt;0,C313*'Step Up Feature'!$C$10*30/360,"")</f>
        <v/>
      </c>
      <c r="F313" s="16"/>
      <c r="G313" s="17" t="str">
        <f t="shared" si="31"/>
        <v/>
      </c>
      <c r="H313" s="17" t="str">
        <f>IF(A313&gt;0,'Step Up Feature'!$D$13,"")</f>
        <v/>
      </c>
      <c r="I313" s="17" t="str">
        <f>IF(A313&gt;0,G313*'Step Up Feature'!$C$10*30/360,"")</f>
        <v/>
      </c>
      <c r="J313" s="16"/>
      <c r="K313" s="17" t="str">
        <f t="shared" si="32"/>
        <v/>
      </c>
      <c r="L313" s="17" t="str">
        <f t="shared" si="28"/>
        <v/>
      </c>
      <c r="M313" s="19" t="str">
        <f>IF(A313&gt;0,K313*'Step Up Feature'!$H$16*30/360,"")</f>
        <v/>
      </c>
      <c r="N313" s="16">
        <f>IF(COUNT($A$23:A312)&gt;='Step Up Feature'!$C$8,0,'Step Up Feature'!A312+1)</f>
        <v>0</v>
      </c>
      <c r="O313" s="17" t="str">
        <f t="shared" si="33"/>
        <v/>
      </c>
      <c r="P313" s="17" t="str">
        <f t="shared" si="34"/>
        <v/>
      </c>
      <c r="Q313" s="19" t="str">
        <f t="shared" si="29"/>
        <v/>
      </c>
      <c r="R313" s="16"/>
      <c r="Z313" s="3">
        <v>335</v>
      </c>
      <c r="AA313" s="6">
        <v>3.7499999999999999E-2</v>
      </c>
      <c r="AB313" s="6" t="s">
        <v>33</v>
      </c>
      <c r="AC313" s="6">
        <v>3.9899999999999998E-2</v>
      </c>
    </row>
    <row r="314" spans="1:29" x14ac:dyDescent="0.25">
      <c r="A314" s="5">
        <f>IF(COUNT($A$23:A313)&gt;='Step Up Feature'!$C$8,0,'Step Up Feature'!A313+1)</f>
        <v>0</v>
      </c>
      <c r="B314" s="15"/>
      <c r="C314" s="17" t="str">
        <f t="shared" si="30"/>
        <v/>
      </c>
      <c r="D314" s="17" t="str">
        <f>IF(A314&gt;0,'Step Up Feature'!$C$13,"")</f>
        <v/>
      </c>
      <c r="E314" s="17" t="str">
        <f>IF(A314&gt;0,C314*'Step Up Feature'!$C$10*30/360,"")</f>
        <v/>
      </c>
      <c r="F314" s="16"/>
      <c r="G314" s="17" t="str">
        <f t="shared" si="31"/>
        <v/>
      </c>
      <c r="H314" s="17" t="str">
        <f>IF(A314&gt;0,'Step Up Feature'!$D$13,"")</f>
        <v/>
      </c>
      <c r="I314" s="17" t="str">
        <f>IF(A314&gt;0,G314*'Step Up Feature'!$C$10*30/360,"")</f>
        <v/>
      </c>
      <c r="J314" s="16"/>
      <c r="K314" s="17" t="str">
        <f t="shared" si="32"/>
        <v/>
      </c>
      <c r="L314" s="17" t="str">
        <f t="shared" si="28"/>
        <v/>
      </c>
      <c r="M314" s="19" t="str">
        <f>IF(A314&gt;0,K314*'Step Up Feature'!$H$16*30/360,"")</f>
        <v/>
      </c>
      <c r="N314" s="16">
        <f>IF(COUNT($A$23:A313)&gt;='Step Up Feature'!$C$8,0,'Step Up Feature'!A313+1)</f>
        <v>0</v>
      </c>
      <c r="O314" s="17" t="str">
        <f t="shared" si="33"/>
        <v/>
      </c>
      <c r="P314" s="17" t="str">
        <f t="shared" si="34"/>
        <v/>
      </c>
      <c r="Q314" s="19" t="str">
        <f t="shared" si="29"/>
        <v/>
      </c>
      <c r="R314" s="16"/>
      <c r="Z314" s="3">
        <v>336</v>
      </c>
      <c r="AA314" s="6">
        <v>3.7499999999999999E-2</v>
      </c>
      <c r="AB314" s="6" t="s">
        <v>33</v>
      </c>
      <c r="AC314" s="6">
        <v>3.9899999999999998E-2</v>
      </c>
    </row>
    <row r="315" spans="1:29" x14ac:dyDescent="0.25">
      <c r="A315" s="5">
        <f>IF(COUNT($A$23:A314)&gt;='Step Up Feature'!$C$8,0,'Step Up Feature'!A314+1)</f>
        <v>0</v>
      </c>
      <c r="B315" s="15"/>
      <c r="C315" s="17" t="str">
        <f t="shared" si="30"/>
        <v/>
      </c>
      <c r="D315" s="17" t="str">
        <f>IF(A315&gt;0,'Step Up Feature'!$C$13,"")</f>
        <v/>
      </c>
      <c r="E315" s="17" t="str">
        <f>IF(A315&gt;0,C315*'Step Up Feature'!$C$10*30/360,"")</f>
        <v/>
      </c>
      <c r="F315" s="16"/>
      <c r="G315" s="17" t="str">
        <f t="shared" si="31"/>
        <v/>
      </c>
      <c r="H315" s="17" t="str">
        <f>IF(A315&gt;0,'Step Up Feature'!$D$13,"")</f>
        <v/>
      </c>
      <c r="I315" s="17" t="str">
        <f>IF(A315&gt;0,G315*'Step Up Feature'!$C$10*30/360,"")</f>
        <v/>
      </c>
      <c r="J315" s="16"/>
      <c r="K315" s="17" t="str">
        <f t="shared" si="32"/>
        <v/>
      </c>
      <c r="L315" s="17" t="str">
        <f t="shared" si="28"/>
        <v/>
      </c>
      <c r="M315" s="19" t="str">
        <f>IF(A315&gt;0,K315*'Step Up Feature'!$H$16*30/360,"")</f>
        <v/>
      </c>
      <c r="N315" s="16">
        <f>IF(COUNT($A$23:A314)&gt;='Step Up Feature'!$C$8,0,'Step Up Feature'!A314+1)</f>
        <v>0</v>
      </c>
      <c r="O315" s="17" t="str">
        <f t="shared" si="33"/>
        <v/>
      </c>
      <c r="P315" s="17" t="str">
        <f t="shared" si="34"/>
        <v/>
      </c>
      <c r="Q315" s="19" t="str">
        <f t="shared" si="29"/>
        <v/>
      </c>
      <c r="R315" s="16"/>
      <c r="Z315" s="3">
        <v>337</v>
      </c>
      <c r="AA315" s="6">
        <v>3.7499999999999999E-2</v>
      </c>
      <c r="AB315" s="6" t="s">
        <v>33</v>
      </c>
      <c r="AC315" s="6">
        <v>3.9899999999999998E-2</v>
      </c>
    </row>
    <row r="316" spans="1:29" x14ac:dyDescent="0.25">
      <c r="A316" s="5">
        <f>IF(COUNT($A$23:A315)&gt;='Step Up Feature'!$C$8,0,'Step Up Feature'!A315+1)</f>
        <v>0</v>
      </c>
      <c r="B316" s="15"/>
      <c r="C316" s="17" t="str">
        <f t="shared" si="30"/>
        <v/>
      </c>
      <c r="D316" s="17" t="str">
        <f>IF(A316&gt;0,'Step Up Feature'!$C$13,"")</f>
        <v/>
      </c>
      <c r="E316" s="17" t="str">
        <f>IF(A316&gt;0,C316*'Step Up Feature'!$C$10*30/360,"")</f>
        <v/>
      </c>
      <c r="F316" s="16"/>
      <c r="G316" s="17" t="str">
        <f t="shared" si="31"/>
        <v/>
      </c>
      <c r="H316" s="17" t="str">
        <f>IF(A316&gt;0,'Step Up Feature'!$D$13,"")</f>
        <v/>
      </c>
      <c r="I316" s="17" t="str">
        <f>IF(A316&gt;0,G316*'Step Up Feature'!$C$10*30/360,"")</f>
        <v/>
      </c>
      <c r="J316" s="16"/>
      <c r="K316" s="17" t="str">
        <f t="shared" si="32"/>
        <v/>
      </c>
      <c r="L316" s="17" t="str">
        <f t="shared" si="28"/>
        <v/>
      </c>
      <c r="M316" s="19" t="str">
        <f>IF(A316&gt;0,K316*'Step Up Feature'!$H$16*30/360,"")</f>
        <v/>
      </c>
      <c r="N316" s="16">
        <f>IF(COUNT($A$23:A315)&gt;='Step Up Feature'!$C$8,0,'Step Up Feature'!A315+1)</f>
        <v>0</v>
      </c>
      <c r="O316" s="17" t="str">
        <f t="shared" si="33"/>
        <v/>
      </c>
      <c r="P316" s="17" t="str">
        <f t="shared" si="34"/>
        <v/>
      </c>
      <c r="Q316" s="19" t="str">
        <f t="shared" si="29"/>
        <v/>
      </c>
      <c r="R316" s="16"/>
      <c r="Z316" s="3">
        <v>338</v>
      </c>
      <c r="AA316" s="6">
        <v>3.7499999999999999E-2</v>
      </c>
      <c r="AB316" s="6" t="s">
        <v>33</v>
      </c>
      <c r="AC316" s="6">
        <v>3.9899999999999998E-2</v>
      </c>
    </row>
    <row r="317" spans="1:29" x14ac:dyDescent="0.25">
      <c r="A317" s="5">
        <f>IF(COUNT($A$23:A316)&gt;='Step Up Feature'!$C$8,0,'Step Up Feature'!A316+1)</f>
        <v>0</v>
      </c>
      <c r="B317" s="15"/>
      <c r="C317" s="17" t="str">
        <f t="shared" si="30"/>
        <v/>
      </c>
      <c r="D317" s="17" t="str">
        <f>IF(A317&gt;0,'Step Up Feature'!$C$13,"")</f>
        <v/>
      </c>
      <c r="E317" s="17" t="str">
        <f>IF(A317&gt;0,C317*'Step Up Feature'!$C$10*30/360,"")</f>
        <v/>
      </c>
      <c r="F317" s="16"/>
      <c r="G317" s="17" t="str">
        <f t="shared" si="31"/>
        <v/>
      </c>
      <c r="H317" s="17" t="str">
        <f>IF(A317&gt;0,'Step Up Feature'!$D$13,"")</f>
        <v/>
      </c>
      <c r="I317" s="17" t="str">
        <f>IF(A317&gt;0,G317*'Step Up Feature'!$C$10*30/360,"")</f>
        <v/>
      </c>
      <c r="J317" s="16"/>
      <c r="K317" s="17" t="str">
        <f t="shared" si="32"/>
        <v/>
      </c>
      <c r="L317" s="17" t="str">
        <f t="shared" si="28"/>
        <v/>
      </c>
      <c r="M317" s="19" t="str">
        <f>IF(A317&gt;0,K317*'Step Up Feature'!$H$16*30/360,"")</f>
        <v/>
      </c>
      <c r="N317" s="16">
        <f>IF(COUNT($A$23:A316)&gt;='Step Up Feature'!$C$8,0,'Step Up Feature'!A316+1)</f>
        <v>0</v>
      </c>
      <c r="O317" s="17" t="str">
        <f t="shared" si="33"/>
        <v/>
      </c>
      <c r="P317" s="17" t="str">
        <f t="shared" si="34"/>
        <v/>
      </c>
      <c r="Q317" s="19" t="str">
        <f t="shared" si="29"/>
        <v/>
      </c>
      <c r="R317" s="16"/>
      <c r="Z317" s="3">
        <v>339</v>
      </c>
      <c r="AA317" s="6">
        <v>3.7499999999999999E-2</v>
      </c>
      <c r="AB317" s="6" t="s">
        <v>33</v>
      </c>
      <c r="AC317" s="6">
        <v>3.9899999999999998E-2</v>
      </c>
    </row>
    <row r="318" spans="1:29" x14ac:dyDescent="0.25">
      <c r="A318" s="5">
        <f>IF(COUNT($A$23:A317)&gt;='Step Up Feature'!$C$8,0,'Step Up Feature'!A317+1)</f>
        <v>0</v>
      </c>
      <c r="B318" s="15"/>
      <c r="C318" s="17" t="str">
        <f t="shared" si="30"/>
        <v/>
      </c>
      <c r="D318" s="17" t="str">
        <f>IF(A318&gt;0,'Step Up Feature'!$C$13,"")</f>
        <v/>
      </c>
      <c r="E318" s="17" t="str">
        <f>IF(A318&gt;0,C318*'Step Up Feature'!$C$10*30/360,"")</f>
        <v/>
      </c>
      <c r="F318" s="16"/>
      <c r="G318" s="17" t="str">
        <f t="shared" si="31"/>
        <v/>
      </c>
      <c r="H318" s="17" t="str">
        <f>IF(A318&gt;0,'Step Up Feature'!$D$13,"")</f>
        <v/>
      </c>
      <c r="I318" s="17" t="str">
        <f>IF(A318&gt;0,G318*'Step Up Feature'!$C$10*30/360,"")</f>
        <v/>
      </c>
      <c r="J318" s="16"/>
      <c r="K318" s="17" t="str">
        <f t="shared" si="32"/>
        <v/>
      </c>
      <c r="L318" s="17" t="str">
        <f t="shared" si="28"/>
        <v/>
      </c>
      <c r="M318" s="19" t="str">
        <f>IF(A318&gt;0,K318*'Step Up Feature'!$H$16*30/360,"")</f>
        <v/>
      </c>
      <c r="N318" s="16">
        <f>IF(COUNT($A$23:A317)&gt;='Step Up Feature'!$C$8,0,'Step Up Feature'!A317+1)</f>
        <v>0</v>
      </c>
      <c r="O318" s="17" t="str">
        <f t="shared" si="33"/>
        <v/>
      </c>
      <c r="P318" s="17" t="str">
        <f t="shared" si="34"/>
        <v/>
      </c>
      <c r="Q318" s="19" t="str">
        <f t="shared" si="29"/>
        <v/>
      </c>
      <c r="R318" s="16"/>
      <c r="Z318" s="3">
        <v>340</v>
      </c>
      <c r="AA318" s="6">
        <v>3.7499999999999999E-2</v>
      </c>
      <c r="AB318" s="6" t="s">
        <v>33</v>
      </c>
      <c r="AC318" s="6">
        <v>3.9899999999999998E-2</v>
      </c>
    </row>
    <row r="319" spans="1:29" x14ac:dyDescent="0.25">
      <c r="A319" s="5">
        <f>IF(COUNT($A$23:A318)&gt;='Step Up Feature'!$C$8,0,'Step Up Feature'!A318+1)</f>
        <v>0</v>
      </c>
      <c r="B319" s="15"/>
      <c r="C319" s="17" t="str">
        <f t="shared" si="30"/>
        <v/>
      </c>
      <c r="D319" s="17" t="str">
        <f>IF(A319&gt;0,'Step Up Feature'!$C$13,"")</f>
        <v/>
      </c>
      <c r="E319" s="17" t="str">
        <f>IF(A319&gt;0,C319*'Step Up Feature'!$C$10*30/360,"")</f>
        <v/>
      </c>
      <c r="F319" s="16"/>
      <c r="G319" s="17" t="str">
        <f t="shared" si="31"/>
        <v/>
      </c>
      <c r="H319" s="17" t="str">
        <f>IF(A319&gt;0,'Step Up Feature'!$D$13,"")</f>
        <v/>
      </c>
      <c r="I319" s="17" t="str">
        <f>IF(A319&gt;0,G319*'Step Up Feature'!$C$10*30/360,"")</f>
        <v/>
      </c>
      <c r="J319" s="16"/>
      <c r="K319" s="17" t="str">
        <f t="shared" si="32"/>
        <v/>
      </c>
      <c r="L319" s="17" t="str">
        <f t="shared" si="28"/>
        <v/>
      </c>
      <c r="M319" s="19" t="str">
        <f>IF(A319&gt;0,K319*'Step Up Feature'!$H$16*30/360,"")</f>
        <v/>
      </c>
      <c r="N319" s="16">
        <f>IF(COUNT($A$23:A318)&gt;='Step Up Feature'!$C$8,0,'Step Up Feature'!A318+1)</f>
        <v>0</v>
      </c>
      <c r="O319" s="17" t="str">
        <f t="shared" si="33"/>
        <v/>
      </c>
      <c r="P319" s="17" t="str">
        <f t="shared" si="34"/>
        <v/>
      </c>
      <c r="Q319" s="19" t="str">
        <f t="shared" si="29"/>
        <v/>
      </c>
      <c r="R319" s="16"/>
      <c r="Z319" s="3">
        <v>341</v>
      </c>
      <c r="AA319" s="6">
        <v>3.7499999999999999E-2</v>
      </c>
      <c r="AB319" s="6" t="s">
        <v>33</v>
      </c>
      <c r="AC319" s="6">
        <v>3.9899999999999998E-2</v>
      </c>
    </row>
    <row r="320" spans="1:29" x14ac:dyDescent="0.25">
      <c r="A320" s="5">
        <f>IF(COUNT($A$23:A319)&gt;='Step Up Feature'!$C$8,0,'Step Up Feature'!A319+1)</f>
        <v>0</v>
      </c>
      <c r="B320" s="15"/>
      <c r="C320" s="17" t="str">
        <f t="shared" si="30"/>
        <v/>
      </c>
      <c r="D320" s="17" t="str">
        <f>IF(A320&gt;0,'Step Up Feature'!$C$13,"")</f>
        <v/>
      </c>
      <c r="E320" s="17" t="str">
        <f>IF(A320&gt;0,C320*'Step Up Feature'!$C$10*30/360,"")</f>
        <v/>
      </c>
      <c r="F320" s="16"/>
      <c r="G320" s="17" t="str">
        <f t="shared" si="31"/>
        <v/>
      </c>
      <c r="H320" s="17" t="str">
        <f>IF(A320&gt;0,'Step Up Feature'!$D$13,"")</f>
        <v/>
      </c>
      <c r="I320" s="17" t="str">
        <f>IF(A320&gt;0,G320*'Step Up Feature'!$C$10*30/360,"")</f>
        <v/>
      </c>
      <c r="J320" s="16"/>
      <c r="K320" s="17" t="str">
        <f t="shared" si="32"/>
        <v/>
      </c>
      <c r="L320" s="17" t="str">
        <f t="shared" si="28"/>
        <v/>
      </c>
      <c r="M320" s="19" t="str">
        <f>IF(A320&gt;0,K320*'Step Up Feature'!$H$16*30/360,"")</f>
        <v/>
      </c>
      <c r="N320" s="16">
        <f>IF(COUNT($A$23:A319)&gt;='Step Up Feature'!$C$8,0,'Step Up Feature'!A319+1)</f>
        <v>0</v>
      </c>
      <c r="O320" s="17" t="str">
        <f t="shared" si="33"/>
        <v/>
      </c>
      <c r="P320" s="17" t="str">
        <f t="shared" si="34"/>
        <v/>
      </c>
      <c r="Q320" s="19" t="str">
        <f t="shared" si="29"/>
        <v/>
      </c>
      <c r="R320" s="16"/>
      <c r="Z320" s="3">
        <v>342</v>
      </c>
      <c r="AA320" s="6">
        <v>3.7499999999999999E-2</v>
      </c>
      <c r="AB320" s="6" t="s">
        <v>33</v>
      </c>
      <c r="AC320" s="6">
        <v>3.9899999999999998E-2</v>
      </c>
    </row>
    <row r="321" spans="1:29" x14ac:dyDescent="0.25">
      <c r="A321" s="5">
        <f>IF(COUNT($A$23:A320)&gt;='Step Up Feature'!$C$8,0,'Step Up Feature'!A320+1)</f>
        <v>0</v>
      </c>
      <c r="B321" s="15"/>
      <c r="C321" s="17" t="str">
        <f t="shared" si="30"/>
        <v/>
      </c>
      <c r="D321" s="17" t="str">
        <f>IF(A321&gt;0,'Step Up Feature'!$C$13,"")</f>
        <v/>
      </c>
      <c r="E321" s="17" t="str">
        <f>IF(A321&gt;0,C321*'Step Up Feature'!$C$10*30/360,"")</f>
        <v/>
      </c>
      <c r="F321" s="16"/>
      <c r="G321" s="17" t="str">
        <f t="shared" si="31"/>
        <v/>
      </c>
      <c r="H321" s="17" t="str">
        <f>IF(A321&gt;0,'Step Up Feature'!$D$13,"")</f>
        <v/>
      </c>
      <c r="I321" s="17" t="str">
        <f>IF(A321&gt;0,G321*'Step Up Feature'!$C$10*30/360,"")</f>
        <v/>
      </c>
      <c r="J321" s="16"/>
      <c r="K321" s="17" t="str">
        <f t="shared" si="32"/>
        <v/>
      </c>
      <c r="L321" s="17" t="str">
        <f t="shared" si="28"/>
        <v/>
      </c>
      <c r="M321" s="19" t="str">
        <f>IF(A321&gt;0,K321*'Step Up Feature'!$H$16*30/360,"")</f>
        <v/>
      </c>
      <c r="N321" s="16">
        <f>IF(COUNT($A$23:A320)&gt;='Step Up Feature'!$C$8,0,'Step Up Feature'!A320+1)</f>
        <v>0</v>
      </c>
      <c r="O321" s="17" t="str">
        <f t="shared" si="33"/>
        <v/>
      </c>
      <c r="P321" s="17" t="str">
        <f t="shared" si="34"/>
        <v/>
      </c>
      <c r="Q321" s="19" t="str">
        <f t="shared" si="29"/>
        <v/>
      </c>
      <c r="R321" s="16"/>
      <c r="Z321" s="3">
        <v>343</v>
      </c>
      <c r="AA321" s="6">
        <v>3.7499999999999999E-2</v>
      </c>
      <c r="AB321" s="6" t="s">
        <v>33</v>
      </c>
      <c r="AC321" s="6">
        <v>3.9899999999999998E-2</v>
      </c>
    </row>
    <row r="322" spans="1:29" x14ac:dyDescent="0.25">
      <c r="A322" s="5">
        <f>IF(COUNT($A$23:A321)&gt;='Step Up Feature'!$C$8,0,'Step Up Feature'!A321+1)</f>
        <v>0</v>
      </c>
      <c r="B322" s="15"/>
      <c r="C322" s="17" t="str">
        <f t="shared" si="30"/>
        <v/>
      </c>
      <c r="D322" s="17" t="str">
        <f>IF(A322&gt;0,'Step Up Feature'!$C$13,"")</f>
        <v/>
      </c>
      <c r="E322" s="17" t="str">
        <f>IF(A322&gt;0,C322*'Step Up Feature'!$C$10*30/360,"")</f>
        <v/>
      </c>
      <c r="F322" s="16"/>
      <c r="G322" s="17" t="str">
        <f t="shared" si="31"/>
        <v/>
      </c>
      <c r="H322" s="17" t="str">
        <f>IF(A322&gt;0,'Step Up Feature'!$D$13,"")</f>
        <v/>
      </c>
      <c r="I322" s="17" t="str">
        <f>IF(A322&gt;0,G322*'Step Up Feature'!$C$10*30/360,"")</f>
        <v/>
      </c>
      <c r="J322" s="16"/>
      <c r="K322" s="17" t="str">
        <f t="shared" si="32"/>
        <v/>
      </c>
      <c r="L322" s="17" t="str">
        <f t="shared" si="28"/>
        <v/>
      </c>
      <c r="M322" s="19" t="str">
        <f>IF(A322&gt;0,K322*'Step Up Feature'!$H$16*30/360,"")</f>
        <v/>
      </c>
      <c r="N322" s="16">
        <f>IF(COUNT($A$23:A321)&gt;='Step Up Feature'!$C$8,0,'Step Up Feature'!A321+1)</f>
        <v>0</v>
      </c>
      <c r="O322" s="17" t="str">
        <f t="shared" si="33"/>
        <v/>
      </c>
      <c r="P322" s="17" t="str">
        <f t="shared" si="34"/>
        <v/>
      </c>
      <c r="Q322" s="19" t="str">
        <f t="shared" si="29"/>
        <v/>
      </c>
      <c r="R322" s="16"/>
      <c r="Z322" s="3">
        <v>344</v>
      </c>
      <c r="AA322" s="6">
        <v>3.7499999999999999E-2</v>
      </c>
      <c r="AB322" s="6" t="s">
        <v>33</v>
      </c>
      <c r="AC322" s="6">
        <v>3.9899999999999998E-2</v>
      </c>
    </row>
    <row r="323" spans="1:29" x14ac:dyDescent="0.25">
      <c r="A323" s="5">
        <f>IF(COUNT($A$23:A322)&gt;='Step Up Feature'!$C$8,0,'Step Up Feature'!A322+1)</f>
        <v>0</v>
      </c>
      <c r="B323" s="15"/>
      <c r="C323" s="17" t="str">
        <f t="shared" si="30"/>
        <v/>
      </c>
      <c r="D323" s="17" t="str">
        <f>IF(A323&gt;0,'Step Up Feature'!$C$13,"")</f>
        <v/>
      </c>
      <c r="E323" s="17" t="str">
        <f>IF(A323&gt;0,C323*'Step Up Feature'!$C$10*30/360,"")</f>
        <v/>
      </c>
      <c r="F323" s="16"/>
      <c r="G323" s="17" t="str">
        <f t="shared" si="31"/>
        <v/>
      </c>
      <c r="H323" s="17" t="str">
        <f>IF(A323&gt;0,'Step Up Feature'!$D$13,"")</f>
        <v/>
      </c>
      <c r="I323" s="17" t="str">
        <f>IF(A323&gt;0,G323*'Step Up Feature'!$C$10*30/360,"")</f>
        <v/>
      </c>
      <c r="J323" s="16"/>
      <c r="K323" s="17" t="str">
        <f t="shared" si="32"/>
        <v/>
      </c>
      <c r="L323" s="17" t="str">
        <f t="shared" si="28"/>
        <v/>
      </c>
      <c r="M323" s="19" t="str">
        <f>IF(A323&gt;0,K323*'Step Up Feature'!$H$16*30/360,"")</f>
        <v/>
      </c>
      <c r="N323" s="16">
        <f>IF(COUNT($A$23:A322)&gt;='Step Up Feature'!$C$8,0,'Step Up Feature'!A322+1)</f>
        <v>0</v>
      </c>
      <c r="O323" s="17" t="str">
        <f t="shared" si="33"/>
        <v/>
      </c>
      <c r="P323" s="17" t="str">
        <f t="shared" si="34"/>
        <v/>
      </c>
      <c r="Q323" s="19" t="str">
        <f t="shared" si="29"/>
        <v/>
      </c>
      <c r="R323" s="16"/>
      <c r="Z323" s="3">
        <v>345</v>
      </c>
      <c r="AA323" s="6">
        <v>3.7499999999999999E-2</v>
      </c>
      <c r="AB323" s="6" t="s">
        <v>33</v>
      </c>
      <c r="AC323" s="6">
        <v>3.9899999999999998E-2</v>
      </c>
    </row>
    <row r="324" spans="1:29" x14ac:dyDescent="0.25">
      <c r="A324" s="5">
        <f>IF(COUNT($A$23:A323)&gt;='Step Up Feature'!$C$8,0,'Step Up Feature'!A323+1)</f>
        <v>0</v>
      </c>
      <c r="B324" s="15"/>
      <c r="C324" s="17" t="str">
        <f t="shared" si="30"/>
        <v/>
      </c>
      <c r="D324" s="17" t="str">
        <f>IF(A324&gt;0,'Step Up Feature'!$C$13,"")</f>
        <v/>
      </c>
      <c r="E324" s="17" t="str">
        <f>IF(A324&gt;0,C324*'Step Up Feature'!$C$10*30/360,"")</f>
        <v/>
      </c>
      <c r="F324" s="16"/>
      <c r="G324" s="17" t="str">
        <f t="shared" si="31"/>
        <v/>
      </c>
      <c r="H324" s="17" t="str">
        <f>IF(A324&gt;0,'Step Up Feature'!$D$13,"")</f>
        <v/>
      </c>
      <c r="I324" s="17" t="str">
        <f>IF(A324&gt;0,G324*'Step Up Feature'!$C$10*30/360,"")</f>
        <v/>
      </c>
      <c r="J324" s="16"/>
      <c r="K324" s="17" t="str">
        <f t="shared" si="32"/>
        <v/>
      </c>
      <c r="L324" s="17" t="str">
        <f t="shared" si="28"/>
        <v/>
      </c>
      <c r="M324" s="19" t="str">
        <f>IF(A324&gt;0,K324*'Step Up Feature'!$H$16*30/360,"")</f>
        <v/>
      </c>
      <c r="N324" s="16">
        <f>IF(COUNT($A$23:A323)&gt;='Step Up Feature'!$C$8,0,'Step Up Feature'!A323+1)</f>
        <v>0</v>
      </c>
      <c r="O324" s="17" t="str">
        <f t="shared" si="33"/>
        <v/>
      </c>
      <c r="P324" s="17" t="str">
        <f t="shared" si="34"/>
        <v/>
      </c>
      <c r="Q324" s="19" t="str">
        <f t="shared" si="29"/>
        <v/>
      </c>
      <c r="R324" s="16"/>
      <c r="Z324" s="3">
        <v>346</v>
      </c>
      <c r="AA324" s="6">
        <v>3.7499999999999999E-2</v>
      </c>
      <c r="AB324" s="6" t="s">
        <v>33</v>
      </c>
      <c r="AC324" s="6">
        <v>3.9899999999999998E-2</v>
      </c>
    </row>
    <row r="325" spans="1:29" x14ac:dyDescent="0.25">
      <c r="A325" s="5">
        <f>IF(COUNT($A$23:A324)&gt;='Step Up Feature'!$C$8,0,'Step Up Feature'!A324+1)</f>
        <v>0</v>
      </c>
      <c r="B325" s="15"/>
      <c r="C325" s="17" t="str">
        <f t="shared" si="30"/>
        <v/>
      </c>
      <c r="D325" s="17" t="str">
        <f>IF(A325&gt;0,'Step Up Feature'!$C$13,"")</f>
        <v/>
      </c>
      <c r="E325" s="17" t="str">
        <f>IF(A325&gt;0,C325*'Step Up Feature'!$C$10*30/360,"")</f>
        <v/>
      </c>
      <c r="F325" s="16"/>
      <c r="G325" s="17" t="str">
        <f t="shared" si="31"/>
        <v/>
      </c>
      <c r="H325" s="17" t="str">
        <f>IF(A325&gt;0,'Step Up Feature'!$D$13,"")</f>
        <v/>
      </c>
      <c r="I325" s="17" t="str">
        <f>IF(A325&gt;0,G325*'Step Up Feature'!$C$10*30/360,"")</f>
        <v/>
      </c>
      <c r="J325" s="16"/>
      <c r="K325" s="17" t="str">
        <f t="shared" si="32"/>
        <v/>
      </c>
      <c r="L325" s="17" t="str">
        <f t="shared" si="28"/>
        <v/>
      </c>
      <c r="M325" s="19" t="str">
        <f>IF(A325&gt;0,K325*'Step Up Feature'!$H$16*30/360,"")</f>
        <v/>
      </c>
      <c r="N325" s="16">
        <f>IF(COUNT($A$23:A324)&gt;='Step Up Feature'!$C$8,0,'Step Up Feature'!A324+1)</f>
        <v>0</v>
      </c>
      <c r="O325" s="17" t="str">
        <f t="shared" si="33"/>
        <v/>
      </c>
      <c r="P325" s="17" t="str">
        <f t="shared" si="34"/>
        <v/>
      </c>
      <c r="Q325" s="19" t="str">
        <f t="shared" si="29"/>
        <v/>
      </c>
      <c r="R325" s="16"/>
      <c r="Z325" s="3">
        <v>347</v>
      </c>
      <c r="AA325" s="6">
        <v>3.7499999999999999E-2</v>
      </c>
      <c r="AB325" s="6" t="s">
        <v>33</v>
      </c>
      <c r="AC325" s="6">
        <v>3.9899999999999998E-2</v>
      </c>
    </row>
    <row r="326" spans="1:29" x14ac:dyDescent="0.25">
      <c r="A326" s="5">
        <f>IF(COUNT($A$23:A325)&gt;='Step Up Feature'!$C$8,0,'Step Up Feature'!A325+1)</f>
        <v>0</v>
      </c>
      <c r="B326" s="15"/>
      <c r="C326" s="17" t="str">
        <f t="shared" si="30"/>
        <v/>
      </c>
      <c r="D326" s="17" t="str">
        <f>IF(A326&gt;0,'Step Up Feature'!$C$13,"")</f>
        <v/>
      </c>
      <c r="E326" s="17" t="str">
        <f>IF(A326&gt;0,C326*'Step Up Feature'!$C$10*30/360,"")</f>
        <v/>
      </c>
      <c r="F326" s="16"/>
      <c r="G326" s="17" t="str">
        <f t="shared" si="31"/>
        <v/>
      </c>
      <c r="H326" s="17" t="str">
        <f>IF(A326&gt;0,'Step Up Feature'!$D$13,"")</f>
        <v/>
      </c>
      <c r="I326" s="17" t="str">
        <f>IF(A326&gt;0,G326*'Step Up Feature'!$C$10*30/360,"")</f>
        <v/>
      </c>
      <c r="J326" s="16"/>
      <c r="K326" s="17" t="str">
        <f t="shared" si="32"/>
        <v/>
      </c>
      <c r="L326" s="17" t="str">
        <f t="shared" si="28"/>
        <v/>
      </c>
      <c r="M326" s="19" t="str">
        <f>IF(A326&gt;0,K326*'Step Up Feature'!$H$16*30/360,"")</f>
        <v/>
      </c>
      <c r="N326" s="16">
        <f>IF(COUNT($A$23:A325)&gt;='Step Up Feature'!$C$8,0,'Step Up Feature'!A325+1)</f>
        <v>0</v>
      </c>
      <c r="O326" s="17" t="str">
        <f t="shared" si="33"/>
        <v/>
      </c>
      <c r="P326" s="17" t="str">
        <f t="shared" si="34"/>
        <v/>
      </c>
      <c r="Q326" s="19" t="str">
        <f t="shared" si="29"/>
        <v/>
      </c>
      <c r="R326" s="16"/>
      <c r="Z326" s="3">
        <v>348</v>
      </c>
      <c r="AA326" s="6">
        <v>3.7499999999999999E-2</v>
      </c>
      <c r="AB326" s="6" t="s">
        <v>33</v>
      </c>
      <c r="AC326" s="6">
        <v>3.9899999999999998E-2</v>
      </c>
    </row>
    <row r="327" spans="1:29" x14ac:dyDescent="0.25">
      <c r="A327" s="5">
        <f>IF(COUNT($A$23:A326)&gt;='Step Up Feature'!$C$8,0,'Step Up Feature'!A326+1)</f>
        <v>0</v>
      </c>
      <c r="B327" s="15"/>
      <c r="C327" s="17" t="str">
        <f t="shared" si="30"/>
        <v/>
      </c>
      <c r="D327" s="17" t="str">
        <f>IF(A327&gt;0,'Step Up Feature'!$C$13,"")</f>
        <v/>
      </c>
      <c r="E327" s="17" t="str">
        <f>IF(A327&gt;0,C327*'Step Up Feature'!$C$10*30/360,"")</f>
        <v/>
      </c>
      <c r="F327" s="16"/>
      <c r="G327" s="17" t="str">
        <f t="shared" si="31"/>
        <v/>
      </c>
      <c r="H327" s="17" t="str">
        <f>IF(A327&gt;0,'Step Up Feature'!$D$13,"")</f>
        <v/>
      </c>
      <c r="I327" s="17" t="str">
        <f>IF(A327&gt;0,G327*'Step Up Feature'!$C$10*30/360,"")</f>
        <v/>
      </c>
      <c r="J327" s="16"/>
      <c r="K327" s="17" t="str">
        <f t="shared" si="32"/>
        <v/>
      </c>
      <c r="L327" s="17" t="str">
        <f t="shared" si="28"/>
        <v/>
      </c>
      <c r="M327" s="19" t="str">
        <f>IF(A327&gt;0,K327*'Step Up Feature'!$H$16*30/360,"")</f>
        <v/>
      </c>
      <c r="N327" s="16">
        <f>IF(COUNT($A$23:A326)&gt;='Step Up Feature'!$C$8,0,'Step Up Feature'!A326+1)</f>
        <v>0</v>
      </c>
      <c r="O327" s="17" t="str">
        <f t="shared" si="33"/>
        <v/>
      </c>
      <c r="P327" s="17" t="str">
        <f t="shared" si="34"/>
        <v/>
      </c>
      <c r="Q327" s="19" t="str">
        <f t="shared" si="29"/>
        <v/>
      </c>
      <c r="R327" s="16"/>
      <c r="Z327" s="3">
        <v>349</v>
      </c>
      <c r="AA327" s="6">
        <v>3.7499999999999999E-2</v>
      </c>
      <c r="AB327" s="6" t="s">
        <v>33</v>
      </c>
      <c r="AC327" s="6">
        <v>3.9899999999999998E-2</v>
      </c>
    </row>
    <row r="328" spans="1:29" x14ac:dyDescent="0.25">
      <c r="A328" s="5">
        <f>IF(COUNT($A$23:A327)&gt;='Step Up Feature'!$C$8,0,'Step Up Feature'!A327+1)</f>
        <v>0</v>
      </c>
      <c r="B328" s="15"/>
      <c r="C328" s="17" t="str">
        <f t="shared" si="30"/>
        <v/>
      </c>
      <c r="D328" s="17" t="str">
        <f>IF(A328&gt;0,'Step Up Feature'!$C$13,"")</f>
        <v/>
      </c>
      <c r="E328" s="17" t="str">
        <f>IF(A328&gt;0,C328*'Step Up Feature'!$C$10*30/360,"")</f>
        <v/>
      </c>
      <c r="F328" s="16"/>
      <c r="G328" s="17" t="str">
        <f t="shared" si="31"/>
        <v/>
      </c>
      <c r="H328" s="17" t="str">
        <f>IF(A328&gt;0,'Step Up Feature'!$D$13,"")</f>
        <v/>
      </c>
      <c r="I328" s="17" t="str">
        <f>IF(A328&gt;0,G328*'Step Up Feature'!$C$10*30/360,"")</f>
        <v/>
      </c>
      <c r="J328" s="16"/>
      <c r="K328" s="17" t="str">
        <f t="shared" si="32"/>
        <v/>
      </c>
      <c r="L328" s="17" t="str">
        <f t="shared" si="28"/>
        <v/>
      </c>
      <c r="M328" s="19" t="str">
        <f>IF(A328&gt;0,K328*'Step Up Feature'!$H$16*30/360,"")</f>
        <v/>
      </c>
      <c r="N328" s="16">
        <f>IF(COUNT($A$23:A327)&gt;='Step Up Feature'!$C$8,0,'Step Up Feature'!A327+1)</f>
        <v>0</v>
      </c>
      <c r="O328" s="17" t="str">
        <f t="shared" si="33"/>
        <v/>
      </c>
      <c r="P328" s="17" t="str">
        <f t="shared" si="34"/>
        <v/>
      </c>
      <c r="Q328" s="19" t="str">
        <f t="shared" si="29"/>
        <v/>
      </c>
      <c r="R328" s="16"/>
      <c r="Z328" s="3">
        <v>350</v>
      </c>
      <c r="AA328" s="6">
        <v>3.7499999999999999E-2</v>
      </c>
      <c r="AB328" s="6" t="s">
        <v>33</v>
      </c>
      <c r="AC328" s="6">
        <v>3.9899999999999998E-2</v>
      </c>
    </row>
    <row r="329" spans="1:29" x14ac:dyDescent="0.25">
      <c r="A329" s="5">
        <f>IF(COUNT($A$23:A328)&gt;='Step Up Feature'!$C$8,0,'Step Up Feature'!A328+1)</f>
        <v>0</v>
      </c>
      <c r="B329" s="15"/>
      <c r="C329" s="17" t="str">
        <f t="shared" si="30"/>
        <v/>
      </c>
      <c r="D329" s="17" t="str">
        <f>IF(A329&gt;0,'Step Up Feature'!$C$13,"")</f>
        <v/>
      </c>
      <c r="E329" s="17" t="str">
        <f>IF(A329&gt;0,C329*'Step Up Feature'!$C$10*30/360,"")</f>
        <v/>
      </c>
      <c r="F329" s="16"/>
      <c r="G329" s="17" t="str">
        <f t="shared" si="31"/>
        <v/>
      </c>
      <c r="H329" s="17" t="str">
        <f>IF(A329&gt;0,'Step Up Feature'!$D$13,"")</f>
        <v/>
      </c>
      <c r="I329" s="17" t="str">
        <f>IF(A329&gt;0,G329*'Step Up Feature'!$C$10*30/360,"")</f>
        <v/>
      </c>
      <c r="J329" s="16"/>
      <c r="K329" s="17" t="str">
        <f t="shared" si="32"/>
        <v/>
      </c>
      <c r="L329" s="17" t="str">
        <f t="shared" si="28"/>
        <v/>
      </c>
      <c r="M329" s="19" t="str">
        <f>IF(A329&gt;0,K329*'Step Up Feature'!$H$16*30/360,"")</f>
        <v/>
      </c>
      <c r="N329" s="16">
        <f>IF(COUNT($A$23:A328)&gt;='Step Up Feature'!$C$8,0,'Step Up Feature'!A328+1)</f>
        <v>0</v>
      </c>
      <c r="O329" s="17" t="str">
        <f t="shared" si="33"/>
        <v/>
      </c>
      <c r="P329" s="17" t="str">
        <f t="shared" si="34"/>
        <v/>
      </c>
      <c r="Q329" s="19" t="str">
        <f t="shared" si="29"/>
        <v/>
      </c>
      <c r="R329" s="16"/>
      <c r="Z329" s="3">
        <v>351</v>
      </c>
      <c r="AA329" s="6">
        <v>3.7499999999999999E-2</v>
      </c>
      <c r="AB329" s="6" t="s">
        <v>33</v>
      </c>
      <c r="AC329" s="6">
        <v>3.9899999999999998E-2</v>
      </c>
    </row>
    <row r="330" spans="1:29" x14ac:dyDescent="0.25">
      <c r="A330" s="5">
        <f>IF(COUNT($A$23:A329)&gt;='Step Up Feature'!$C$8,0,'Step Up Feature'!A329+1)</f>
        <v>0</v>
      </c>
      <c r="B330" s="15"/>
      <c r="C330" s="17" t="str">
        <f t="shared" si="30"/>
        <v/>
      </c>
      <c r="D330" s="17" t="str">
        <f>IF(A330&gt;0,'Step Up Feature'!$C$13,"")</f>
        <v/>
      </c>
      <c r="E330" s="17" t="str">
        <f>IF(A330&gt;0,C330*'Step Up Feature'!$C$10*30/360,"")</f>
        <v/>
      </c>
      <c r="F330" s="16"/>
      <c r="G330" s="17" t="str">
        <f t="shared" si="31"/>
        <v/>
      </c>
      <c r="H330" s="17" t="str">
        <f>IF(A330&gt;0,'Step Up Feature'!$D$13,"")</f>
        <v/>
      </c>
      <c r="I330" s="17" t="str">
        <f>IF(A330&gt;0,G330*'Step Up Feature'!$C$10*30/360,"")</f>
        <v/>
      </c>
      <c r="J330" s="16"/>
      <c r="K330" s="17" t="str">
        <f t="shared" si="32"/>
        <v/>
      </c>
      <c r="L330" s="17" t="str">
        <f t="shared" si="28"/>
        <v/>
      </c>
      <c r="M330" s="19" t="str">
        <f>IF(A330&gt;0,K330*'Step Up Feature'!$H$16*30/360,"")</f>
        <v/>
      </c>
      <c r="N330" s="16">
        <f>IF(COUNT($A$23:A329)&gt;='Step Up Feature'!$C$8,0,'Step Up Feature'!A329+1)</f>
        <v>0</v>
      </c>
      <c r="O330" s="17" t="str">
        <f t="shared" si="33"/>
        <v/>
      </c>
      <c r="P330" s="17" t="str">
        <f t="shared" si="34"/>
        <v/>
      </c>
      <c r="Q330" s="19" t="str">
        <f t="shared" si="29"/>
        <v/>
      </c>
      <c r="R330" s="16"/>
      <c r="Z330" s="3">
        <v>352</v>
      </c>
      <c r="AA330" s="6">
        <v>3.7499999999999999E-2</v>
      </c>
      <c r="AB330" s="6" t="s">
        <v>33</v>
      </c>
      <c r="AC330" s="6">
        <v>3.9899999999999998E-2</v>
      </c>
    </row>
    <row r="331" spans="1:29" x14ac:dyDescent="0.25">
      <c r="A331" s="5">
        <f>IF(COUNT($A$23:A330)&gt;='Step Up Feature'!$C$8,0,'Step Up Feature'!A330+1)</f>
        <v>0</v>
      </c>
      <c r="B331" s="15"/>
      <c r="C331" s="17" t="str">
        <f t="shared" si="30"/>
        <v/>
      </c>
      <c r="D331" s="17" t="str">
        <f>IF(A331&gt;0,'Step Up Feature'!$C$13,"")</f>
        <v/>
      </c>
      <c r="E331" s="17" t="str">
        <f>IF(A331&gt;0,C331*'Step Up Feature'!$C$10*30/360,"")</f>
        <v/>
      </c>
      <c r="F331" s="16"/>
      <c r="G331" s="17" t="str">
        <f t="shared" si="31"/>
        <v/>
      </c>
      <c r="H331" s="17" t="str">
        <f>IF(A331&gt;0,'Step Up Feature'!$D$13,"")</f>
        <v/>
      </c>
      <c r="I331" s="17" t="str">
        <f>IF(A331&gt;0,G331*'Step Up Feature'!$C$10*30/360,"")</f>
        <v/>
      </c>
      <c r="J331" s="16"/>
      <c r="K331" s="17" t="str">
        <f t="shared" si="32"/>
        <v/>
      </c>
      <c r="L331" s="17" t="str">
        <f t="shared" si="28"/>
        <v/>
      </c>
      <c r="M331" s="19" t="str">
        <f>IF(A331&gt;0,K331*'Step Up Feature'!$H$16*30/360,"")</f>
        <v/>
      </c>
      <c r="N331" s="16">
        <f>IF(COUNT($A$23:A330)&gt;='Step Up Feature'!$C$8,0,'Step Up Feature'!A330+1)</f>
        <v>0</v>
      </c>
      <c r="O331" s="17" t="str">
        <f t="shared" si="33"/>
        <v/>
      </c>
      <c r="P331" s="17" t="str">
        <f t="shared" si="34"/>
        <v/>
      </c>
      <c r="Q331" s="19" t="str">
        <f t="shared" si="29"/>
        <v/>
      </c>
      <c r="R331" s="16"/>
      <c r="Z331" s="3">
        <v>353</v>
      </c>
      <c r="AA331" s="6">
        <v>3.7499999999999999E-2</v>
      </c>
      <c r="AB331" s="6" t="s">
        <v>33</v>
      </c>
      <c r="AC331" s="6">
        <v>3.9899999999999998E-2</v>
      </c>
    </row>
    <row r="332" spans="1:29" x14ac:dyDescent="0.25">
      <c r="A332" s="5">
        <f>IF(COUNT($A$23:A331)&gt;='Step Up Feature'!$C$8,0,'Step Up Feature'!A331+1)</f>
        <v>0</v>
      </c>
      <c r="B332" s="15"/>
      <c r="C332" s="17" t="str">
        <f t="shared" si="30"/>
        <v/>
      </c>
      <c r="D332" s="17" t="str">
        <f>IF(A332&gt;0,'Step Up Feature'!$C$13,"")</f>
        <v/>
      </c>
      <c r="E332" s="17" t="str">
        <f>IF(A332&gt;0,C332*'Step Up Feature'!$C$10*30/360,"")</f>
        <v/>
      </c>
      <c r="F332" s="16"/>
      <c r="G332" s="17" t="str">
        <f t="shared" si="31"/>
        <v/>
      </c>
      <c r="H332" s="17" t="str">
        <f>IF(A332&gt;0,'Step Up Feature'!$D$13,"")</f>
        <v/>
      </c>
      <c r="I332" s="17" t="str">
        <f>IF(A332&gt;0,G332*'Step Up Feature'!$C$10*30/360,"")</f>
        <v/>
      </c>
      <c r="J332" s="16"/>
      <c r="K332" s="17" t="str">
        <f t="shared" si="32"/>
        <v/>
      </c>
      <c r="L332" s="17" t="str">
        <f t="shared" si="28"/>
        <v/>
      </c>
      <c r="M332" s="19" t="str">
        <f>IF(A332&gt;0,K332*'Step Up Feature'!$H$16*30/360,"")</f>
        <v/>
      </c>
      <c r="N332" s="16">
        <f>IF(COUNT($A$23:A331)&gt;='Step Up Feature'!$C$8,0,'Step Up Feature'!A331+1)</f>
        <v>0</v>
      </c>
      <c r="O332" s="17" t="str">
        <f t="shared" si="33"/>
        <v/>
      </c>
      <c r="P332" s="17" t="str">
        <f t="shared" si="34"/>
        <v/>
      </c>
      <c r="Q332" s="19" t="str">
        <f t="shared" si="29"/>
        <v/>
      </c>
      <c r="R332" s="16"/>
      <c r="Z332" s="3">
        <v>354</v>
      </c>
      <c r="AA332" s="6">
        <v>3.7499999999999999E-2</v>
      </c>
      <c r="AB332" s="6" t="s">
        <v>33</v>
      </c>
      <c r="AC332" s="6">
        <v>3.9899999999999998E-2</v>
      </c>
    </row>
    <row r="333" spans="1:29" x14ac:dyDescent="0.25">
      <c r="A333" s="5">
        <f>IF(COUNT($A$23:A332)&gt;='Step Up Feature'!$C$8,0,'Step Up Feature'!A332+1)</f>
        <v>0</v>
      </c>
      <c r="B333" s="15"/>
      <c r="C333" s="17" t="str">
        <f t="shared" si="30"/>
        <v/>
      </c>
      <c r="D333" s="17" t="str">
        <f>IF(A333&gt;0,'Step Up Feature'!$C$13,"")</f>
        <v/>
      </c>
      <c r="E333" s="17" t="str">
        <f>IF(A333&gt;0,C333*'Step Up Feature'!$C$10*30/360,"")</f>
        <v/>
      </c>
      <c r="F333" s="16"/>
      <c r="G333" s="17" t="str">
        <f t="shared" si="31"/>
        <v/>
      </c>
      <c r="H333" s="17" t="str">
        <f>IF(A333&gt;0,'Step Up Feature'!$D$13,"")</f>
        <v/>
      </c>
      <c r="I333" s="17" t="str">
        <f>IF(A333&gt;0,G333*'Step Up Feature'!$C$10*30/360,"")</f>
        <v/>
      </c>
      <c r="J333" s="16"/>
      <c r="K333" s="17" t="str">
        <f t="shared" si="32"/>
        <v/>
      </c>
      <c r="L333" s="17" t="str">
        <f t="shared" si="28"/>
        <v/>
      </c>
      <c r="M333" s="19" t="str">
        <f>IF(A333&gt;0,K333*'Step Up Feature'!$H$16*30/360,"")</f>
        <v/>
      </c>
      <c r="N333" s="16">
        <f>IF(COUNT($A$23:A332)&gt;='Step Up Feature'!$C$8,0,'Step Up Feature'!A332+1)</f>
        <v>0</v>
      </c>
      <c r="O333" s="17" t="str">
        <f t="shared" si="33"/>
        <v/>
      </c>
      <c r="P333" s="17" t="str">
        <f t="shared" si="34"/>
        <v/>
      </c>
      <c r="Q333" s="19" t="str">
        <f t="shared" si="29"/>
        <v/>
      </c>
      <c r="R333" s="16"/>
      <c r="Z333" s="3">
        <v>355</v>
      </c>
      <c r="AA333" s="6">
        <v>3.7499999999999999E-2</v>
      </c>
      <c r="AB333" s="6" t="s">
        <v>33</v>
      </c>
      <c r="AC333" s="6">
        <v>3.9899999999999998E-2</v>
      </c>
    </row>
    <row r="334" spans="1:29" x14ac:dyDescent="0.25">
      <c r="A334" s="5">
        <f>IF(COUNT($A$23:A333)&gt;='Step Up Feature'!$C$8,0,'Step Up Feature'!A333+1)</f>
        <v>0</v>
      </c>
      <c r="B334" s="15"/>
      <c r="C334" s="17" t="str">
        <f t="shared" si="30"/>
        <v/>
      </c>
      <c r="D334" s="17" t="str">
        <f>IF(A334&gt;0,'Step Up Feature'!$C$13,"")</f>
        <v/>
      </c>
      <c r="E334" s="17" t="str">
        <f>IF(A334&gt;0,C334*'Step Up Feature'!$C$10*30/360,"")</f>
        <v/>
      </c>
      <c r="F334" s="16"/>
      <c r="G334" s="17" t="str">
        <f t="shared" si="31"/>
        <v/>
      </c>
      <c r="H334" s="17" t="str">
        <f>IF(A334&gt;0,'Step Up Feature'!$D$13,"")</f>
        <v/>
      </c>
      <c r="I334" s="17" t="str">
        <f>IF(A334&gt;0,G334*'Step Up Feature'!$C$10*30/360,"")</f>
        <v/>
      </c>
      <c r="J334" s="16"/>
      <c r="K334" s="17" t="str">
        <f t="shared" si="32"/>
        <v/>
      </c>
      <c r="L334" s="17" t="str">
        <f t="shared" si="28"/>
        <v/>
      </c>
      <c r="M334" s="19" t="str">
        <f>IF(A334&gt;0,K334*'Step Up Feature'!$H$16*30/360,"")</f>
        <v/>
      </c>
      <c r="N334" s="16">
        <f>IF(COUNT($A$23:A333)&gt;='Step Up Feature'!$C$8,0,'Step Up Feature'!A333+1)</f>
        <v>0</v>
      </c>
      <c r="O334" s="17" t="str">
        <f t="shared" si="33"/>
        <v/>
      </c>
      <c r="P334" s="17" t="str">
        <f t="shared" si="34"/>
        <v/>
      </c>
      <c r="Q334" s="19" t="str">
        <f t="shared" si="29"/>
        <v/>
      </c>
      <c r="R334" s="16"/>
      <c r="Z334" s="3">
        <v>356</v>
      </c>
      <c r="AA334" s="6">
        <v>3.7499999999999999E-2</v>
      </c>
      <c r="AB334" s="6" t="s">
        <v>33</v>
      </c>
      <c r="AC334" s="6">
        <v>3.9899999999999998E-2</v>
      </c>
    </row>
    <row r="335" spans="1:29" x14ac:dyDescent="0.25">
      <c r="A335" s="5">
        <f>IF(COUNT($A$23:A334)&gt;='Step Up Feature'!$C$8,0,'Step Up Feature'!A334+1)</f>
        <v>0</v>
      </c>
      <c r="B335" s="15"/>
      <c r="C335" s="17" t="str">
        <f t="shared" si="30"/>
        <v/>
      </c>
      <c r="D335" s="17" t="str">
        <f>IF(A335&gt;0,'Step Up Feature'!$C$13,"")</f>
        <v/>
      </c>
      <c r="E335" s="17" t="str">
        <f>IF(A335&gt;0,C335*'Step Up Feature'!$C$10*30/360,"")</f>
        <v/>
      </c>
      <c r="F335" s="16"/>
      <c r="G335" s="17" t="str">
        <f t="shared" si="31"/>
        <v/>
      </c>
      <c r="H335" s="17" t="str">
        <f>IF(A335&gt;0,'Step Up Feature'!$D$13,"")</f>
        <v/>
      </c>
      <c r="I335" s="17" t="str">
        <f>IF(A335&gt;0,G335*'Step Up Feature'!$C$10*30/360,"")</f>
        <v/>
      </c>
      <c r="J335" s="16"/>
      <c r="K335" s="17" t="str">
        <f t="shared" si="32"/>
        <v/>
      </c>
      <c r="L335" s="17" t="str">
        <f t="shared" si="28"/>
        <v/>
      </c>
      <c r="M335" s="19" t="str">
        <f>IF(A335&gt;0,K335*'Step Up Feature'!$H$16*30/360,"")</f>
        <v/>
      </c>
      <c r="N335" s="16">
        <f>IF(COUNT($A$23:A334)&gt;='Step Up Feature'!$C$8,0,'Step Up Feature'!A334+1)</f>
        <v>0</v>
      </c>
      <c r="O335" s="17" t="str">
        <f t="shared" si="33"/>
        <v/>
      </c>
      <c r="P335" s="17" t="str">
        <f t="shared" si="34"/>
        <v/>
      </c>
      <c r="Q335" s="19" t="str">
        <f t="shared" si="29"/>
        <v/>
      </c>
      <c r="R335" s="16"/>
      <c r="Z335" s="3">
        <v>357</v>
      </c>
      <c r="AA335" s="6">
        <v>3.7499999999999999E-2</v>
      </c>
      <c r="AB335" s="6" t="s">
        <v>33</v>
      </c>
      <c r="AC335" s="6">
        <v>3.9899999999999998E-2</v>
      </c>
    </row>
    <row r="336" spans="1:29" x14ac:dyDescent="0.25">
      <c r="A336" s="5">
        <f>IF(COUNT($A$23:A335)&gt;='Step Up Feature'!$C$8,0,'Step Up Feature'!A335+1)</f>
        <v>0</v>
      </c>
      <c r="B336" s="15"/>
      <c r="C336" s="17" t="str">
        <f t="shared" si="30"/>
        <v/>
      </c>
      <c r="D336" s="17" t="str">
        <f>IF(A336&gt;0,'Step Up Feature'!$C$13,"")</f>
        <v/>
      </c>
      <c r="E336" s="17" t="str">
        <f>IF(A336&gt;0,C336*'Step Up Feature'!$C$10*30/360,"")</f>
        <v/>
      </c>
      <c r="F336" s="16"/>
      <c r="G336" s="17" t="str">
        <f t="shared" si="31"/>
        <v/>
      </c>
      <c r="H336" s="17" t="str">
        <f>IF(A336&gt;0,'Step Up Feature'!$D$13,"")</f>
        <v/>
      </c>
      <c r="I336" s="17" t="str">
        <f>IF(A336&gt;0,G336*'Step Up Feature'!$C$10*30/360,"")</f>
        <v/>
      </c>
      <c r="J336" s="16"/>
      <c r="K336" s="17" t="str">
        <f t="shared" si="32"/>
        <v/>
      </c>
      <c r="L336" s="17" t="str">
        <f t="shared" si="28"/>
        <v/>
      </c>
      <c r="M336" s="19" t="str">
        <f>IF(A336&gt;0,K336*'Step Up Feature'!$H$16*30/360,"")</f>
        <v/>
      </c>
      <c r="N336" s="16">
        <f>IF(COUNT($A$23:A335)&gt;='Step Up Feature'!$C$8,0,'Step Up Feature'!A335+1)</f>
        <v>0</v>
      </c>
      <c r="O336" s="17" t="str">
        <f t="shared" si="33"/>
        <v/>
      </c>
      <c r="P336" s="17" t="str">
        <f t="shared" si="34"/>
        <v/>
      </c>
      <c r="Q336" s="19" t="str">
        <f t="shared" si="29"/>
        <v/>
      </c>
      <c r="R336" s="16"/>
      <c r="Z336" s="3">
        <v>358</v>
      </c>
      <c r="AA336" s="6">
        <v>3.7499999999999999E-2</v>
      </c>
      <c r="AB336" s="6" t="s">
        <v>33</v>
      </c>
      <c r="AC336" s="6">
        <v>3.9899999999999998E-2</v>
      </c>
    </row>
    <row r="337" spans="1:29" x14ac:dyDescent="0.25">
      <c r="A337" s="5">
        <f>IF(COUNT($A$23:A336)&gt;='Step Up Feature'!$C$8,0,'Step Up Feature'!A336+1)</f>
        <v>0</v>
      </c>
      <c r="B337" s="15"/>
      <c r="C337" s="17" t="str">
        <f t="shared" si="30"/>
        <v/>
      </c>
      <c r="D337" s="17" t="str">
        <f>IF(A337&gt;0,'Step Up Feature'!$C$13,"")</f>
        <v/>
      </c>
      <c r="E337" s="17" t="str">
        <f>IF(A337&gt;0,C337*'Step Up Feature'!$C$10*30/360,"")</f>
        <v/>
      </c>
      <c r="F337" s="16"/>
      <c r="G337" s="17" t="str">
        <f t="shared" si="31"/>
        <v/>
      </c>
      <c r="H337" s="17" t="str">
        <f>IF(A337&gt;0,'Step Up Feature'!$D$13,"")</f>
        <v/>
      </c>
      <c r="I337" s="17" t="str">
        <f>IF(A337&gt;0,G337*'Step Up Feature'!$C$10*30/360,"")</f>
        <v/>
      </c>
      <c r="J337" s="16"/>
      <c r="K337" s="17" t="str">
        <f t="shared" si="32"/>
        <v/>
      </c>
      <c r="L337" s="17" t="str">
        <f t="shared" si="28"/>
        <v/>
      </c>
      <c r="M337" s="19" t="str">
        <f>IF(A337&gt;0,K337*'Step Up Feature'!$H$16*30/360,"")</f>
        <v/>
      </c>
      <c r="N337" s="16">
        <f>IF(COUNT($A$23:A336)&gt;='Step Up Feature'!$C$8,0,'Step Up Feature'!A336+1)</f>
        <v>0</v>
      </c>
      <c r="O337" s="17" t="str">
        <f t="shared" si="33"/>
        <v/>
      </c>
      <c r="P337" s="17" t="str">
        <f t="shared" si="34"/>
        <v/>
      </c>
      <c r="Q337" s="19" t="str">
        <f t="shared" si="29"/>
        <v/>
      </c>
      <c r="R337" s="16"/>
      <c r="Z337" s="3">
        <v>359</v>
      </c>
      <c r="AA337" s="6">
        <v>3.7499999999999999E-2</v>
      </c>
      <c r="AB337" s="6" t="s">
        <v>33</v>
      </c>
      <c r="AC337" s="6">
        <v>3.9899999999999998E-2</v>
      </c>
    </row>
    <row r="338" spans="1:29" x14ac:dyDescent="0.25">
      <c r="A338" s="5">
        <f>IF(COUNT($A$23:A337)&gt;='Step Up Feature'!$C$8,0,'Step Up Feature'!A337+1)</f>
        <v>0</v>
      </c>
      <c r="B338" s="15"/>
      <c r="C338" s="17" t="str">
        <f t="shared" si="30"/>
        <v/>
      </c>
      <c r="D338" s="17" t="str">
        <f>IF(A338&gt;0,'Step Up Feature'!$C$13,"")</f>
        <v/>
      </c>
      <c r="E338" s="17" t="str">
        <f>IF(A338&gt;0,C338*'Step Up Feature'!$C$10*30/360,"")</f>
        <v/>
      </c>
      <c r="F338" s="16"/>
      <c r="G338" s="17" t="str">
        <f t="shared" si="31"/>
        <v/>
      </c>
      <c r="H338" s="17" t="str">
        <f>IF(A338&gt;0,'Step Up Feature'!$D$13,"")</f>
        <v/>
      </c>
      <c r="I338" s="17" t="str">
        <f>IF(A338&gt;0,G338*'Step Up Feature'!$C$10*30/360,"")</f>
        <v/>
      </c>
      <c r="J338" s="16"/>
      <c r="K338" s="17" t="str">
        <f t="shared" si="32"/>
        <v/>
      </c>
      <c r="L338" s="17" t="str">
        <f t="shared" si="28"/>
        <v/>
      </c>
      <c r="M338" s="19" t="str">
        <f>IF(A338&gt;0,K338*'Step Up Feature'!$H$16*30/360,"")</f>
        <v/>
      </c>
      <c r="N338" s="16">
        <f>IF(COUNT($A$23:A337)&gt;='Step Up Feature'!$C$8,0,'Step Up Feature'!A337+1)</f>
        <v>0</v>
      </c>
      <c r="O338" s="17" t="str">
        <f t="shared" si="33"/>
        <v/>
      </c>
      <c r="P338" s="17" t="str">
        <f t="shared" si="34"/>
        <v/>
      </c>
      <c r="Q338" s="19" t="str">
        <f t="shared" si="29"/>
        <v/>
      </c>
      <c r="R338" s="16"/>
      <c r="Z338" s="3">
        <v>360</v>
      </c>
      <c r="AA338" s="6">
        <v>3.7499999999999999E-2</v>
      </c>
      <c r="AB338" s="6" t="s">
        <v>33</v>
      </c>
      <c r="AC338" s="6">
        <v>3.9899999999999998E-2</v>
      </c>
    </row>
    <row r="339" spans="1:29" x14ac:dyDescent="0.25">
      <c r="A339" s="5">
        <f>IF(COUNT($A$23:A338)&gt;='Step Up Feature'!$C$8,0,'Step Up Feature'!A338+1)</f>
        <v>0</v>
      </c>
      <c r="B339" s="15"/>
      <c r="C339" s="17" t="str">
        <f t="shared" si="30"/>
        <v/>
      </c>
      <c r="D339" s="17" t="str">
        <f>IF(A339&gt;0,'Step Up Feature'!$C$13,"")</f>
        <v/>
      </c>
      <c r="E339" s="17" t="str">
        <f>IF(A339&gt;0,C339*'Step Up Feature'!$C$10*30/360,"")</f>
        <v/>
      </c>
      <c r="F339" s="16"/>
      <c r="G339" s="17" t="str">
        <f t="shared" si="31"/>
        <v/>
      </c>
      <c r="H339" s="17" t="str">
        <f>IF(A339&gt;0,'Step Up Feature'!$D$13,"")</f>
        <v/>
      </c>
      <c r="I339" s="17" t="str">
        <f>IF(A339&gt;0,G339*'Step Up Feature'!$C$10*30/360,"")</f>
        <v/>
      </c>
      <c r="J339" s="16"/>
      <c r="K339" s="17" t="str">
        <f t="shared" si="32"/>
        <v/>
      </c>
      <c r="L339" s="17" t="str">
        <f t="shared" si="28"/>
        <v/>
      </c>
      <c r="M339" s="19" t="str">
        <f>IF(A339&gt;0,K339*'Step Up Feature'!$H$16*30/360,"")</f>
        <v/>
      </c>
      <c r="N339" s="16">
        <f>IF(COUNT($A$23:A338)&gt;='Step Up Feature'!$C$8,0,'Step Up Feature'!A338+1)</f>
        <v>0</v>
      </c>
      <c r="O339" s="17" t="str">
        <f t="shared" si="33"/>
        <v/>
      </c>
      <c r="P339" s="17" t="str">
        <f t="shared" si="34"/>
        <v/>
      </c>
      <c r="Q339" s="19" t="str">
        <f t="shared" si="29"/>
        <v/>
      </c>
      <c r="R339" s="16"/>
    </row>
    <row r="340" spans="1:29" x14ac:dyDescent="0.25">
      <c r="A340" s="5">
        <f>IF(COUNT($A$23:A339)&gt;='Step Up Feature'!$C$8,0,'Step Up Feature'!A339+1)</f>
        <v>0</v>
      </c>
      <c r="B340" s="15"/>
      <c r="C340" s="17" t="str">
        <f t="shared" si="30"/>
        <v/>
      </c>
      <c r="D340" s="17" t="str">
        <f>IF(A340&gt;0,'Step Up Feature'!$C$13,"")</f>
        <v/>
      </c>
      <c r="E340" s="17" t="str">
        <f>IF(A340&gt;0,C340*'Step Up Feature'!$C$10*30/360,"")</f>
        <v/>
      </c>
      <c r="F340" s="16"/>
      <c r="G340" s="17" t="str">
        <f t="shared" si="31"/>
        <v/>
      </c>
      <c r="H340" s="17" t="str">
        <f>IF(A340&gt;0,'Step Up Feature'!$D$13,"")</f>
        <v/>
      </c>
      <c r="I340" s="17" t="str">
        <f>IF(A340&gt;0,G340*'Step Up Feature'!$C$10*30/360,"")</f>
        <v/>
      </c>
      <c r="J340" s="16"/>
      <c r="K340" s="17" t="str">
        <f t="shared" si="32"/>
        <v/>
      </c>
      <c r="L340" s="17" t="str">
        <f t="shared" si="28"/>
        <v/>
      </c>
      <c r="M340" s="19" t="str">
        <f>IF(A340&gt;0,K340*'Step Up Feature'!$H$16*30/360,"")</f>
        <v/>
      </c>
      <c r="N340" s="16">
        <f>IF(COUNT($A$23:A339)&gt;='Step Up Feature'!$C$8,0,'Step Up Feature'!A339+1)</f>
        <v>0</v>
      </c>
      <c r="O340" s="17" t="str">
        <f t="shared" si="33"/>
        <v/>
      </c>
      <c r="P340" s="17" t="str">
        <f t="shared" si="34"/>
        <v/>
      </c>
      <c r="Q340" s="19" t="str">
        <f t="shared" si="29"/>
        <v/>
      </c>
      <c r="R340" s="16"/>
    </row>
    <row r="341" spans="1:29" x14ac:dyDescent="0.25">
      <c r="A341" s="5">
        <f>IF(COUNT($A$23:A340)&gt;='Step Up Feature'!$C$8,0,'Step Up Feature'!A340+1)</f>
        <v>0</v>
      </c>
      <c r="B341" s="15"/>
      <c r="C341" s="17" t="str">
        <f t="shared" si="30"/>
        <v/>
      </c>
      <c r="D341" s="17" t="str">
        <f>IF(A341&gt;0,'Step Up Feature'!$C$13,"")</f>
        <v/>
      </c>
      <c r="E341" s="17" t="str">
        <f>IF(A341&gt;0,C341*'Step Up Feature'!$C$10*30/360,"")</f>
        <v/>
      </c>
      <c r="F341" s="16"/>
      <c r="G341" s="17" t="str">
        <f t="shared" si="31"/>
        <v/>
      </c>
      <c r="H341" s="17" t="str">
        <f>IF(A341&gt;0,'Step Up Feature'!$D$13,"")</f>
        <v/>
      </c>
      <c r="I341" s="17" t="str">
        <f>IF(A341&gt;0,G341*'Step Up Feature'!$C$10*30/360,"")</f>
        <v/>
      </c>
      <c r="J341" s="16"/>
      <c r="K341" s="17" t="str">
        <f t="shared" si="32"/>
        <v/>
      </c>
      <c r="L341" s="17" t="str">
        <f t="shared" si="28"/>
        <v/>
      </c>
      <c r="M341" s="19" t="str">
        <f>IF(A341&gt;0,K341*'Step Up Feature'!$H$16*30/360,"")</f>
        <v/>
      </c>
      <c r="N341" s="16">
        <f>IF(COUNT($A$23:A340)&gt;='Step Up Feature'!$C$8,0,'Step Up Feature'!A340+1)</f>
        <v>0</v>
      </c>
      <c r="O341" s="17" t="str">
        <f t="shared" si="33"/>
        <v/>
      </c>
      <c r="P341" s="17" t="str">
        <f t="shared" si="34"/>
        <v/>
      </c>
      <c r="Q341" s="19" t="str">
        <f t="shared" si="29"/>
        <v/>
      </c>
      <c r="R341" s="16"/>
    </row>
    <row r="342" spans="1:29" x14ac:dyDescent="0.25">
      <c r="A342" s="5">
        <f>IF(COUNT($A$23:A341)&gt;='Step Up Feature'!$C$8,0,'Step Up Feature'!A341+1)</f>
        <v>0</v>
      </c>
      <c r="B342" s="15"/>
      <c r="C342" s="17" t="str">
        <f t="shared" si="30"/>
        <v/>
      </c>
      <c r="D342" s="17" t="str">
        <f>IF(A342&gt;0,'Step Up Feature'!$C$13,"")</f>
        <v/>
      </c>
      <c r="E342" s="17" t="str">
        <f>IF(A342&gt;0,C342*'Step Up Feature'!$C$10*30/360,"")</f>
        <v/>
      </c>
      <c r="F342" s="16"/>
      <c r="G342" s="17" t="str">
        <f t="shared" si="31"/>
        <v/>
      </c>
      <c r="H342" s="17" t="str">
        <f>IF(A342&gt;0,'Step Up Feature'!$D$13,"")</f>
        <v/>
      </c>
      <c r="I342" s="17" t="str">
        <f>IF(A342&gt;0,G342*'Step Up Feature'!$C$10*30/360,"")</f>
        <v/>
      </c>
      <c r="J342" s="16"/>
      <c r="K342" s="17" t="str">
        <f t="shared" si="32"/>
        <v/>
      </c>
      <c r="L342" s="17" t="str">
        <f t="shared" si="28"/>
        <v/>
      </c>
      <c r="M342" s="19" t="str">
        <f>IF(A342&gt;0,K342*'Step Up Feature'!$H$16*30/360,"")</f>
        <v/>
      </c>
      <c r="N342" s="16">
        <f>IF(COUNT($A$23:A341)&gt;='Step Up Feature'!$C$8,0,'Step Up Feature'!A341+1)</f>
        <v>0</v>
      </c>
      <c r="O342" s="17" t="str">
        <f t="shared" si="33"/>
        <v/>
      </c>
      <c r="P342" s="17" t="str">
        <f t="shared" si="34"/>
        <v/>
      </c>
      <c r="Q342" s="19" t="str">
        <f t="shared" si="29"/>
        <v/>
      </c>
      <c r="R342" s="16"/>
    </row>
    <row r="343" spans="1:29" x14ac:dyDescent="0.25">
      <c r="A343" s="5">
        <f>IF(COUNT($A$23:A342)&gt;='Step Up Feature'!$C$8,0,'Step Up Feature'!A342+1)</f>
        <v>0</v>
      </c>
      <c r="B343" s="15"/>
      <c r="C343" s="17" t="str">
        <f t="shared" si="30"/>
        <v/>
      </c>
      <c r="D343" s="17" t="str">
        <f>IF(A343&gt;0,'Step Up Feature'!$C$13,"")</f>
        <v/>
      </c>
      <c r="E343" s="17" t="str">
        <f>IF(A343&gt;0,C343*'Step Up Feature'!$C$10*30/360,"")</f>
        <v/>
      </c>
      <c r="F343" s="16"/>
      <c r="G343" s="17" t="str">
        <f t="shared" si="31"/>
        <v/>
      </c>
      <c r="H343" s="17" t="str">
        <f>IF(A343&gt;0,'Step Up Feature'!$D$13,"")</f>
        <v/>
      </c>
      <c r="I343" s="17" t="str">
        <f>IF(A343&gt;0,G343*'Step Up Feature'!$C$10*30/360,"")</f>
        <v/>
      </c>
      <c r="J343" s="16"/>
      <c r="K343" s="17" t="str">
        <f t="shared" si="32"/>
        <v/>
      </c>
      <c r="L343" s="17" t="str">
        <f t="shared" ref="L343:L406" si="35">IF(A343&gt;0,IF(A343&gt;$C$4,$H$13,$D$13),"")</f>
        <v/>
      </c>
      <c r="M343" s="19" t="str">
        <f>IF(A343&gt;0,K343*'Step Up Feature'!$H$16*30/360,"")</f>
        <v/>
      </c>
      <c r="N343" s="16">
        <f>IF(COUNT($A$23:A342)&gt;='Step Up Feature'!$C$8,0,'Step Up Feature'!A342+1)</f>
        <v>0</v>
      </c>
      <c r="O343" s="17" t="str">
        <f t="shared" si="33"/>
        <v/>
      </c>
      <c r="P343" s="17" t="str">
        <f t="shared" si="34"/>
        <v/>
      </c>
      <c r="Q343" s="19" t="str">
        <f t="shared" ref="Q343:Q406" si="36">IF(N343&gt;0,O343*$I$16*30/360,"")</f>
        <v/>
      </c>
      <c r="R343" s="16"/>
    </row>
    <row r="344" spans="1:29" x14ac:dyDescent="0.25">
      <c r="A344" s="5">
        <f>IF(COUNT($A$23:A343)&gt;='Step Up Feature'!$C$8,0,'Step Up Feature'!A343+1)</f>
        <v>0</v>
      </c>
      <c r="B344" s="15"/>
      <c r="C344" s="17" t="str">
        <f t="shared" ref="C344:C407" si="37">IF(A344&gt;0,C343-D343+E343,"")</f>
        <v/>
      </c>
      <c r="D344" s="17" t="str">
        <f>IF(A344&gt;0,'Step Up Feature'!$C$13,"")</f>
        <v/>
      </c>
      <c r="E344" s="17" t="str">
        <f>IF(A344&gt;0,C344*'Step Up Feature'!$C$10*30/360,"")</f>
        <v/>
      </c>
      <c r="F344" s="16"/>
      <c r="G344" s="17" t="str">
        <f t="shared" ref="G344:G407" si="38">IF(A344&gt;0,G343-H343+I343,"")</f>
        <v/>
      </c>
      <c r="H344" s="17" t="str">
        <f>IF(A344&gt;0,'Step Up Feature'!$D$13,"")</f>
        <v/>
      </c>
      <c r="I344" s="17" t="str">
        <f>IF(A344&gt;0,G344*'Step Up Feature'!$C$10*30/360,"")</f>
        <v/>
      </c>
      <c r="J344" s="16"/>
      <c r="K344" s="17" t="str">
        <f t="shared" ref="K344:K407" si="39">IF(A344&gt;0,K343-L343+M343,"")</f>
        <v/>
      </c>
      <c r="L344" s="17" t="str">
        <f t="shared" si="35"/>
        <v/>
      </c>
      <c r="M344" s="19" t="str">
        <f>IF(A344&gt;0,K344*'Step Up Feature'!$H$16*30/360,"")</f>
        <v/>
      </c>
      <c r="N344" s="16">
        <f>IF(COUNT($A$23:A343)&gt;='Step Up Feature'!$C$8,0,'Step Up Feature'!A343+1)</f>
        <v>0</v>
      </c>
      <c r="O344" s="17" t="str">
        <f t="shared" ref="O344:O407" si="40">IF(N344&gt;0,O343-P343+Q343,"")</f>
        <v/>
      </c>
      <c r="P344" s="17" t="str">
        <f t="shared" ref="P344:P407" si="41">IF(N344&gt;0,IF(N344&gt;$C$4,$I$13,$D$13),"")</f>
        <v/>
      </c>
      <c r="Q344" s="19" t="str">
        <f t="shared" si="36"/>
        <v/>
      </c>
      <c r="R344" s="16"/>
    </row>
    <row r="345" spans="1:29" x14ac:dyDescent="0.25">
      <c r="A345" s="5">
        <f>IF(COUNT($A$23:A344)&gt;='Step Up Feature'!$C$8,0,'Step Up Feature'!A344+1)</f>
        <v>0</v>
      </c>
      <c r="B345" s="15"/>
      <c r="C345" s="17" t="str">
        <f t="shared" si="37"/>
        <v/>
      </c>
      <c r="D345" s="17" t="str">
        <f>IF(A345&gt;0,'Step Up Feature'!$C$13,"")</f>
        <v/>
      </c>
      <c r="E345" s="17" t="str">
        <f>IF(A345&gt;0,C345*'Step Up Feature'!$C$10*30/360,"")</f>
        <v/>
      </c>
      <c r="F345" s="16"/>
      <c r="G345" s="17" t="str">
        <f t="shared" si="38"/>
        <v/>
      </c>
      <c r="H345" s="17" t="str">
        <f>IF(A345&gt;0,'Step Up Feature'!$D$13,"")</f>
        <v/>
      </c>
      <c r="I345" s="17" t="str">
        <f>IF(A345&gt;0,G345*'Step Up Feature'!$C$10*30/360,"")</f>
        <v/>
      </c>
      <c r="J345" s="16"/>
      <c r="K345" s="17" t="str">
        <f t="shared" si="39"/>
        <v/>
      </c>
      <c r="L345" s="17" t="str">
        <f t="shared" si="35"/>
        <v/>
      </c>
      <c r="M345" s="19" t="str">
        <f>IF(A345&gt;0,K345*'Step Up Feature'!$H$16*30/360,"")</f>
        <v/>
      </c>
      <c r="N345" s="16">
        <f>IF(COUNT($A$23:A344)&gt;='Step Up Feature'!$C$8,0,'Step Up Feature'!A344+1)</f>
        <v>0</v>
      </c>
      <c r="O345" s="17" t="str">
        <f t="shared" si="40"/>
        <v/>
      </c>
      <c r="P345" s="17" t="str">
        <f t="shared" si="41"/>
        <v/>
      </c>
      <c r="Q345" s="19" t="str">
        <f t="shared" si="36"/>
        <v/>
      </c>
      <c r="R345" s="16"/>
    </row>
    <row r="346" spans="1:29" x14ac:dyDescent="0.25">
      <c r="A346" s="5">
        <f>IF(COUNT($A$23:A345)&gt;='Step Up Feature'!$C$8,0,'Step Up Feature'!A345+1)</f>
        <v>0</v>
      </c>
      <c r="B346" s="15"/>
      <c r="C346" s="17" t="str">
        <f t="shared" si="37"/>
        <v/>
      </c>
      <c r="D346" s="17" t="str">
        <f>IF(A346&gt;0,'Step Up Feature'!$C$13,"")</f>
        <v/>
      </c>
      <c r="E346" s="17" t="str">
        <f>IF(A346&gt;0,C346*'Step Up Feature'!$C$10*30/360,"")</f>
        <v/>
      </c>
      <c r="F346" s="16"/>
      <c r="G346" s="17" t="str">
        <f t="shared" si="38"/>
        <v/>
      </c>
      <c r="H346" s="17" t="str">
        <f>IF(A346&gt;0,'Step Up Feature'!$D$13,"")</f>
        <v/>
      </c>
      <c r="I346" s="17" t="str">
        <f>IF(A346&gt;0,G346*'Step Up Feature'!$C$10*30/360,"")</f>
        <v/>
      </c>
      <c r="J346" s="16"/>
      <c r="K346" s="17" t="str">
        <f t="shared" si="39"/>
        <v/>
      </c>
      <c r="L346" s="17" t="str">
        <f t="shared" si="35"/>
        <v/>
      </c>
      <c r="M346" s="19" t="str">
        <f>IF(A346&gt;0,K346*'Step Up Feature'!$H$16*30/360,"")</f>
        <v/>
      </c>
      <c r="N346" s="16">
        <f>IF(COUNT($A$23:A345)&gt;='Step Up Feature'!$C$8,0,'Step Up Feature'!A345+1)</f>
        <v>0</v>
      </c>
      <c r="O346" s="17" t="str">
        <f t="shared" si="40"/>
        <v/>
      </c>
      <c r="P346" s="17" t="str">
        <f t="shared" si="41"/>
        <v/>
      </c>
      <c r="Q346" s="19" t="str">
        <f t="shared" si="36"/>
        <v/>
      </c>
      <c r="R346" s="16"/>
    </row>
    <row r="347" spans="1:29" x14ac:dyDescent="0.25">
      <c r="A347" s="5">
        <f>IF(COUNT($A$23:A346)&gt;='Step Up Feature'!$C$8,0,'Step Up Feature'!A346+1)</f>
        <v>0</v>
      </c>
      <c r="B347" s="15"/>
      <c r="C347" s="17" t="str">
        <f t="shared" si="37"/>
        <v/>
      </c>
      <c r="D347" s="17" t="str">
        <f>IF(A347&gt;0,'Step Up Feature'!$C$13,"")</f>
        <v/>
      </c>
      <c r="E347" s="17" t="str">
        <f>IF(A347&gt;0,C347*'Step Up Feature'!$C$10*30/360,"")</f>
        <v/>
      </c>
      <c r="F347" s="16"/>
      <c r="G347" s="17" t="str">
        <f t="shared" si="38"/>
        <v/>
      </c>
      <c r="H347" s="17" t="str">
        <f>IF(A347&gt;0,'Step Up Feature'!$D$13,"")</f>
        <v/>
      </c>
      <c r="I347" s="17" t="str">
        <f>IF(A347&gt;0,G347*'Step Up Feature'!$C$10*30/360,"")</f>
        <v/>
      </c>
      <c r="J347" s="16"/>
      <c r="K347" s="17" t="str">
        <f t="shared" si="39"/>
        <v/>
      </c>
      <c r="L347" s="17" t="str">
        <f t="shared" si="35"/>
        <v/>
      </c>
      <c r="M347" s="19" t="str">
        <f>IF(A347&gt;0,K347*'Step Up Feature'!$H$16*30/360,"")</f>
        <v/>
      </c>
      <c r="N347" s="16">
        <f>IF(COUNT($A$23:A346)&gt;='Step Up Feature'!$C$8,0,'Step Up Feature'!A346+1)</f>
        <v>0</v>
      </c>
      <c r="O347" s="17" t="str">
        <f t="shared" si="40"/>
        <v/>
      </c>
      <c r="P347" s="17" t="str">
        <f t="shared" si="41"/>
        <v/>
      </c>
      <c r="Q347" s="19" t="str">
        <f t="shared" si="36"/>
        <v/>
      </c>
      <c r="R347" s="16"/>
    </row>
    <row r="348" spans="1:29" x14ac:dyDescent="0.25">
      <c r="A348" s="5">
        <f>IF(COUNT($A$23:A347)&gt;='Step Up Feature'!$C$8,0,'Step Up Feature'!A347+1)</f>
        <v>0</v>
      </c>
      <c r="B348" s="15"/>
      <c r="C348" s="17" t="str">
        <f t="shared" si="37"/>
        <v/>
      </c>
      <c r="D348" s="17" t="str">
        <f>IF(A348&gt;0,'Step Up Feature'!$C$13,"")</f>
        <v/>
      </c>
      <c r="E348" s="17" t="str">
        <f>IF(A348&gt;0,C348*'Step Up Feature'!$C$10*30/360,"")</f>
        <v/>
      </c>
      <c r="F348" s="16"/>
      <c r="G348" s="17" t="str">
        <f t="shared" si="38"/>
        <v/>
      </c>
      <c r="H348" s="17" t="str">
        <f>IF(A348&gt;0,'Step Up Feature'!$D$13,"")</f>
        <v/>
      </c>
      <c r="I348" s="17" t="str">
        <f>IF(A348&gt;0,G348*'Step Up Feature'!$C$10*30/360,"")</f>
        <v/>
      </c>
      <c r="J348" s="16"/>
      <c r="K348" s="17" t="str">
        <f t="shared" si="39"/>
        <v/>
      </c>
      <c r="L348" s="17" t="str">
        <f t="shared" si="35"/>
        <v/>
      </c>
      <c r="M348" s="19" t="str">
        <f>IF(A348&gt;0,K348*'Step Up Feature'!$H$16*30/360,"")</f>
        <v/>
      </c>
      <c r="N348" s="16">
        <f>IF(COUNT($A$23:A347)&gt;='Step Up Feature'!$C$8,0,'Step Up Feature'!A347+1)</f>
        <v>0</v>
      </c>
      <c r="O348" s="17" t="str">
        <f t="shared" si="40"/>
        <v/>
      </c>
      <c r="P348" s="17" t="str">
        <f t="shared" si="41"/>
        <v/>
      </c>
      <c r="Q348" s="19" t="str">
        <f t="shared" si="36"/>
        <v/>
      </c>
      <c r="R348" s="16"/>
    </row>
    <row r="349" spans="1:29" x14ac:dyDescent="0.25">
      <c r="A349" s="5">
        <f>IF(COUNT($A$23:A348)&gt;='Step Up Feature'!$C$8,0,'Step Up Feature'!A348+1)</f>
        <v>0</v>
      </c>
      <c r="B349" s="15"/>
      <c r="C349" s="17" t="str">
        <f t="shared" si="37"/>
        <v/>
      </c>
      <c r="D349" s="17" t="str">
        <f>IF(A349&gt;0,'Step Up Feature'!$C$13,"")</f>
        <v/>
      </c>
      <c r="E349" s="17" t="str">
        <f>IF(A349&gt;0,C349*'Step Up Feature'!$C$10*30/360,"")</f>
        <v/>
      </c>
      <c r="F349" s="16"/>
      <c r="G349" s="17" t="str">
        <f t="shared" si="38"/>
        <v/>
      </c>
      <c r="H349" s="17" t="str">
        <f>IF(A349&gt;0,'Step Up Feature'!$D$13,"")</f>
        <v/>
      </c>
      <c r="I349" s="17" t="str">
        <f>IF(A349&gt;0,G349*'Step Up Feature'!$C$10*30/360,"")</f>
        <v/>
      </c>
      <c r="J349" s="16"/>
      <c r="K349" s="17" t="str">
        <f t="shared" si="39"/>
        <v/>
      </c>
      <c r="L349" s="17" t="str">
        <f t="shared" si="35"/>
        <v/>
      </c>
      <c r="M349" s="19" t="str">
        <f>IF(A349&gt;0,K349*'Step Up Feature'!$H$16*30/360,"")</f>
        <v/>
      </c>
      <c r="N349" s="16">
        <f>IF(COUNT($A$23:A348)&gt;='Step Up Feature'!$C$8,0,'Step Up Feature'!A348+1)</f>
        <v>0</v>
      </c>
      <c r="O349" s="17" t="str">
        <f t="shared" si="40"/>
        <v/>
      </c>
      <c r="P349" s="17" t="str">
        <f t="shared" si="41"/>
        <v/>
      </c>
      <c r="Q349" s="19" t="str">
        <f t="shared" si="36"/>
        <v/>
      </c>
      <c r="R349" s="16"/>
    </row>
    <row r="350" spans="1:29" x14ac:dyDescent="0.25">
      <c r="A350" s="5">
        <f>IF(COUNT($A$23:A349)&gt;='Step Up Feature'!$C$8,0,'Step Up Feature'!A349+1)</f>
        <v>0</v>
      </c>
      <c r="B350" s="15"/>
      <c r="C350" s="17" t="str">
        <f t="shared" si="37"/>
        <v/>
      </c>
      <c r="D350" s="17" t="str">
        <f>IF(A350&gt;0,'Step Up Feature'!$C$13,"")</f>
        <v/>
      </c>
      <c r="E350" s="17" t="str">
        <f>IF(A350&gt;0,C350*'Step Up Feature'!$C$10*30/360,"")</f>
        <v/>
      </c>
      <c r="F350" s="16"/>
      <c r="G350" s="17" t="str">
        <f t="shared" si="38"/>
        <v/>
      </c>
      <c r="H350" s="17" t="str">
        <f>IF(A350&gt;0,'Step Up Feature'!$D$13,"")</f>
        <v/>
      </c>
      <c r="I350" s="17" t="str">
        <f>IF(A350&gt;0,G350*'Step Up Feature'!$C$10*30/360,"")</f>
        <v/>
      </c>
      <c r="J350" s="16"/>
      <c r="K350" s="17" t="str">
        <f t="shared" si="39"/>
        <v/>
      </c>
      <c r="L350" s="17" t="str">
        <f t="shared" si="35"/>
        <v/>
      </c>
      <c r="M350" s="19" t="str">
        <f>IF(A350&gt;0,K350*'Step Up Feature'!$H$16*30/360,"")</f>
        <v/>
      </c>
      <c r="N350" s="16">
        <f>IF(COUNT($A$23:A349)&gt;='Step Up Feature'!$C$8,0,'Step Up Feature'!A349+1)</f>
        <v>0</v>
      </c>
      <c r="O350" s="17" t="str">
        <f t="shared" si="40"/>
        <v/>
      </c>
      <c r="P350" s="17" t="str">
        <f t="shared" si="41"/>
        <v/>
      </c>
      <c r="Q350" s="19" t="str">
        <f t="shared" si="36"/>
        <v/>
      </c>
      <c r="R350" s="16"/>
    </row>
    <row r="351" spans="1:29" x14ac:dyDescent="0.25">
      <c r="A351" s="5">
        <f>IF(COUNT($A$23:A350)&gt;='Step Up Feature'!$C$8,0,'Step Up Feature'!A350+1)</f>
        <v>0</v>
      </c>
      <c r="B351" s="15"/>
      <c r="C351" s="17" t="str">
        <f t="shared" si="37"/>
        <v/>
      </c>
      <c r="D351" s="17" t="str">
        <f>IF(A351&gt;0,'Step Up Feature'!$C$13,"")</f>
        <v/>
      </c>
      <c r="E351" s="17" t="str">
        <f>IF(A351&gt;0,C351*'Step Up Feature'!$C$10*30/360,"")</f>
        <v/>
      </c>
      <c r="F351" s="16"/>
      <c r="G351" s="17" t="str">
        <f t="shared" si="38"/>
        <v/>
      </c>
      <c r="H351" s="17" t="str">
        <f>IF(A351&gt;0,'Step Up Feature'!$D$13,"")</f>
        <v/>
      </c>
      <c r="I351" s="17" t="str">
        <f>IF(A351&gt;0,G351*'Step Up Feature'!$C$10*30/360,"")</f>
        <v/>
      </c>
      <c r="J351" s="16"/>
      <c r="K351" s="17" t="str">
        <f t="shared" si="39"/>
        <v/>
      </c>
      <c r="L351" s="17" t="str">
        <f t="shared" si="35"/>
        <v/>
      </c>
      <c r="M351" s="19" t="str">
        <f>IF(A351&gt;0,K351*'Step Up Feature'!$H$16*30/360,"")</f>
        <v/>
      </c>
      <c r="N351" s="16">
        <f>IF(COUNT($A$23:A350)&gt;='Step Up Feature'!$C$8,0,'Step Up Feature'!A350+1)</f>
        <v>0</v>
      </c>
      <c r="O351" s="17" t="str">
        <f t="shared" si="40"/>
        <v/>
      </c>
      <c r="P351" s="17" t="str">
        <f t="shared" si="41"/>
        <v/>
      </c>
      <c r="Q351" s="19" t="str">
        <f t="shared" si="36"/>
        <v/>
      </c>
      <c r="R351" s="16"/>
    </row>
    <row r="352" spans="1:29" x14ac:dyDescent="0.25">
      <c r="A352" s="5">
        <f>IF(COUNT($A$23:A351)&gt;='Step Up Feature'!$C$8,0,'Step Up Feature'!A351+1)</f>
        <v>0</v>
      </c>
      <c r="B352" s="15"/>
      <c r="C352" s="17" t="str">
        <f t="shared" si="37"/>
        <v/>
      </c>
      <c r="D352" s="17" t="str">
        <f>IF(A352&gt;0,'Step Up Feature'!$C$13,"")</f>
        <v/>
      </c>
      <c r="E352" s="17" t="str">
        <f>IF(A352&gt;0,C352*'Step Up Feature'!$C$10*30/360,"")</f>
        <v/>
      </c>
      <c r="F352" s="16"/>
      <c r="G352" s="17" t="str">
        <f t="shared" si="38"/>
        <v/>
      </c>
      <c r="H352" s="17" t="str">
        <f>IF(A352&gt;0,'Step Up Feature'!$D$13,"")</f>
        <v/>
      </c>
      <c r="I352" s="17" t="str">
        <f>IF(A352&gt;0,G352*'Step Up Feature'!$C$10*30/360,"")</f>
        <v/>
      </c>
      <c r="J352" s="16"/>
      <c r="K352" s="17" t="str">
        <f t="shared" si="39"/>
        <v/>
      </c>
      <c r="L352" s="17" t="str">
        <f t="shared" si="35"/>
        <v/>
      </c>
      <c r="M352" s="19" t="str">
        <f>IF(A352&gt;0,K352*'Step Up Feature'!$H$16*30/360,"")</f>
        <v/>
      </c>
      <c r="N352" s="16">
        <f>IF(COUNT($A$23:A351)&gt;='Step Up Feature'!$C$8,0,'Step Up Feature'!A351+1)</f>
        <v>0</v>
      </c>
      <c r="O352" s="17" t="str">
        <f t="shared" si="40"/>
        <v/>
      </c>
      <c r="P352" s="17" t="str">
        <f t="shared" si="41"/>
        <v/>
      </c>
      <c r="Q352" s="19" t="str">
        <f t="shared" si="36"/>
        <v/>
      </c>
      <c r="R352" s="16"/>
    </row>
    <row r="353" spans="1:18" x14ac:dyDescent="0.25">
      <c r="A353" s="5">
        <f>IF(COUNT($A$23:A352)&gt;='Step Up Feature'!$C$8,0,'Step Up Feature'!A352+1)</f>
        <v>0</v>
      </c>
      <c r="B353" s="15"/>
      <c r="C353" s="17" t="str">
        <f t="shared" si="37"/>
        <v/>
      </c>
      <c r="D353" s="17" t="str">
        <f>IF(A353&gt;0,'Step Up Feature'!$C$13,"")</f>
        <v/>
      </c>
      <c r="E353" s="17" t="str">
        <f>IF(A353&gt;0,C353*'Step Up Feature'!$C$10*30/360,"")</f>
        <v/>
      </c>
      <c r="F353" s="16"/>
      <c r="G353" s="17" t="str">
        <f t="shared" si="38"/>
        <v/>
      </c>
      <c r="H353" s="17" t="str">
        <f>IF(A353&gt;0,'Step Up Feature'!$D$13,"")</f>
        <v/>
      </c>
      <c r="I353" s="17" t="str">
        <f>IF(A353&gt;0,G353*'Step Up Feature'!$C$10*30/360,"")</f>
        <v/>
      </c>
      <c r="J353" s="16"/>
      <c r="K353" s="17" t="str">
        <f t="shared" si="39"/>
        <v/>
      </c>
      <c r="L353" s="17" t="str">
        <f t="shared" si="35"/>
        <v/>
      </c>
      <c r="M353" s="19" t="str">
        <f>IF(A353&gt;0,K353*'Step Up Feature'!$H$16*30/360,"")</f>
        <v/>
      </c>
      <c r="N353" s="16">
        <f>IF(COUNT($A$23:A352)&gt;='Step Up Feature'!$C$8,0,'Step Up Feature'!A352+1)</f>
        <v>0</v>
      </c>
      <c r="O353" s="17" t="str">
        <f t="shared" si="40"/>
        <v/>
      </c>
      <c r="P353" s="17" t="str">
        <f t="shared" si="41"/>
        <v/>
      </c>
      <c r="Q353" s="19" t="str">
        <f t="shared" si="36"/>
        <v/>
      </c>
      <c r="R353" s="16"/>
    </row>
    <row r="354" spans="1:18" x14ac:dyDescent="0.25">
      <c r="A354" s="5">
        <f>IF(COUNT($A$23:A353)&gt;='Step Up Feature'!$C$8,0,'Step Up Feature'!A353+1)</f>
        <v>0</v>
      </c>
      <c r="B354" s="15"/>
      <c r="C354" s="17" t="str">
        <f t="shared" si="37"/>
        <v/>
      </c>
      <c r="D354" s="17" t="str">
        <f>IF(A354&gt;0,'Step Up Feature'!$C$13,"")</f>
        <v/>
      </c>
      <c r="E354" s="17" t="str">
        <f>IF(A354&gt;0,C354*'Step Up Feature'!$C$10*30/360,"")</f>
        <v/>
      </c>
      <c r="F354" s="16"/>
      <c r="G354" s="17" t="str">
        <f t="shared" si="38"/>
        <v/>
      </c>
      <c r="H354" s="17" t="str">
        <f>IF(A354&gt;0,'Step Up Feature'!$D$13,"")</f>
        <v/>
      </c>
      <c r="I354" s="17" t="str">
        <f>IF(A354&gt;0,G354*'Step Up Feature'!$C$10*30/360,"")</f>
        <v/>
      </c>
      <c r="J354" s="16"/>
      <c r="K354" s="17" t="str">
        <f t="shared" si="39"/>
        <v/>
      </c>
      <c r="L354" s="17" t="str">
        <f t="shared" si="35"/>
        <v/>
      </c>
      <c r="M354" s="19" t="str">
        <f>IF(A354&gt;0,K354*'Step Up Feature'!$H$16*30/360,"")</f>
        <v/>
      </c>
      <c r="N354" s="16">
        <f>IF(COUNT($A$23:A353)&gt;='Step Up Feature'!$C$8,0,'Step Up Feature'!A353+1)</f>
        <v>0</v>
      </c>
      <c r="O354" s="17" t="str">
        <f t="shared" si="40"/>
        <v/>
      </c>
      <c r="P354" s="17" t="str">
        <f t="shared" si="41"/>
        <v/>
      </c>
      <c r="Q354" s="19" t="str">
        <f t="shared" si="36"/>
        <v/>
      </c>
      <c r="R354" s="16"/>
    </row>
    <row r="355" spans="1:18" x14ac:dyDescent="0.25">
      <c r="A355" s="5">
        <f>IF(COUNT($A$23:A354)&gt;='Step Up Feature'!$C$8,0,'Step Up Feature'!A354+1)</f>
        <v>0</v>
      </c>
      <c r="B355" s="15"/>
      <c r="C355" s="17" t="str">
        <f t="shared" si="37"/>
        <v/>
      </c>
      <c r="D355" s="17" t="str">
        <f>IF(A355&gt;0,'Step Up Feature'!$C$13,"")</f>
        <v/>
      </c>
      <c r="E355" s="17" t="str">
        <f>IF(A355&gt;0,C355*'Step Up Feature'!$C$10*30/360,"")</f>
        <v/>
      </c>
      <c r="F355" s="16"/>
      <c r="G355" s="17" t="str">
        <f t="shared" si="38"/>
        <v/>
      </c>
      <c r="H355" s="17" t="str">
        <f>IF(A355&gt;0,'Step Up Feature'!$D$13,"")</f>
        <v/>
      </c>
      <c r="I355" s="17" t="str">
        <f>IF(A355&gt;0,G355*'Step Up Feature'!$C$10*30/360,"")</f>
        <v/>
      </c>
      <c r="J355" s="16"/>
      <c r="K355" s="17" t="str">
        <f t="shared" si="39"/>
        <v/>
      </c>
      <c r="L355" s="17" t="str">
        <f t="shared" si="35"/>
        <v/>
      </c>
      <c r="M355" s="19" t="str">
        <f>IF(A355&gt;0,K355*'Step Up Feature'!$H$16*30/360,"")</f>
        <v/>
      </c>
      <c r="N355" s="16">
        <f>IF(COUNT($A$23:A354)&gt;='Step Up Feature'!$C$8,0,'Step Up Feature'!A354+1)</f>
        <v>0</v>
      </c>
      <c r="O355" s="17" t="str">
        <f t="shared" si="40"/>
        <v/>
      </c>
      <c r="P355" s="17" t="str">
        <f t="shared" si="41"/>
        <v/>
      </c>
      <c r="Q355" s="19" t="str">
        <f t="shared" si="36"/>
        <v/>
      </c>
      <c r="R355" s="16"/>
    </row>
    <row r="356" spans="1:18" x14ac:dyDescent="0.25">
      <c r="A356" s="5">
        <f>IF(COUNT($A$23:A355)&gt;='Step Up Feature'!$C$8,0,'Step Up Feature'!A355+1)</f>
        <v>0</v>
      </c>
      <c r="B356" s="15"/>
      <c r="C356" s="17" t="str">
        <f t="shared" si="37"/>
        <v/>
      </c>
      <c r="D356" s="17" t="str">
        <f>IF(A356&gt;0,'Step Up Feature'!$C$13,"")</f>
        <v/>
      </c>
      <c r="E356" s="17" t="str">
        <f>IF(A356&gt;0,C356*'Step Up Feature'!$C$10*30/360,"")</f>
        <v/>
      </c>
      <c r="F356" s="16"/>
      <c r="G356" s="17" t="str">
        <f t="shared" si="38"/>
        <v/>
      </c>
      <c r="H356" s="17" t="str">
        <f>IF(A356&gt;0,'Step Up Feature'!$D$13,"")</f>
        <v/>
      </c>
      <c r="I356" s="17" t="str">
        <f>IF(A356&gt;0,G356*'Step Up Feature'!$C$10*30/360,"")</f>
        <v/>
      </c>
      <c r="J356" s="16"/>
      <c r="K356" s="17" t="str">
        <f t="shared" si="39"/>
        <v/>
      </c>
      <c r="L356" s="17" t="str">
        <f t="shared" si="35"/>
        <v/>
      </c>
      <c r="M356" s="19" t="str">
        <f>IF(A356&gt;0,K356*'Step Up Feature'!$H$16*30/360,"")</f>
        <v/>
      </c>
      <c r="N356" s="16">
        <f>IF(COUNT($A$23:A355)&gt;='Step Up Feature'!$C$8,0,'Step Up Feature'!A355+1)</f>
        <v>0</v>
      </c>
      <c r="O356" s="17" t="str">
        <f t="shared" si="40"/>
        <v/>
      </c>
      <c r="P356" s="17" t="str">
        <f t="shared" si="41"/>
        <v/>
      </c>
      <c r="Q356" s="19" t="str">
        <f t="shared" si="36"/>
        <v/>
      </c>
      <c r="R356" s="16"/>
    </row>
    <row r="357" spans="1:18" x14ac:dyDescent="0.25">
      <c r="A357" s="5">
        <f>IF(COUNT($A$23:A356)&gt;='Step Up Feature'!$C$8,0,'Step Up Feature'!A356+1)</f>
        <v>0</v>
      </c>
      <c r="B357" s="15"/>
      <c r="C357" s="17" t="str">
        <f t="shared" si="37"/>
        <v/>
      </c>
      <c r="D357" s="17" t="str">
        <f>IF(A357&gt;0,'Step Up Feature'!$C$13,"")</f>
        <v/>
      </c>
      <c r="E357" s="17" t="str">
        <f>IF(A357&gt;0,C357*'Step Up Feature'!$C$10*30/360,"")</f>
        <v/>
      </c>
      <c r="F357" s="16"/>
      <c r="G357" s="17" t="str">
        <f t="shared" si="38"/>
        <v/>
      </c>
      <c r="H357" s="17" t="str">
        <f>IF(A357&gt;0,'Step Up Feature'!$D$13,"")</f>
        <v/>
      </c>
      <c r="I357" s="17" t="str">
        <f>IF(A357&gt;0,G357*'Step Up Feature'!$C$10*30/360,"")</f>
        <v/>
      </c>
      <c r="J357" s="16"/>
      <c r="K357" s="17" t="str">
        <f t="shared" si="39"/>
        <v/>
      </c>
      <c r="L357" s="17" t="str">
        <f t="shared" si="35"/>
        <v/>
      </c>
      <c r="M357" s="19" t="str">
        <f>IF(A357&gt;0,K357*'Step Up Feature'!$H$16*30/360,"")</f>
        <v/>
      </c>
      <c r="N357" s="16">
        <f>IF(COUNT($A$23:A356)&gt;='Step Up Feature'!$C$8,0,'Step Up Feature'!A356+1)</f>
        <v>0</v>
      </c>
      <c r="O357" s="17" t="str">
        <f t="shared" si="40"/>
        <v/>
      </c>
      <c r="P357" s="17" t="str">
        <f t="shared" si="41"/>
        <v/>
      </c>
      <c r="Q357" s="19" t="str">
        <f t="shared" si="36"/>
        <v/>
      </c>
      <c r="R357" s="16"/>
    </row>
    <row r="358" spans="1:18" x14ac:dyDescent="0.25">
      <c r="A358" s="5">
        <f>IF(COUNT($A$23:A357)&gt;='Step Up Feature'!$C$8,0,'Step Up Feature'!A357+1)</f>
        <v>0</v>
      </c>
      <c r="B358" s="15"/>
      <c r="C358" s="17" t="str">
        <f t="shared" si="37"/>
        <v/>
      </c>
      <c r="D358" s="17" t="str">
        <f>IF(A358&gt;0,'Step Up Feature'!$C$13,"")</f>
        <v/>
      </c>
      <c r="E358" s="17" t="str">
        <f>IF(A358&gt;0,C358*'Step Up Feature'!$C$10*30/360,"")</f>
        <v/>
      </c>
      <c r="F358" s="16"/>
      <c r="G358" s="17" t="str">
        <f t="shared" si="38"/>
        <v/>
      </c>
      <c r="H358" s="17" t="str">
        <f>IF(A358&gt;0,'Step Up Feature'!$D$13,"")</f>
        <v/>
      </c>
      <c r="I358" s="17" t="str">
        <f>IF(A358&gt;0,G358*'Step Up Feature'!$C$10*30/360,"")</f>
        <v/>
      </c>
      <c r="J358" s="16"/>
      <c r="K358" s="17" t="str">
        <f t="shared" si="39"/>
        <v/>
      </c>
      <c r="L358" s="17" t="str">
        <f t="shared" si="35"/>
        <v/>
      </c>
      <c r="M358" s="19" t="str">
        <f>IF(A358&gt;0,K358*'Step Up Feature'!$H$16*30/360,"")</f>
        <v/>
      </c>
      <c r="N358" s="16">
        <f>IF(COUNT($A$23:A357)&gt;='Step Up Feature'!$C$8,0,'Step Up Feature'!A357+1)</f>
        <v>0</v>
      </c>
      <c r="O358" s="17" t="str">
        <f t="shared" si="40"/>
        <v/>
      </c>
      <c r="P358" s="17" t="str">
        <f t="shared" si="41"/>
        <v/>
      </c>
      <c r="Q358" s="19" t="str">
        <f t="shared" si="36"/>
        <v/>
      </c>
      <c r="R358" s="16"/>
    </row>
    <row r="359" spans="1:18" x14ac:dyDescent="0.25">
      <c r="A359" s="5">
        <f>IF(COUNT($A$23:A358)&gt;='Step Up Feature'!$C$8,0,'Step Up Feature'!A358+1)</f>
        <v>0</v>
      </c>
      <c r="B359" s="15"/>
      <c r="C359" s="17" t="str">
        <f t="shared" si="37"/>
        <v/>
      </c>
      <c r="D359" s="17" t="str">
        <f>IF(A359&gt;0,'Step Up Feature'!$C$13,"")</f>
        <v/>
      </c>
      <c r="E359" s="17" t="str">
        <f>IF(A359&gt;0,C359*'Step Up Feature'!$C$10*30/360,"")</f>
        <v/>
      </c>
      <c r="F359" s="16"/>
      <c r="G359" s="17" t="str">
        <f t="shared" si="38"/>
        <v/>
      </c>
      <c r="H359" s="17" t="str">
        <f>IF(A359&gt;0,'Step Up Feature'!$D$13,"")</f>
        <v/>
      </c>
      <c r="I359" s="17" t="str">
        <f>IF(A359&gt;0,G359*'Step Up Feature'!$C$10*30/360,"")</f>
        <v/>
      </c>
      <c r="J359" s="16"/>
      <c r="K359" s="17" t="str">
        <f t="shared" si="39"/>
        <v/>
      </c>
      <c r="L359" s="17" t="str">
        <f t="shared" si="35"/>
        <v/>
      </c>
      <c r="M359" s="19" t="str">
        <f>IF(A359&gt;0,K359*'Step Up Feature'!$H$16*30/360,"")</f>
        <v/>
      </c>
      <c r="N359" s="16">
        <f>IF(COUNT($A$23:A358)&gt;='Step Up Feature'!$C$8,0,'Step Up Feature'!A358+1)</f>
        <v>0</v>
      </c>
      <c r="O359" s="17" t="str">
        <f t="shared" si="40"/>
        <v/>
      </c>
      <c r="P359" s="17" t="str">
        <f t="shared" si="41"/>
        <v/>
      </c>
      <c r="Q359" s="19" t="str">
        <f t="shared" si="36"/>
        <v/>
      </c>
      <c r="R359" s="16"/>
    </row>
    <row r="360" spans="1:18" x14ac:dyDescent="0.25">
      <c r="A360" s="5">
        <f>IF(COUNT($A$23:A359)&gt;='Step Up Feature'!$C$8,0,'Step Up Feature'!A359+1)</f>
        <v>0</v>
      </c>
      <c r="B360" s="15"/>
      <c r="C360" s="17" t="str">
        <f t="shared" si="37"/>
        <v/>
      </c>
      <c r="D360" s="17" t="str">
        <f>IF(A360&gt;0,'Step Up Feature'!$C$13,"")</f>
        <v/>
      </c>
      <c r="E360" s="17" t="str">
        <f>IF(A360&gt;0,C360*'Step Up Feature'!$C$10*30/360,"")</f>
        <v/>
      </c>
      <c r="F360" s="16"/>
      <c r="G360" s="17" t="str">
        <f t="shared" si="38"/>
        <v/>
      </c>
      <c r="H360" s="17" t="str">
        <f>IF(A360&gt;0,'Step Up Feature'!$D$13,"")</f>
        <v/>
      </c>
      <c r="I360" s="17" t="str">
        <f>IF(A360&gt;0,G360*'Step Up Feature'!$C$10*30/360,"")</f>
        <v/>
      </c>
      <c r="J360" s="16"/>
      <c r="K360" s="17" t="str">
        <f t="shared" si="39"/>
        <v/>
      </c>
      <c r="L360" s="17" t="str">
        <f t="shared" si="35"/>
        <v/>
      </c>
      <c r="M360" s="19" t="str">
        <f>IF(A360&gt;0,K360*'Step Up Feature'!$H$16*30/360,"")</f>
        <v/>
      </c>
      <c r="N360" s="16">
        <f>IF(COUNT($A$23:A359)&gt;='Step Up Feature'!$C$8,0,'Step Up Feature'!A359+1)</f>
        <v>0</v>
      </c>
      <c r="O360" s="17" t="str">
        <f t="shared" si="40"/>
        <v/>
      </c>
      <c r="P360" s="17" t="str">
        <f t="shared" si="41"/>
        <v/>
      </c>
      <c r="Q360" s="19" t="str">
        <f t="shared" si="36"/>
        <v/>
      </c>
      <c r="R360" s="16"/>
    </row>
    <row r="361" spans="1:18" x14ac:dyDescent="0.25">
      <c r="A361" s="5">
        <f>IF(COUNT($A$23:A360)&gt;='Step Up Feature'!$C$8,0,'Step Up Feature'!A360+1)</f>
        <v>0</v>
      </c>
      <c r="B361" s="15"/>
      <c r="C361" s="17" t="str">
        <f t="shared" si="37"/>
        <v/>
      </c>
      <c r="D361" s="17" t="str">
        <f>IF(A361&gt;0,'Step Up Feature'!$C$13,"")</f>
        <v/>
      </c>
      <c r="E361" s="17" t="str">
        <f>IF(A361&gt;0,C361*'Step Up Feature'!$C$10*30/360,"")</f>
        <v/>
      </c>
      <c r="F361" s="16"/>
      <c r="G361" s="17" t="str">
        <f t="shared" si="38"/>
        <v/>
      </c>
      <c r="H361" s="17" t="str">
        <f>IF(A361&gt;0,'Step Up Feature'!$D$13,"")</f>
        <v/>
      </c>
      <c r="I361" s="17" t="str">
        <f>IF(A361&gt;0,G361*'Step Up Feature'!$C$10*30/360,"")</f>
        <v/>
      </c>
      <c r="J361" s="16"/>
      <c r="K361" s="17" t="str">
        <f t="shared" si="39"/>
        <v/>
      </c>
      <c r="L361" s="17" t="str">
        <f t="shared" si="35"/>
        <v/>
      </c>
      <c r="M361" s="19" t="str">
        <f>IF(A361&gt;0,K361*'Step Up Feature'!$H$16*30/360,"")</f>
        <v/>
      </c>
      <c r="N361" s="16">
        <f>IF(COUNT($A$23:A360)&gt;='Step Up Feature'!$C$8,0,'Step Up Feature'!A360+1)</f>
        <v>0</v>
      </c>
      <c r="O361" s="17" t="str">
        <f t="shared" si="40"/>
        <v/>
      </c>
      <c r="P361" s="17" t="str">
        <f t="shared" si="41"/>
        <v/>
      </c>
      <c r="Q361" s="19" t="str">
        <f t="shared" si="36"/>
        <v/>
      </c>
      <c r="R361" s="16"/>
    </row>
    <row r="362" spans="1:18" x14ac:dyDescent="0.25">
      <c r="A362" s="5">
        <f>IF(COUNT($A$23:A361)&gt;='Step Up Feature'!$C$8,0,'Step Up Feature'!A361+1)</f>
        <v>0</v>
      </c>
      <c r="B362" s="15"/>
      <c r="C362" s="17" t="str">
        <f t="shared" si="37"/>
        <v/>
      </c>
      <c r="D362" s="17" t="str">
        <f>IF(A362&gt;0,'Step Up Feature'!$C$13,"")</f>
        <v/>
      </c>
      <c r="E362" s="17" t="str">
        <f>IF(A362&gt;0,C362*'Step Up Feature'!$C$10*30/360,"")</f>
        <v/>
      </c>
      <c r="F362" s="16"/>
      <c r="G362" s="17" t="str">
        <f t="shared" si="38"/>
        <v/>
      </c>
      <c r="H362" s="17" t="str">
        <f>IF(A362&gt;0,'Step Up Feature'!$D$13,"")</f>
        <v/>
      </c>
      <c r="I362" s="17" t="str">
        <f>IF(A362&gt;0,G362*'Step Up Feature'!$C$10*30/360,"")</f>
        <v/>
      </c>
      <c r="J362" s="16"/>
      <c r="K362" s="17" t="str">
        <f t="shared" si="39"/>
        <v/>
      </c>
      <c r="L362" s="17" t="str">
        <f t="shared" si="35"/>
        <v/>
      </c>
      <c r="M362" s="19" t="str">
        <f>IF(A362&gt;0,K362*'Step Up Feature'!$H$16*30/360,"")</f>
        <v/>
      </c>
      <c r="N362" s="16">
        <f>IF(COUNT($A$23:A361)&gt;='Step Up Feature'!$C$8,0,'Step Up Feature'!A361+1)</f>
        <v>0</v>
      </c>
      <c r="O362" s="17" t="str">
        <f t="shared" si="40"/>
        <v/>
      </c>
      <c r="P362" s="17" t="str">
        <f t="shared" si="41"/>
        <v/>
      </c>
      <c r="Q362" s="19" t="str">
        <f t="shared" si="36"/>
        <v/>
      </c>
      <c r="R362" s="16"/>
    </row>
    <row r="363" spans="1:18" x14ac:dyDescent="0.25">
      <c r="A363" s="5">
        <f>IF(COUNT($A$23:A362)&gt;='Step Up Feature'!$C$8,0,'Step Up Feature'!A362+1)</f>
        <v>0</v>
      </c>
      <c r="B363" s="15"/>
      <c r="C363" s="17" t="str">
        <f t="shared" si="37"/>
        <v/>
      </c>
      <c r="D363" s="17" t="str">
        <f>IF(A363&gt;0,'Step Up Feature'!$C$13,"")</f>
        <v/>
      </c>
      <c r="E363" s="17" t="str">
        <f>IF(A363&gt;0,C363*'Step Up Feature'!$C$10*30/360,"")</f>
        <v/>
      </c>
      <c r="F363" s="16"/>
      <c r="G363" s="17" t="str">
        <f t="shared" si="38"/>
        <v/>
      </c>
      <c r="H363" s="17" t="str">
        <f>IF(A363&gt;0,'Step Up Feature'!$D$13,"")</f>
        <v/>
      </c>
      <c r="I363" s="17" t="str">
        <f>IF(A363&gt;0,G363*'Step Up Feature'!$C$10*30/360,"")</f>
        <v/>
      </c>
      <c r="J363" s="16"/>
      <c r="K363" s="17" t="str">
        <f t="shared" si="39"/>
        <v/>
      </c>
      <c r="L363" s="17" t="str">
        <f t="shared" si="35"/>
        <v/>
      </c>
      <c r="M363" s="19" t="str">
        <f>IF(A363&gt;0,K363*'Step Up Feature'!$H$16*30/360,"")</f>
        <v/>
      </c>
      <c r="N363" s="16">
        <f>IF(COUNT($A$23:A362)&gt;='Step Up Feature'!$C$8,0,'Step Up Feature'!A362+1)</f>
        <v>0</v>
      </c>
      <c r="O363" s="17" t="str">
        <f t="shared" si="40"/>
        <v/>
      </c>
      <c r="P363" s="17" t="str">
        <f t="shared" si="41"/>
        <v/>
      </c>
      <c r="Q363" s="19" t="str">
        <f t="shared" si="36"/>
        <v/>
      </c>
      <c r="R363" s="16"/>
    </row>
    <row r="364" spans="1:18" x14ac:dyDescent="0.25">
      <c r="A364" s="5">
        <f>IF(COUNT($A$23:A363)&gt;='Step Up Feature'!$C$8,0,'Step Up Feature'!A363+1)</f>
        <v>0</v>
      </c>
      <c r="B364" s="15"/>
      <c r="C364" s="17" t="str">
        <f t="shared" si="37"/>
        <v/>
      </c>
      <c r="D364" s="17" t="str">
        <f>IF(A364&gt;0,'Step Up Feature'!$C$13,"")</f>
        <v/>
      </c>
      <c r="E364" s="17" t="str">
        <f>IF(A364&gt;0,C364*'Step Up Feature'!$C$10*30/360,"")</f>
        <v/>
      </c>
      <c r="F364" s="16"/>
      <c r="G364" s="17" t="str">
        <f t="shared" si="38"/>
        <v/>
      </c>
      <c r="H364" s="17" t="str">
        <f>IF(A364&gt;0,'Step Up Feature'!$D$13,"")</f>
        <v/>
      </c>
      <c r="I364" s="17" t="str">
        <f>IF(A364&gt;0,G364*'Step Up Feature'!$C$10*30/360,"")</f>
        <v/>
      </c>
      <c r="J364" s="16"/>
      <c r="K364" s="17" t="str">
        <f t="shared" si="39"/>
        <v/>
      </c>
      <c r="L364" s="17" t="str">
        <f t="shared" si="35"/>
        <v/>
      </c>
      <c r="M364" s="19" t="str">
        <f>IF(A364&gt;0,K364*'Step Up Feature'!$H$16*30/360,"")</f>
        <v/>
      </c>
      <c r="N364" s="16">
        <f>IF(COUNT($A$23:A363)&gt;='Step Up Feature'!$C$8,0,'Step Up Feature'!A363+1)</f>
        <v>0</v>
      </c>
      <c r="O364" s="17" t="str">
        <f t="shared" si="40"/>
        <v/>
      </c>
      <c r="P364" s="17" t="str">
        <f t="shared" si="41"/>
        <v/>
      </c>
      <c r="Q364" s="19" t="str">
        <f t="shared" si="36"/>
        <v/>
      </c>
      <c r="R364" s="16"/>
    </row>
    <row r="365" spans="1:18" x14ac:dyDescent="0.25">
      <c r="A365" s="5">
        <f>IF(COUNT($A$23:A364)&gt;='Step Up Feature'!$C$8,0,'Step Up Feature'!A364+1)</f>
        <v>0</v>
      </c>
      <c r="B365" s="15"/>
      <c r="C365" s="17" t="str">
        <f t="shared" si="37"/>
        <v/>
      </c>
      <c r="D365" s="17" t="str">
        <f>IF(A365&gt;0,'Step Up Feature'!$C$13,"")</f>
        <v/>
      </c>
      <c r="E365" s="17" t="str">
        <f>IF(A365&gt;0,C365*'Step Up Feature'!$C$10*30/360,"")</f>
        <v/>
      </c>
      <c r="F365" s="16"/>
      <c r="G365" s="17" t="str">
        <f t="shared" si="38"/>
        <v/>
      </c>
      <c r="H365" s="17" t="str">
        <f>IF(A365&gt;0,'Step Up Feature'!$D$13,"")</f>
        <v/>
      </c>
      <c r="I365" s="17" t="str">
        <f>IF(A365&gt;0,G365*'Step Up Feature'!$C$10*30/360,"")</f>
        <v/>
      </c>
      <c r="J365" s="16"/>
      <c r="K365" s="17" t="str">
        <f t="shared" si="39"/>
        <v/>
      </c>
      <c r="L365" s="17" t="str">
        <f t="shared" si="35"/>
        <v/>
      </c>
      <c r="M365" s="19" t="str">
        <f>IF(A365&gt;0,K365*'Step Up Feature'!$H$16*30/360,"")</f>
        <v/>
      </c>
      <c r="N365" s="16">
        <f>IF(COUNT($A$23:A364)&gt;='Step Up Feature'!$C$8,0,'Step Up Feature'!A364+1)</f>
        <v>0</v>
      </c>
      <c r="O365" s="17" t="str">
        <f t="shared" si="40"/>
        <v/>
      </c>
      <c r="P365" s="17" t="str">
        <f t="shared" si="41"/>
        <v/>
      </c>
      <c r="Q365" s="19" t="str">
        <f t="shared" si="36"/>
        <v/>
      </c>
      <c r="R365" s="16"/>
    </row>
    <row r="366" spans="1:18" x14ac:dyDescent="0.25">
      <c r="A366" s="5">
        <f>IF(COUNT($A$23:A365)&gt;='Step Up Feature'!$C$8,0,'Step Up Feature'!A365+1)</f>
        <v>0</v>
      </c>
      <c r="B366" s="15"/>
      <c r="C366" s="17" t="str">
        <f t="shared" si="37"/>
        <v/>
      </c>
      <c r="D366" s="17" t="str">
        <f>IF(A366&gt;0,'Step Up Feature'!$C$13,"")</f>
        <v/>
      </c>
      <c r="E366" s="17" t="str">
        <f>IF(A366&gt;0,C366*'Step Up Feature'!$C$10*30/360,"")</f>
        <v/>
      </c>
      <c r="F366" s="16"/>
      <c r="G366" s="17" t="str">
        <f t="shared" si="38"/>
        <v/>
      </c>
      <c r="H366" s="17" t="str">
        <f>IF(A366&gt;0,'Step Up Feature'!$D$13,"")</f>
        <v/>
      </c>
      <c r="I366" s="17" t="str">
        <f>IF(A366&gt;0,G366*'Step Up Feature'!$C$10*30/360,"")</f>
        <v/>
      </c>
      <c r="J366" s="16"/>
      <c r="K366" s="17" t="str">
        <f t="shared" si="39"/>
        <v/>
      </c>
      <c r="L366" s="17" t="str">
        <f t="shared" si="35"/>
        <v/>
      </c>
      <c r="M366" s="19" t="str">
        <f>IF(A366&gt;0,K366*'Step Up Feature'!$H$16*30/360,"")</f>
        <v/>
      </c>
      <c r="N366" s="16">
        <f>IF(COUNT($A$23:A365)&gt;='Step Up Feature'!$C$8,0,'Step Up Feature'!A365+1)</f>
        <v>0</v>
      </c>
      <c r="O366" s="17" t="str">
        <f t="shared" si="40"/>
        <v/>
      </c>
      <c r="P366" s="17" t="str">
        <f t="shared" si="41"/>
        <v/>
      </c>
      <c r="Q366" s="19" t="str">
        <f t="shared" si="36"/>
        <v/>
      </c>
      <c r="R366" s="16"/>
    </row>
    <row r="367" spans="1:18" x14ac:dyDescent="0.25">
      <c r="A367" s="5">
        <f>IF(COUNT($A$23:A366)&gt;='Step Up Feature'!$C$8,0,'Step Up Feature'!A366+1)</f>
        <v>0</v>
      </c>
      <c r="B367" s="15"/>
      <c r="C367" s="17" t="str">
        <f t="shared" si="37"/>
        <v/>
      </c>
      <c r="D367" s="17" t="str">
        <f>IF(A367&gt;0,'Step Up Feature'!$C$13,"")</f>
        <v/>
      </c>
      <c r="E367" s="17" t="str">
        <f>IF(A367&gt;0,C367*'Step Up Feature'!$C$10*30/360,"")</f>
        <v/>
      </c>
      <c r="F367" s="16"/>
      <c r="G367" s="17" t="str">
        <f t="shared" si="38"/>
        <v/>
      </c>
      <c r="H367" s="17" t="str">
        <f>IF(A367&gt;0,'Step Up Feature'!$D$13,"")</f>
        <v/>
      </c>
      <c r="I367" s="17" t="str">
        <f>IF(A367&gt;0,G367*'Step Up Feature'!$C$10*30/360,"")</f>
        <v/>
      </c>
      <c r="J367" s="16"/>
      <c r="K367" s="17" t="str">
        <f t="shared" si="39"/>
        <v/>
      </c>
      <c r="L367" s="17" t="str">
        <f t="shared" si="35"/>
        <v/>
      </c>
      <c r="M367" s="19" t="str">
        <f>IF(A367&gt;0,K367*'Step Up Feature'!$H$16*30/360,"")</f>
        <v/>
      </c>
      <c r="N367" s="16">
        <f>IF(COUNT($A$23:A366)&gt;='Step Up Feature'!$C$8,0,'Step Up Feature'!A366+1)</f>
        <v>0</v>
      </c>
      <c r="O367" s="17" t="str">
        <f t="shared" si="40"/>
        <v/>
      </c>
      <c r="P367" s="17" t="str">
        <f t="shared" si="41"/>
        <v/>
      </c>
      <c r="Q367" s="19" t="str">
        <f t="shared" si="36"/>
        <v/>
      </c>
      <c r="R367" s="16"/>
    </row>
    <row r="368" spans="1:18" x14ac:dyDescent="0.25">
      <c r="A368" s="5">
        <f>IF(COUNT($A$23:A367)&gt;='Step Up Feature'!$C$8,0,'Step Up Feature'!A367+1)</f>
        <v>0</v>
      </c>
      <c r="B368" s="15"/>
      <c r="C368" s="17" t="str">
        <f t="shared" si="37"/>
        <v/>
      </c>
      <c r="D368" s="17" t="str">
        <f>IF(A368&gt;0,'Step Up Feature'!$C$13,"")</f>
        <v/>
      </c>
      <c r="E368" s="17" t="str">
        <f>IF(A368&gt;0,C368*'Step Up Feature'!$C$10*30/360,"")</f>
        <v/>
      </c>
      <c r="F368" s="16"/>
      <c r="G368" s="17" t="str">
        <f t="shared" si="38"/>
        <v/>
      </c>
      <c r="H368" s="17" t="str">
        <f>IF(A368&gt;0,'Step Up Feature'!$D$13,"")</f>
        <v/>
      </c>
      <c r="I368" s="17" t="str">
        <f>IF(A368&gt;0,G368*'Step Up Feature'!$C$10*30/360,"")</f>
        <v/>
      </c>
      <c r="J368" s="16"/>
      <c r="K368" s="17" t="str">
        <f t="shared" si="39"/>
        <v/>
      </c>
      <c r="L368" s="17" t="str">
        <f t="shared" si="35"/>
        <v/>
      </c>
      <c r="M368" s="19" t="str">
        <f>IF(A368&gt;0,K368*'Step Up Feature'!$H$16*30/360,"")</f>
        <v/>
      </c>
      <c r="N368" s="16">
        <f>IF(COUNT($A$23:A367)&gt;='Step Up Feature'!$C$8,0,'Step Up Feature'!A367+1)</f>
        <v>0</v>
      </c>
      <c r="O368" s="17" t="str">
        <f t="shared" si="40"/>
        <v/>
      </c>
      <c r="P368" s="17" t="str">
        <f t="shared" si="41"/>
        <v/>
      </c>
      <c r="Q368" s="19" t="str">
        <f t="shared" si="36"/>
        <v/>
      </c>
      <c r="R368" s="16"/>
    </row>
    <row r="369" spans="1:18" x14ac:dyDescent="0.25">
      <c r="A369" s="5">
        <f>IF(COUNT($A$23:A368)&gt;='Step Up Feature'!$C$8,0,'Step Up Feature'!A368+1)</f>
        <v>0</v>
      </c>
      <c r="B369" s="15"/>
      <c r="C369" s="17" t="str">
        <f t="shared" si="37"/>
        <v/>
      </c>
      <c r="D369" s="17" t="str">
        <f>IF(A369&gt;0,'Step Up Feature'!$C$13,"")</f>
        <v/>
      </c>
      <c r="E369" s="17" t="str">
        <f>IF(A369&gt;0,C369*'Step Up Feature'!$C$10*30/360,"")</f>
        <v/>
      </c>
      <c r="F369" s="16"/>
      <c r="G369" s="17" t="str">
        <f t="shared" si="38"/>
        <v/>
      </c>
      <c r="H369" s="17" t="str">
        <f>IF(A369&gt;0,'Step Up Feature'!$D$13,"")</f>
        <v/>
      </c>
      <c r="I369" s="17" t="str">
        <f>IF(A369&gt;0,G369*'Step Up Feature'!$C$10*30/360,"")</f>
        <v/>
      </c>
      <c r="J369" s="16"/>
      <c r="K369" s="17" t="str">
        <f t="shared" si="39"/>
        <v/>
      </c>
      <c r="L369" s="17" t="str">
        <f t="shared" si="35"/>
        <v/>
      </c>
      <c r="M369" s="19" t="str">
        <f>IF(A369&gt;0,K369*'Step Up Feature'!$H$16*30/360,"")</f>
        <v/>
      </c>
      <c r="N369" s="16">
        <f>IF(COUNT($A$23:A368)&gt;='Step Up Feature'!$C$8,0,'Step Up Feature'!A368+1)</f>
        <v>0</v>
      </c>
      <c r="O369" s="17" t="str">
        <f t="shared" si="40"/>
        <v/>
      </c>
      <c r="P369" s="17" t="str">
        <f t="shared" si="41"/>
        <v/>
      </c>
      <c r="Q369" s="19" t="str">
        <f t="shared" si="36"/>
        <v/>
      </c>
      <c r="R369" s="16"/>
    </row>
    <row r="370" spans="1:18" x14ac:dyDescent="0.25">
      <c r="A370" s="5">
        <f>IF(COUNT($A$23:A369)&gt;='Step Up Feature'!$C$8,0,'Step Up Feature'!A369+1)</f>
        <v>0</v>
      </c>
      <c r="B370" s="15"/>
      <c r="C370" s="17" t="str">
        <f t="shared" si="37"/>
        <v/>
      </c>
      <c r="D370" s="17" t="str">
        <f>IF(A370&gt;0,'Step Up Feature'!$C$13,"")</f>
        <v/>
      </c>
      <c r="E370" s="17" t="str">
        <f>IF(A370&gt;0,C370*'Step Up Feature'!$C$10*30/360,"")</f>
        <v/>
      </c>
      <c r="F370" s="16"/>
      <c r="G370" s="17" t="str">
        <f t="shared" si="38"/>
        <v/>
      </c>
      <c r="H370" s="17" t="str">
        <f>IF(A370&gt;0,'Step Up Feature'!$D$13,"")</f>
        <v/>
      </c>
      <c r="I370" s="17" t="str">
        <f>IF(A370&gt;0,G370*'Step Up Feature'!$C$10*30/360,"")</f>
        <v/>
      </c>
      <c r="J370" s="16"/>
      <c r="K370" s="17" t="str">
        <f t="shared" si="39"/>
        <v/>
      </c>
      <c r="L370" s="17" t="str">
        <f t="shared" si="35"/>
        <v/>
      </c>
      <c r="M370" s="19" t="str">
        <f>IF(A370&gt;0,K370*'Step Up Feature'!$H$16*30/360,"")</f>
        <v/>
      </c>
      <c r="N370" s="16">
        <f>IF(COUNT($A$23:A369)&gt;='Step Up Feature'!$C$8,0,'Step Up Feature'!A369+1)</f>
        <v>0</v>
      </c>
      <c r="O370" s="17" t="str">
        <f t="shared" si="40"/>
        <v/>
      </c>
      <c r="P370" s="17" t="str">
        <f t="shared" si="41"/>
        <v/>
      </c>
      <c r="Q370" s="19" t="str">
        <f t="shared" si="36"/>
        <v/>
      </c>
      <c r="R370" s="16"/>
    </row>
    <row r="371" spans="1:18" x14ac:dyDescent="0.25">
      <c r="A371" s="5">
        <f>IF(COUNT($A$23:A370)&gt;='Step Up Feature'!$C$8,0,'Step Up Feature'!A370+1)</f>
        <v>0</v>
      </c>
      <c r="B371" s="15"/>
      <c r="C371" s="17" t="str">
        <f t="shared" si="37"/>
        <v/>
      </c>
      <c r="D371" s="17" t="str">
        <f>IF(A371&gt;0,'Step Up Feature'!$C$13,"")</f>
        <v/>
      </c>
      <c r="E371" s="17" t="str">
        <f>IF(A371&gt;0,C371*'Step Up Feature'!$C$10*30/360,"")</f>
        <v/>
      </c>
      <c r="F371" s="16"/>
      <c r="G371" s="17" t="str">
        <f t="shared" si="38"/>
        <v/>
      </c>
      <c r="H371" s="17" t="str">
        <f>IF(A371&gt;0,'Step Up Feature'!$D$13,"")</f>
        <v/>
      </c>
      <c r="I371" s="17" t="str">
        <f>IF(A371&gt;0,G371*'Step Up Feature'!$C$10*30/360,"")</f>
        <v/>
      </c>
      <c r="J371" s="16"/>
      <c r="K371" s="17" t="str">
        <f t="shared" si="39"/>
        <v/>
      </c>
      <c r="L371" s="17" t="str">
        <f t="shared" si="35"/>
        <v/>
      </c>
      <c r="M371" s="19" t="str">
        <f>IF(A371&gt;0,K371*'Step Up Feature'!$H$16*30/360,"")</f>
        <v/>
      </c>
      <c r="N371" s="16">
        <f>IF(COUNT($A$23:A370)&gt;='Step Up Feature'!$C$8,0,'Step Up Feature'!A370+1)</f>
        <v>0</v>
      </c>
      <c r="O371" s="17" t="str">
        <f t="shared" si="40"/>
        <v/>
      </c>
      <c r="P371" s="17" t="str">
        <f t="shared" si="41"/>
        <v/>
      </c>
      <c r="Q371" s="19" t="str">
        <f t="shared" si="36"/>
        <v/>
      </c>
      <c r="R371" s="16"/>
    </row>
    <row r="372" spans="1:18" x14ac:dyDescent="0.25">
      <c r="A372" s="5">
        <f>IF(COUNT($A$23:A371)&gt;='Step Up Feature'!$C$8,0,'Step Up Feature'!A371+1)</f>
        <v>0</v>
      </c>
      <c r="B372" s="15"/>
      <c r="C372" s="17" t="str">
        <f t="shared" si="37"/>
        <v/>
      </c>
      <c r="D372" s="17" t="str">
        <f>IF(A372&gt;0,'Step Up Feature'!$C$13,"")</f>
        <v/>
      </c>
      <c r="E372" s="17" t="str">
        <f>IF(A372&gt;0,C372*'Step Up Feature'!$C$10*30/360,"")</f>
        <v/>
      </c>
      <c r="F372" s="16"/>
      <c r="G372" s="17" t="str">
        <f t="shared" si="38"/>
        <v/>
      </c>
      <c r="H372" s="17" t="str">
        <f>IF(A372&gt;0,'Step Up Feature'!$D$13,"")</f>
        <v/>
      </c>
      <c r="I372" s="17" t="str">
        <f>IF(A372&gt;0,G372*'Step Up Feature'!$C$10*30/360,"")</f>
        <v/>
      </c>
      <c r="J372" s="16"/>
      <c r="K372" s="17" t="str">
        <f t="shared" si="39"/>
        <v/>
      </c>
      <c r="L372" s="17" t="str">
        <f t="shared" si="35"/>
        <v/>
      </c>
      <c r="M372" s="19" t="str">
        <f>IF(A372&gt;0,K372*'Step Up Feature'!$H$16*30/360,"")</f>
        <v/>
      </c>
      <c r="N372" s="16">
        <f>IF(COUNT($A$23:A371)&gt;='Step Up Feature'!$C$8,0,'Step Up Feature'!A371+1)</f>
        <v>0</v>
      </c>
      <c r="O372" s="17" t="str">
        <f t="shared" si="40"/>
        <v/>
      </c>
      <c r="P372" s="17" t="str">
        <f t="shared" si="41"/>
        <v/>
      </c>
      <c r="Q372" s="19" t="str">
        <f t="shared" si="36"/>
        <v/>
      </c>
      <c r="R372" s="16"/>
    </row>
    <row r="373" spans="1:18" x14ac:dyDescent="0.25">
      <c r="A373" s="5">
        <f>IF(COUNT($A$23:A372)&gt;='Step Up Feature'!$C$8,0,'Step Up Feature'!A372+1)</f>
        <v>0</v>
      </c>
      <c r="B373" s="15"/>
      <c r="C373" s="17" t="str">
        <f t="shared" si="37"/>
        <v/>
      </c>
      <c r="D373" s="17" t="str">
        <f>IF(A373&gt;0,'Step Up Feature'!$C$13,"")</f>
        <v/>
      </c>
      <c r="E373" s="17" t="str">
        <f>IF(A373&gt;0,C373*'Step Up Feature'!$C$10*30/360,"")</f>
        <v/>
      </c>
      <c r="F373" s="16"/>
      <c r="G373" s="17" t="str">
        <f t="shared" si="38"/>
        <v/>
      </c>
      <c r="H373" s="17" t="str">
        <f>IF(A373&gt;0,'Step Up Feature'!$D$13,"")</f>
        <v/>
      </c>
      <c r="I373" s="17" t="str">
        <f>IF(A373&gt;0,G373*'Step Up Feature'!$C$10*30/360,"")</f>
        <v/>
      </c>
      <c r="J373" s="16"/>
      <c r="K373" s="17" t="str">
        <f t="shared" si="39"/>
        <v/>
      </c>
      <c r="L373" s="17" t="str">
        <f t="shared" si="35"/>
        <v/>
      </c>
      <c r="M373" s="19" t="str">
        <f>IF(A373&gt;0,K373*'Step Up Feature'!$H$16*30/360,"")</f>
        <v/>
      </c>
      <c r="N373" s="16">
        <f>IF(COUNT($A$23:A372)&gt;='Step Up Feature'!$C$8,0,'Step Up Feature'!A372+1)</f>
        <v>0</v>
      </c>
      <c r="O373" s="17" t="str">
        <f t="shared" si="40"/>
        <v/>
      </c>
      <c r="P373" s="17" t="str">
        <f t="shared" si="41"/>
        <v/>
      </c>
      <c r="Q373" s="19" t="str">
        <f t="shared" si="36"/>
        <v/>
      </c>
      <c r="R373" s="16"/>
    </row>
    <row r="374" spans="1:18" x14ac:dyDescent="0.25">
      <c r="A374" s="5">
        <f>IF(COUNT($A$23:A373)&gt;='Step Up Feature'!$C$8,0,'Step Up Feature'!A373+1)</f>
        <v>0</v>
      </c>
      <c r="B374" s="15"/>
      <c r="C374" s="17" t="str">
        <f t="shared" si="37"/>
        <v/>
      </c>
      <c r="D374" s="17" t="str">
        <f>IF(A374&gt;0,'Step Up Feature'!$C$13,"")</f>
        <v/>
      </c>
      <c r="E374" s="17" t="str">
        <f>IF(A374&gt;0,C374*'Step Up Feature'!$C$10*30/360,"")</f>
        <v/>
      </c>
      <c r="F374" s="16"/>
      <c r="G374" s="17" t="str">
        <f t="shared" si="38"/>
        <v/>
      </c>
      <c r="H374" s="17" t="str">
        <f>IF(A374&gt;0,'Step Up Feature'!$D$13,"")</f>
        <v/>
      </c>
      <c r="I374" s="17" t="str">
        <f>IF(A374&gt;0,G374*'Step Up Feature'!$C$10*30/360,"")</f>
        <v/>
      </c>
      <c r="J374" s="16"/>
      <c r="K374" s="17" t="str">
        <f t="shared" si="39"/>
        <v/>
      </c>
      <c r="L374" s="17" t="str">
        <f t="shared" si="35"/>
        <v/>
      </c>
      <c r="M374" s="19" t="str">
        <f>IF(A374&gt;0,K374*'Step Up Feature'!$H$16*30/360,"")</f>
        <v/>
      </c>
      <c r="N374" s="16">
        <f>IF(COUNT($A$23:A373)&gt;='Step Up Feature'!$C$8,0,'Step Up Feature'!A373+1)</f>
        <v>0</v>
      </c>
      <c r="O374" s="17" t="str">
        <f t="shared" si="40"/>
        <v/>
      </c>
      <c r="P374" s="17" t="str">
        <f t="shared" si="41"/>
        <v/>
      </c>
      <c r="Q374" s="19" t="str">
        <f t="shared" si="36"/>
        <v/>
      </c>
      <c r="R374" s="16"/>
    </row>
    <row r="375" spans="1:18" x14ac:dyDescent="0.25">
      <c r="A375" s="5">
        <f>IF(COUNT($A$23:A374)&gt;='Step Up Feature'!$C$8,0,'Step Up Feature'!A374+1)</f>
        <v>0</v>
      </c>
      <c r="B375" s="15"/>
      <c r="C375" s="17" t="str">
        <f t="shared" si="37"/>
        <v/>
      </c>
      <c r="D375" s="17" t="str">
        <f>IF(A375&gt;0,'Step Up Feature'!$C$13,"")</f>
        <v/>
      </c>
      <c r="E375" s="17" t="str">
        <f>IF(A375&gt;0,C375*'Step Up Feature'!$C$10*30/360,"")</f>
        <v/>
      </c>
      <c r="F375" s="16"/>
      <c r="G375" s="17" t="str">
        <f t="shared" si="38"/>
        <v/>
      </c>
      <c r="H375" s="17" t="str">
        <f>IF(A375&gt;0,'Step Up Feature'!$D$13,"")</f>
        <v/>
      </c>
      <c r="I375" s="17" t="str">
        <f>IF(A375&gt;0,G375*'Step Up Feature'!$C$10*30/360,"")</f>
        <v/>
      </c>
      <c r="J375" s="16"/>
      <c r="K375" s="17" t="str">
        <f t="shared" si="39"/>
        <v/>
      </c>
      <c r="L375" s="17" t="str">
        <f t="shared" si="35"/>
        <v/>
      </c>
      <c r="M375" s="19" t="str">
        <f>IF(A375&gt;0,K375*'Step Up Feature'!$H$16*30/360,"")</f>
        <v/>
      </c>
      <c r="N375" s="16">
        <f>IF(COUNT($A$23:A374)&gt;='Step Up Feature'!$C$8,0,'Step Up Feature'!A374+1)</f>
        <v>0</v>
      </c>
      <c r="O375" s="17" t="str">
        <f t="shared" si="40"/>
        <v/>
      </c>
      <c r="P375" s="17" t="str">
        <f t="shared" si="41"/>
        <v/>
      </c>
      <c r="Q375" s="19" t="str">
        <f t="shared" si="36"/>
        <v/>
      </c>
      <c r="R375" s="16"/>
    </row>
    <row r="376" spans="1:18" x14ac:dyDescent="0.25">
      <c r="A376" s="5">
        <f>IF(COUNT($A$23:A375)&gt;='Step Up Feature'!$C$8,0,'Step Up Feature'!A375+1)</f>
        <v>0</v>
      </c>
      <c r="B376" s="15"/>
      <c r="C376" s="17" t="str">
        <f t="shared" si="37"/>
        <v/>
      </c>
      <c r="D376" s="17" t="str">
        <f>IF(A376&gt;0,'Step Up Feature'!$C$13,"")</f>
        <v/>
      </c>
      <c r="E376" s="17" t="str">
        <f>IF(A376&gt;0,C376*'Step Up Feature'!$C$10*30/360,"")</f>
        <v/>
      </c>
      <c r="F376" s="16"/>
      <c r="G376" s="17" t="str">
        <f t="shared" si="38"/>
        <v/>
      </c>
      <c r="H376" s="17" t="str">
        <f>IF(A376&gt;0,'Step Up Feature'!$D$13,"")</f>
        <v/>
      </c>
      <c r="I376" s="17" t="str">
        <f>IF(A376&gt;0,G376*'Step Up Feature'!$C$10*30/360,"")</f>
        <v/>
      </c>
      <c r="J376" s="16"/>
      <c r="K376" s="17" t="str">
        <f t="shared" si="39"/>
        <v/>
      </c>
      <c r="L376" s="17" t="str">
        <f t="shared" si="35"/>
        <v/>
      </c>
      <c r="M376" s="19" t="str">
        <f>IF(A376&gt;0,K376*'Step Up Feature'!$H$16*30/360,"")</f>
        <v/>
      </c>
      <c r="N376" s="16">
        <f>IF(COUNT($A$23:A375)&gt;='Step Up Feature'!$C$8,0,'Step Up Feature'!A375+1)</f>
        <v>0</v>
      </c>
      <c r="O376" s="17" t="str">
        <f t="shared" si="40"/>
        <v/>
      </c>
      <c r="P376" s="17" t="str">
        <f t="shared" si="41"/>
        <v/>
      </c>
      <c r="Q376" s="19" t="str">
        <f t="shared" si="36"/>
        <v/>
      </c>
      <c r="R376" s="16"/>
    </row>
    <row r="377" spans="1:18" x14ac:dyDescent="0.25">
      <c r="A377" s="5">
        <f>IF(COUNT($A$23:A376)&gt;='Step Up Feature'!$C$8,0,'Step Up Feature'!A376+1)</f>
        <v>0</v>
      </c>
      <c r="B377" s="15"/>
      <c r="C377" s="17" t="str">
        <f t="shared" si="37"/>
        <v/>
      </c>
      <c r="D377" s="17" t="str">
        <f>IF(A377&gt;0,'Step Up Feature'!$C$13,"")</f>
        <v/>
      </c>
      <c r="E377" s="17" t="str">
        <f>IF(A377&gt;0,C377*'Step Up Feature'!$C$10*30/360,"")</f>
        <v/>
      </c>
      <c r="F377" s="16"/>
      <c r="G377" s="17" t="str">
        <f t="shared" si="38"/>
        <v/>
      </c>
      <c r="H377" s="17" t="str">
        <f>IF(A377&gt;0,'Step Up Feature'!$D$13,"")</f>
        <v/>
      </c>
      <c r="I377" s="17" t="str">
        <f>IF(A377&gt;0,G377*'Step Up Feature'!$C$10*30/360,"")</f>
        <v/>
      </c>
      <c r="J377" s="16"/>
      <c r="K377" s="17" t="str">
        <f t="shared" si="39"/>
        <v/>
      </c>
      <c r="L377" s="17" t="str">
        <f t="shared" si="35"/>
        <v/>
      </c>
      <c r="M377" s="19" t="str">
        <f>IF(A377&gt;0,K377*'Step Up Feature'!$H$16*30/360,"")</f>
        <v/>
      </c>
      <c r="N377" s="16">
        <f>IF(COUNT($A$23:A376)&gt;='Step Up Feature'!$C$8,0,'Step Up Feature'!A376+1)</f>
        <v>0</v>
      </c>
      <c r="O377" s="17" t="str">
        <f t="shared" si="40"/>
        <v/>
      </c>
      <c r="P377" s="17" t="str">
        <f t="shared" si="41"/>
        <v/>
      </c>
      <c r="Q377" s="19" t="str">
        <f t="shared" si="36"/>
        <v/>
      </c>
      <c r="R377" s="16"/>
    </row>
    <row r="378" spans="1:18" x14ac:dyDescent="0.25">
      <c r="A378" s="5">
        <f>IF(COUNT($A$23:A377)&gt;='Step Up Feature'!$C$8,0,'Step Up Feature'!A377+1)</f>
        <v>0</v>
      </c>
      <c r="B378" s="15"/>
      <c r="C378" s="17" t="str">
        <f t="shared" si="37"/>
        <v/>
      </c>
      <c r="D378" s="17" t="str">
        <f>IF(A378&gt;0,'Step Up Feature'!$C$13,"")</f>
        <v/>
      </c>
      <c r="E378" s="17" t="str">
        <f>IF(A378&gt;0,C378*'Step Up Feature'!$C$10*30/360,"")</f>
        <v/>
      </c>
      <c r="F378" s="16"/>
      <c r="G378" s="17" t="str">
        <f t="shared" si="38"/>
        <v/>
      </c>
      <c r="H378" s="17" t="str">
        <f>IF(A378&gt;0,'Step Up Feature'!$D$13,"")</f>
        <v/>
      </c>
      <c r="I378" s="17" t="str">
        <f>IF(A378&gt;0,G378*'Step Up Feature'!$C$10*30/360,"")</f>
        <v/>
      </c>
      <c r="J378" s="16"/>
      <c r="K378" s="17" t="str">
        <f t="shared" si="39"/>
        <v/>
      </c>
      <c r="L378" s="17" t="str">
        <f t="shared" si="35"/>
        <v/>
      </c>
      <c r="M378" s="19" t="str">
        <f>IF(A378&gt;0,K378*'Step Up Feature'!$H$16*30/360,"")</f>
        <v/>
      </c>
      <c r="N378" s="16">
        <f>IF(COUNT($A$23:A377)&gt;='Step Up Feature'!$C$8,0,'Step Up Feature'!A377+1)</f>
        <v>0</v>
      </c>
      <c r="O378" s="17" t="str">
        <f t="shared" si="40"/>
        <v/>
      </c>
      <c r="P378" s="17" t="str">
        <f t="shared" si="41"/>
        <v/>
      </c>
      <c r="Q378" s="19" t="str">
        <f t="shared" si="36"/>
        <v/>
      </c>
      <c r="R378" s="16"/>
    </row>
    <row r="379" spans="1:18" x14ac:dyDescent="0.25">
      <c r="A379" s="5">
        <f>IF(COUNT($A$23:A378)&gt;='Step Up Feature'!$C$8,0,'Step Up Feature'!A378+1)</f>
        <v>0</v>
      </c>
      <c r="B379" s="15"/>
      <c r="C379" s="17" t="str">
        <f t="shared" si="37"/>
        <v/>
      </c>
      <c r="D379" s="17" t="str">
        <f>IF(A379&gt;0,'Step Up Feature'!$C$13,"")</f>
        <v/>
      </c>
      <c r="E379" s="17" t="str">
        <f>IF(A379&gt;0,C379*'Step Up Feature'!$C$10*30/360,"")</f>
        <v/>
      </c>
      <c r="F379" s="16"/>
      <c r="G379" s="17" t="str">
        <f t="shared" si="38"/>
        <v/>
      </c>
      <c r="H379" s="17" t="str">
        <f>IF(A379&gt;0,'Step Up Feature'!$D$13,"")</f>
        <v/>
      </c>
      <c r="I379" s="17" t="str">
        <f>IF(A379&gt;0,G379*'Step Up Feature'!$C$10*30/360,"")</f>
        <v/>
      </c>
      <c r="J379" s="16"/>
      <c r="K379" s="17" t="str">
        <f t="shared" si="39"/>
        <v/>
      </c>
      <c r="L379" s="17" t="str">
        <f t="shared" si="35"/>
        <v/>
      </c>
      <c r="M379" s="19" t="str">
        <f>IF(A379&gt;0,K379*'Step Up Feature'!$H$16*30/360,"")</f>
        <v/>
      </c>
      <c r="N379" s="16">
        <f>IF(COUNT($A$23:A378)&gt;='Step Up Feature'!$C$8,0,'Step Up Feature'!A378+1)</f>
        <v>0</v>
      </c>
      <c r="O379" s="17" t="str">
        <f t="shared" si="40"/>
        <v/>
      </c>
      <c r="P379" s="17" t="str">
        <f t="shared" si="41"/>
        <v/>
      </c>
      <c r="Q379" s="19" t="str">
        <f t="shared" si="36"/>
        <v/>
      </c>
      <c r="R379" s="16"/>
    </row>
    <row r="380" spans="1:18" x14ac:dyDescent="0.25">
      <c r="A380" s="5">
        <f>IF(COUNT($A$23:A379)&gt;='Step Up Feature'!$C$8,0,'Step Up Feature'!A379+1)</f>
        <v>0</v>
      </c>
      <c r="B380" s="15"/>
      <c r="C380" s="17" t="str">
        <f t="shared" si="37"/>
        <v/>
      </c>
      <c r="D380" s="17" t="str">
        <f>IF(A380&gt;0,'Step Up Feature'!$C$13,"")</f>
        <v/>
      </c>
      <c r="E380" s="17" t="str">
        <f>IF(A380&gt;0,C380*'Step Up Feature'!$C$10*30/360,"")</f>
        <v/>
      </c>
      <c r="F380" s="16"/>
      <c r="G380" s="17" t="str">
        <f t="shared" si="38"/>
        <v/>
      </c>
      <c r="H380" s="17" t="str">
        <f>IF(A380&gt;0,'Step Up Feature'!$D$13,"")</f>
        <v/>
      </c>
      <c r="I380" s="17" t="str">
        <f>IF(A380&gt;0,G380*'Step Up Feature'!$C$10*30/360,"")</f>
        <v/>
      </c>
      <c r="J380" s="16"/>
      <c r="K380" s="17" t="str">
        <f t="shared" si="39"/>
        <v/>
      </c>
      <c r="L380" s="17" t="str">
        <f t="shared" si="35"/>
        <v/>
      </c>
      <c r="M380" s="19" t="str">
        <f>IF(A380&gt;0,K380*'Step Up Feature'!$H$16*30/360,"")</f>
        <v/>
      </c>
      <c r="N380" s="16">
        <f>IF(COUNT($A$23:A379)&gt;='Step Up Feature'!$C$8,0,'Step Up Feature'!A379+1)</f>
        <v>0</v>
      </c>
      <c r="O380" s="17" t="str">
        <f t="shared" si="40"/>
        <v/>
      </c>
      <c r="P380" s="17" t="str">
        <f t="shared" si="41"/>
        <v/>
      </c>
      <c r="Q380" s="19" t="str">
        <f t="shared" si="36"/>
        <v/>
      </c>
      <c r="R380" s="16"/>
    </row>
    <row r="381" spans="1:18" x14ac:dyDescent="0.25">
      <c r="A381" s="5">
        <f>IF(COUNT($A$23:A380)&gt;='Step Up Feature'!$C$8,0,'Step Up Feature'!A380+1)</f>
        <v>0</v>
      </c>
      <c r="B381" s="15"/>
      <c r="C381" s="17" t="str">
        <f t="shared" si="37"/>
        <v/>
      </c>
      <c r="D381" s="17" t="str">
        <f>IF(A381&gt;0,'Step Up Feature'!$C$13,"")</f>
        <v/>
      </c>
      <c r="E381" s="17" t="str">
        <f>IF(A381&gt;0,C381*'Step Up Feature'!$C$10*30/360,"")</f>
        <v/>
      </c>
      <c r="F381" s="16"/>
      <c r="G381" s="17" t="str">
        <f t="shared" si="38"/>
        <v/>
      </c>
      <c r="H381" s="17" t="str">
        <f>IF(A381&gt;0,'Step Up Feature'!$D$13,"")</f>
        <v/>
      </c>
      <c r="I381" s="17" t="str">
        <f>IF(A381&gt;0,G381*'Step Up Feature'!$C$10*30/360,"")</f>
        <v/>
      </c>
      <c r="J381" s="16"/>
      <c r="K381" s="17" t="str">
        <f t="shared" si="39"/>
        <v/>
      </c>
      <c r="L381" s="17" t="str">
        <f t="shared" si="35"/>
        <v/>
      </c>
      <c r="M381" s="19" t="str">
        <f>IF(A381&gt;0,K381*'Step Up Feature'!$H$16*30/360,"")</f>
        <v/>
      </c>
      <c r="N381" s="16">
        <f>IF(COUNT($A$23:A380)&gt;='Step Up Feature'!$C$8,0,'Step Up Feature'!A380+1)</f>
        <v>0</v>
      </c>
      <c r="O381" s="17" t="str">
        <f t="shared" si="40"/>
        <v/>
      </c>
      <c r="P381" s="17" t="str">
        <f t="shared" si="41"/>
        <v/>
      </c>
      <c r="Q381" s="19" t="str">
        <f t="shared" si="36"/>
        <v/>
      </c>
      <c r="R381" s="16"/>
    </row>
    <row r="382" spans="1:18" x14ac:dyDescent="0.25">
      <c r="A382" s="5">
        <f>IF(COUNT($A$23:A381)&gt;='Step Up Feature'!$C$8,0,'Step Up Feature'!A381+1)</f>
        <v>0</v>
      </c>
      <c r="B382" s="15"/>
      <c r="C382" s="17" t="str">
        <f t="shared" si="37"/>
        <v/>
      </c>
      <c r="D382" s="17" t="str">
        <f>IF(A382&gt;0,'Step Up Feature'!$C$13,"")</f>
        <v/>
      </c>
      <c r="E382" s="17" t="str">
        <f>IF(A382&gt;0,C382*'Step Up Feature'!$C$10*30/360,"")</f>
        <v/>
      </c>
      <c r="F382" s="16"/>
      <c r="G382" s="17" t="str">
        <f t="shared" si="38"/>
        <v/>
      </c>
      <c r="H382" s="17" t="str">
        <f>IF(A382&gt;0,'Step Up Feature'!$D$13,"")</f>
        <v/>
      </c>
      <c r="I382" s="17" t="str">
        <f>IF(A382&gt;0,G382*'Step Up Feature'!$C$10*30/360,"")</f>
        <v/>
      </c>
      <c r="J382" s="16"/>
      <c r="K382" s="17" t="str">
        <f t="shared" si="39"/>
        <v/>
      </c>
      <c r="L382" s="17" t="str">
        <f t="shared" si="35"/>
        <v/>
      </c>
      <c r="M382" s="19" t="str">
        <f>IF(A382&gt;0,K382*'Step Up Feature'!$H$16*30/360,"")</f>
        <v/>
      </c>
      <c r="N382" s="16">
        <f>IF(COUNT($A$23:A381)&gt;='Step Up Feature'!$C$8,0,'Step Up Feature'!A381+1)</f>
        <v>0</v>
      </c>
      <c r="O382" s="17" t="str">
        <f t="shared" si="40"/>
        <v/>
      </c>
      <c r="P382" s="17" t="str">
        <f t="shared" si="41"/>
        <v/>
      </c>
      <c r="Q382" s="19" t="str">
        <f t="shared" si="36"/>
        <v/>
      </c>
      <c r="R382" s="16"/>
    </row>
    <row r="383" spans="1:18" x14ac:dyDescent="0.25">
      <c r="A383" s="5">
        <f>IF(COUNT($A$23:A382)&gt;='Step Up Feature'!$C$8,0,'Step Up Feature'!A382+1)</f>
        <v>0</v>
      </c>
      <c r="B383" s="15"/>
      <c r="C383" s="17" t="str">
        <f t="shared" si="37"/>
        <v/>
      </c>
      <c r="D383" s="17" t="str">
        <f>IF(A383&gt;0,'Step Up Feature'!$C$13,"")</f>
        <v/>
      </c>
      <c r="E383" s="17" t="str">
        <f>IF(A383&gt;0,C383*'Step Up Feature'!$C$10*30/360,"")</f>
        <v/>
      </c>
      <c r="F383" s="16"/>
      <c r="G383" s="17" t="str">
        <f t="shared" si="38"/>
        <v/>
      </c>
      <c r="H383" s="17" t="str">
        <f>IF(A383&gt;0,'Step Up Feature'!$D$13,"")</f>
        <v/>
      </c>
      <c r="I383" s="17" t="str">
        <f>IF(A383&gt;0,G383*'Step Up Feature'!$C$10*30/360,"")</f>
        <v/>
      </c>
      <c r="J383" s="16"/>
      <c r="K383" s="17" t="str">
        <f t="shared" si="39"/>
        <v/>
      </c>
      <c r="L383" s="17" t="str">
        <f t="shared" si="35"/>
        <v/>
      </c>
      <c r="M383" s="19" t="str">
        <f>IF(A383&gt;0,K383*'Step Up Feature'!$H$16*30/360,"")</f>
        <v/>
      </c>
      <c r="N383" s="16">
        <f>IF(COUNT($A$23:A382)&gt;='Step Up Feature'!$C$8,0,'Step Up Feature'!A382+1)</f>
        <v>0</v>
      </c>
      <c r="O383" s="17" t="str">
        <f t="shared" si="40"/>
        <v/>
      </c>
      <c r="P383" s="17" t="str">
        <f t="shared" si="41"/>
        <v/>
      </c>
      <c r="Q383" s="19" t="str">
        <f t="shared" si="36"/>
        <v/>
      </c>
      <c r="R383" s="16"/>
    </row>
    <row r="384" spans="1:18" x14ac:dyDescent="0.25">
      <c r="A384" s="5">
        <f>IF(COUNT($A$23:A383)&gt;='Step Up Feature'!$C$8,0,'Step Up Feature'!A383+1)</f>
        <v>0</v>
      </c>
      <c r="B384" s="15"/>
      <c r="C384" s="17" t="str">
        <f t="shared" si="37"/>
        <v/>
      </c>
      <c r="D384" s="17" t="str">
        <f>IF(A384&gt;0,'Step Up Feature'!$C$13,"")</f>
        <v/>
      </c>
      <c r="E384" s="17" t="str">
        <f>IF(A384&gt;0,C384*'Step Up Feature'!$C$10*30/360,"")</f>
        <v/>
      </c>
      <c r="F384" s="16"/>
      <c r="G384" s="17" t="str">
        <f t="shared" si="38"/>
        <v/>
      </c>
      <c r="H384" s="17" t="str">
        <f>IF(A384&gt;0,'Step Up Feature'!$D$13,"")</f>
        <v/>
      </c>
      <c r="I384" s="17" t="str">
        <f>IF(A384&gt;0,G384*'Step Up Feature'!$C$10*30/360,"")</f>
        <v/>
      </c>
      <c r="J384" s="16"/>
      <c r="K384" s="17" t="str">
        <f t="shared" si="39"/>
        <v/>
      </c>
      <c r="L384" s="17" t="str">
        <f t="shared" si="35"/>
        <v/>
      </c>
      <c r="M384" s="19" t="str">
        <f>IF(A384&gt;0,K384*'Step Up Feature'!$H$16*30/360,"")</f>
        <v/>
      </c>
      <c r="N384" s="16">
        <f>IF(COUNT($A$23:A383)&gt;='Step Up Feature'!$C$8,0,'Step Up Feature'!A383+1)</f>
        <v>0</v>
      </c>
      <c r="O384" s="17" t="str">
        <f t="shared" si="40"/>
        <v/>
      </c>
      <c r="P384" s="17" t="str">
        <f t="shared" si="41"/>
        <v/>
      </c>
      <c r="Q384" s="19" t="str">
        <f t="shared" si="36"/>
        <v/>
      </c>
      <c r="R384" s="16"/>
    </row>
    <row r="385" spans="1:18" x14ac:dyDescent="0.25">
      <c r="A385" s="5">
        <f>IF(COUNT($A$23:A384)&gt;='Step Up Feature'!$C$8,0,'Step Up Feature'!A384+1)</f>
        <v>0</v>
      </c>
      <c r="B385" s="15"/>
      <c r="C385" s="17" t="str">
        <f t="shared" si="37"/>
        <v/>
      </c>
      <c r="D385" s="17" t="str">
        <f>IF(A385&gt;0,'Step Up Feature'!$C$13,"")</f>
        <v/>
      </c>
      <c r="E385" s="17" t="str">
        <f>IF(A385&gt;0,C385*'Step Up Feature'!$C$10*30/360,"")</f>
        <v/>
      </c>
      <c r="F385" s="16"/>
      <c r="G385" s="17" t="str">
        <f t="shared" si="38"/>
        <v/>
      </c>
      <c r="H385" s="17" t="str">
        <f>IF(A385&gt;0,'Step Up Feature'!$D$13,"")</f>
        <v/>
      </c>
      <c r="I385" s="17" t="str">
        <f>IF(A385&gt;0,G385*'Step Up Feature'!$C$10*30/360,"")</f>
        <v/>
      </c>
      <c r="J385" s="16"/>
      <c r="K385" s="17" t="str">
        <f t="shared" si="39"/>
        <v/>
      </c>
      <c r="L385" s="17" t="str">
        <f t="shared" si="35"/>
        <v/>
      </c>
      <c r="M385" s="19" t="str">
        <f>IF(A385&gt;0,K385*'Step Up Feature'!$H$16*30/360,"")</f>
        <v/>
      </c>
      <c r="N385" s="16">
        <f>IF(COUNT($A$23:A384)&gt;='Step Up Feature'!$C$8,0,'Step Up Feature'!A384+1)</f>
        <v>0</v>
      </c>
      <c r="O385" s="17" t="str">
        <f t="shared" si="40"/>
        <v/>
      </c>
      <c r="P385" s="17" t="str">
        <f t="shared" si="41"/>
        <v/>
      </c>
      <c r="Q385" s="19" t="str">
        <f t="shared" si="36"/>
        <v/>
      </c>
      <c r="R385" s="16"/>
    </row>
    <row r="386" spans="1:18" x14ac:dyDescent="0.25">
      <c r="A386" s="5">
        <f>IF(COUNT($A$23:A385)&gt;='Step Up Feature'!$C$8,0,'Step Up Feature'!A385+1)</f>
        <v>0</v>
      </c>
      <c r="B386" s="15"/>
      <c r="C386" s="17" t="str">
        <f t="shared" si="37"/>
        <v/>
      </c>
      <c r="D386" s="17" t="str">
        <f>IF(A386&gt;0,'Step Up Feature'!$C$13,"")</f>
        <v/>
      </c>
      <c r="E386" s="17" t="str">
        <f>IF(A386&gt;0,C386*'Step Up Feature'!$C$10*30/360,"")</f>
        <v/>
      </c>
      <c r="F386" s="16"/>
      <c r="G386" s="17" t="str">
        <f t="shared" si="38"/>
        <v/>
      </c>
      <c r="H386" s="17" t="str">
        <f>IF(A386&gt;0,'Step Up Feature'!$D$13,"")</f>
        <v/>
      </c>
      <c r="I386" s="17" t="str">
        <f>IF(A386&gt;0,G386*'Step Up Feature'!$C$10*30/360,"")</f>
        <v/>
      </c>
      <c r="J386" s="16"/>
      <c r="K386" s="17" t="str">
        <f t="shared" si="39"/>
        <v/>
      </c>
      <c r="L386" s="17" t="str">
        <f t="shared" si="35"/>
        <v/>
      </c>
      <c r="M386" s="19" t="str">
        <f>IF(A386&gt;0,K386*'Step Up Feature'!$H$16*30/360,"")</f>
        <v/>
      </c>
      <c r="N386" s="16">
        <f>IF(COUNT($A$23:A385)&gt;='Step Up Feature'!$C$8,0,'Step Up Feature'!A385+1)</f>
        <v>0</v>
      </c>
      <c r="O386" s="17" t="str">
        <f t="shared" si="40"/>
        <v/>
      </c>
      <c r="P386" s="17" t="str">
        <f t="shared" si="41"/>
        <v/>
      </c>
      <c r="Q386" s="19" t="str">
        <f t="shared" si="36"/>
        <v/>
      </c>
      <c r="R386" s="16"/>
    </row>
    <row r="387" spans="1:18" x14ac:dyDescent="0.25">
      <c r="A387" s="5">
        <f>IF(COUNT($A$23:A386)&gt;='Step Up Feature'!$C$8,0,'Step Up Feature'!A386+1)</f>
        <v>0</v>
      </c>
      <c r="B387" s="15"/>
      <c r="C387" s="17" t="str">
        <f t="shared" si="37"/>
        <v/>
      </c>
      <c r="D387" s="17" t="str">
        <f>IF(A387&gt;0,'Step Up Feature'!$C$13,"")</f>
        <v/>
      </c>
      <c r="E387" s="17" t="str">
        <f>IF(A387&gt;0,C387*'Step Up Feature'!$C$10*30/360,"")</f>
        <v/>
      </c>
      <c r="F387" s="16"/>
      <c r="G387" s="17" t="str">
        <f t="shared" si="38"/>
        <v/>
      </c>
      <c r="H387" s="17" t="str">
        <f>IF(A387&gt;0,'Step Up Feature'!$D$13,"")</f>
        <v/>
      </c>
      <c r="I387" s="17" t="str">
        <f>IF(A387&gt;0,G387*'Step Up Feature'!$C$10*30/360,"")</f>
        <v/>
      </c>
      <c r="J387" s="16"/>
      <c r="K387" s="17" t="str">
        <f t="shared" si="39"/>
        <v/>
      </c>
      <c r="L387" s="17" t="str">
        <f t="shared" si="35"/>
        <v/>
      </c>
      <c r="M387" s="19" t="str">
        <f>IF(A387&gt;0,K387*'Step Up Feature'!$H$16*30/360,"")</f>
        <v/>
      </c>
      <c r="N387" s="16">
        <f>IF(COUNT($A$23:A386)&gt;='Step Up Feature'!$C$8,0,'Step Up Feature'!A386+1)</f>
        <v>0</v>
      </c>
      <c r="O387" s="17" t="str">
        <f t="shared" si="40"/>
        <v/>
      </c>
      <c r="P387" s="17" t="str">
        <f t="shared" si="41"/>
        <v/>
      </c>
      <c r="Q387" s="19" t="str">
        <f t="shared" si="36"/>
        <v/>
      </c>
      <c r="R387" s="16"/>
    </row>
    <row r="388" spans="1:18" x14ac:dyDescent="0.25">
      <c r="A388" s="5">
        <f>IF(COUNT($A$23:A387)&gt;='Step Up Feature'!$C$8,0,'Step Up Feature'!A387+1)</f>
        <v>0</v>
      </c>
      <c r="B388" s="15"/>
      <c r="C388" s="17" t="str">
        <f t="shared" si="37"/>
        <v/>
      </c>
      <c r="D388" s="17" t="str">
        <f>IF(A388&gt;0,'Step Up Feature'!$C$13,"")</f>
        <v/>
      </c>
      <c r="E388" s="17" t="str">
        <f>IF(A388&gt;0,C388*'Step Up Feature'!$C$10*30/360,"")</f>
        <v/>
      </c>
      <c r="F388" s="16"/>
      <c r="G388" s="17" t="str">
        <f t="shared" si="38"/>
        <v/>
      </c>
      <c r="H388" s="17" t="str">
        <f>IF(A388&gt;0,'Step Up Feature'!$D$13,"")</f>
        <v/>
      </c>
      <c r="I388" s="17" t="str">
        <f>IF(A388&gt;0,G388*'Step Up Feature'!$C$10*30/360,"")</f>
        <v/>
      </c>
      <c r="J388" s="16"/>
      <c r="K388" s="17" t="str">
        <f t="shared" si="39"/>
        <v/>
      </c>
      <c r="L388" s="17" t="str">
        <f t="shared" si="35"/>
        <v/>
      </c>
      <c r="M388" s="19" t="str">
        <f>IF(A388&gt;0,K388*'Step Up Feature'!$H$16*30/360,"")</f>
        <v/>
      </c>
      <c r="N388" s="16">
        <f>IF(COUNT($A$23:A387)&gt;='Step Up Feature'!$C$8,0,'Step Up Feature'!A387+1)</f>
        <v>0</v>
      </c>
      <c r="O388" s="17" t="str">
        <f t="shared" si="40"/>
        <v/>
      </c>
      <c r="P388" s="17" t="str">
        <f t="shared" si="41"/>
        <v/>
      </c>
      <c r="Q388" s="19" t="str">
        <f t="shared" si="36"/>
        <v/>
      </c>
      <c r="R388" s="16"/>
    </row>
    <row r="389" spans="1:18" x14ac:dyDescent="0.25">
      <c r="A389" s="5">
        <f>IF(COUNT($A$23:A388)&gt;='Step Up Feature'!$C$8,0,'Step Up Feature'!A388+1)</f>
        <v>0</v>
      </c>
      <c r="B389" s="15"/>
      <c r="C389" s="17" t="str">
        <f t="shared" si="37"/>
        <v/>
      </c>
      <c r="D389" s="17" t="str">
        <f>IF(A389&gt;0,'Step Up Feature'!$C$13,"")</f>
        <v/>
      </c>
      <c r="E389" s="17" t="str">
        <f>IF(A389&gt;0,C389*'Step Up Feature'!$C$10*30/360,"")</f>
        <v/>
      </c>
      <c r="F389" s="16"/>
      <c r="G389" s="17" t="str">
        <f t="shared" si="38"/>
        <v/>
      </c>
      <c r="H389" s="17" t="str">
        <f>IF(A389&gt;0,'Step Up Feature'!$D$13,"")</f>
        <v/>
      </c>
      <c r="I389" s="17" t="str">
        <f>IF(A389&gt;0,G389*'Step Up Feature'!$C$10*30/360,"")</f>
        <v/>
      </c>
      <c r="J389" s="16"/>
      <c r="K389" s="17" t="str">
        <f t="shared" si="39"/>
        <v/>
      </c>
      <c r="L389" s="17" t="str">
        <f t="shared" si="35"/>
        <v/>
      </c>
      <c r="M389" s="19" t="str">
        <f>IF(A389&gt;0,K389*'Step Up Feature'!$H$16*30/360,"")</f>
        <v/>
      </c>
      <c r="N389" s="16">
        <f>IF(COUNT($A$23:A388)&gt;='Step Up Feature'!$C$8,0,'Step Up Feature'!A388+1)</f>
        <v>0</v>
      </c>
      <c r="O389" s="17" t="str">
        <f t="shared" si="40"/>
        <v/>
      </c>
      <c r="P389" s="17" t="str">
        <f t="shared" si="41"/>
        <v/>
      </c>
      <c r="Q389" s="19" t="str">
        <f t="shared" si="36"/>
        <v/>
      </c>
      <c r="R389" s="16"/>
    </row>
    <row r="390" spans="1:18" x14ac:dyDescent="0.25">
      <c r="A390" s="5">
        <f>IF(COUNT($A$23:A389)&gt;='Step Up Feature'!$C$8,0,'Step Up Feature'!A389+1)</f>
        <v>0</v>
      </c>
      <c r="B390" s="15"/>
      <c r="C390" s="17" t="str">
        <f t="shared" si="37"/>
        <v/>
      </c>
      <c r="D390" s="17" t="str">
        <f>IF(A390&gt;0,'Step Up Feature'!$C$13,"")</f>
        <v/>
      </c>
      <c r="E390" s="17" t="str">
        <f>IF(A390&gt;0,C390*'Step Up Feature'!$C$10*30/360,"")</f>
        <v/>
      </c>
      <c r="F390" s="16"/>
      <c r="G390" s="17" t="str">
        <f t="shared" si="38"/>
        <v/>
      </c>
      <c r="H390" s="17" t="str">
        <f>IF(A390&gt;0,'Step Up Feature'!$D$13,"")</f>
        <v/>
      </c>
      <c r="I390" s="17" t="str">
        <f>IF(A390&gt;0,G390*'Step Up Feature'!$C$10*30/360,"")</f>
        <v/>
      </c>
      <c r="J390" s="16"/>
      <c r="K390" s="17" t="str">
        <f t="shared" si="39"/>
        <v/>
      </c>
      <c r="L390" s="17" t="str">
        <f t="shared" si="35"/>
        <v/>
      </c>
      <c r="M390" s="19" t="str">
        <f>IF(A390&gt;0,K390*'Step Up Feature'!$H$16*30/360,"")</f>
        <v/>
      </c>
      <c r="N390" s="16">
        <f>IF(COUNT($A$23:A389)&gt;='Step Up Feature'!$C$8,0,'Step Up Feature'!A389+1)</f>
        <v>0</v>
      </c>
      <c r="O390" s="17" t="str">
        <f t="shared" si="40"/>
        <v/>
      </c>
      <c r="P390" s="17" t="str">
        <f t="shared" si="41"/>
        <v/>
      </c>
      <c r="Q390" s="19" t="str">
        <f t="shared" si="36"/>
        <v/>
      </c>
      <c r="R390" s="16"/>
    </row>
    <row r="391" spans="1:18" x14ac:dyDescent="0.25">
      <c r="A391" s="5">
        <f>IF(COUNT($A$23:A390)&gt;='Step Up Feature'!$C$8,0,'Step Up Feature'!A390+1)</f>
        <v>0</v>
      </c>
      <c r="B391" s="15"/>
      <c r="C391" s="17" t="str">
        <f t="shared" si="37"/>
        <v/>
      </c>
      <c r="D391" s="17" t="str">
        <f>IF(A391&gt;0,'Step Up Feature'!$C$13,"")</f>
        <v/>
      </c>
      <c r="E391" s="17" t="str">
        <f>IF(A391&gt;0,C391*'Step Up Feature'!$C$10*30/360,"")</f>
        <v/>
      </c>
      <c r="F391" s="16"/>
      <c r="G391" s="17" t="str">
        <f t="shared" si="38"/>
        <v/>
      </c>
      <c r="H391" s="17" t="str">
        <f>IF(A391&gt;0,'Step Up Feature'!$D$13,"")</f>
        <v/>
      </c>
      <c r="I391" s="17" t="str">
        <f>IF(A391&gt;0,G391*'Step Up Feature'!$C$10*30/360,"")</f>
        <v/>
      </c>
      <c r="J391" s="16"/>
      <c r="K391" s="17" t="str">
        <f t="shared" si="39"/>
        <v/>
      </c>
      <c r="L391" s="17" t="str">
        <f t="shared" si="35"/>
        <v/>
      </c>
      <c r="M391" s="19" t="str">
        <f>IF(A391&gt;0,K391*'Step Up Feature'!$H$16*30/360,"")</f>
        <v/>
      </c>
      <c r="N391" s="16">
        <f>IF(COUNT($A$23:A390)&gt;='Step Up Feature'!$C$8,0,'Step Up Feature'!A390+1)</f>
        <v>0</v>
      </c>
      <c r="O391" s="17" t="str">
        <f t="shared" si="40"/>
        <v/>
      </c>
      <c r="P391" s="17" t="str">
        <f t="shared" si="41"/>
        <v/>
      </c>
      <c r="Q391" s="19" t="str">
        <f t="shared" si="36"/>
        <v/>
      </c>
      <c r="R391" s="16"/>
    </row>
    <row r="392" spans="1:18" x14ac:dyDescent="0.25">
      <c r="A392" s="5">
        <f>IF(COUNT($A$23:A391)&gt;='Step Up Feature'!$C$8,0,'Step Up Feature'!A391+1)</f>
        <v>0</v>
      </c>
      <c r="B392" s="15"/>
      <c r="C392" s="17" t="str">
        <f t="shared" si="37"/>
        <v/>
      </c>
      <c r="D392" s="17" t="str">
        <f>IF(A392&gt;0,'Step Up Feature'!$C$13,"")</f>
        <v/>
      </c>
      <c r="E392" s="17" t="str">
        <f>IF(A392&gt;0,C392*'Step Up Feature'!$C$10*30/360,"")</f>
        <v/>
      </c>
      <c r="F392" s="16"/>
      <c r="G392" s="17" t="str">
        <f t="shared" si="38"/>
        <v/>
      </c>
      <c r="H392" s="17" t="str">
        <f>IF(A392&gt;0,'Step Up Feature'!$D$13,"")</f>
        <v/>
      </c>
      <c r="I392" s="17" t="str">
        <f>IF(A392&gt;0,G392*'Step Up Feature'!$C$10*30/360,"")</f>
        <v/>
      </c>
      <c r="J392" s="16"/>
      <c r="K392" s="17" t="str">
        <f t="shared" si="39"/>
        <v/>
      </c>
      <c r="L392" s="17" t="str">
        <f t="shared" si="35"/>
        <v/>
      </c>
      <c r="M392" s="19" t="str">
        <f>IF(A392&gt;0,K392*'Step Up Feature'!$H$16*30/360,"")</f>
        <v/>
      </c>
      <c r="N392" s="16">
        <f>IF(COUNT($A$23:A391)&gt;='Step Up Feature'!$C$8,0,'Step Up Feature'!A391+1)</f>
        <v>0</v>
      </c>
      <c r="O392" s="17" t="str">
        <f t="shared" si="40"/>
        <v/>
      </c>
      <c r="P392" s="17" t="str">
        <f t="shared" si="41"/>
        <v/>
      </c>
      <c r="Q392" s="19" t="str">
        <f t="shared" si="36"/>
        <v/>
      </c>
      <c r="R392" s="16"/>
    </row>
    <row r="393" spans="1:18" x14ac:dyDescent="0.25">
      <c r="A393" s="5">
        <f>IF(COUNT($A$23:A392)&gt;='Step Up Feature'!$C$8,0,'Step Up Feature'!A392+1)</f>
        <v>0</v>
      </c>
      <c r="B393" s="15"/>
      <c r="C393" s="17" t="str">
        <f t="shared" si="37"/>
        <v/>
      </c>
      <c r="D393" s="17" t="str">
        <f>IF(A393&gt;0,'Step Up Feature'!$C$13,"")</f>
        <v/>
      </c>
      <c r="E393" s="17" t="str">
        <f>IF(A393&gt;0,C393*'Step Up Feature'!$C$10*30/360,"")</f>
        <v/>
      </c>
      <c r="F393" s="16"/>
      <c r="G393" s="17" t="str">
        <f t="shared" si="38"/>
        <v/>
      </c>
      <c r="H393" s="17" t="str">
        <f>IF(A393&gt;0,'Step Up Feature'!$D$13,"")</f>
        <v/>
      </c>
      <c r="I393" s="17" t="str">
        <f>IF(A393&gt;0,G393*'Step Up Feature'!$C$10*30/360,"")</f>
        <v/>
      </c>
      <c r="J393" s="16"/>
      <c r="K393" s="17" t="str">
        <f t="shared" si="39"/>
        <v/>
      </c>
      <c r="L393" s="17" t="str">
        <f t="shared" si="35"/>
        <v/>
      </c>
      <c r="M393" s="19" t="str">
        <f>IF(A393&gt;0,K393*'Step Up Feature'!$H$16*30/360,"")</f>
        <v/>
      </c>
      <c r="N393" s="16">
        <f>IF(COUNT($A$23:A392)&gt;='Step Up Feature'!$C$8,0,'Step Up Feature'!A392+1)</f>
        <v>0</v>
      </c>
      <c r="O393" s="17" t="str">
        <f t="shared" si="40"/>
        <v/>
      </c>
      <c r="P393" s="17" t="str">
        <f t="shared" si="41"/>
        <v/>
      </c>
      <c r="Q393" s="19" t="str">
        <f t="shared" si="36"/>
        <v/>
      </c>
      <c r="R393" s="16"/>
    </row>
    <row r="394" spans="1:18" x14ac:dyDescent="0.25">
      <c r="A394" s="5">
        <f>IF(COUNT($A$23:A393)&gt;='Step Up Feature'!$C$8,0,'Step Up Feature'!A393+1)</f>
        <v>0</v>
      </c>
      <c r="B394" s="15"/>
      <c r="C394" s="17" t="str">
        <f t="shared" si="37"/>
        <v/>
      </c>
      <c r="D394" s="17" t="str">
        <f>IF(A394&gt;0,'Step Up Feature'!$C$13,"")</f>
        <v/>
      </c>
      <c r="E394" s="17" t="str">
        <f>IF(A394&gt;0,C394*'Step Up Feature'!$C$10*30/360,"")</f>
        <v/>
      </c>
      <c r="F394" s="16"/>
      <c r="G394" s="17" t="str">
        <f t="shared" si="38"/>
        <v/>
      </c>
      <c r="H394" s="17" t="str">
        <f>IF(A394&gt;0,'Step Up Feature'!$D$13,"")</f>
        <v/>
      </c>
      <c r="I394" s="17" t="str">
        <f>IF(A394&gt;0,G394*'Step Up Feature'!$C$10*30/360,"")</f>
        <v/>
      </c>
      <c r="J394" s="16"/>
      <c r="K394" s="17" t="str">
        <f t="shared" si="39"/>
        <v/>
      </c>
      <c r="L394" s="17" t="str">
        <f t="shared" si="35"/>
        <v/>
      </c>
      <c r="M394" s="19" t="str">
        <f>IF(A394&gt;0,K394*'Step Up Feature'!$H$16*30/360,"")</f>
        <v/>
      </c>
      <c r="N394" s="16">
        <f>IF(COUNT($A$23:A393)&gt;='Step Up Feature'!$C$8,0,'Step Up Feature'!A393+1)</f>
        <v>0</v>
      </c>
      <c r="O394" s="17" t="str">
        <f t="shared" si="40"/>
        <v/>
      </c>
      <c r="P394" s="17" t="str">
        <f t="shared" si="41"/>
        <v/>
      </c>
      <c r="Q394" s="19" t="str">
        <f t="shared" si="36"/>
        <v/>
      </c>
      <c r="R394" s="16"/>
    </row>
    <row r="395" spans="1:18" x14ac:dyDescent="0.25">
      <c r="A395" s="5">
        <f>IF(COUNT($A$23:A394)&gt;='Step Up Feature'!$C$8,0,'Step Up Feature'!A394+1)</f>
        <v>0</v>
      </c>
      <c r="B395" s="15"/>
      <c r="C395" s="17" t="str">
        <f t="shared" si="37"/>
        <v/>
      </c>
      <c r="D395" s="17" t="str">
        <f>IF(A395&gt;0,'Step Up Feature'!$C$13,"")</f>
        <v/>
      </c>
      <c r="E395" s="17" t="str">
        <f>IF(A395&gt;0,C395*'Step Up Feature'!$C$10*30/360,"")</f>
        <v/>
      </c>
      <c r="F395" s="16"/>
      <c r="G395" s="17" t="str">
        <f t="shared" si="38"/>
        <v/>
      </c>
      <c r="H395" s="17" t="str">
        <f>IF(A395&gt;0,'Step Up Feature'!$D$13,"")</f>
        <v/>
      </c>
      <c r="I395" s="17" t="str">
        <f>IF(A395&gt;0,G395*'Step Up Feature'!$C$10*30/360,"")</f>
        <v/>
      </c>
      <c r="J395" s="16"/>
      <c r="K395" s="17" t="str">
        <f t="shared" si="39"/>
        <v/>
      </c>
      <c r="L395" s="17" t="str">
        <f t="shared" si="35"/>
        <v/>
      </c>
      <c r="M395" s="19" t="str">
        <f>IF(A395&gt;0,K395*'Step Up Feature'!$H$16*30/360,"")</f>
        <v/>
      </c>
      <c r="N395" s="16">
        <f>IF(COUNT($A$23:A394)&gt;='Step Up Feature'!$C$8,0,'Step Up Feature'!A394+1)</f>
        <v>0</v>
      </c>
      <c r="O395" s="17" t="str">
        <f t="shared" si="40"/>
        <v/>
      </c>
      <c r="P395" s="17" t="str">
        <f t="shared" si="41"/>
        <v/>
      </c>
      <c r="Q395" s="19" t="str">
        <f t="shared" si="36"/>
        <v/>
      </c>
      <c r="R395" s="16"/>
    </row>
    <row r="396" spans="1:18" x14ac:dyDescent="0.25">
      <c r="A396" s="5">
        <f>IF(COUNT($A$23:A395)&gt;='Step Up Feature'!$C$8,0,'Step Up Feature'!A395+1)</f>
        <v>0</v>
      </c>
      <c r="B396" s="15"/>
      <c r="C396" s="17" t="str">
        <f t="shared" si="37"/>
        <v/>
      </c>
      <c r="D396" s="17" t="str">
        <f>IF(A396&gt;0,'Step Up Feature'!$C$13,"")</f>
        <v/>
      </c>
      <c r="E396" s="17" t="str">
        <f>IF(A396&gt;0,C396*'Step Up Feature'!$C$10*30/360,"")</f>
        <v/>
      </c>
      <c r="F396" s="16"/>
      <c r="G396" s="17" t="str">
        <f t="shared" si="38"/>
        <v/>
      </c>
      <c r="H396" s="17" t="str">
        <f>IF(A396&gt;0,'Step Up Feature'!$D$13,"")</f>
        <v/>
      </c>
      <c r="I396" s="17" t="str">
        <f>IF(A396&gt;0,G396*'Step Up Feature'!$C$10*30/360,"")</f>
        <v/>
      </c>
      <c r="J396" s="16"/>
      <c r="K396" s="17" t="str">
        <f t="shared" si="39"/>
        <v/>
      </c>
      <c r="L396" s="17" t="str">
        <f t="shared" si="35"/>
        <v/>
      </c>
      <c r="M396" s="19" t="str">
        <f>IF(A396&gt;0,K396*'Step Up Feature'!$H$16*30/360,"")</f>
        <v/>
      </c>
      <c r="N396" s="16">
        <f>IF(COUNT($A$23:A395)&gt;='Step Up Feature'!$C$8,0,'Step Up Feature'!A395+1)</f>
        <v>0</v>
      </c>
      <c r="O396" s="17" t="str">
        <f t="shared" si="40"/>
        <v/>
      </c>
      <c r="P396" s="17" t="str">
        <f t="shared" si="41"/>
        <v/>
      </c>
      <c r="Q396" s="19" t="str">
        <f t="shared" si="36"/>
        <v/>
      </c>
      <c r="R396" s="16"/>
    </row>
    <row r="397" spans="1:18" x14ac:dyDescent="0.25">
      <c r="A397" s="5">
        <f>IF(COUNT($A$23:A396)&gt;='Step Up Feature'!$C$8,0,'Step Up Feature'!A396+1)</f>
        <v>0</v>
      </c>
      <c r="B397" s="15"/>
      <c r="C397" s="17" t="str">
        <f t="shared" si="37"/>
        <v/>
      </c>
      <c r="D397" s="17" t="str">
        <f>IF(A397&gt;0,'Step Up Feature'!$C$13,"")</f>
        <v/>
      </c>
      <c r="E397" s="17" t="str">
        <f>IF(A397&gt;0,C397*'Step Up Feature'!$C$10*30/360,"")</f>
        <v/>
      </c>
      <c r="F397" s="16"/>
      <c r="G397" s="17" t="str">
        <f t="shared" si="38"/>
        <v/>
      </c>
      <c r="H397" s="17" t="str">
        <f>IF(A397&gt;0,'Step Up Feature'!$D$13,"")</f>
        <v/>
      </c>
      <c r="I397" s="17" t="str">
        <f>IF(A397&gt;0,G397*'Step Up Feature'!$C$10*30/360,"")</f>
        <v/>
      </c>
      <c r="J397" s="16"/>
      <c r="K397" s="17" t="str">
        <f t="shared" si="39"/>
        <v/>
      </c>
      <c r="L397" s="17" t="str">
        <f t="shared" si="35"/>
        <v/>
      </c>
      <c r="M397" s="19" t="str">
        <f>IF(A397&gt;0,K397*'Step Up Feature'!$H$16*30/360,"")</f>
        <v/>
      </c>
      <c r="N397" s="16">
        <f>IF(COUNT($A$23:A396)&gt;='Step Up Feature'!$C$8,0,'Step Up Feature'!A396+1)</f>
        <v>0</v>
      </c>
      <c r="O397" s="17" t="str">
        <f t="shared" si="40"/>
        <v/>
      </c>
      <c r="P397" s="17" t="str">
        <f t="shared" si="41"/>
        <v/>
      </c>
      <c r="Q397" s="19" t="str">
        <f t="shared" si="36"/>
        <v/>
      </c>
      <c r="R397" s="16"/>
    </row>
    <row r="398" spans="1:18" x14ac:dyDescent="0.25">
      <c r="A398" s="5">
        <f>IF(COUNT($A$23:A397)&gt;='Step Up Feature'!$C$8,0,'Step Up Feature'!A397+1)</f>
        <v>0</v>
      </c>
      <c r="B398" s="15"/>
      <c r="C398" s="17" t="str">
        <f t="shared" si="37"/>
        <v/>
      </c>
      <c r="D398" s="17" t="str">
        <f>IF(A398&gt;0,'Step Up Feature'!$C$13,"")</f>
        <v/>
      </c>
      <c r="E398" s="17" t="str">
        <f>IF(A398&gt;0,C398*'Step Up Feature'!$C$10*30/360,"")</f>
        <v/>
      </c>
      <c r="F398" s="16"/>
      <c r="G398" s="17" t="str">
        <f t="shared" si="38"/>
        <v/>
      </c>
      <c r="H398" s="17" t="str">
        <f>IF(A398&gt;0,'Step Up Feature'!$D$13,"")</f>
        <v/>
      </c>
      <c r="I398" s="17" t="str">
        <f>IF(A398&gt;0,G398*'Step Up Feature'!$C$10*30/360,"")</f>
        <v/>
      </c>
      <c r="J398" s="16"/>
      <c r="K398" s="17" t="str">
        <f t="shared" si="39"/>
        <v/>
      </c>
      <c r="L398" s="17" t="str">
        <f t="shared" si="35"/>
        <v/>
      </c>
      <c r="M398" s="19" t="str">
        <f>IF(A398&gt;0,K398*'Step Up Feature'!$H$16*30/360,"")</f>
        <v/>
      </c>
      <c r="N398" s="16">
        <f>IF(COUNT($A$23:A397)&gt;='Step Up Feature'!$C$8,0,'Step Up Feature'!A397+1)</f>
        <v>0</v>
      </c>
      <c r="O398" s="17" t="str">
        <f t="shared" si="40"/>
        <v/>
      </c>
      <c r="P398" s="17" t="str">
        <f t="shared" si="41"/>
        <v/>
      </c>
      <c r="Q398" s="19" t="str">
        <f t="shared" si="36"/>
        <v/>
      </c>
      <c r="R398" s="16"/>
    </row>
    <row r="399" spans="1:18" x14ac:dyDescent="0.25">
      <c r="A399" s="5">
        <f>IF(COUNT($A$23:A398)&gt;='Step Up Feature'!$C$8,0,'Step Up Feature'!A398+1)</f>
        <v>0</v>
      </c>
      <c r="B399" s="15"/>
      <c r="C399" s="17" t="str">
        <f t="shared" si="37"/>
        <v/>
      </c>
      <c r="D399" s="17" t="str">
        <f>IF(A399&gt;0,'Step Up Feature'!$C$13,"")</f>
        <v/>
      </c>
      <c r="E399" s="17" t="str">
        <f>IF(A399&gt;0,C399*'Step Up Feature'!$C$10*30/360,"")</f>
        <v/>
      </c>
      <c r="F399" s="16"/>
      <c r="G399" s="17" t="str">
        <f t="shared" si="38"/>
        <v/>
      </c>
      <c r="H399" s="17" t="str">
        <f>IF(A399&gt;0,'Step Up Feature'!$D$13,"")</f>
        <v/>
      </c>
      <c r="I399" s="17" t="str">
        <f>IF(A399&gt;0,G399*'Step Up Feature'!$C$10*30/360,"")</f>
        <v/>
      </c>
      <c r="J399" s="16"/>
      <c r="K399" s="17" t="str">
        <f t="shared" si="39"/>
        <v/>
      </c>
      <c r="L399" s="17" t="str">
        <f t="shared" si="35"/>
        <v/>
      </c>
      <c r="M399" s="19" t="str">
        <f>IF(A399&gt;0,K399*'Step Up Feature'!$H$16*30/360,"")</f>
        <v/>
      </c>
      <c r="N399" s="16">
        <f>IF(COUNT($A$23:A398)&gt;='Step Up Feature'!$C$8,0,'Step Up Feature'!A398+1)</f>
        <v>0</v>
      </c>
      <c r="O399" s="17" t="str">
        <f t="shared" si="40"/>
        <v/>
      </c>
      <c r="P399" s="17" t="str">
        <f t="shared" si="41"/>
        <v/>
      </c>
      <c r="Q399" s="19" t="str">
        <f t="shared" si="36"/>
        <v/>
      </c>
      <c r="R399" s="16"/>
    </row>
    <row r="400" spans="1:18" x14ac:dyDescent="0.25">
      <c r="A400" s="5">
        <f>IF(COUNT($A$23:A399)&gt;='Step Up Feature'!$C$8,0,'Step Up Feature'!A399+1)</f>
        <v>0</v>
      </c>
      <c r="B400" s="15"/>
      <c r="C400" s="17" t="str">
        <f t="shared" si="37"/>
        <v/>
      </c>
      <c r="D400" s="17" t="str">
        <f>IF(A400&gt;0,'Step Up Feature'!$C$13,"")</f>
        <v/>
      </c>
      <c r="E400" s="17" t="str">
        <f>IF(A400&gt;0,C400*'Step Up Feature'!$C$10*30/360,"")</f>
        <v/>
      </c>
      <c r="F400" s="16"/>
      <c r="G400" s="17" t="str">
        <f t="shared" si="38"/>
        <v/>
      </c>
      <c r="H400" s="17" t="str">
        <f>IF(A400&gt;0,'Step Up Feature'!$D$13,"")</f>
        <v/>
      </c>
      <c r="I400" s="17" t="str">
        <f>IF(A400&gt;0,G400*'Step Up Feature'!$C$10*30/360,"")</f>
        <v/>
      </c>
      <c r="J400" s="16"/>
      <c r="K400" s="17" t="str">
        <f t="shared" si="39"/>
        <v/>
      </c>
      <c r="L400" s="17" t="str">
        <f t="shared" si="35"/>
        <v/>
      </c>
      <c r="M400" s="19" t="str">
        <f>IF(A400&gt;0,K400*'Step Up Feature'!$H$16*30/360,"")</f>
        <v/>
      </c>
      <c r="N400" s="16">
        <f>IF(COUNT($A$23:A399)&gt;='Step Up Feature'!$C$8,0,'Step Up Feature'!A399+1)</f>
        <v>0</v>
      </c>
      <c r="O400" s="17" t="str">
        <f t="shared" si="40"/>
        <v/>
      </c>
      <c r="P400" s="17" t="str">
        <f t="shared" si="41"/>
        <v/>
      </c>
      <c r="Q400" s="19" t="str">
        <f t="shared" si="36"/>
        <v/>
      </c>
      <c r="R400" s="16"/>
    </row>
    <row r="401" spans="1:18" x14ac:dyDescent="0.25">
      <c r="A401" s="5">
        <f>IF(COUNT($A$23:A400)&gt;='Step Up Feature'!$C$8,0,'Step Up Feature'!A400+1)</f>
        <v>0</v>
      </c>
      <c r="B401" s="15"/>
      <c r="C401" s="17" t="str">
        <f t="shared" si="37"/>
        <v/>
      </c>
      <c r="D401" s="17" t="str">
        <f>IF(A401&gt;0,'Step Up Feature'!$C$13,"")</f>
        <v/>
      </c>
      <c r="E401" s="17" t="str">
        <f>IF(A401&gt;0,C401*'Step Up Feature'!$C$10*30/360,"")</f>
        <v/>
      </c>
      <c r="F401" s="16"/>
      <c r="G401" s="17" t="str">
        <f t="shared" si="38"/>
        <v/>
      </c>
      <c r="H401" s="17" t="str">
        <f>IF(A401&gt;0,'Step Up Feature'!$D$13,"")</f>
        <v/>
      </c>
      <c r="I401" s="17" t="str">
        <f>IF(A401&gt;0,G401*'Step Up Feature'!$C$10*30/360,"")</f>
        <v/>
      </c>
      <c r="J401" s="16"/>
      <c r="K401" s="17" t="str">
        <f t="shared" si="39"/>
        <v/>
      </c>
      <c r="L401" s="17" t="str">
        <f t="shared" si="35"/>
        <v/>
      </c>
      <c r="M401" s="19" t="str">
        <f>IF(A401&gt;0,K401*'Step Up Feature'!$H$16*30/360,"")</f>
        <v/>
      </c>
      <c r="N401" s="16">
        <f>IF(COUNT($A$23:A400)&gt;='Step Up Feature'!$C$8,0,'Step Up Feature'!A400+1)</f>
        <v>0</v>
      </c>
      <c r="O401" s="17" t="str">
        <f t="shared" si="40"/>
        <v/>
      </c>
      <c r="P401" s="17" t="str">
        <f t="shared" si="41"/>
        <v/>
      </c>
      <c r="Q401" s="19" t="str">
        <f t="shared" si="36"/>
        <v/>
      </c>
      <c r="R401" s="16"/>
    </row>
    <row r="402" spans="1:18" x14ac:dyDescent="0.25">
      <c r="A402" s="5">
        <f>IF(COUNT($A$23:A401)&gt;='Step Up Feature'!$C$8,0,'Step Up Feature'!A401+1)</f>
        <v>0</v>
      </c>
      <c r="B402" s="15"/>
      <c r="C402" s="17" t="str">
        <f t="shared" si="37"/>
        <v/>
      </c>
      <c r="D402" s="17" t="str">
        <f>IF(A402&gt;0,'Step Up Feature'!$C$13,"")</f>
        <v/>
      </c>
      <c r="E402" s="17" t="str">
        <f>IF(A402&gt;0,C402*'Step Up Feature'!$C$10*30/360,"")</f>
        <v/>
      </c>
      <c r="F402" s="16"/>
      <c r="G402" s="17" t="str">
        <f t="shared" si="38"/>
        <v/>
      </c>
      <c r="H402" s="17" t="str">
        <f>IF(A402&gt;0,'Step Up Feature'!$D$13,"")</f>
        <v/>
      </c>
      <c r="I402" s="17" t="str">
        <f>IF(A402&gt;0,G402*'Step Up Feature'!$C$10*30/360,"")</f>
        <v/>
      </c>
      <c r="J402" s="16"/>
      <c r="K402" s="17" t="str">
        <f t="shared" si="39"/>
        <v/>
      </c>
      <c r="L402" s="17" t="str">
        <f t="shared" si="35"/>
        <v/>
      </c>
      <c r="M402" s="19" t="str">
        <f>IF(A402&gt;0,K402*'Step Up Feature'!$H$16*30/360,"")</f>
        <v/>
      </c>
      <c r="N402" s="16">
        <f>IF(COUNT($A$23:A401)&gt;='Step Up Feature'!$C$8,0,'Step Up Feature'!A401+1)</f>
        <v>0</v>
      </c>
      <c r="O402" s="17" t="str">
        <f t="shared" si="40"/>
        <v/>
      </c>
      <c r="P402" s="17" t="str">
        <f t="shared" si="41"/>
        <v/>
      </c>
      <c r="Q402" s="19" t="str">
        <f t="shared" si="36"/>
        <v/>
      </c>
      <c r="R402" s="16"/>
    </row>
    <row r="403" spans="1:18" x14ac:dyDescent="0.25">
      <c r="A403" s="5">
        <f>IF(COUNT($A$23:A402)&gt;='Step Up Feature'!$C$8,0,'Step Up Feature'!A402+1)</f>
        <v>0</v>
      </c>
      <c r="B403" s="15"/>
      <c r="C403" s="17" t="str">
        <f t="shared" si="37"/>
        <v/>
      </c>
      <c r="D403" s="17" t="str">
        <f>IF(A403&gt;0,'Step Up Feature'!$C$13,"")</f>
        <v/>
      </c>
      <c r="E403" s="17" t="str">
        <f>IF(A403&gt;0,C403*'Step Up Feature'!$C$10*30/360,"")</f>
        <v/>
      </c>
      <c r="F403" s="16"/>
      <c r="G403" s="17" t="str">
        <f t="shared" si="38"/>
        <v/>
      </c>
      <c r="H403" s="17" t="str">
        <f>IF(A403&gt;0,'Step Up Feature'!$D$13,"")</f>
        <v/>
      </c>
      <c r="I403" s="17" t="str">
        <f>IF(A403&gt;0,G403*'Step Up Feature'!$C$10*30/360,"")</f>
        <v/>
      </c>
      <c r="J403" s="16"/>
      <c r="K403" s="17" t="str">
        <f t="shared" si="39"/>
        <v/>
      </c>
      <c r="L403" s="17" t="str">
        <f t="shared" si="35"/>
        <v/>
      </c>
      <c r="M403" s="19" t="str">
        <f>IF(A403&gt;0,K403*'Step Up Feature'!$H$16*30/360,"")</f>
        <v/>
      </c>
      <c r="N403" s="16">
        <f>IF(COUNT($A$23:A402)&gt;='Step Up Feature'!$C$8,0,'Step Up Feature'!A402+1)</f>
        <v>0</v>
      </c>
      <c r="O403" s="17" t="str">
        <f t="shared" si="40"/>
        <v/>
      </c>
      <c r="P403" s="17" t="str">
        <f t="shared" si="41"/>
        <v/>
      </c>
      <c r="Q403" s="19" t="str">
        <f t="shared" si="36"/>
        <v/>
      </c>
      <c r="R403" s="16"/>
    </row>
    <row r="404" spans="1:18" x14ac:dyDescent="0.25">
      <c r="A404" s="5">
        <f>IF(COUNT($A$23:A403)&gt;='Step Up Feature'!$C$8,0,'Step Up Feature'!A403+1)</f>
        <v>0</v>
      </c>
      <c r="B404" s="15"/>
      <c r="C404" s="17" t="str">
        <f t="shared" si="37"/>
        <v/>
      </c>
      <c r="D404" s="17" t="str">
        <f>IF(A404&gt;0,'Step Up Feature'!$C$13,"")</f>
        <v/>
      </c>
      <c r="E404" s="17" t="str">
        <f>IF(A404&gt;0,C404*'Step Up Feature'!$C$10*30/360,"")</f>
        <v/>
      </c>
      <c r="F404" s="16"/>
      <c r="G404" s="17" t="str">
        <f t="shared" si="38"/>
        <v/>
      </c>
      <c r="H404" s="17" t="str">
        <f>IF(A404&gt;0,'Step Up Feature'!$D$13,"")</f>
        <v/>
      </c>
      <c r="I404" s="17" t="str">
        <f>IF(A404&gt;0,G404*'Step Up Feature'!$C$10*30/360,"")</f>
        <v/>
      </c>
      <c r="J404" s="16"/>
      <c r="K404" s="17" t="str">
        <f t="shared" si="39"/>
        <v/>
      </c>
      <c r="L404" s="17" t="str">
        <f t="shared" si="35"/>
        <v/>
      </c>
      <c r="M404" s="19" t="str">
        <f>IF(A404&gt;0,K404*'Step Up Feature'!$H$16*30/360,"")</f>
        <v/>
      </c>
      <c r="N404" s="16">
        <f>IF(COUNT($A$23:A403)&gt;='Step Up Feature'!$C$8,0,'Step Up Feature'!A403+1)</f>
        <v>0</v>
      </c>
      <c r="O404" s="17" t="str">
        <f t="shared" si="40"/>
        <v/>
      </c>
      <c r="P404" s="17" t="str">
        <f t="shared" si="41"/>
        <v/>
      </c>
      <c r="Q404" s="19" t="str">
        <f t="shared" si="36"/>
        <v/>
      </c>
      <c r="R404" s="16"/>
    </row>
    <row r="405" spans="1:18" x14ac:dyDescent="0.25">
      <c r="A405" s="5">
        <f>IF(COUNT($A$23:A404)&gt;='Step Up Feature'!$C$8,0,'Step Up Feature'!A404+1)</f>
        <v>0</v>
      </c>
      <c r="B405" s="15"/>
      <c r="C405" s="17" t="str">
        <f t="shared" si="37"/>
        <v/>
      </c>
      <c r="D405" s="17" t="str">
        <f>IF(A405&gt;0,'Step Up Feature'!$C$13,"")</f>
        <v/>
      </c>
      <c r="E405" s="17" t="str">
        <f>IF(A405&gt;0,C405*'Step Up Feature'!$C$10*30/360,"")</f>
        <v/>
      </c>
      <c r="F405" s="16"/>
      <c r="G405" s="17" t="str">
        <f t="shared" si="38"/>
        <v/>
      </c>
      <c r="H405" s="17" t="str">
        <f>IF(A405&gt;0,'Step Up Feature'!$D$13,"")</f>
        <v/>
      </c>
      <c r="I405" s="17" t="str">
        <f>IF(A405&gt;0,G405*'Step Up Feature'!$C$10*30/360,"")</f>
        <v/>
      </c>
      <c r="J405" s="16"/>
      <c r="K405" s="17" t="str">
        <f t="shared" si="39"/>
        <v/>
      </c>
      <c r="L405" s="17" t="str">
        <f t="shared" si="35"/>
        <v/>
      </c>
      <c r="M405" s="19" t="str">
        <f>IF(A405&gt;0,K405*'Step Up Feature'!$H$16*30/360,"")</f>
        <v/>
      </c>
      <c r="N405" s="16">
        <f>IF(COUNT($A$23:A404)&gt;='Step Up Feature'!$C$8,0,'Step Up Feature'!A404+1)</f>
        <v>0</v>
      </c>
      <c r="O405" s="17" t="str">
        <f t="shared" si="40"/>
        <v/>
      </c>
      <c r="P405" s="17" t="str">
        <f t="shared" si="41"/>
        <v/>
      </c>
      <c r="Q405" s="19" t="str">
        <f t="shared" si="36"/>
        <v/>
      </c>
      <c r="R405" s="16"/>
    </row>
    <row r="406" spans="1:18" x14ac:dyDescent="0.25">
      <c r="A406" s="5">
        <f>IF(COUNT($A$23:A405)&gt;='Step Up Feature'!$C$8,0,'Step Up Feature'!A405+1)</f>
        <v>0</v>
      </c>
      <c r="B406" s="15"/>
      <c r="C406" s="17" t="str">
        <f t="shared" si="37"/>
        <v/>
      </c>
      <c r="D406" s="17" t="str">
        <f>IF(A406&gt;0,'Step Up Feature'!$C$13,"")</f>
        <v/>
      </c>
      <c r="E406" s="17" t="str">
        <f>IF(A406&gt;0,C406*'Step Up Feature'!$C$10*30/360,"")</f>
        <v/>
      </c>
      <c r="F406" s="16"/>
      <c r="G406" s="17" t="str">
        <f t="shared" si="38"/>
        <v/>
      </c>
      <c r="H406" s="17" t="str">
        <f>IF(A406&gt;0,'Step Up Feature'!$D$13,"")</f>
        <v/>
      </c>
      <c r="I406" s="17" t="str">
        <f>IF(A406&gt;0,G406*'Step Up Feature'!$C$10*30/360,"")</f>
        <v/>
      </c>
      <c r="J406" s="16"/>
      <c r="K406" s="17" t="str">
        <f t="shared" si="39"/>
        <v/>
      </c>
      <c r="L406" s="17" t="str">
        <f t="shared" si="35"/>
        <v/>
      </c>
      <c r="M406" s="19" t="str">
        <f>IF(A406&gt;0,K406*'Step Up Feature'!$H$16*30/360,"")</f>
        <v/>
      </c>
      <c r="N406" s="16">
        <f>IF(COUNT($A$23:A405)&gt;='Step Up Feature'!$C$8,0,'Step Up Feature'!A405+1)</f>
        <v>0</v>
      </c>
      <c r="O406" s="17" t="str">
        <f t="shared" si="40"/>
        <v/>
      </c>
      <c r="P406" s="17" t="str">
        <f t="shared" si="41"/>
        <v/>
      </c>
      <c r="Q406" s="19" t="str">
        <f t="shared" si="36"/>
        <v/>
      </c>
      <c r="R406" s="16"/>
    </row>
    <row r="407" spans="1:18" x14ac:dyDescent="0.25">
      <c r="A407" s="5">
        <f>IF(COUNT($A$23:A406)&gt;='Step Up Feature'!$C$8,0,'Step Up Feature'!A406+1)</f>
        <v>0</v>
      </c>
      <c r="B407" s="15"/>
      <c r="C407" s="17" t="str">
        <f t="shared" si="37"/>
        <v/>
      </c>
      <c r="D407" s="17" t="str">
        <f>IF(A407&gt;0,'Step Up Feature'!$C$13,"")</f>
        <v/>
      </c>
      <c r="E407" s="17" t="str">
        <f>IF(A407&gt;0,C407*'Step Up Feature'!$C$10*30/360,"")</f>
        <v/>
      </c>
      <c r="F407" s="16"/>
      <c r="G407" s="17" t="str">
        <f t="shared" si="38"/>
        <v/>
      </c>
      <c r="H407" s="17" t="str">
        <f>IF(A407&gt;0,'Step Up Feature'!$D$13,"")</f>
        <v/>
      </c>
      <c r="I407" s="17" t="str">
        <f>IF(A407&gt;0,G407*'Step Up Feature'!$C$10*30/360,"")</f>
        <v/>
      </c>
      <c r="J407" s="16"/>
      <c r="K407" s="17" t="str">
        <f t="shared" si="39"/>
        <v/>
      </c>
      <c r="L407" s="17" t="str">
        <f t="shared" ref="L407:L470" si="42">IF(A407&gt;0,IF(A407&gt;$C$4,$H$13,$D$13),"")</f>
        <v/>
      </c>
      <c r="M407" s="19" t="str">
        <f>IF(A407&gt;0,K407*'Step Up Feature'!$H$16*30/360,"")</f>
        <v/>
      </c>
      <c r="N407" s="16">
        <f>IF(COUNT($A$23:A406)&gt;='Step Up Feature'!$C$8,0,'Step Up Feature'!A406+1)</f>
        <v>0</v>
      </c>
      <c r="O407" s="17" t="str">
        <f t="shared" si="40"/>
        <v/>
      </c>
      <c r="P407" s="17" t="str">
        <f t="shared" si="41"/>
        <v/>
      </c>
      <c r="Q407" s="19" t="str">
        <f t="shared" ref="Q407:Q470" si="43">IF(N407&gt;0,O407*$I$16*30/360,"")</f>
        <v/>
      </c>
      <c r="R407" s="16"/>
    </row>
    <row r="408" spans="1:18" x14ac:dyDescent="0.25">
      <c r="A408" s="5">
        <f>IF(COUNT($A$23:A407)&gt;='Step Up Feature'!$C$8,0,'Step Up Feature'!A407+1)</f>
        <v>0</v>
      </c>
      <c r="B408" s="15"/>
      <c r="C408" s="17" t="str">
        <f t="shared" ref="C408:C471" si="44">IF(A408&gt;0,C407-D407+E407,"")</f>
        <v/>
      </c>
      <c r="D408" s="17" t="str">
        <f>IF(A408&gt;0,'Step Up Feature'!$C$13,"")</f>
        <v/>
      </c>
      <c r="E408" s="17" t="str">
        <f>IF(A408&gt;0,C408*'Step Up Feature'!$C$10*30/360,"")</f>
        <v/>
      </c>
      <c r="F408" s="16"/>
      <c r="G408" s="17" t="str">
        <f t="shared" ref="G408:G471" si="45">IF(A408&gt;0,G407-H407+I407,"")</f>
        <v/>
      </c>
      <c r="H408" s="17" t="str">
        <f>IF(A408&gt;0,'Step Up Feature'!$D$13,"")</f>
        <v/>
      </c>
      <c r="I408" s="17" t="str">
        <f>IF(A408&gt;0,G408*'Step Up Feature'!$C$10*30/360,"")</f>
        <v/>
      </c>
      <c r="J408" s="16"/>
      <c r="K408" s="17" t="str">
        <f t="shared" ref="K408:K471" si="46">IF(A408&gt;0,K407-L407+M407,"")</f>
        <v/>
      </c>
      <c r="L408" s="17" t="str">
        <f t="shared" si="42"/>
        <v/>
      </c>
      <c r="M408" s="19" t="str">
        <f>IF(A408&gt;0,K408*'Step Up Feature'!$H$16*30/360,"")</f>
        <v/>
      </c>
      <c r="N408" s="16">
        <f>IF(COUNT($A$23:A407)&gt;='Step Up Feature'!$C$8,0,'Step Up Feature'!A407+1)</f>
        <v>0</v>
      </c>
      <c r="O408" s="17" t="str">
        <f t="shared" ref="O408:O471" si="47">IF(N408&gt;0,O407-P407+Q407,"")</f>
        <v/>
      </c>
      <c r="P408" s="17" t="str">
        <f t="shared" ref="P408:P471" si="48">IF(N408&gt;0,IF(N408&gt;$C$4,$I$13,$D$13),"")</f>
        <v/>
      </c>
      <c r="Q408" s="19" t="str">
        <f t="shared" si="43"/>
        <v/>
      </c>
      <c r="R408" s="16"/>
    </row>
    <row r="409" spans="1:18" x14ac:dyDescent="0.25">
      <c r="A409" s="5">
        <f>IF(COUNT($A$23:A408)&gt;='Step Up Feature'!$C$8,0,'Step Up Feature'!A408+1)</f>
        <v>0</v>
      </c>
      <c r="B409" s="15"/>
      <c r="C409" s="17" t="str">
        <f t="shared" si="44"/>
        <v/>
      </c>
      <c r="D409" s="17" t="str">
        <f>IF(A409&gt;0,'Step Up Feature'!$C$13,"")</f>
        <v/>
      </c>
      <c r="E409" s="17" t="str">
        <f>IF(A409&gt;0,C409*'Step Up Feature'!$C$10*30/360,"")</f>
        <v/>
      </c>
      <c r="F409" s="16"/>
      <c r="G409" s="17" t="str">
        <f t="shared" si="45"/>
        <v/>
      </c>
      <c r="H409" s="17" t="str">
        <f>IF(A409&gt;0,'Step Up Feature'!$D$13,"")</f>
        <v/>
      </c>
      <c r="I409" s="17" t="str">
        <f>IF(A409&gt;0,G409*'Step Up Feature'!$C$10*30/360,"")</f>
        <v/>
      </c>
      <c r="J409" s="16"/>
      <c r="K409" s="17" t="str">
        <f t="shared" si="46"/>
        <v/>
      </c>
      <c r="L409" s="17" t="str">
        <f t="shared" si="42"/>
        <v/>
      </c>
      <c r="M409" s="19" t="str">
        <f>IF(A409&gt;0,K409*'Step Up Feature'!$H$16*30/360,"")</f>
        <v/>
      </c>
      <c r="N409" s="16">
        <f>IF(COUNT($A$23:A408)&gt;='Step Up Feature'!$C$8,0,'Step Up Feature'!A408+1)</f>
        <v>0</v>
      </c>
      <c r="O409" s="17" t="str">
        <f t="shared" si="47"/>
        <v/>
      </c>
      <c r="P409" s="17" t="str">
        <f t="shared" si="48"/>
        <v/>
      </c>
      <c r="Q409" s="19" t="str">
        <f t="shared" si="43"/>
        <v/>
      </c>
      <c r="R409" s="16"/>
    </row>
    <row r="410" spans="1:18" x14ac:dyDescent="0.25">
      <c r="A410" s="5">
        <f>IF(COUNT($A$23:A409)&gt;='Step Up Feature'!$C$8,0,'Step Up Feature'!A409+1)</f>
        <v>0</v>
      </c>
      <c r="B410" s="15"/>
      <c r="C410" s="17" t="str">
        <f t="shared" si="44"/>
        <v/>
      </c>
      <c r="D410" s="17" t="str">
        <f>IF(A410&gt;0,'Step Up Feature'!$C$13,"")</f>
        <v/>
      </c>
      <c r="E410" s="17" t="str">
        <f>IF(A410&gt;0,C410*'Step Up Feature'!$C$10*30/360,"")</f>
        <v/>
      </c>
      <c r="F410" s="16"/>
      <c r="G410" s="17" t="str">
        <f t="shared" si="45"/>
        <v/>
      </c>
      <c r="H410" s="17" t="str">
        <f>IF(A410&gt;0,'Step Up Feature'!$D$13,"")</f>
        <v/>
      </c>
      <c r="I410" s="17" t="str">
        <f>IF(A410&gt;0,G410*'Step Up Feature'!$C$10*30/360,"")</f>
        <v/>
      </c>
      <c r="J410" s="16"/>
      <c r="K410" s="17" t="str">
        <f t="shared" si="46"/>
        <v/>
      </c>
      <c r="L410" s="17" t="str">
        <f t="shared" si="42"/>
        <v/>
      </c>
      <c r="M410" s="19" t="str">
        <f>IF(A410&gt;0,K410*'Step Up Feature'!$H$16*30/360,"")</f>
        <v/>
      </c>
      <c r="N410" s="16">
        <f>IF(COUNT($A$23:A409)&gt;='Step Up Feature'!$C$8,0,'Step Up Feature'!A409+1)</f>
        <v>0</v>
      </c>
      <c r="O410" s="17" t="str">
        <f t="shared" si="47"/>
        <v/>
      </c>
      <c r="P410" s="17" t="str">
        <f t="shared" si="48"/>
        <v/>
      </c>
      <c r="Q410" s="19" t="str">
        <f t="shared" si="43"/>
        <v/>
      </c>
      <c r="R410" s="16"/>
    </row>
    <row r="411" spans="1:18" x14ac:dyDescent="0.25">
      <c r="A411" s="5">
        <f>IF(COUNT($A$23:A410)&gt;='Step Up Feature'!$C$8,0,'Step Up Feature'!A410+1)</f>
        <v>0</v>
      </c>
      <c r="B411" s="15"/>
      <c r="C411" s="17" t="str">
        <f t="shared" si="44"/>
        <v/>
      </c>
      <c r="D411" s="17" t="str">
        <f>IF(A411&gt;0,'Step Up Feature'!$C$13,"")</f>
        <v/>
      </c>
      <c r="E411" s="17" t="str">
        <f>IF(A411&gt;0,C411*'Step Up Feature'!$C$10*30/360,"")</f>
        <v/>
      </c>
      <c r="F411" s="16"/>
      <c r="G411" s="17" t="str">
        <f t="shared" si="45"/>
        <v/>
      </c>
      <c r="H411" s="17" t="str">
        <f>IF(A411&gt;0,'Step Up Feature'!$D$13,"")</f>
        <v/>
      </c>
      <c r="I411" s="17" t="str">
        <f>IF(A411&gt;0,G411*'Step Up Feature'!$C$10*30/360,"")</f>
        <v/>
      </c>
      <c r="J411" s="16"/>
      <c r="K411" s="17" t="str">
        <f t="shared" si="46"/>
        <v/>
      </c>
      <c r="L411" s="17" t="str">
        <f t="shared" si="42"/>
        <v/>
      </c>
      <c r="M411" s="19" t="str">
        <f>IF(A411&gt;0,K411*'Step Up Feature'!$H$16*30/360,"")</f>
        <v/>
      </c>
      <c r="N411" s="16">
        <f>IF(COUNT($A$23:A410)&gt;='Step Up Feature'!$C$8,0,'Step Up Feature'!A410+1)</f>
        <v>0</v>
      </c>
      <c r="O411" s="17" t="str">
        <f t="shared" si="47"/>
        <v/>
      </c>
      <c r="P411" s="17" t="str">
        <f t="shared" si="48"/>
        <v/>
      </c>
      <c r="Q411" s="19" t="str">
        <f t="shared" si="43"/>
        <v/>
      </c>
      <c r="R411" s="16"/>
    </row>
    <row r="412" spans="1:18" x14ac:dyDescent="0.25">
      <c r="A412" s="5">
        <f>IF(COUNT($A$23:A411)&gt;='Step Up Feature'!$C$8,0,'Step Up Feature'!A411+1)</f>
        <v>0</v>
      </c>
      <c r="B412" s="15"/>
      <c r="C412" s="17" t="str">
        <f t="shared" si="44"/>
        <v/>
      </c>
      <c r="D412" s="17" t="str">
        <f>IF(A412&gt;0,'Step Up Feature'!$C$13,"")</f>
        <v/>
      </c>
      <c r="E412" s="17" t="str">
        <f>IF(A412&gt;0,C412*'Step Up Feature'!$C$10*30/360,"")</f>
        <v/>
      </c>
      <c r="F412" s="16"/>
      <c r="G412" s="17" t="str">
        <f t="shared" si="45"/>
        <v/>
      </c>
      <c r="H412" s="17" t="str">
        <f>IF(A412&gt;0,'Step Up Feature'!$D$13,"")</f>
        <v/>
      </c>
      <c r="I412" s="17" t="str">
        <f>IF(A412&gt;0,G412*'Step Up Feature'!$C$10*30/360,"")</f>
        <v/>
      </c>
      <c r="J412" s="16"/>
      <c r="K412" s="17" t="str">
        <f t="shared" si="46"/>
        <v/>
      </c>
      <c r="L412" s="17" t="str">
        <f t="shared" si="42"/>
        <v/>
      </c>
      <c r="M412" s="19" t="str">
        <f>IF(A412&gt;0,K412*'Step Up Feature'!$H$16*30/360,"")</f>
        <v/>
      </c>
      <c r="N412" s="16">
        <f>IF(COUNT($A$23:A411)&gt;='Step Up Feature'!$C$8,0,'Step Up Feature'!A411+1)</f>
        <v>0</v>
      </c>
      <c r="O412" s="17" t="str">
        <f t="shared" si="47"/>
        <v/>
      </c>
      <c r="P412" s="17" t="str">
        <f t="shared" si="48"/>
        <v/>
      </c>
      <c r="Q412" s="19" t="str">
        <f t="shared" si="43"/>
        <v/>
      </c>
      <c r="R412" s="16"/>
    </row>
    <row r="413" spans="1:18" x14ac:dyDescent="0.25">
      <c r="A413" s="5">
        <f>IF(COUNT($A$23:A412)&gt;='Step Up Feature'!$C$8,0,'Step Up Feature'!A412+1)</f>
        <v>0</v>
      </c>
      <c r="B413" s="15"/>
      <c r="C413" s="17" t="str">
        <f t="shared" si="44"/>
        <v/>
      </c>
      <c r="D413" s="17" t="str">
        <f>IF(A413&gt;0,'Step Up Feature'!$C$13,"")</f>
        <v/>
      </c>
      <c r="E413" s="17" t="str">
        <f>IF(A413&gt;0,C413*'Step Up Feature'!$C$10*30/360,"")</f>
        <v/>
      </c>
      <c r="F413" s="16"/>
      <c r="G413" s="17" t="str">
        <f t="shared" si="45"/>
        <v/>
      </c>
      <c r="H413" s="17" t="str">
        <f>IF(A413&gt;0,'Step Up Feature'!$D$13,"")</f>
        <v/>
      </c>
      <c r="I413" s="17" t="str">
        <f>IF(A413&gt;0,G413*'Step Up Feature'!$C$10*30/360,"")</f>
        <v/>
      </c>
      <c r="J413" s="16"/>
      <c r="K413" s="17" t="str">
        <f t="shared" si="46"/>
        <v/>
      </c>
      <c r="L413" s="17" t="str">
        <f t="shared" si="42"/>
        <v/>
      </c>
      <c r="M413" s="19" t="str">
        <f>IF(A413&gt;0,K413*'Step Up Feature'!$H$16*30/360,"")</f>
        <v/>
      </c>
      <c r="N413" s="16">
        <f>IF(COUNT($A$23:A412)&gt;='Step Up Feature'!$C$8,0,'Step Up Feature'!A412+1)</f>
        <v>0</v>
      </c>
      <c r="O413" s="17" t="str">
        <f t="shared" si="47"/>
        <v/>
      </c>
      <c r="P413" s="17" t="str">
        <f t="shared" si="48"/>
        <v/>
      </c>
      <c r="Q413" s="19" t="str">
        <f t="shared" si="43"/>
        <v/>
      </c>
      <c r="R413" s="16"/>
    </row>
    <row r="414" spans="1:18" x14ac:dyDescent="0.25">
      <c r="A414" s="5">
        <f>IF(COUNT($A$23:A413)&gt;='Step Up Feature'!$C$8,0,'Step Up Feature'!A413+1)</f>
        <v>0</v>
      </c>
      <c r="B414" s="15"/>
      <c r="C414" s="17" t="str">
        <f t="shared" si="44"/>
        <v/>
      </c>
      <c r="D414" s="17" t="str">
        <f>IF(A414&gt;0,'Step Up Feature'!$C$13,"")</f>
        <v/>
      </c>
      <c r="E414" s="17" t="str">
        <f>IF(A414&gt;0,C414*'Step Up Feature'!$C$10*30/360,"")</f>
        <v/>
      </c>
      <c r="F414" s="16"/>
      <c r="G414" s="17" t="str">
        <f t="shared" si="45"/>
        <v/>
      </c>
      <c r="H414" s="17" t="str">
        <f>IF(A414&gt;0,'Step Up Feature'!$D$13,"")</f>
        <v/>
      </c>
      <c r="I414" s="17" t="str">
        <f>IF(A414&gt;0,G414*'Step Up Feature'!$C$10*30/360,"")</f>
        <v/>
      </c>
      <c r="J414" s="16"/>
      <c r="K414" s="17" t="str">
        <f t="shared" si="46"/>
        <v/>
      </c>
      <c r="L414" s="17" t="str">
        <f t="shared" si="42"/>
        <v/>
      </c>
      <c r="M414" s="19" t="str">
        <f>IF(A414&gt;0,K414*'Step Up Feature'!$H$16*30/360,"")</f>
        <v/>
      </c>
      <c r="N414" s="16">
        <f>IF(COUNT($A$23:A413)&gt;='Step Up Feature'!$C$8,0,'Step Up Feature'!A413+1)</f>
        <v>0</v>
      </c>
      <c r="O414" s="17" t="str">
        <f t="shared" si="47"/>
        <v/>
      </c>
      <c r="P414" s="17" t="str">
        <f t="shared" si="48"/>
        <v/>
      </c>
      <c r="Q414" s="19" t="str">
        <f t="shared" si="43"/>
        <v/>
      </c>
      <c r="R414" s="16"/>
    </row>
    <row r="415" spans="1:18" x14ac:dyDescent="0.25">
      <c r="A415" s="5">
        <f>IF(COUNT($A$23:A414)&gt;='Step Up Feature'!$C$8,0,'Step Up Feature'!A414+1)</f>
        <v>0</v>
      </c>
      <c r="B415" s="15"/>
      <c r="C415" s="17" t="str">
        <f t="shared" si="44"/>
        <v/>
      </c>
      <c r="D415" s="17" t="str">
        <f>IF(A415&gt;0,'Step Up Feature'!$C$13,"")</f>
        <v/>
      </c>
      <c r="E415" s="17" t="str">
        <f>IF(A415&gt;0,C415*'Step Up Feature'!$C$10*30/360,"")</f>
        <v/>
      </c>
      <c r="F415" s="16"/>
      <c r="G415" s="17" t="str">
        <f t="shared" si="45"/>
        <v/>
      </c>
      <c r="H415" s="17" t="str">
        <f>IF(A415&gt;0,'Step Up Feature'!$D$13,"")</f>
        <v/>
      </c>
      <c r="I415" s="17" t="str">
        <f>IF(A415&gt;0,G415*'Step Up Feature'!$C$10*30/360,"")</f>
        <v/>
      </c>
      <c r="J415" s="16"/>
      <c r="K415" s="17" t="str">
        <f t="shared" si="46"/>
        <v/>
      </c>
      <c r="L415" s="17" t="str">
        <f t="shared" si="42"/>
        <v/>
      </c>
      <c r="M415" s="19" t="str">
        <f>IF(A415&gt;0,K415*'Step Up Feature'!$H$16*30/360,"")</f>
        <v/>
      </c>
      <c r="N415" s="16">
        <f>IF(COUNT($A$23:A414)&gt;='Step Up Feature'!$C$8,0,'Step Up Feature'!A414+1)</f>
        <v>0</v>
      </c>
      <c r="O415" s="17" t="str">
        <f t="shared" si="47"/>
        <v/>
      </c>
      <c r="P415" s="17" t="str">
        <f t="shared" si="48"/>
        <v/>
      </c>
      <c r="Q415" s="19" t="str">
        <f t="shared" si="43"/>
        <v/>
      </c>
      <c r="R415" s="16"/>
    </row>
    <row r="416" spans="1:18" x14ac:dyDescent="0.25">
      <c r="A416" s="5">
        <f>IF(COUNT($A$23:A415)&gt;='Step Up Feature'!$C$8,0,'Step Up Feature'!A415+1)</f>
        <v>0</v>
      </c>
      <c r="B416" s="15"/>
      <c r="C416" s="17" t="str">
        <f t="shared" si="44"/>
        <v/>
      </c>
      <c r="D416" s="17" t="str">
        <f>IF(A416&gt;0,'Step Up Feature'!$C$13,"")</f>
        <v/>
      </c>
      <c r="E416" s="17" t="str">
        <f>IF(A416&gt;0,C416*'Step Up Feature'!$C$10*30/360,"")</f>
        <v/>
      </c>
      <c r="F416" s="16"/>
      <c r="G416" s="17" t="str">
        <f t="shared" si="45"/>
        <v/>
      </c>
      <c r="H416" s="17" t="str">
        <f>IF(A416&gt;0,'Step Up Feature'!$D$13,"")</f>
        <v/>
      </c>
      <c r="I416" s="17" t="str">
        <f>IF(A416&gt;0,G416*'Step Up Feature'!$C$10*30/360,"")</f>
        <v/>
      </c>
      <c r="J416" s="16"/>
      <c r="K416" s="17" t="str">
        <f t="shared" si="46"/>
        <v/>
      </c>
      <c r="L416" s="17" t="str">
        <f t="shared" si="42"/>
        <v/>
      </c>
      <c r="M416" s="19" t="str">
        <f>IF(A416&gt;0,K416*'Step Up Feature'!$H$16*30/360,"")</f>
        <v/>
      </c>
      <c r="N416" s="16">
        <f>IF(COUNT($A$23:A415)&gt;='Step Up Feature'!$C$8,0,'Step Up Feature'!A415+1)</f>
        <v>0</v>
      </c>
      <c r="O416" s="17" t="str">
        <f t="shared" si="47"/>
        <v/>
      </c>
      <c r="P416" s="17" t="str">
        <f t="shared" si="48"/>
        <v/>
      </c>
      <c r="Q416" s="19" t="str">
        <f t="shared" si="43"/>
        <v/>
      </c>
      <c r="R416" s="16"/>
    </row>
    <row r="417" spans="1:18" x14ac:dyDescent="0.25">
      <c r="A417" s="5">
        <f>IF(COUNT($A$23:A416)&gt;='Step Up Feature'!$C$8,0,'Step Up Feature'!A416+1)</f>
        <v>0</v>
      </c>
      <c r="B417" s="15"/>
      <c r="C417" s="17" t="str">
        <f t="shared" si="44"/>
        <v/>
      </c>
      <c r="D417" s="17" t="str">
        <f>IF(A417&gt;0,'Step Up Feature'!$C$13,"")</f>
        <v/>
      </c>
      <c r="E417" s="17" t="str">
        <f>IF(A417&gt;0,C417*'Step Up Feature'!$C$10*30/360,"")</f>
        <v/>
      </c>
      <c r="F417" s="16"/>
      <c r="G417" s="17" t="str">
        <f t="shared" si="45"/>
        <v/>
      </c>
      <c r="H417" s="17" t="str">
        <f>IF(A417&gt;0,'Step Up Feature'!$D$13,"")</f>
        <v/>
      </c>
      <c r="I417" s="17" t="str">
        <f>IF(A417&gt;0,G417*'Step Up Feature'!$C$10*30/360,"")</f>
        <v/>
      </c>
      <c r="J417" s="16"/>
      <c r="K417" s="17" t="str">
        <f t="shared" si="46"/>
        <v/>
      </c>
      <c r="L417" s="17" t="str">
        <f t="shared" si="42"/>
        <v/>
      </c>
      <c r="M417" s="19" t="str">
        <f>IF(A417&gt;0,K417*'Step Up Feature'!$H$16*30/360,"")</f>
        <v/>
      </c>
      <c r="N417" s="16">
        <f>IF(COUNT($A$23:A416)&gt;='Step Up Feature'!$C$8,0,'Step Up Feature'!A416+1)</f>
        <v>0</v>
      </c>
      <c r="O417" s="17" t="str">
        <f t="shared" si="47"/>
        <v/>
      </c>
      <c r="P417" s="17" t="str">
        <f t="shared" si="48"/>
        <v/>
      </c>
      <c r="Q417" s="19" t="str">
        <f t="shared" si="43"/>
        <v/>
      </c>
      <c r="R417" s="16"/>
    </row>
    <row r="418" spans="1:18" x14ac:dyDescent="0.25">
      <c r="A418" s="5">
        <f>IF(COUNT($A$23:A417)&gt;='Step Up Feature'!$C$8,0,'Step Up Feature'!A417+1)</f>
        <v>0</v>
      </c>
      <c r="B418" s="15"/>
      <c r="C418" s="17" t="str">
        <f t="shared" si="44"/>
        <v/>
      </c>
      <c r="D418" s="17" t="str">
        <f>IF(A418&gt;0,'Step Up Feature'!$C$13,"")</f>
        <v/>
      </c>
      <c r="E418" s="17" t="str">
        <f>IF(A418&gt;0,C418*'Step Up Feature'!$C$10*30/360,"")</f>
        <v/>
      </c>
      <c r="F418" s="16"/>
      <c r="G418" s="17" t="str">
        <f t="shared" si="45"/>
        <v/>
      </c>
      <c r="H418" s="17" t="str">
        <f>IF(A418&gt;0,'Step Up Feature'!$D$13,"")</f>
        <v/>
      </c>
      <c r="I418" s="17" t="str">
        <f>IF(A418&gt;0,G418*'Step Up Feature'!$C$10*30/360,"")</f>
        <v/>
      </c>
      <c r="J418" s="16"/>
      <c r="K418" s="17" t="str">
        <f t="shared" si="46"/>
        <v/>
      </c>
      <c r="L418" s="17" t="str">
        <f t="shared" si="42"/>
        <v/>
      </c>
      <c r="M418" s="19" t="str">
        <f>IF(A418&gt;0,K418*'Step Up Feature'!$H$16*30/360,"")</f>
        <v/>
      </c>
      <c r="N418" s="16">
        <f>IF(COUNT($A$23:A417)&gt;='Step Up Feature'!$C$8,0,'Step Up Feature'!A417+1)</f>
        <v>0</v>
      </c>
      <c r="O418" s="17" t="str">
        <f t="shared" si="47"/>
        <v/>
      </c>
      <c r="P418" s="17" t="str">
        <f t="shared" si="48"/>
        <v/>
      </c>
      <c r="Q418" s="19" t="str">
        <f t="shared" si="43"/>
        <v/>
      </c>
      <c r="R418" s="16"/>
    </row>
    <row r="419" spans="1:18" x14ac:dyDescent="0.25">
      <c r="A419" s="5">
        <f>IF(COUNT($A$23:A418)&gt;='Step Up Feature'!$C$8,0,'Step Up Feature'!A418+1)</f>
        <v>0</v>
      </c>
      <c r="B419" s="15"/>
      <c r="C419" s="17" t="str">
        <f t="shared" si="44"/>
        <v/>
      </c>
      <c r="D419" s="17" t="str">
        <f>IF(A419&gt;0,'Step Up Feature'!$C$13,"")</f>
        <v/>
      </c>
      <c r="E419" s="17" t="str">
        <f>IF(A419&gt;0,C419*'Step Up Feature'!$C$10*30/360,"")</f>
        <v/>
      </c>
      <c r="F419" s="16"/>
      <c r="G419" s="17" t="str">
        <f t="shared" si="45"/>
        <v/>
      </c>
      <c r="H419" s="17" t="str">
        <f>IF(A419&gt;0,'Step Up Feature'!$D$13,"")</f>
        <v/>
      </c>
      <c r="I419" s="17" t="str">
        <f>IF(A419&gt;0,G419*'Step Up Feature'!$C$10*30/360,"")</f>
        <v/>
      </c>
      <c r="J419" s="16"/>
      <c r="K419" s="17" t="str">
        <f t="shared" si="46"/>
        <v/>
      </c>
      <c r="L419" s="17" t="str">
        <f t="shared" si="42"/>
        <v/>
      </c>
      <c r="M419" s="19" t="str">
        <f>IF(A419&gt;0,K419*'Step Up Feature'!$H$16*30/360,"")</f>
        <v/>
      </c>
      <c r="N419" s="16">
        <f>IF(COUNT($A$23:A418)&gt;='Step Up Feature'!$C$8,0,'Step Up Feature'!A418+1)</f>
        <v>0</v>
      </c>
      <c r="O419" s="17" t="str">
        <f t="shared" si="47"/>
        <v/>
      </c>
      <c r="P419" s="17" t="str">
        <f t="shared" si="48"/>
        <v/>
      </c>
      <c r="Q419" s="19" t="str">
        <f t="shared" si="43"/>
        <v/>
      </c>
      <c r="R419" s="16"/>
    </row>
    <row r="420" spans="1:18" x14ac:dyDescent="0.25">
      <c r="A420" s="5">
        <f>IF(COUNT($A$23:A419)&gt;='Step Up Feature'!$C$8,0,'Step Up Feature'!A419+1)</f>
        <v>0</v>
      </c>
      <c r="B420" s="15"/>
      <c r="C420" s="17" t="str">
        <f t="shared" si="44"/>
        <v/>
      </c>
      <c r="D420" s="17" t="str">
        <f>IF(A420&gt;0,'Step Up Feature'!$C$13,"")</f>
        <v/>
      </c>
      <c r="E420" s="17" t="str">
        <f>IF(A420&gt;0,C420*'Step Up Feature'!$C$10*30/360,"")</f>
        <v/>
      </c>
      <c r="F420" s="16"/>
      <c r="G420" s="17" t="str">
        <f t="shared" si="45"/>
        <v/>
      </c>
      <c r="H420" s="17" t="str">
        <f>IF(A420&gt;0,'Step Up Feature'!$D$13,"")</f>
        <v/>
      </c>
      <c r="I420" s="17" t="str">
        <f>IF(A420&gt;0,G420*'Step Up Feature'!$C$10*30/360,"")</f>
        <v/>
      </c>
      <c r="J420" s="16"/>
      <c r="K420" s="17" t="str">
        <f t="shared" si="46"/>
        <v/>
      </c>
      <c r="L420" s="17" t="str">
        <f t="shared" si="42"/>
        <v/>
      </c>
      <c r="M420" s="19" t="str">
        <f>IF(A420&gt;0,K420*'Step Up Feature'!$H$16*30/360,"")</f>
        <v/>
      </c>
      <c r="N420" s="16">
        <f>IF(COUNT($A$23:A419)&gt;='Step Up Feature'!$C$8,0,'Step Up Feature'!A419+1)</f>
        <v>0</v>
      </c>
      <c r="O420" s="17" t="str">
        <f t="shared" si="47"/>
        <v/>
      </c>
      <c r="P420" s="17" t="str">
        <f t="shared" si="48"/>
        <v/>
      </c>
      <c r="Q420" s="19" t="str">
        <f t="shared" si="43"/>
        <v/>
      </c>
      <c r="R420" s="16"/>
    </row>
    <row r="421" spans="1:18" x14ac:dyDescent="0.25">
      <c r="A421" s="5">
        <f>IF(COUNT($A$23:A420)&gt;='Step Up Feature'!$C$8,0,'Step Up Feature'!A420+1)</f>
        <v>0</v>
      </c>
      <c r="B421" s="15"/>
      <c r="C421" s="17" t="str">
        <f t="shared" si="44"/>
        <v/>
      </c>
      <c r="D421" s="17" t="str">
        <f>IF(A421&gt;0,'Step Up Feature'!$C$13,"")</f>
        <v/>
      </c>
      <c r="E421" s="17" t="str">
        <f>IF(A421&gt;0,C421*'Step Up Feature'!$C$10*30/360,"")</f>
        <v/>
      </c>
      <c r="F421" s="16"/>
      <c r="G421" s="17" t="str">
        <f t="shared" si="45"/>
        <v/>
      </c>
      <c r="H421" s="17" t="str">
        <f>IF(A421&gt;0,'Step Up Feature'!$D$13,"")</f>
        <v/>
      </c>
      <c r="I421" s="17" t="str">
        <f>IF(A421&gt;0,G421*'Step Up Feature'!$C$10*30/360,"")</f>
        <v/>
      </c>
      <c r="J421" s="16"/>
      <c r="K421" s="17" t="str">
        <f t="shared" si="46"/>
        <v/>
      </c>
      <c r="L421" s="17" t="str">
        <f t="shared" si="42"/>
        <v/>
      </c>
      <c r="M421" s="19" t="str">
        <f>IF(A421&gt;0,K421*'Step Up Feature'!$H$16*30/360,"")</f>
        <v/>
      </c>
      <c r="N421" s="16">
        <f>IF(COUNT($A$23:A420)&gt;='Step Up Feature'!$C$8,0,'Step Up Feature'!A420+1)</f>
        <v>0</v>
      </c>
      <c r="O421" s="17" t="str">
        <f t="shared" si="47"/>
        <v/>
      </c>
      <c r="P421" s="17" t="str">
        <f t="shared" si="48"/>
        <v/>
      </c>
      <c r="Q421" s="19" t="str">
        <f t="shared" si="43"/>
        <v/>
      </c>
      <c r="R421" s="16"/>
    </row>
    <row r="422" spans="1:18" x14ac:dyDescent="0.25">
      <c r="A422" s="5">
        <f>IF(COUNT($A$23:A421)&gt;='Step Up Feature'!$C$8,0,'Step Up Feature'!A421+1)</f>
        <v>0</v>
      </c>
      <c r="B422" s="15"/>
      <c r="C422" s="17" t="str">
        <f t="shared" si="44"/>
        <v/>
      </c>
      <c r="D422" s="17" t="str">
        <f>IF(A422&gt;0,'Step Up Feature'!$C$13,"")</f>
        <v/>
      </c>
      <c r="E422" s="17" t="str">
        <f>IF(A422&gt;0,C422*'Step Up Feature'!$C$10*30/360,"")</f>
        <v/>
      </c>
      <c r="F422" s="16"/>
      <c r="G422" s="17" t="str">
        <f t="shared" si="45"/>
        <v/>
      </c>
      <c r="H422" s="17" t="str">
        <f>IF(A422&gt;0,'Step Up Feature'!$D$13,"")</f>
        <v/>
      </c>
      <c r="I422" s="17" t="str">
        <f>IF(A422&gt;0,G422*'Step Up Feature'!$C$10*30/360,"")</f>
        <v/>
      </c>
      <c r="J422" s="16"/>
      <c r="K422" s="17" t="str">
        <f t="shared" si="46"/>
        <v/>
      </c>
      <c r="L422" s="17" t="str">
        <f t="shared" si="42"/>
        <v/>
      </c>
      <c r="M422" s="19" t="str">
        <f>IF(A422&gt;0,K422*'Step Up Feature'!$H$16*30/360,"")</f>
        <v/>
      </c>
      <c r="N422" s="16">
        <f>IF(COUNT($A$23:A421)&gt;='Step Up Feature'!$C$8,0,'Step Up Feature'!A421+1)</f>
        <v>0</v>
      </c>
      <c r="O422" s="17" t="str">
        <f t="shared" si="47"/>
        <v/>
      </c>
      <c r="P422" s="17" t="str">
        <f t="shared" si="48"/>
        <v/>
      </c>
      <c r="Q422" s="19" t="str">
        <f t="shared" si="43"/>
        <v/>
      </c>
      <c r="R422" s="16"/>
    </row>
    <row r="423" spans="1:18" x14ac:dyDescent="0.25">
      <c r="A423" s="5">
        <f>IF(COUNT($A$23:A422)&gt;='Step Up Feature'!$C$8,0,'Step Up Feature'!A422+1)</f>
        <v>0</v>
      </c>
      <c r="B423" s="15"/>
      <c r="C423" s="17" t="str">
        <f t="shared" si="44"/>
        <v/>
      </c>
      <c r="D423" s="17" t="str">
        <f>IF(A423&gt;0,'Step Up Feature'!$C$13,"")</f>
        <v/>
      </c>
      <c r="E423" s="17" t="str">
        <f>IF(A423&gt;0,C423*'Step Up Feature'!$C$10*30/360,"")</f>
        <v/>
      </c>
      <c r="F423" s="16"/>
      <c r="G423" s="17" t="str">
        <f t="shared" si="45"/>
        <v/>
      </c>
      <c r="H423" s="17" t="str">
        <f>IF(A423&gt;0,'Step Up Feature'!$D$13,"")</f>
        <v/>
      </c>
      <c r="I423" s="17" t="str">
        <f>IF(A423&gt;0,G423*'Step Up Feature'!$C$10*30/360,"")</f>
        <v/>
      </c>
      <c r="J423" s="16"/>
      <c r="K423" s="17" t="str">
        <f t="shared" si="46"/>
        <v/>
      </c>
      <c r="L423" s="17" t="str">
        <f t="shared" si="42"/>
        <v/>
      </c>
      <c r="M423" s="19" t="str">
        <f>IF(A423&gt;0,K423*'Step Up Feature'!$H$16*30/360,"")</f>
        <v/>
      </c>
      <c r="N423" s="16">
        <f>IF(COUNT($A$23:A422)&gt;='Step Up Feature'!$C$8,0,'Step Up Feature'!A422+1)</f>
        <v>0</v>
      </c>
      <c r="O423" s="17" t="str">
        <f t="shared" si="47"/>
        <v/>
      </c>
      <c r="P423" s="17" t="str">
        <f t="shared" si="48"/>
        <v/>
      </c>
      <c r="Q423" s="19" t="str">
        <f t="shared" si="43"/>
        <v/>
      </c>
      <c r="R423" s="16"/>
    </row>
    <row r="424" spans="1:18" x14ac:dyDescent="0.25">
      <c r="A424" s="5">
        <f>IF(COUNT($A$23:A423)&gt;='Step Up Feature'!$C$8,0,'Step Up Feature'!A423+1)</f>
        <v>0</v>
      </c>
      <c r="B424" s="15"/>
      <c r="C424" s="17" t="str">
        <f t="shared" si="44"/>
        <v/>
      </c>
      <c r="D424" s="17" t="str">
        <f>IF(A424&gt;0,'Step Up Feature'!$C$13,"")</f>
        <v/>
      </c>
      <c r="E424" s="17" t="str">
        <f>IF(A424&gt;0,C424*'Step Up Feature'!$C$10*30/360,"")</f>
        <v/>
      </c>
      <c r="F424" s="16"/>
      <c r="G424" s="17" t="str">
        <f t="shared" si="45"/>
        <v/>
      </c>
      <c r="H424" s="17" t="str">
        <f>IF(A424&gt;0,'Step Up Feature'!$D$13,"")</f>
        <v/>
      </c>
      <c r="I424" s="17" t="str">
        <f>IF(A424&gt;0,G424*'Step Up Feature'!$C$10*30/360,"")</f>
        <v/>
      </c>
      <c r="J424" s="16"/>
      <c r="K424" s="17" t="str">
        <f t="shared" si="46"/>
        <v/>
      </c>
      <c r="L424" s="17" t="str">
        <f t="shared" si="42"/>
        <v/>
      </c>
      <c r="M424" s="19" t="str">
        <f>IF(A424&gt;0,K424*'Step Up Feature'!$H$16*30/360,"")</f>
        <v/>
      </c>
      <c r="N424" s="16">
        <f>IF(COUNT($A$23:A423)&gt;='Step Up Feature'!$C$8,0,'Step Up Feature'!A423+1)</f>
        <v>0</v>
      </c>
      <c r="O424" s="17" t="str">
        <f t="shared" si="47"/>
        <v/>
      </c>
      <c r="P424" s="17" t="str">
        <f t="shared" si="48"/>
        <v/>
      </c>
      <c r="Q424" s="19" t="str">
        <f t="shared" si="43"/>
        <v/>
      </c>
      <c r="R424" s="16"/>
    </row>
    <row r="425" spans="1:18" x14ac:dyDescent="0.25">
      <c r="A425" s="5">
        <f>IF(COUNT($A$23:A424)&gt;='Step Up Feature'!$C$8,0,'Step Up Feature'!A424+1)</f>
        <v>0</v>
      </c>
      <c r="B425" s="15"/>
      <c r="C425" s="17" t="str">
        <f t="shared" si="44"/>
        <v/>
      </c>
      <c r="D425" s="17" t="str">
        <f>IF(A425&gt;0,'Step Up Feature'!$C$13,"")</f>
        <v/>
      </c>
      <c r="E425" s="17" t="str">
        <f>IF(A425&gt;0,C425*'Step Up Feature'!$C$10*30/360,"")</f>
        <v/>
      </c>
      <c r="F425" s="16"/>
      <c r="G425" s="17" t="str">
        <f t="shared" si="45"/>
        <v/>
      </c>
      <c r="H425" s="17" t="str">
        <f>IF(A425&gt;0,'Step Up Feature'!$D$13,"")</f>
        <v/>
      </c>
      <c r="I425" s="17" t="str">
        <f>IF(A425&gt;0,G425*'Step Up Feature'!$C$10*30/360,"")</f>
        <v/>
      </c>
      <c r="J425" s="16"/>
      <c r="K425" s="17" t="str">
        <f t="shared" si="46"/>
        <v/>
      </c>
      <c r="L425" s="17" t="str">
        <f t="shared" si="42"/>
        <v/>
      </c>
      <c r="M425" s="19" t="str">
        <f>IF(A425&gt;0,K425*'Step Up Feature'!$H$16*30/360,"")</f>
        <v/>
      </c>
      <c r="N425" s="16">
        <f>IF(COUNT($A$23:A424)&gt;='Step Up Feature'!$C$8,0,'Step Up Feature'!A424+1)</f>
        <v>0</v>
      </c>
      <c r="O425" s="17" t="str">
        <f t="shared" si="47"/>
        <v/>
      </c>
      <c r="P425" s="17" t="str">
        <f t="shared" si="48"/>
        <v/>
      </c>
      <c r="Q425" s="19" t="str">
        <f t="shared" si="43"/>
        <v/>
      </c>
      <c r="R425" s="16"/>
    </row>
    <row r="426" spans="1:18" x14ac:dyDescent="0.25">
      <c r="A426" s="5">
        <f>IF(COUNT($A$23:A425)&gt;='Step Up Feature'!$C$8,0,'Step Up Feature'!A425+1)</f>
        <v>0</v>
      </c>
      <c r="B426" s="15"/>
      <c r="C426" s="17" t="str">
        <f t="shared" si="44"/>
        <v/>
      </c>
      <c r="D426" s="17" t="str">
        <f>IF(A426&gt;0,'Step Up Feature'!$C$13,"")</f>
        <v/>
      </c>
      <c r="E426" s="17" t="str">
        <f>IF(A426&gt;0,C426*'Step Up Feature'!$C$10*30/360,"")</f>
        <v/>
      </c>
      <c r="F426" s="16"/>
      <c r="G426" s="17" t="str">
        <f t="shared" si="45"/>
        <v/>
      </c>
      <c r="H426" s="17" t="str">
        <f>IF(A426&gt;0,'Step Up Feature'!$D$13,"")</f>
        <v/>
      </c>
      <c r="I426" s="17" t="str">
        <f>IF(A426&gt;0,G426*'Step Up Feature'!$C$10*30/360,"")</f>
        <v/>
      </c>
      <c r="J426" s="16"/>
      <c r="K426" s="17" t="str">
        <f t="shared" si="46"/>
        <v/>
      </c>
      <c r="L426" s="17" t="str">
        <f t="shared" si="42"/>
        <v/>
      </c>
      <c r="M426" s="19" t="str">
        <f>IF(A426&gt;0,K426*'Step Up Feature'!$H$16*30/360,"")</f>
        <v/>
      </c>
      <c r="N426" s="16">
        <f>IF(COUNT($A$23:A425)&gt;='Step Up Feature'!$C$8,0,'Step Up Feature'!A425+1)</f>
        <v>0</v>
      </c>
      <c r="O426" s="17" t="str">
        <f t="shared" si="47"/>
        <v/>
      </c>
      <c r="P426" s="17" t="str">
        <f t="shared" si="48"/>
        <v/>
      </c>
      <c r="Q426" s="19" t="str">
        <f t="shared" si="43"/>
        <v/>
      </c>
      <c r="R426" s="16"/>
    </row>
    <row r="427" spans="1:18" x14ac:dyDescent="0.25">
      <c r="A427" s="5">
        <f>IF(COUNT($A$23:A426)&gt;='Step Up Feature'!$C$8,0,'Step Up Feature'!A426+1)</f>
        <v>0</v>
      </c>
      <c r="B427" s="15"/>
      <c r="C427" s="17" t="str">
        <f t="shared" si="44"/>
        <v/>
      </c>
      <c r="D427" s="17" t="str">
        <f>IF(A427&gt;0,'Step Up Feature'!$C$13,"")</f>
        <v/>
      </c>
      <c r="E427" s="17" t="str">
        <f>IF(A427&gt;0,C427*'Step Up Feature'!$C$10*30/360,"")</f>
        <v/>
      </c>
      <c r="F427" s="16"/>
      <c r="G427" s="17" t="str">
        <f t="shared" si="45"/>
        <v/>
      </c>
      <c r="H427" s="17" t="str">
        <f>IF(A427&gt;0,'Step Up Feature'!$D$13,"")</f>
        <v/>
      </c>
      <c r="I427" s="17" t="str">
        <f>IF(A427&gt;0,G427*'Step Up Feature'!$C$10*30/360,"")</f>
        <v/>
      </c>
      <c r="J427" s="16"/>
      <c r="K427" s="17" t="str">
        <f t="shared" si="46"/>
        <v/>
      </c>
      <c r="L427" s="17" t="str">
        <f t="shared" si="42"/>
        <v/>
      </c>
      <c r="M427" s="19" t="str">
        <f>IF(A427&gt;0,K427*'Step Up Feature'!$H$16*30/360,"")</f>
        <v/>
      </c>
      <c r="N427" s="16">
        <f>IF(COUNT($A$23:A426)&gt;='Step Up Feature'!$C$8,0,'Step Up Feature'!A426+1)</f>
        <v>0</v>
      </c>
      <c r="O427" s="17" t="str">
        <f t="shared" si="47"/>
        <v/>
      </c>
      <c r="P427" s="17" t="str">
        <f t="shared" si="48"/>
        <v/>
      </c>
      <c r="Q427" s="19" t="str">
        <f t="shared" si="43"/>
        <v/>
      </c>
      <c r="R427" s="16"/>
    </row>
    <row r="428" spans="1:18" x14ac:dyDescent="0.25">
      <c r="A428" s="5">
        <f>IF(COUNT($A$23:A427)&gt;='Step Up Feature'!$C$8,0,'Step Up Feature'!A427+1)</f>
        <v>0</v>
      </c>
      <c r="B428" s="15"/>
      <c r="C428" s="17" t="str">
        <f t="shared" si="44"/>
        <v/>
      </c>
      <c r="D428" s="17" t="str">
        <f>IF(A428&gt;0,'Step Up Feature'!$C$13,"")</f>
        <v/>
      </c>
      <c r="E428" s="17" t="str">
        <f>IF(A428&gt;0,C428*'Step Up Feature'!$C$10*30/360,"")</f>
        <v/>
      </c>
      <c r="F428" s="16"/>
      <c r="G428" s="17" t="str">
        <f t="shared" si="45"/>
        <v/>
      </c>
      <c r="H428" s="17" t="str">
        <f>IF(A428&gt;0,'Step Up Feature'!$D$13,"")</f>
        <v/>
      </c>
      <c r="I428" s="17" t="str">
        <f>IF(A428&gt;0,G428*'Step Up Feature'!$C$10*30/360,"")</f>
        <v/>
      </c>
      <c r="J428" s="16"/>
      <c r="K428" s="17" t="str">
        <f t="shared" si="46"/>
        <v/>
      </c>
      <c r="L428" s="17" t="str">
        <f t="shared" si="42"/>
        <v/>
      </c>
      <c r="M428" s="19" t="str">
        <f>IF(A428&gt;0,K428*'Step Up Feature'!$H$16*30/360,"")</f>
        <v/>
      </c>
      <c r="N428" s="16">
        <f>IF(COUNT($A$23:A427)&gt;='Step Up Feature'!$C$8,0,'Step Up Feature'!A427+1)</f>
        <v>0</v>
      </c>
      <c r="O428" s="17" t="str">
        <f t="shared" si="47"/>
        <v/>
      </c>
      <c r="P428" s="17" t="str">
        <f t="shared" si="48"/>
        <v/>
      </c>
      <c r="Q428" s="19" t="str">
        <f t="shared" si="43"/>
        <v/>
      </c>
      <c r="R428" s="16"/>
    </row>
    <row r="429" spans="1:18" x14ac:dyDescent="0.25">
      <c r="A429" s="5">
        <f>IF(COUNT($A$23:A428)&gt;='Step Up Feature'!$C$8,0,'Step Up Feature'!A428+1)</f>
        <v>0</v>
      </c>
      <c r="B429" s="15"/>
      <c r="C429" s="17" t="str">
        <f t="shared" si="44"/>
        <v/>
      </c>
      <c r="D429" s="17" t="str">
        <f>IF(A429&gt;0,'Step Up Feature'!$C$13,"")</f>
        <v/>
      </c>
      <c r="E429" s="17" t="str">
        <f>IF(A429&gt;0,C429*'Step Up Feature'!$C$10*30/360,"")</f>
        <v/>
      </c>
      <c r="F429" s="16"/>
      <c r="G429" s="17" t="str">
        <f t="shared" si="45"/>
        <v/>
      </c>
      <c r="H429" s="17" t="str">
        <f>IF(A429&gt;0,'Step Up Feature'!$D$13,"")</f>
        <v/>
      </c>
      <c r="I429" s="17" t="str">
        <f>IF(A429&gt;0,G429*'Step Up Feature'!$C$10*30/360,"")</f>
        <v/>
      </c>
      <c r="J429" s="16"/>
      <c r="K429" s="17" t="str">
        <f t="shared" si="46"/>
        <v/>
      </c>
      <c r="L429" s="17" t="str">
        <f t="shared" si="42"/>
        <v/>
      </c>
      <c r="M429" s="19" t="str">
        <f>IF(A429&gt;0,K429*'Step Up Feature'!$H$16*30/360,"")</f>
        <v/>
      </c>
      <c r="N429" s="16">
        <f>IF(COUNT($A$23:A428)&gt;='Step Up Feature'!$C$8,0,'Step Up Feature'!A428+1)</f>
        <v>0</v>
      </c>
      <c r="O429" s="17" t="str">
        <f t="shared" si="47"/>
        <v/>
      </c>
      <c r="P429" s="17" t="str">
        <f t="shared" si="48"/>
        <v/>
      </c>
      <c r="Q429" s="19" t="str">
        <f t="shared" si="43"/>
        <v/>
      </c>
      <c r="R429" s="16"/>
    </row>
    <row r="430" spans="1:18" x14ac:dyDescent="0.25">
      <c r="A430" s="5">
        <f>IF(COUNT($A$23:A429)&gt;='Step Up Feature'!$C$8,0,'Step Up Feature'!A429+1)</f>
        <v>0</v>
      </c>
      <c r="B430" s="15"/>
      <c r="C430" s="17" t="str">
        <f t="shared" si="44"/>
        <v/>
      </c>
      <c r="D430" s="17" t="str">
        <f>IF(A430&gt;0,'Step Up Feature'!$C$13,"")</f>
        <v/>
      </c>
      <c r="E430" s="17" t="str">
        <f>IF(A430&gt;0,C430*'Step Up Feature'!$C$10*30/360,"")</f>
        <v/>
      </c>
      <c r="F430" s="16"/>
      <c r="G430" s="17" t="str">
        <f t="shared" si="45"/>
        <v/>
      </c>
      <c r="H430" s="17" t="str">
        <f>IF(A430&gt;0,'Step Up Feature'!$D$13,"")</f>
        <v/>
      </c>
      <c r="I430" s="17" t="str">
        <f>IF(A430&gt;0,G430*'Step Up Feature'!$C$10*30/360,"")</f>
        <v/>
      </c>
      <c r="J430" s="16"/>
      <c r="K430" s="17" t="str">
        <f t="shared" si="46"/>
        <v/>
      </c>
      <c r="L430" s="17" t="str">
        <f t="shared" si="42"/>
        <v/>
      </c>
      <c r="M430" s="19" t="str">
        <f>IF(A430&gt;0,K430*'Step Up Feature'!$H$16*30/360,"")</f>
        <v/>
      </c>
      <c r="N430" s="16">
        <f>IF(COUNT($A$23:A429)&gt;='Step Up Feature'!$C$8,0,'Step Up Feature'!A429+1)</f>
        <v>0</v>
      </c>
      <c r="O430" s="17" t="str">
        <f t="shared" si="47"/>
        <v/>
      </c>
      <c r="P430" s="17" t="str">
        <f t="shared" si="48"/>
        <v/>
      </c>
      <c r="Q430" s="19" t="str">
        <f t="shared" si="43"/>
        <v/>
      </c>
      <c r="R430" s="16"/>
    </row>
    <row r="431" spans="1:18" x14ac:dyDescent="0.25">
      <c r="A431" s="5">
        <f>IF(COUNT($A$23:A430)&gt;='Step Up Feature'!$C$8,0,'Step Up Feature'!A430+1)</f>
        <v>0</v>
      </c>
      <c r="B431" s="15"/>
      <c r="C431" s="17" t="str">
        <f t="shared" si="44"/>
        <v/>
      </c>
      <c r="D431" s="17" t="str">
        <f>IF(A431&gt;0,'Step Up Feature'!$C$13,"")</f>
        <v/>
      </c>
      <c r="E431" s="17" t="str">
        <f>IF(A431&gt;0,C431*'Step Up Feature'!$C$10*30/360,"")</f>
        <v/>
      </c>
      <c r="F431" s="16"/>
      <c r="G431" s="17" t="str">
        <f t="shared" si="45"/>
        <v/>
      </c>
      <c r="H431" s="17" t="str">
        <f>IF(A431&gt;0,'Step Up Feature'!$D$13,"")</f>
        <v/>
      </c>
      <c r="I431" s="17" t="str">
        <f>IF(A431&gt;0,G431*'Step Up Feature'!$C$10*30/360,"")</f>
        <v/>
      </c>
      <c r="J431" s="16"/>
      <c r="K431" s="17" t="str">
        <f t="shared" si="46"/>
        <v/>
      </c>
      <c r="L431" s="17" t="str">
        <f t="shared" si="42"/>
        <v/>
      </c>
      <c r="M431" s="19" t="str">
        <f>IF(A431&gt;0,K431*'Step Up Feature'!$H$16*30/360,"")</f>
        <v/>
      </c>
      <c r="N431" s="16">
        <f>IF(COUNT($A$23:A430)&gt;='Step Up Feature'!$C$8,0,'Step Up Feature'!A430+1)</f>
        <v>0</v>
      </c>
      <c r="O431" s="17" t="str">
        <f t="shared" si="47"/>
        <v/>
      </c>
      <c r="P431" s="17" t="str">
        <f t="shared" si="48"/>
        <v/>
      </c>
      <c r="Q431" s="19" t="str">
        <f t="shared" si="43"/>
        <v/>
      </c>
      <c r="R431" s="16"/>
    </row>
    <row r="432" spans="1:18" x14ac:dyDescent="0.25">
      <c r="A432" s="5">
        <f>IF(COUNT($A$23:A431)&gt;='Step Up Feature'!$C$8,0,'Step Up Feature'!A431+1)</f>
        <v>0</v>
      </c>
      <c r="B432" s="15"/>
      <c r="C432" s="17" t="str">
        <f t="shared" si="44"/>
        <v/>
      </c>
      <c r="D432" s="17" t="str">
        <f>IF(A432&gt;0,'Step Up Feature'!$C$13,"")</f>
        <v/>
      </c>
      <c r="E432" s="17" t="str">
        <f>IF(A432&gt;0,C432*'Step Up Feature'!$C$10*30/360,"")</f>
        <v/>
      </c>
      <c r="F432" s="16"/>
      <c r="G432" s="17" t="str">
        <f t="shared" si="45"/>
        <v/>
      </c>
      <c r="H432" s="17" t="str">
        <f>IF(A432&gt;0,'Step Up Feature'!$D$13,"")</f>
        <v/>
      </c>
      <c r="I432" s="17" t="str">
        <f>IF(A432&gt;0,G432*'Step Up Feature'!$C$10*30/360,"")</f>
        <v/>
      </c>
      <c r="J432" s="16"/>
      <c r="K432" s="17" t="str">
        <f t="shared" si="46"/>
        <v/>
      </c>
      <c r="L432" s="17" t="str">
        <f t="shared" si="42"/>
        <v/>
      </c>
      <c r="M432" s="19" t="str">
        <f>IF(A432&gt;0,K432*'Step Up Feature'!$H$16*30/360,"")</f>
        <v/>
      </c>
      <c r="N432" s="16">
        <f>IF(COUNT($A$23:A431)&gt;='Step Up Feature'!$C$8,0,'Step Up Feature'!A431+1)</f>
        <v>0</v>
      </c>
      <c r="O432" s="17" t="str">
        <f t="shared" si="47"/>
        <v/>
      </c>
      <c r="P432" s="17" t="str">
        <f t="shared" si="48"/>
        <v/>
      </c>
      <c r="Q432" s="19" t="str">
        <f t="shared" si="43"/>
        <v/>
      </c>
      <c r="R432" s="16"/>
    </row>
    <row r="433" spans="1:18" x14ac:dyDescent="0.25">
      <c r="A433" s="5">
        <f>IF(COUNT($A$23:A432)&gt;='Step Up Feature'!$C$8,0,'Step Up Feature'!A432+1)</f>
        <v>0</v>
      </c>
      <c r="B433" s="15"/>
      <c r="C433" s="17" t="str">
        <f t="shared" si="44"/>
        <v/>
      </c>
      <c r="D433" s="17" t="str">
        <f>IF(A433&gt;0,'Step Up Feature'!$C$13,"")</f>
        <v/>
      </c>
      <c r="E433" s="17" t="str">
        <f>IF(A433&gt;0,C433*'Step Up Feature'!$C$10*30/360,"")</f>
        <v/>
      </c>
      <c r="F433" s="16"/>
      <c r="G433" s="17" t="str">
        <f t="shared" si="45"/>
        <v/>
      </c>
      <c r="H433" s="17" t="str">
        <f>IF(A433&gt;0,'Step Up Feature'!$D$13,"")</f>
        <v/>
      </c>
      <c r="I433" s="17" t="str">
        <f>IF(A433&gt;0,G433*'Step Up Feature'!$C$10*30/360,"")</f>
        <v/>
      </c>
      <c r="J433" s="16"/>
      <c r="K433" s="17" t="str">
        <f t="shared" si="46"/>
        <v/>
      </c>
      <c r="L433" s="17" t="str">
        <f t="shared" si="42"/>
        <v/>
      </c>
      <c r="M433" s="19" t="str">
        <f>IF(A433&gt;0,K433*'Step Up Feature'!$H$16*30/360,"")</f>
        <v/>
      </c>
      <c r="N433" s="16">
        <f>IF(COUNT($A$23:A432)&gt;='Step Up Feature'!$C$8,0,'Step Up Feature'!A432+1)</f>
        <v>0</v>
      </c>
      <c r="O433" s="17" t="str">
        <f t="shared" si="47"/>
        <v/>
      </c>
      <c r="P433" s="17" t="str">
        <f t="shared" si="48"/>
        <v/>
      </c>
      <c r="Q433" s="19" t="str">
        <f t="shared" si="43"/>
        <v/>
      </c>
      <c r="R433" s="16"/>
    </row>
    <row r="434" spans="1:18" x14ac:dyDescent="0.25">
      <c r="A434" s="5">
        <f>IF(COUNT($A$23:A433)&gt;='Step Up Feature'!$C$8,0,'Step Up Feature'!A433+1)</f>
        <v>0</v>
      </c>
      <c r="B434" s="15"/>
      <c r="C434" s="17" t="str">
        <f t="shared" si="44"/>
        <v/>
      </c>
      <c r="D434" s="17" t="str">
        <f>IF(A434&gt;0,'Step Up Feature'!$C$13,"")</f>
        <v/>
      </c>
      <c r="E434" s="17" t="str">
        <f>IF(A434&gt;0,C434*'Step Up Feature'!$C$10*30/360,"")</f>
        <v/>
      </c>
      <c r="F434" s="16"/>
      <c r="G434" s="17" t="str">
        <f t="shared" si="45"/>
        <v/>
      </c>
      <c r="H434" s="17" t="str">
        <f>IF(A434&gt;0,'Step Up Feature'!$D$13,"")</f>
        <v/>
      </c>
      <c r="I434" s="17" t="str">
        <f>IF(A434&gt;0,G434*'Step Up Feature'!$C$10*30/360,"")</f>
        <v/>
      </c>
      <c r="J434" s="16"/>
      <c r="K434" s="17" t="str">
        <f t="shared" si="46"/>
        <v/>
      </c>
      <c r="L434" s="17" t="str">
        <f t="shared" si="42"/>
        <v/>
      </c>
      <c r="M434" s="19" t="str">
        <f>IF(A434&gt;0,K434*'Step Up Feature'!$H$16*30/360,"")</f>
        <v/>
      </c>
      <c r="N434" s="16">
        <f>IF(COUNT($A$23:A433)&gt;='Step Up Feature'!$C$8,0,'Step Up Feature'!A433+1)</f>
        <v>0</v>
      </c>
      <c r="O434" s="17" t="str">
        <f t="shared" si="47"/>
        <v/>
      </c>
      <c r="P434" s="17" t="str">
        <f t="shared" si="48"/>
        <v/>
      </c>
      <c r="Q434" s="19" t="str">
        <f t="shared" si="43"/>
        <v/>
      </c>
      <c r="R434" s="16"/>
    </row>
    <row r="435" spans="1:18" x14ac:dyDescent="0.25">
      <c r="A435" s="5">
        <f>IF(COUNT($A$23:A434)&gt;='Step Up Feature'!$C$8,0,'Step Up Feature'!A434+1)</f>
        <v>0</v>
      </c>
      <c r="B435" s="15"/>
      <c r="C435" s="17" t="str">
        <f t="shared" si="44"/>
        <v/>
      </c>
      <c r="D435" s="17" t="str">
        <f>IF(A435&gt;0,'Step Up Feature'!$C$13,"")</f>
        <v/>
      </c>
      <c r="E435" s="17" t="str">
        <f>IF(A435&gt;0,C435*'Step Up Feature'!$C$10*30/360,"")</f>
        <v/>
      </c>
      <c r="F435" s="16"/>
      <c r="G435" s="17" t="str">
        <f t="shared" si="45"/>
        <v/>
      </c>
      <c r="H435" s="17" t="str">
        <f>IF(A435&gt;0,'Step Up Feature'!$D$13,"")</f>
        <v/>
      </c>
      <c r="I435" s="17" t="str">
        <f>IF(A435&gt;0,G435*'Step Up Feature'!$C$10*30/360,"")</f>
        <v/>
      </c>
      <c r="J435" s="16"/>
      <c r="K435" s="17" t="str">
        <f t="shared" si="46"/>
        <v/>
      </c>
      <c r="L435" s="17" t="str">
        <f t="shared" si="42"/>
        <v/>
      </c>
      <c r="M435" s="19" t="str">
        <f>IF(A435&gt;0,K435*'Step Up Feature'!$H$16*30/360,"")</f>
        <v/>
      </c>
      <c r="N435" s="16">
        <f>IF(COUNT($A$23:A434)&gt;='Step Up Feature'!$C$8,0,'Step Up Feature'!A434+1)</f>
        <v>0</v>
      </c>
      <c r="O435" s="17" t="str">
        <f t="shared" si="47"/>
        <v/>
      </c>
      <c r="P435" s="17" t="str">
        <f t="shared" si="48"/>
        <v/>
      </c>
      <c r="Q435" s="19" t="str">
        <f t="shared" si="43"/>
        <v/>
      </c>
      <c r="R435" s="16"/>
    </row>
    <row r="436" spans="1:18" x14ac:dyDescent="0.25">
      <c r="A436" s="5">
        <f>IF(COUNT($A$23:A435)&gt;='Step Up Feature'!$C$8,0,'Step Up Feature'!A435+1)</f>
        <v>0</v>
      </c>
      <c r="B436" s="15"/>
      <c r="C436" s="17" t="str">
        <f t="shared" si="44"/>
        <v/>
      </c>
      <c r="D436" s="17" t="str">
        <f>IF(A436&gt;0,'Step Up Feature'!$C$13,"")</f>
        <v/>
      </c>
      <c r="E436" s="17" t="str">
        <f>IF(A436&gt;0,C436*'Step Up Feature'!$C$10*30/360,"")</f>
        <v/>
      </c>
      <c r="F436" s="16"/>
      <c r="G436" s="17" t="str">
        <f t="shared" si="45"/>
        <v/>
      </c>
      <c r="H436" s="17" t="str">
        <f>IF(A436&gt;0,'Step Up Feature'!$D$13,"")</f>
        <v/>
      </c>
      <c r="I436" s="17" t="str">
        <f>IF(A436&gt;0,G436*'Step Up Feature'!$C$10*30/360,"")</f>
        <v/>
      </c>
      <c r="J436" s="16"/>
      <c r="K436" s="17" t="str">
        <f t="shared" si="46"/>
        <v/>
      </c>
      <c r="L436" s="17" t="str">
        <f t="shared" si="42"/>
        <v/>
      </c>
      <c r="M436" s="19" t="str">
        <f>IF(A436&gt;0,K436*'Step Up Feature'!$H$16*30/360,"")</f>
        <v/>
      </c>
      <c r="N436" s="16">
        <f>IF(COUNT($A$23:A435)&gt;='Step Up Feature'!$C$8,0,'Step Up Feature'!A435+1)</f>
        <v>0</v>
      </c>
      <c r="O436" s="17" t="str">
        <f t="shared" si="47"/>
        <v/>
      </c>
      <c r="P436" s="17" t="str">
        <f t="shared" si="48"/>
        <v/>
      </c>
      <c r="Q436" s="19" t="str">
        <f t="shared" si="43"/>
        <v/>
      </c>
      <c r="R436" s="16"/>
    </row>
    <row r="437" spans="1:18" x14ac:dyDescent="0.25">
      <c r="A437" s="5">
        <f>IF(COUNT($A$23:A436)&gt;='Step Up Feature'!$C$8,0,'Step Up Feature'!A436+1)</f>
        <v>0</v>
      </c>
      <c r="B437" s="15"/>
      <c r="C437" s="17" t="str">
        <f t="shared" si="44"/>
        <v/>
      </c>
      <c r="D437" s="17" t="str">
        <f>IF(A437&gt;0,'Step Up Feature'!$C$13,"")</f>
        <v/>
      </c>
      <c r="E437" s="17" t="str">
        <f>IF(A437&gt;0,C437*'Step Up Feature'!$C$10*30/360,"")</f>
        <v/>
      </c>
      <c r="F437" s="16"/>
      <c r="G437" s="17" t="str">
        <f t="shared" si="45"/>
        <v/>
      </c>
      <c r="H437" s="17" t="str">
        <f>IF(A437&gt;0,'Step Up Feature'!$D$13,"")</f>
        <v/>
      </c>
      <c r="I437" s="17" t="str">
        <f>IF(A437&gt;0,G437*'Step Up Feature'!$C$10*30/360,"")</f>
        <v/>
      </c>
      <c r="J437" s="16"/>
      <c r="K437" s="17" t="str">
        <f t="shared" si="46"/>
        <v/>
      </c>
      <c r="L437" s="17" t="str">
        <f t="shared" si="42"/>
        <v/>
      </c>
      <c r="M437" s="19" t="str">
        <f>IF(A437&gt;0,K437*'Step Up Feature'!$H$16*30/360,"")</f>
        <v/>
      </c>
      <c r="N437" s="16">
        <f>IF(COUNT($A$23:A436)&gt;='Step Up Feature'!$C$8,0,'Step Up Feature'!A436+1)</f>
        <v>0</v>
      </c>
      <c r="O437" s="17" t="str">
        <f t="shared" si="47"/>
        <v/>
      </c>
      <c r="P437" s="17" t="str">
        <f t="shared" si="48"/>
        <v/>
      </c>
      <c r="Q437" s="19" t="str">
        <f t="shared" si="43"/>
        <v/>
      </c>
      <c r="R437" s="16"/>
    </row>
    <row r="438" spans="1:18" x14ac:dyDescent="0.25">
      <c r="A438" s="5">
        <f>IF(COUNT($A$23:A437)&gt;='Step Up Feature'!$C$8,0,'Step Up Feature'!A437+1)</f>
        <v>0</v>
      </c>
      <c r="B438" s="15"/>
      <c r="C438" s="17" t="str">
        <f t="shared" si="44"/>
        <v/>
      </c>
      <c r="D438" s="17" t="str">
        <f>IF(A438&gt;0,'Step Up Feature'!$C$13,"")</f>
        <v/>
      </c>
      <c r="E438" s="17" t="str">
        <f>IF(A438&gt;0,C438*'Step Up Feature'!$C$10*30/360,"")</f>
        <v/>
      </c>
      <c r="F438" s="16"/>
      <c r="G438" s="17" t="str">
        <f t="shared" si="45"/>
        <v/>
      </c>
      <c r="H438" s="17" t="str">
        <f>IF(A438&gt;0,'Step Up Feature'!$D$13,"")</f>
        <v/>
      </c>
      <c r="I438" s="17" t="str">
        <f>IF(A438&gt;0,G438*'Step Up Feature'!$C$10*30/360,"")</f>
        <v/>
      </c>
      <c r="J438" s="16"/>
      <c r="K438" s="17" t="str">
        <f t="shared" si="46"/>
        <v/>
      </c>
      <c r="L438" s="17" t="str">
        <f t="shared" si="42"/>
        <v/>
      </c>
      <c r="M438" s="19" t="str">
        <f>IF(A438&gt;0,K438*'Step Up Feature'!$H$16*30/360,"")</f>
        <v/>
      </c>
      <c r="N438" s="16">
        <f>IF(COUNT($A$23:A437)&gt;='Step Up Feature'!$C$8,0,'Step Up Feature'!A437+1)</f>
        <v>0</v>
      </c>
      <c r="O438" s="17" t="str">
        <f t="shared" si="47"/>
        <v/>
      </c>
      <c r="P438" s="17" t="str">
        <f t="shared" si="48"/>
        <v/>
      </c>
      <c r="Q438" s="19" t="str">
        <f t="shared" si="43"/>
        <v/>
      </c>
      <c r="R438" s="16"/>
    </row>
    <row r="439" spans="1:18" x14ac:dyDescent="0.25">
      <c r="A439" s="5">
        <f>IF(COUNT($A$23:A438)&gt;='Step Up Feature'!$C$8,0,'Step Up Feature'!A438+1)</f>
        <v>0</v>
      </c>
      <c r="B439" s="15"/>
      <c r="C439" s="17" t="str">
        <f t="shared" si="44"/>
        <v/>
      </c>
      <c r="D439" s="17" t="str">
        <f>IF(A439&gt;0,'Step Up Feature'!$C$13,"")</f>
        <v/>
      </c>
      <c r="E439" s="17" t="str">
        <f>IF(A439&gt;0,C439*'Step Up Feature'!$C$10*30/360,"")</f>
        <v/>
      </c>
      <c r="F439" s="16"/>
      <c r="G439" s="17" t="str">
        <f t="shared" si="45"/>
        <v/>
      </c>
      <c r="H439" s="17" t="str">
        <f>IF(A439&gt;0,'Step Up Feature'!$D$13,"")</f>
        <v/>
      </c>
      <c r="I439" s="17" t="str">
        <f>IF(A439&gt;0,G439*'Step Up Feature'!$C$10*30/360,"")</f>
        <v/>
      </c>
      <c r="J439" s="16"/>
      <c r="K439" s="17" t="str">
        <f t="shared" si="46"/>
        <v/>
      </c>
      <c r="L439" s="17" t="str">
        <f t="shared" si="42"/>
        <v/>
      </c>
      <c r="M439" s="19" t="str">
        <f>IF(A439&gt;0,K439*'Step Up Feature'!$H$16*30/360,"")</f>
        <v/>
      </c>
      <c r="N439" s="16">
        <f>IF(COUNT($A$23:A438)&gt;='Step Up Feature'!$C$8,0,'Step Up Feature'!A438+1)</f>
        <v>0</v>
      </c>
      <c r="O439" s="17" t="str">
        <f t="shared" si="47"/>
        <v/>
      </c>
      <c r="P439" s="17" t="str">
        <f t="shared" si="48"/>
        <v/>
      </c>
      <c r="Q439" s="19" t="str">
        <f t="shared" si="43"/>
        <v/>
      </c>
      <c r="R439" s="16"/>
    </row>
    <row r="440" spans="1:18" x14ac:dyDescent="0.25">
      <c r="A440" s="5">
        <f>IF(COUNT($A$23:A439)&gt;='Step Up Feature'!$C$8,0,'Step Up Feature'!A439+1)</f>
        <v>0</v>
      </c>
      <c r="B440" s="15"/>
      <c r="C440" s="17" t="str">
        <f t="shared" si="44"/>
        <v/>
      </c>
      <c r="D440" s="17" t="str">
        <f>IF(A440&gt;0,'Step Up Feature'!$C$13,"")</f>
        <v/>
      </c>
      <c r="E440" s="17" t="str">
        <f>IF(A440&gt;0,C440*'Step Up Feature'!$C$10*30/360,"")</f>
        <v/>
      </c>
      <c r="F440" s="16"/>
      <c r="G440" s="17" t="str">
        <f t="shared" si="45"/>
        <v/>
      </c>
      <c r="H440" s="17" t="str">
        <f>IF(A440&gt;0,'Step Up Feature'!$D$13,"")</f>
        <v/>
      </c>
      <c r="I440" s="17" t="str">
        <f>IF(A440&gt;0,G440*'Step Up Feature'!$C$10*30/360,"")</f>
        <v/>
      </c>
      <c r="J440" s="16"/>
      <c r="K440" s="17" t="str">
        <f t="shared" si="46"/>
        <v/>
      </c>
      <c r="L440" s="17" t="str">
        <f t="shared" si="42"/>
        <v/>
      </c>
      <c r="M440" s="19" t="str">
        <f>IF(A440&gt;0,K440*'Step Up Feature'!$H$16*30/360,"")</f>
        <v/>
      </c>
      <c r="N440" s="16">
        <f>IF(COUNT($A$23:A439)&gt;='Step Up Feature'!$C$8,0,'Step Up Feature'!A439+1)</f>
        <v>0</v>
      </c>
      <c r="O440" s="17" t="str">
        <f t="shared" si="47"/>
        <v/>
      </c>
      <c r="P440" s="17" t="str">
        <f t="shared" si="48"/>
        <v/>
      </c>
      <c r="Q440" s="19" t="str">
        <f t="shared" si="43"/>
        <v/>
      </c>
      <c r="R440" s="16"/>
    </row>
    <row r="441" spans="1:18" x14ac:dyDescent="0.25">
      <c r="A441" s="5">
        <f>IF(COUNT($A$23:A440)&gt;='Step Up Feature'!$C$8,0,'Step Up Feature'!A440+1)</f>
        <v>0</v>
      </c>
      <c r="B441" s="15"/>
      <c r="C441" s="17" t="str">
        <f t="shared" si="44"/>
        <v/>
      </c>
      <c r="D441" s="17" t="str">
        <f>IF(A441&gt;0,'Step Up Feature'!$C$13,"")</f>
        <v/>
      </c>
      <c r="E441" s="17" t="str">
        <f>IF(A441&gt;0,C441*'Step Up Feature'!$C$10*30/360,"")</f>
        <v/>
      </c>
      <c r="F441" s="16"/>
      <c r="G441" s="17" t="str">
        <f t="shared" si="45"/>
        <v/>
      </c>
      <c r="H441" s="17" t="str">
        <f>IF(A441&gt;0,'Step Up Feature'!$D$13,"")</f>
        <v/>
      </c>
      <c r="I441" s="17" t="str">
        <f>IF(A441&gt;0,G441*'Step Up Feature'!$C$10*30/360,"")</f>
        <v/>
      </c>
      <c r="J441" s="16"/>
      <c r="K441" s="17" t="str">
        <f t="shared" si="46"/>
        <v/>
      </c>
      <c r="L441" s="17" t="str">
        <f t="shared" si="42"/>
        <v/>
      </c>
      <c r="M441" s="19" t="str">
        <f>IF(A441&gt;0,K441*'Step Up Feature'!$H$16*30/360,"")</f>
        <v/>
      </c>
      <c r="N441" s="16">
        <f>IF(COUNT($A$23:A440)&gt;='Step Up Feature'!$C$8,0,'Step Up Feature'!A440+1)</f>
        <v>0</v>
      </c>
      <c r="O441" s="17" t="str">
        <f t="shared" si="47"/>
        <v/>
      </c>
      <c r="P441" s="17" t="str">
        <f t="shared" si="48"/>
        <v/>
      </c>
      <c r="Q441" s="19" t="str">
        <f t="shared" si="43"/>
        <v/>
      </c>
      <c r="R441" s="16"/>
    </row>
    <row r="442" spans="1:18" x14ac:dyDescent="0.25">
      <c r="A442" s="5">
        <f>IF(COUNT($A$23:A441)&gt;='Step Up Feature'!$C$8,0,'Step Up Feature'!A441+1)</f>
        <v>0</v>
      </c>
      <c r="B442" s="15"/>
      <c r="C442" s="17" t="str">
        <f t="shared" si="44"/>
        <v/>
      </c>
      <c r="D442" s="17" t="str">
        <f>IF(A442&gt;0,'Step Up Feature'!$C$13,"")</f>
        <v/>
      </c>
      <c r="E442" s="17" t="str">
        <f>IF(A442&gt;0,C442*'Step Up Feature'!$C$10*30/360,"")</f>
        <v/>
      </c>
      <c r="F442" s="16"/>
      <c r="G442" s="17" t="str">
        <f t="shared" si="45"/>
        <v/>
      </c>
      <c r="H442" s="17" t="str">
        <f>IF(A442&gt;0,'Step Up Feature'!$D$13,"")</f>
        <v/>
      </c>
      <c r="I442" s="17" t="str">
        <f>IF(A442&gt;0,G442*'Step Up Feature'!$C$10*30/360,"")</f>
        <v/>
      </c>
      <c r="J442" s="16"/>
      <c r="K442" s="17" t="str">
        <f t="shared" si="46"/>
        <v/>
      </c>
      <c r="L442" s="17" t="str">
        <f t="shared" si="42"/>
        <v/>
      </c>
      <c r="M442" s="19" t="str">
        <f>IF(A442&gt;0,K442*'Step Up Feature'!$H$16*30/360,"")</f>
        <v/>
      </c>
      <c r="N442" s="16">
        <f>IF(COUNT($A$23:A441)&gt;='Step Up Feature'!$C$8,0,'Step Up Feature'!A441+1)</f>
        <v>0</v>
      </c>
      <c r="O442" s="17" t="str">
        <f t="shared" si="47"/>
        <v/>
      </c>
      <c r="P442" s="17" t="str">
        <f t="shared" si="48"/>
        <v/>
      </c>
      <c r="Q442" s="19" t="str">
        <f t="shared" si="43"/>
        <v/>
      </c>
      <c r="R442" s="16"/>
    </row>
    <row r="443" spans="1:18" x14ac:dyDescent="0.25">
      <c r="A443" s="5">
        <f>IF(COUNT($A$23:A442)&gt;='Step Up Feature'!$C$8,0,'Step Up Feature'!A442+1)</f>
        <v>0</v>
      </c>
      <c r="B443" s="15"/>
      <c r="C443" s="17" t="str">
        <f t="shared" si="44"/>
        <v/>
      </c>
      <c r="D443" s="17" t="str">
        <f>IF(A443&gt;0,'Step Up Feature'!$C$13,"")</f>
        <v/>
      </c>
      <c r="E443" s="17" t="str">
        <f>IF(A443&gt;0,C443*'Step Up Feature'!$C$10*30/360,"")</f>
        <v/>
      </c>
      <c r="F443" s="16"/>
      <c r="G443" s="17" t="str">
        <f t="shared" si="45"/>
        <v/>
      </c>
      <c r="H443" s="17" t="str">
        <f>IF(A443&gt;0,'Step Up Feature'!$D$13,"")</f>
        <v/>
      </c>
      <c r="I443" s="17" t="str">
        <f>IF(A443&gt;0,G443*'Step Up Feature'!$C$10*30/360,"")</f>
        <v/>
      </c>
      <c r="J443" s="16"/>
      <c r="K443" s="17" t="str">
        <f t="shared" si="46"/>
        <v/>
      </c>
      <c r="L443" s="17" t="str">
        <f t="shared" si="42"/>
        <v/>
      </c>
      <c r="M443" s="19" t="str">
        <f>IF(A443&gt;0,K443*'Step Up Feature'!$H$16*30/360,"")</f>
        <v/>
      </c>
      <c r="N443" s="16">
        <f>IF(COUNT($A$23:A442)&gt;='Step Up Feature'!$C$8,0,'Step Up Feature'!A442+1)</f>
        <v>0</v>
      </c>
      <c r="O443" s="17" t="str">
        <f t="shared" si="47"/>
        <v/>
      </c>
      <c r="P443" s="17" t="str">
        <f t="shared" si="48"/>
        <v/>
      </c>
      <c r="Q443" s="19" t="str">
        <f t="shared" si="43"/>
        <v/>
      </c>
      <c r="R443" s="16"/>
    </row>
    <row r="444" spans="1:18" x14ac:dyDescent="0.25">
      <c r="A444" s="5">
        <f>IF(COUNT($A$23:A443)&gt;='Step Up Feature'!$C$8,0,'Step Up Feature'!A443+1)</f>
        <v>0</v>
      </c>
      <c r="B444" s="15"/>
      <c r="C444" s="17" t="str">
        <f t="shared" si="44"/>
        <v/>
      </c>
      <c r="D444" s="17" t="str">
        <f>IF(A444&gt;0,'Step Up Feature'!$C$13,"")</f>
        <v/>
      </c>
      <c r="E444" s="17" t="str">
        <f>IF(A444&gt;0,C444*'Step Up Feature'!$C$10*30/360,"")</f>
        <v/>
      </c>
      <c r="F444" s="16"/>
      <c r="G444" s="17" t="str">
        <f t="shared" si="45"/>
        <v/>
      </c>
      <c r="H444" s="17" t="str">
        <f>IF(A444&gt;0,'Step Up Feature'!$D$13,"")</f>
        <v/>
      </c>
      <c r="I444" s="17" t="str">
        <f>IF(A444&gt;0,G444*'Step Up Feature'!$C$10*30/360,"")</f>
        <v/>
      </c>
      <c r="J444" s="16"/>
      <c r="K444" s="17" t="str">
        <f t="shared" si="46"/>
        <v/>
      </c>
      <c r="L444" s="17" t="str">
        <f t="shared" si="42"/>
        <v/>
      </c>
      <c r="M444" s="19" t="str">
        <f>IF(A444&gt;0,K444*'Step Up Feature'!$H$16*30/360,"")</f>
        <v/>
      </c>
      <c r="N444" s="16">
        <f>IF(COUNT($A$23:A443)&gt;='Step Up Feature'!$C$8,0,'Step Up Feature'!A443+1)</f>
        <v>0</v>
      </c>
      <c r="O444" s="17" t="str">
        <f t="shared" si="47"/>
        <v/>
      </c>
      <c r="P444" s="17" t="str">
        <f t="shared" si="48"/>
        <v/>
      </c>
      <c r="Q444" s="19" t="str">
        <f t="shared" si="43"/>
        <v/>
      </c>
      <c r="R444" s="16"/>
    </row>
    <row r="445" spans="1:18" x14ac:dyDescent="0.25">
      <c r="A445" s="5">
        <f>IF(COUNT($A$23:A444)&gt;='Step Up Feature'!$C$8,0,'Step Up Feature'!A444+1)</f>
        <v>0</v>
      </c>
      <c r="B445" s="15"/>
      <c r="C445" s="17" t="str">
        <f t="shared" si="44"/>
        <v/>
      </c>
      <c r="D445" s="17" t="str">
        <f>IF(A445&gt;0,'Step Up Feature'!$C$13,"")</f>
        <v/>
      </c>
      <c r="E445" s="17" t="str">
        <f>IF(A445&gt;0,C445*'Step Up Feature'!$C$10*30/360,"")</f>
        <v/>
      </c>
      <c r="F445" s="16"/>
      <c r="G445" s="17" t="str">
        <f t="shared" si="45"/>
        <v/>
      </c>
      <c r="H445" s="17" t="str">
        <f>IF(A445&gt;0,'Step Up Feature'!$D$13,"")</f>
        <v/>
      </c>
      <c r="I445" s="17" t="str">
        <f>IF(A445&gt;0,G445*'Step Up Feature'!$C$10*30/360,"")</f>
        <v/>
      </c>
      <c r="J445" s="16"/>
      <c r="K445" s="17" t="str">
        <f t="shared" si="46"/>
        <v/>
      </c>
      <c r="L445" s="17" t="str">
        <f t="shared" si="42"/>
        <v/>
      </c>
      <c r="M445" s="19" t="str">
        <f>IF(A445&gt;0,K445*'Step Up Feature'!$H$16*30/360,"")</f>
        <v/>
      </c>
      <c r="N445" s="16">
        <f>IF(COUNT($A$23:A444)&gt;='Step Up Feature'!$C$8,0,'Step Up Feature'!A444+1)</f>
        <v>0</v>
      </c>
      <c r="O445" s="17" t="str">
        <f t="shared" si="47"/>
        <v/>
      </c>
      <c r="P445" s="17" t="str">
        <f t="shared" si="48"/>
        <v/>
      </c>
      <c r="Q445" s="19" t="str">
        <f t="shared" si="43"/>
        <v/>
      </c>
      <c r="R445" s="16"/>
    </row>
    <row r="446" spans="1:18" x14ac:dyDescent="0.25">
      <c r="A446" s="5">
        <f>IF(COUNT($A$23:A445)&gt;='Step Up Feature'!$C$8,0,'Step Up Feature'!A445+1)</f>
        <v>0</v>
      </c>
      <c r="B446" s="15"/>
      <c r="C446" s="17" t="str">
        <f t="shared" si="44"/>
        <v/>
      </c>
      <c r="D446" s="17" t="str">
        <f>IF(A446&gt;0,'Step Up Feature'!$C$13,"")</f>
        <v/>
      </c>
      <c r="E446" s="17" t="str">
        <f>IF(A446&gt;0,C446*'Step Up Feature'!$C$10*30/360,"")</f>
        <v/>
      </c>
      <c r="F446" s="16"/>
      <c r="G446" s="17" t="str">
        <f t="shared" si="45"/>
        <v/>
      </c>
      <c r="H446" s="17" t="str">
        <f>IF(A446&gt;0,'Step Up Feature'!$D$13,"")</f>
        <v/>
      </c>
      <c r="I446" s="17" t="str">
        <f>IF(A446&gt;0,G446*'Step Up Feature'!$C$10*30/360,"")</f>
        <v/>
      </c>
      <c r="J446" s="16"/>
      <c r="K446" s="17" t="str">
        <f t="shared" si="46"/>
        <v/>
      </c>
      <c r="L446" s="17" t="str">
        <f t="shared" si="42"/>
        <v/>
      </c>
      <c r="M446" s="19" t="str">
        <f>IF(A446&gt;0,K446*'Step Up Feature'!$H$16*30/360,"")</f>
        <v/>
      </c>
      <c r="N446" s="16">
        <f>IF(COUNT($A$23:A445)&gt;='Step Up Feature'!$C$8,0,'Step Up Feature'!A445+1)</f>
        <v>0</v>
      </c>
      <c r="O446" s="17" t="str">
        <f t="shared" si="47"/>
        <v/>
      </c>
      <c r="P446" s="17" t="str">
        <f t="shared" si="48"/>
        <v/>
      </c>
      <c r="Q446" s="19" t="str">
        <f t="shared" si="43"/>
        <v/>
      </c>
      <c r="R446" s="16"/>
    </row>
    <row r="447" spans="1:18" x14ac:dyDescent="0.25">
      <c r="A447" s="5">
        <f>IF(COUNT($A$23:A446)&gt;='Step Up Feature'!$C$8,0,'Step Up Feature'!A446+1)</f>
        <v>0</v>
      </c>
      <c r="B447" s="15"/>
      <c r="C447" s="17" t="str">
        <f t="shared" si="44"/>
        <v/>
      </c>
      <c r="D447" s="17" t="str">
        <f>IF(A447&gt;0,'Step Up Feature'!$C$13,"")</f>
        <v/>
      </c>
      <c r="E447" s="17" t="str">
        <f>IF(A447&gt;0,C447*'Step Up Feature'!$C$10*30/360,"")</f>
        <v/>
      </c>
      <c r="F447" s="16"/>
      <c r="G447" s="17" t="str">
        <f t="shared" si="45"/>
        <v/>
      </c>
      <c r="H447" s="17" t="str">
        <f>IF(A447&gt;0,'Step Up Feature'!$D$13,"")</f>
        <v/>
      </c>
      <c r="I447" s="17" t="str">
        <f>IF(A447&gt;0,G447*'Step Up Feature'!$C$10*30/360,"")</f>
        <v/>
      </c>
      <c r="J447" s="16"/>
      <c r="K447" s="17" t="str">
        <f t="shared" si="46"/>
        <v/>
      </c>
      <c r="L447" s="17" t="str">
        <f t="shared" si="42"/>
        <v/>
      </c>
      <c r="M447" s="19" t="str">
        <f>IF(A447&gt;0,K447*'Step Up Feature'!$H$16*30/360,"")</f>
        <v/>
      </c>
      <c r="N447" s="16">
        <f>IF(COUNT($A$23:A446)&gt;='Step Up Feature'!$C$8,0,'Step Up Feature'!A446+1)</f>
        <v>0</v>
      </c>
      <c r="O447" s="17" t="str">
        <f t="shared" si="47"/>
        <v/>
      </c>
      <c r="P447" s="17" t="str">
        <f t="shared" si="48"/>
        <v/>
      </c>
      <c r="Q447" s="19" t="str">
        <f t="shared" si="43"/>
        <v/>
      </c>
      <c r="R447" s="16"/>
    </row>
    <row r="448" spans="1:18" x14ac:dyDescent="0.25">
      <c r="A448" s="5">
        <f>IF(COUNT($A$23:A447)&gt;='Step Up Feature'!$C$8,0,'Step Up Feature'!A447+1)</f>
        <v>0</v>
      </c>
      <c r="B448" s="15"/>
      <c r="C448" s="17" t="str">
        <f t="shared" si="44"/>
        <v/>
      </c>
      <c r="D448" s="17" t="str">
        <f>IF(A448&gt;0,'Step Up Feature'!$C$13,"")</f>
        <v/>
      </c>
      <c r="E448" s="17" t="str">
        <f>IF(A448&gt;0,C448*'Step Up Feature'!$C$10*30/360,"")</f>
        <v/>
      </c>
      <c r="F448" s="16"/>
      <c r="G448" s="17" t="str">
        <f t="shared" si="45"/>
        <v/>
      </c>
      <c r="H448" s="17" t="str">
        <f>IF(A448&gt;0,'Step Up Feature'!$D$13,"")</f>
        <v/>
      </c>
      <c r="I448" s="17" t="str">
        <f>IF(A448&gt;0,G448*'Step Up Feature'!$C$10*30/360,"")</f>
        <v/>
      </c>
      <c r="J448" s="16"/>
      <c r="K448" s="17" t="str">
        <f t="shared" si="46"/>
        <v/>
      </c>
      <c r="L448" s="17" t="str">
        <f t="shared" si="42"/>
        <v/>
      </c>
      <c r="M448" s="19" t="str">
        <f>IF(A448&gt;0,K448*'Step Up Feature'!$H$16*30/360,"")</f>
        <v/>
      </c>
      <c r="N448" s="16">
        <f>IF(COUNT($A$23:A447)&gt;='Step Up Feature'!$C$8,0,'Step Up Feature'!A447+1)</f>
        <v>0</v>
      </c>
      <c r="O448" s="17" t="str">
        <f t="shared" si="47"/>
        <v/>
      </c>
      <c r="P448" s="17" t="str">
        <f t="shared" si="48"/>
        <v/>
      </c>
      <c r="Q448" s="19" t="str">
        <f t="shared" si="43"/>
        <v/>
      </c>
      <c r="R448" s="16"/>
    </row>
    <row r="449" spans="1:18" x14ac:dyDescent="0.25">
      <c r="A449" s="5">
        <f>IF(COUNT($A$23:A448)&gt;='Step Up Feature'!$C$8,0,'Step Up Feature'!A448+1)</f>
        <v>0</v>
      </c>
      <c r="B449" s="15"/>
      <c r="C449" s="17" t="str">
        <f t="shared" si="44"/>
        <v/>
      </c>
      <c r="D449" s="17" t="str">
        <f>IF(A449&gt;0,'Step Up Feature'!$C$13,"")</f>
        <v/>
      </c>
      <c r="E449" s="17" t="str">
        <f>IF(A449&gt;0,C449*'Step Up Feature'!$C$10*30/360,"")</f>
        <v/>
      </c>
      <c r="F449" s="16"/>
      <c r="G449" s="17" t="str">
        <f t="shared" si="45"/>
        <v/>
      </c>
      <c r="H449" s="17" t="str">
        <f>IF(A449&gt;0,'Step Up Feature'!$D$13,"")</f>
        <v/>
      </c>
      <c r="I449" s="17" t="str">
        <f>IF(A449&gt;0,G449*'Step Up Feature'!$C$10*30/360,"")</f>
        <v/>
      </c>
      <c r="J449" s="16"/>
      <c r="K449" s="17" t="str">
        <f t="shared" si="46"/>
        <v/>
      </c>
      <c r="L449" s="17" t="str">
        <f t="shared" si="42"/>
        <v/>
      </c>
      <c r="M449" s="19" t="str">
        <f>IF(A449&gt;0,K449*'Step Up Feature'!$H$16*30/360,"")</f>
        <v/>
      </c>
      <c r="N449" s="16">
        <f>IF(COUNT($A$23:A448)&gt;='Step Up Feature'!$C$8,0,'Step Up Feature'!A448+1)</f>
        <v>0</v>
      </c>
      <c r="O449" s="17" t="str">
        <f t="shared" si="47"/>
        <v/>
      </c>
      <c r="P449" s="17" t="str">
        <f t="shared" si="48"/>
        <v/>
      </c>
      <c r="Q449" s="19" t="str">
        <f t="shared" si="43"/>
        <v/>
      </c>
      <c r="R449" s="16"/>
    </row>
    <row r="450" spans="1:18" x14ac:dyDescent="0.25">
      <c r="A450" s="5">
        <f>IF(COUNT($A$23:A449)&gt;='Step Up Feature'!$C$8,0,'Step Up Feature'!A449+1)</f>
        <v>0</v>
      </c>
      <c r="B450" s="15"/>
      <c r="C450" s="17" t="str">
        <f t="shared" si="44"/>
        <v/>
      </c>
      <c r="D450" s="17" t="str">
        <f>IF(A450&gt;0,'Step Up Feature'!$C$13,"")</f>
        <v/>
      </c>
      <c r="E450" s="17" t="str">
        <f>IF(A450&gt;0,C450*'Step Up Feature'!$C$10*30/360,"")</f>
        <v/>
      </c>
      <c r="F450" s="16"/>
      <c r="G450" s="17" t="str">
        <f t="shared" si="45"/>
        <v/>
      </c>
      <c r="H450" s="17" t="str">
        <f>IF(A450&gt;0,'Step Up Feature'!$D$13,"")</f>
        <v/>
      </c>
      <c r="I450" s="17" t="str">
        <f>IF(A450&gt;0,G450*'Step Up Feature'!$C$10*30/360,"")</f>
        <v/>
      </c>
      <c r="J450" s="16"/>
      <c r="K450" s="17" t="str">
        <f t="shared" si="46"/>
        <v/>
      </c>
      <c r="L450" s="17" t="str">
        <f t="shared" si="42"/>
        <v/>
      </c>
      <c r="M450" s="19" t="str">
        <f>IF(A450&gt;0,K450*'Step Up Feature'!$H$16*30/360,"")</f>
        <v/>
      </c>
      <c r="N450" s="16">
        <f>IF(COUNT($A$23:A449)&gt;='Step Up Feature'!$C$8,0,'Step Up Feature'!A449+1)</f>
        <v>0</v>
      </c>
      <c r="O450" s="17" t="str">
        <f t="shared" si="47"/>
        <v/>
      </c>
      <c r="P450" s="17" t="str">
        <f t="shared" si="48"/>
        <v/>
      </c>
      <c r="Q450" s="19" t="str">
        <f t="shared" si="43"/>
        <v/>
      </c>
      <c r="R450" s="16"/>
    </row>
    <row r="451" spans="1:18" x14ac:dyDescent="0.25">
      <c r="A451" s="5">
        <f>IF(COUNT($A$23:A450)&gt;='Step Up Feature'!$C$8,0,'Step Up Feature'!A450+1)</f>
        <v>0</v>
      </c>
      <c r="B451" s="15"/>
      <c r="C451" s="17" t="str">
        <f t="shared" si="44"/>
        <v/>
      </c>
      <c r="D451" s="17" t="str">
        <f>IF(A451&gt;0,'Step Up Feature'!$C$13,"")</f>
        <v/>
      </c>
      <c r="E451" s="17" t="str">
        <f>IF(A451&gt;0,C451*'Step Up Feature'!$C$10*30/360,"")</f>
        <v/>
      </c>
      <c r="F451" s="16"/>
      <c r="G451" s="17" t="str">
        <f t="shared" si="45"/>
        <v/>
      </c>
      <c r="H451" s="17" t="str">
        <f>IF(A451&gt;0,'Step Up Feature'!$D$13,"")</f>
        <v/>
      </c>
      <c r="I451" s="17" t="str">
        <f>IF(A451&gt;0,G451*'Step Up Feature'!$C$10*30/360,"")</f>
        <v/>
      </c>
      <c r="J451" s="16"/>
      <c r="K451" s="17" t="str">
        <f t="shared" si="46"/>
        <v/>
      </c>
      <c r="L451" s="17" t="str">
        <f t="shared" si="42"/>
        <v/>
      </c>
      <c r="M451" s="19" t="str">
        <f>IF(A451&gt;0,K451*'Step Up Feature'!$H$16*30/360,"")</f>
        <v/>
      </c>
      <c r="N451" s="16">
        <f>IF(COUNT($A$23:A450)&gt;='Step Up Feature'!$C$8,0,'Step Up Feature'!A450+1)</f>
        <v>0</v>
      </c>
      <c r="O451" s="17" t="str">
        <f t="shared" si="47"/>
        <v/>
      </c>
      <c r="P451" s="17" t="str">
        <f t="shared" si="48"/>
        <v/>
      </c>
      <c r="Q451" s="19" t="str">
        <f t="shared" si="43"/>
        <v/>
      </c>
      <c r="R451" s="16"/>
    </row>
    <row r="452" spans="1:18" x14ac:dyDescent="0.25">
      <c r="A452" s="5">
        <f>IF(COUNT($A$23:A451)&gt;='Step Up Feature'!$C$8,0,'Step Up Feature'!A451+1)</f>
        <v>0</v>
      </c>
      <c r="B452" s="15"/>
      <c r="C452" s="17" t="str">
        <f t="shared" si="44"/>
        <v/>
      </c>
      <c r="D452" s="17" t="str">
        <f>IF(A452&gt;0,'Step Up Feature'!$C$13,"")</f>
        <v/>
      </c>
      <c r="E452" s="17" t="str">
        <f>IF(A452&gt;0,C452*'Step Up Feature'!$C$10*30/360,"")</f>
        <v/>
      </c>
      <c r="F452" s="16"/>
      <c r="G452" s="17" t="str">
        <f t="shared" si="45"/>
        <v/>
      </c>
      <c r="H452" s="17" t="str">
        <f>IF(A452&gt;0,'Step Up Feature'!$D$13,"")</f>
        <v/>
      </c>
      <c r="I452" s="17" t="str">
        <f>IF(A452&gt;0,G452*'Step Up Feature'!$C$10*30/360,"")</f>
        <v/>
      </c>
      <c r="J452" s="16"/>
      <c r="K452" s="17" t="str">
        <f t="shared" si="46"/>
        <v/>
      </c>
      <c r="L452" s="17" t="str">
        <f t="shared" si="42"/>
        <v/>
      </c>
      <c r="M452" s="19" t="str">
        <f>IF(A452&gt;0,K452*'Step Up Feature'!$H$16*30/360,"")</f>
        <v/>
      </c>
      <c r="N452" s="16">
        <f>IF(COUNT($A$23:A451)&gt;='Step Up Feature'!$C$8,0,'Step Up Feature'!A451+1)</f>
        <v>0</v>
      </c>
      <c r="O452" s="17" t="str">
        <f t="shared" si="47"/>
        <v/>
      </c>
      <c r="P452" s="17" t="str">
        <f t="shared" si="48"/>
        <v/>
      </c>
      <c r="Q452" s="19" t="str">
        <f t="shared" si="43"/>
        <v/>
      </c>
      <c r="R452" s="16"/>
    </row>
    <row r="453" spans="1:18" x14ac:dyDescent="0.25">
      <c r="A453" s="5">
        <f>IF(COUNT($A$23:A452)&gt;='Step Up Feature'!$C$8,0,'Step Up Feature'!A452+1)</f>
        <v>0</v>
      </c>
      <c r="B453" s="15"/>
      <c r="C453" s="17" t="str">
        <f t="shared" si="44"/>
        <v/>
      </c>
      <c r="D453" s="17" t="str">
        <f>IF(A453&gt;0,'Step Up Feature'!$C$13,"")</f>
        <v/>
      </c>
      <c r="E453" s="17" t="str">
        <f>IF(A453&gt;0,C453*'Step Up Feature'!$C$10*30/360,"")</f>
        <v/>
      </c>
      <c r="F453" s="16"/>
      <c r="G453" s="17" t="str">
        <f t="shared" si="45"/>
        <v/>
      </c>
      <c r="H453" s="17" t="str">
        <f>IF(A453&gt;0,'Step Up Feature'!$D$13,"")</f>
        <v/>
      </c>
      <c r="I453" s="17" t="str">
        <f>IF(A453&gt;0,G453*'Step Up Feature'!$C$10*30/360,"")</f>
        <v/>
      </c>
      <c r="J453" s="16"/>
      <c r="K453" s="17" t="str">
        <f t="shared" si="46"/>
        <v/>
      </c>
      <c r="L453" s="17" t="str">
        <f t="shared" si="42"/>
        <v/>
      </c>
      <c r="M453" s="19" t="str">
        <f>IF(A453&gt;0,K453*'Step Up Feature'!$H$16*30/360,"")</f>
        <v/>
      </c>
      <c r="N453" s="16">
        <f>IF(COUNT($A$23:A452)&gt;='Step Up Feature'!$C$8,0,'Step Up Feature'!A452+1)</f>
        <v>0</v>
      </c>
      <c r="O453" s="17" t="str">
        <f t="shared" si="47"/>
        <v/>
      </c>
      <c r="P453" s="17" t="str">
        <f t="shared" si="48"/>
        <v/>
      </c>
      <c r="Q453" s="19" t="str">
        <f t="shared" si="43"/>
        <v/>
      </c>
      <c r="R453" s="16"/>
    </row>
    <row r="454" spans="1:18" x14ac:dyDescent="0.25">
      <c r="A454" s="5">
        <f>IF(COUNT($A$23:A453)&gt;='Step Up Feature'!$C$8,0,'Step Up Feature'!A453+1)</f>
        <v>0</v>
      </c>
      <c r="B454" s="15"/>
      <c r="C454" s="17" t="str">
        <f t="shared" si="44"/>
        <v/>
      </c>
      <c r="D454" s="17" t="str">
        <f>IF(A454&gt;0,'Step Up Feature'!$C$13,"")</f>
        <v/>
      </c>
      <c r="E454" s="17" t="str">
        <f>IF(A454&gt;0,C454*'Step Up Feature'!$C$10*30/360,"")</f>
        <v/>
      </c>
      <c r="F454" s="16"/>
      <c r="G454" s="17" t="str">
        <f t="shared" si="45"/>
        <v/>
      </c>
      <c r="H454" s="17" t="str">
        <f>IF(A454&gt;0,'Step Up Feature'!$D$13,"")</f>
        <v/>
      </c>
      <c r="I454" s="17" t="str">
        <f>IF(A454&gt;0,G454*'Step Up Feature'!$C$10*30/360,"")</f>
        <v/>
      </c>
      <c r="J454" s="16"/>
      <c r="K454" s="17" t="str">
        <f t="shared" si="46"/>
        <v/>
      </c>
      <c r="L454" s="17" t="str">
        <f t="shared" si="42"/>
        <v/>
      </c>
      <c r="M454" s="19" t="str">
        <f>IF(A454&gt;0,K454*'Step Up Feature'!$H$16*30/360,"")</f>
        <v/>
      </c>
      <c r="N454" s="16">
        <f>IF(COUNT($A$23:A453)&gt;='Step Up Feature'!$C$8,0,'Step Up Feature'!A453+1)</f>
        <v>0</v>
      </c>
      <c r="O454" s="17" t="str">
        <f t="shared" si="47"/>
        <v/>
      </c>
      <c r="P454" s="17" t="str">
        <f t="shared" si="48"/>
        <v/>
      </c>
      <c r="Q454" s="19" t="str">
        <f t="shared" si="43"/>
        <v/>
      </c>
      <c r="R454" s="16"/>
    </row>
    <row r="455" spans="1:18" x14ac:dyDescent="0.25">
      <c r="A455" s="5">
        <f>IF(COUNT($A$23:A454)&gt;='Step Up Feature'!$C$8,0,'Step Up Feature'!A454+1)</f>
        <v>0</v>
      </c>
      <c r="B455" s="15"/>
      <c r="C455" s="17" t="str">
        <f t="shared" si="44"/>
        <v/>
      </c>
      <c r="D455" s="17" t="str">
        <f>IF(A455&gt;0,'Step Up Feature'!$C$13,"")</f>
        <v/>
      </c>
      <c r="E455" s="17" t="str">
        <f>IF(A455&gt;0,C455*'Step Up Feature'!$C$10*30/360,"")</f>
        <v/>
      </c>
      <c r="F455" s="16"/>
      <c r="G455" s="17" t="str">
        <f t="shared" si="45"/>
        <v/>
      </c>
      <c r="H455" s="17" t="str">
        <f>IF(A455&gt;0,'Step Up Feature'!$D$13,"")</f>
        <v/>
      </c>
      <c r="I455" s="17" t="str">
        <f>IF(A455&gt;0,G455*'Step Up Feature'!$C$10*30/360,"")</f>
        <v/>
      </c>
      <c r="J455" s="16"/>
      <c r="K455" s="17" t="str">
        <f t="shared" si="46"/>
        <v/>
      </c>
      <c r="L455" s="17" t="str">
        <f t="shared" si="42"/>
        <v/>
      </c>
      <c r="M455" s="19" t="str">
        <f>IF(A455&gt;0,K455*'Step Up Feature'!$H$16*30/360,"")</f>
        <v/>
      </c>
      <c r="N455" s="16">
        <f>IF(COUNT($A$23:A454)&gt;='Step Up Feature'!$C$8,0,'Step Up Feature'!A454+1)</f>
        <v>0</v>
      </c>
      <c r="O455" s="17" t="str">
        <f t="shared" si="47"/>
        <v/>
      </c>
      <c r="P455" s="17" t="str">
        <f t="shared" si="48"/>
        <v/>
      </c>
      <c r="Q455" s="19" t="str">
        <f t="shared" si="43"/>
        <v/>
      </c>
      <c r="R455" s="16"/>
    </row>
    <row r="456" spans="1:18" x14ac:dyDescent="0.25">
      <c r="A456" s="5">
        <f>IF(COUNT($A$23:A455)&gt;='Step Up Feature'!$C$8,0,'Step Up Feature'!A455+1)</f>
        <v>0</v>
      </c>
      <c r="B456" s="15"/>
      <c r="C456" s="17" t="str">
        <f t="shared" si="44"/>
        <v/>
      </c>
      <c r="D456" s="17" t="str">
        <f>IF(A456&gt;0,'Step Up Feature'!$C$13,"")</f>
        <v/>
      </c>
      <c r="E456" s="17" t="str">
        <f>IF(A456&gt;0,C456*'Step Up Feature'!$C$10*30/360,"")</f>
        <v/>
      </c>
      <c r="F456" s="16"/>
      <c r="G456" s="17" t="str">
        <f t="shared" si="45"/>
        <v/>
      </c>
      <c r="H456" s="17" t="str">
        <f>IF(A456&gt;0,'Step Up Feature'!$D$13,"")</f>
        <v/>
      </c>
      <c r="I456" s="17" t="str">
        <f>IF(A456&gt;0,G456*'Step Up Feature'!$C$10*30/360,"")</f>
        <v/>
      </c>
      <c r="J456" s="16"/>
      <c r="K456" s="17" t="str">
        <f t="shared" si="46"/>
        <v/>
      </c>
      <c r="L456" s="17" t="str">
        <f t="shared" si="42"/>
        <v/>
      </c>
      <c r="M456" s="19" t="str">
        <f>IF(A456&gt;0,K456*'Step Up Feature'!$H$16*30/360,"")</f>
        <v/>
      </c>
      <c r="N456" s="16">
        <f>IF(COUNT($A$23:A455)&gt;='Step Up Feature'!$C$8,0,'Step Up Feature'!A455+1)</f>
        <v>0</v>
      </c>
      <c r="O456" s="17" t="str">
        <f t="shared" si="47"/>
        <v/>
      </c>
      <c r="P456" s="17" t="str">
        <f t="shared" si="48"/>
        <v/>
      </c>
      <c r="Q456" s="19" t="str">
        <f t="shared" si="43"/>
        <v/>
      </c>
      <c r="R456" s="16"/>
    </row>
    <row r="457" spans="1:18" x14ac:dyDescent="0.25">
      <c r="A457" s="5">
        <f>IF(COUNT($A$23:A456)&gt;='Step Up Feature'!$C$8,0,'Step Up Feature'!A456+1)</f>
        <v>0</v>
      </c>
      <c r="B457" s="15"/>
      <c r="C457" s="17" t="str">
        <f t="shared" si="44"/>
        <v/>
      </c>
      <c r="D457" s="17" t="str">
        <f>IF(A457&gt;0,'Step Up Feature'!$C$13,"")</f>
        <v/>
      </c>
      <c r="E457" s="17" t="str">
        <f>IF(A457&gt;0,C457*'Step Up Feature'!$C$10*30/360,"")</f>
        <v/>
      </c>
      <c r="F457" s="16"/>
      <c r="G457" s="17" t="str">
        <f t="shared" si="45"/>
        <v/>
      </c>
      <c r="H457" s="17" t="str">
        <f>IF(A457&gt;0,'Step Up Feature'!$D$13,"")</f>
        <v/>
      </c>
      <c r="I457" s="17" t="str">
        <f>IF(A457&gt;0,G457*'Step Up Feature'!$C$10*30/360,"")</f>
        <v/>
      </c>
      <c r="J457" s="16"/>
      <c r="K457" s="17" t="str">
        <f t="shared" si="46"/>
        <v/>
      </c>
      <c r="L457" s="17" t="str">
        <f t="shared" si="42"/>
        <v/>
      </c>
      <c r="M457" s="19" t="str">
        <f>IF(A457&gt;0,K457*'Step Up Feature'!$H$16*30/360,"")</f>
        <v/>
      </c>
      <c r="N457" s="16">
        <f>IF(COUNT($A$23:A456)&gt;='Step Up Feature'!$C$8,0,'Step Up Feature'!A456+1)</f>
        <v>0</v>
      </c>
      <c r="O457" s="17" t="str">
        <f t="shared" si="47"/>
        <v/>
      </c>
      <c r="P457" s="17" t="str">
        <f t="shared" si="48"/>
        <v/>
      </c>
      <c r="Q457" s="19" t="str">
        <f t="shared" si="43"/>
        <v/>
      </c>
      <c r="R457" s="16"/>
    </row>
    <row r="458" spans="1:18" x14ac:dyDescent="0.25">
      <c r="A458" s="5">
        <f>IF(COUNT($A$23:A457)&gt;='Step Up Feature'!$C$8,0,'Step Up Feature'!A457+1)</f>
        <v>0</v>
      </c>
      <c r="B458" s="15"/>
      <c r="C458" s="17" t="str">
        <f t="shared" si="44"/>
        <v/>
      </c>
      <c r="D458" s="17" t="str">
        <f>IF(A458&gt;0,'Step Up Feature'!$C$13,"")</f>
        <v/>
      </c>
      <c r="E458" s="17" t="str">
        <f>IF(A458&gt;0,C458*'Step Up Feature'!$C$10*30/360,"")</f>
        <v/>
      </c>
      <c r="F458" s="16"/>
      <c r="G458" s="17" t="str">
        <f t="shared" si="45"/>
        <v/>
      </c>
      <c r="H458" s="17" t="str">
        <f>IF(A458&gt;0,'Step Up Feature'!$D$13,"")</f>
        <v/>
      </c>
      <c r="I458" s="17" t="str">
        <f>IF(A458&gt;0,G458*'Step Up Feature'!$C$10*30/360,"")</f>
        <v/>
      </c>
      <c r="J458" s="16"/>
      <c r="K458" s="17" t="str">
        <f t="shared" si="46"/>
        <v/>
      </c>
      <c r="L458" s="17" t="str">
        <f t="shared" si="42"/>
        <v/>
      </c>
      <c r="M458" s="19" t="str">
        <f>IF(A458&gt;0,K458*'Step Up Feature'!$H$16*30/360,"")</f>
        <v/>
      </c>
      <c r="N458" s="16">
        <f>IF(COUNT($A$23:A457)&gt;='Step Up Feature'!$C$8,0,'Step Up Feature'!A457+1)</f>
        <v>0</v>
      </c>
      <c r="O458" s="17" t="str">
        <f t="shared" si="47"/>
        <v/>
      </c>
      <c r="P458" s="17" t="str">
        <f t="shared" si="48"/>
        <v/>
      </c>
      <c r="Q458" s="19" t="str">
        <f t="shared" si="43"/>
        <v/>
      </c>
      <c r="R458" s="16"/>
    </row>
    <row r="459" spans="1:18" x14ac:dyDescent="0.25">
      <c r="A459" s="5">
        <f>IF(COUNT($A$23:A458)&gt;='Step Up Feature'!$C$8,0,'Step Up Feature'!A458+1)</f>
        <v>0</v>
      </c>
      <c r="B459" s="15"/>
      <c r="C459" s="17" t="str">
        <f t="shared" si="44"/>
        <v/>
      </c>
      <c r="D459" s="17" t="str">
        <f>IF(A459&gt;0,'Step Up Feature'!$C$13,"")</f>
        <v/>
      </c>
      <c r="E459" s="17" t="str">
        <f>IF(A459&gt;0,C459*'Step Up Feature'!$C$10*30/360,"")</f>
        <v/>
      </c>
      <c r="F459" s="16"/>
      <c r="G459" s="17" t="str">
        <f t="shared" si="45"/>
        <v/>
      </c>
      <c r="H459" s="17" t="str">
        <f>IF(A459&gt;0,'Step Up Feature'!$D$13,"")</f>
        <v/>
      </c>
      <c r="I459" s="17" t="str">
        <f>IF(A459&gt;0,G459*'Step Up Feature'!$C$10*30/360,"")</f>
        <v/>
      </c>
      <c r="J459" s="16"/>
      <c r="K459" s="17" t="str">
        <f t="shared" si="46"/>
        <v/>
      </c>
      <c r="L459" s="17" t="str">
        <f t="shared" si="42"/>
        <v/>
      </c>
      <c r="M459" s="19" t="str">
        <f>IF(A459&gt;0,K459*'Step Up Feature'!$H$16*30/360,"")</f>
        <v/>
      </c>
      <c r="N459" s="16">
        <f>IF(COUNT($A$23:A458)&gt;='Step Up Feature'!$C$8,0,'Step Up Feature'!A458+1)</f>
        <v>0</v>
      </c>
      <c r="O459" s="17" t="str">
        <f t="shared" si="47"/>
        <v/>
      </c>
      <c r="P459" s="17" t="str">
        <f t="shared" si="48"/>
        <v/>
      </c>
      <c r="Q459" s="19" t="str">
        <f t="shared" si="43"/>
        <v/>
      </c>
      <c r="R459" s="16"/>
    </row>
    <row r="460" spans="1:18" x14ac:dyDescent="0.25">
      <c r="A460" s="5">
        <f>IF(COUNT($A$23:A459)&gt;='Step Up Feature'!$C$8,0,'Step Up Feature'!A459+1)</f>
        <v>0</v>
      </c>
      <c r="B460" s="15"/>
      <c r="C460" s="17" t="str">
        <f t="shared" si="44"/>
        <v/>
      </c>
      <c r="D460" s="17" t="str">
        <f>IF(A460&gt;0,'Step Up Feature'!$C$13,"")</f>
        <v/>
      </c>
      <c r="E460" s="17" t="str">
        <f>IF(A460&gt;0,C460*'Step Up Feature'!$C$10*30/360,"")</f>
        <v/>
      </c>
      <c r="F460" s="16"/>
      <c r="G460" s="17" t="str">
        <f t="shared" si="45"/>
        <v/>
      </c>
      <c r="H460" s="17" t="str">
        <f>IF(A460&gt;0,'Step Up Feature'!$D$13,"")</f>
        <v/>
      </c>
      <c r="I460" s="17" t="str">
        <f>IF(A460&gt;0,G460*'Step Up Feature'!$C$10*30/360,"")</f>
        <v/>
      </c>
      <c r="J460" s="16"/>
      <c r="K460" s="17" t="str">
        <f t="shared" si="46"/>
        <v/>
      </c>
      <c r="L460" s="17" t="str">
        <f t="shared" si="42"/>
        <v/>
      </c>
      <c r="M460" s="19" t="str">
        <f>IF(A460&gt;0,K460*'Step Up Feature'!$H$16*30/360,"")</f>
        <v/>
      </c>
      <c r="N460" s="16">
        <f>IF(COUNT($A$23:A459)&gt;='Step Up Feature'!$C$8,0,'Step Up Feature'!A459+1)</f>
        <v>0</v>
      </c>
      <c r="O460" s="17" t="str">
        <f t="shared" si="47"/>
        <v/>
      </c>
      <c r="P460" s="17" t="str">
        <f t="shared" si="48"/>
        <v/>
      </c>
      <c r="Q460" s="19" t="str">
        <f t="shared" si="43"/>
        <v/>
      </c>
      <c r="R460" s="16"/>
    </row>
    <row r="461" spans="1:18" x14ac:dyDescent="0.25">
      <c r="A461" s="5">
        <f>IF(COUNT($A$23:A460)&gt;='Step Up Feature'!$C$8,0,'Step Up Feature'!A460+1)</f>
        <v>0</v>
      </c>
      <c r="B461" s="15"/>
      <c r="C461" s="17" t="str">
        <f t="shared" si="44"/>
        <v/>
      </c>
      <c r="D461" s="17" t="str">
        <f>IF(A461&gt;0,'Step Up Feature'!$C$13,"")</f>
        <v/>
      </c>
      <c r="E461" s="17" t="str">
        <f>IF(A461&gt;0,C461*'Step Up Feature'!$C$10*30/360,"")</f>
        <v/>
      </c>
      <c r="F461" s="16"/>
      <c r="G461" s="17" t="str">
        <f t="shared" si="45"/>
        <v/>
      </c>
      <c r="H461" s="17" t="str">
        <f>IF(A461&gt;0,'Step Up Feature'!$D$13,"")</f>
        <v/>
      </c>
      <c r="I461" s="17" t="str">
        <f>IF(A461&gt;0,G461*'Step Up Feature'!$C$10*30/360,"")</f>
        <v/>
      </c>
      <c r="J461" s="16"/>
      <c r="K461" s="17" t="str">
        <f t="shared" si="46"/>
        <v/>
      </c>
      <c r="L461" s="17" t="str">
        <f t="shared" si="42"/>
        <v/>
      </c>
      <c r="M461" s="19" t="str">
        <f>IF(A461&gt;0,K461*'Step Up Feature'!$H$16*30/360,"")</f>
        <v/>
      </c>
      <c r="N461" s="16">
        <f>IF(COUNT($A$23:A460)&gt;='Step Up Feature'!$C$8,0,'Step Up Feature'!A460+1)</f>
        <v>0</v>
      </c>
      <c r="O461" s="17" t="str">
        <f t="shared" si="47"/>
        <v/>
      </c>
      <c r="P461" s="17" t="str">
        <f t="shared" si="48"/>
        <v/>
      </c>
      <c r="Q461" s="19" t="str">
        <f t="shared" si="43"/>
        <v/>
      </c>
      <c r="R461" s="16"/>
    </row>
    <row r="462" spans="1:18" x14ac:dyDescent="0.25">
      <c r="A462" s="5">
        <f>IF(COUNT($A$23:A461)&gt;='Step Up Feature'!$C$8,0,'Step Up Feature'!A461+1)</f>
        <v>0</v>
      </c>
      <c r="B462" s="15"/>
      <c r="C462" s="17" t="str">
        <f t="shared" si="44"/>
        <v/>
      </c>
      <c r="D462" s="17" t="str">
        <f>IF(A462&gt;0,'Step Up Feature'!$C$13,"")</f>
        <v/>
      </c>
      <c r="E462" s="17" t="str">
        <f>IF(A462&gt;0,C462*'Step Up Feature'!$C$10*30/360,"")</f>
        <v/>
      </c>
      <c r="F462" s="16"/>
      <c r="G462" s="17" t="str">
        <f t="shared" si="45"/>
        <v/>
      </c>
      <c r="H462" s="17" t="str">
        <f>IF(A462&gt;0,'Step Up Feature'!$D$13,"")</f>
        <v/>
      </c>
      <c r="I462" s="17" t="str">
        <f>IF(A462&gt;0,G462*'Step Up Feature'!$C$10*30/360,"")</f>
        <v/>
      </c>
      <c r="J462" s="16"/>
      <c r="K462" s="17" t="str">
        <f t="shared" si="46"/>
        <v/>
      </c>
      <c r="L462" s="17" t="str">
        <f t="shared" si="42"/>
        <v/>
      </c>
      <c r="M462" s="19" t="str">
        <f>IF(A462&gt;0,K462*'Step Up Feature'!$H$16*30/360,"")</f>
        <v/>
      </c>
      <c r="N462" s="16">
        <f>IF(COUNT($A$23:A461)&gt;='Step Up Feature'!$C$8,0,'Step Up Feature'!A461+1)</f>
        <v>0</v>
      </c>
      <c r="O462" s="17" t="str">
        <f t="shared" si="47"/>
        <v/>
      </c>
      <c r="P462" s="17" t="str">
        <f t="shared" si="48"/>
        <v/>
      </c>
      <c r="Q462" s="19" t="str">
        <f t="shared" si="43"/>
        <v/>
      </c>
      <c r="R462" s="16"/>
    </row>
    <row r="463" spans="1:18" x14ac:dyDescent="0.25">
      <c r="A463" s="5">
        <f>IF(COUNT($A$23:A462)&gt;='Step Up Feature'!$C$8,0,'Step Up Feature'!A462+1)</f>
        <v>0</v>
      </c>
      <c r="B463" s="15"/>
      <c r="C463" s="17" t="str">
        <f t="shared" si="44"/>
        <v/>
      </c>
      <c r="D463" s="17" t="str">
        <f>IF(A463&gt;0,'Step Up Feature'!$C$13,"")</f>
        <v/>
      </c>
      <c r="E463" s="17" t="str">
        <f>IF(A463&gt;0,C463*'Step Up Feature'!$C$10*30/360,"")</f>
        <v/>
      </c>
      <c r="F463" s="16"/>
      <c r="G463" s="17" t="str">
        <f t="shared" si="45"/>
        <v/>
      </c>
      <c r="H463" s="17" t="str">
        <f>IF(A463&gt;0,'Step Up Feature'!$D$13,"")</f>
        <v/>
      </c>
      <c r="I463" s="17" t="str">
        <f>IF(A463&gt;0,G463*'Step Up Feature'!$C$10*30/360,"")</f>
        <v/>
      </c>
      <c r="J463" s="16"/>
      <c r="K463" s="17" t="str">
        <f t="shared" si="46"/>
        <v/>
      </c>
      <c r="L463" s="17" t="str">
        <f t="shared" si="42"/>
        <v/>
      </c>
      <c r="M463" s="19" t="str">
        <f>IF(A463&gt;0,K463*'Step Up Feature'!$H$16*30/360,"")</f>
        <v/>
      </c>
      <c r="N463" s="16">
        <f>IF(COUNT($A$23:A462)&gt;='Step Up Feature'!$C$8,0,'Step Up Feature'!A462+1)</f>
        <v>0</v>
      </c>
      <c r="O463" s="17" t="str">
        <f t="shared" si="47"/>
        <v/>
      </c>
      <c r="P463" s="17" t="str">
        <f t="shared" si="48"/>
        <v/>
      </c>
      <c r="Q463" s="19" t="str">
        <f t="shared" si="43"/>
        <v/>
      </c>
      <c r="R463" s="16"/>
    </row>
    <row r="464" spans="1:18" x14ac:dyDescent="0.25">
      <c r="A464" s="5">
        <f>IF(COUNT($A$23:A463)&gt;='Step Up Feature'!$C$8,0,'Step Up Feature'!A463+1)</f>
        <v>0</v>
      </c>
      <c r="B464" s="15"/>
      <c r="C464" s="17" t="str">
        <f t="shared" si="44"/>
        <v/>
      </c>
      <c r="D464" s="17" t="str">
        <f>IF(A464&gt;0,'Step Up Feature'!$C$13,"")</f>
        <v/>
      </c>
      <c r="E464" s="17" t="str">
        <f>IF(A464&gt;0,C464*'Step Up Feature'!$C$10*30/360,"")</f>
        <v/>
      </c>
      <c r="F464" s="16"/>
      <c r="G464" s="17" t="str">
        <f t="shared" si="45"/>
        <v/>
      </c>
      <c r="H464" s="17" t="str">
        <f>IF(A464&gt;0,'Step Up Feature'!$D$13,"")</f>
        <v/>
      </c>
      <c r="I464" s="17" t="str">
        <f>IF(A464&gt;0,G464*'Step Up Feature'!$C$10*30/360,"")</f>
        <v/>
      </c>
      <c r="J464" s="16"/>
      <c r="K464" s="17" t="str">
        <f t="shared" si="46"/>
        <v/>
      </c>
      <c r="L464" s="17" t="str">
        <f t="shared" si="42"/>
        <v/>
      </c>
      <c r="M464" s="19" t="str">
        <f>IF(A464&gt;0,K464*'Step Up Feature'!$H$16*30/360,"")</f>
        <v/>
      </c>
      <c r="N464" s="16">
        <f>IF(COUNT($A$23:A463)&gt;='Step Up Feature'!$C$8,0,'Step Up Feature'!A463+1)</f>
        <v>0</v>
      </c>
      <c r="O464" s="17" t="str">
        <f t="shared" si="47"/>
        <v/>
      </c>
      <c r="P464" s="17" t="str">
        <f t="shared" si="48"/>
        <v/>
      </c>
      <c r="Q464" s="19" t="str">
        <f t="shared" si="43"/>
        <v/>
      </c>
      <c r="R464" s="16"/>
    </row>
    <row r="465" spans="1:18" x14ac:dyDescent="0.25">
      <c r="A465" s="5">
        <f>IF(COUNT($A$23:A464)&gt;='Step Up Feature'!$C$8,0,'Step Up Feature'!A464+1)</f>
        <v>0</v>
      </c>
      <c r="B465" s="15"/>
      <c r="C465" s="17" t="str">
        <f t="shared" si="44"/>
        <v/>
      </c>
      <c r="D465" s="17" t="str">
        <f>IF(A465&gt;0,'Step Up Feature'!$C$13,"")</f>
        <v/>
      </c>
      <c r="E465" s="17" t="str">
        <f>IF(A465&gt;0,C465*'Step Up Feature'!$C$10*30/360,"")</f>
        <v/>
      </c>
      <c r="F465" s="16"/>
      <c r="G465" s="17" t="str">
        <f t="shared" si="45"/>
        <v/>
      </c>
      <c r="H465" s="17" t="str">
        <f>IF(A465&gt;0,'Step Up Feature'!$D$13,"")</f>
        <v/>
      </c>
      <c r="I465" s="17" t="str">
        <f>IF(A465&gt;0,G465*'Step Up Feature'!$C$10*30/360,"")</f>
        <v/>
      </c>
      <c r="J465" s="16"/>
      <c r="K465" s="17" t="str">
        <f t="shared" si="46"/>
        <v/>
      </c>
      <c r="L465" s="17" t="str">
        <f t="shared" si="42"/>
        <v/>
      </c>
      <c r="M465" s="19" t="str">
        <f>IF(A465&gt;0,K465*'Step Up Feature'!$H$16*30/360,"")</f>
        <v/>
      </c>
      <c r="N465" s="16">
        <f>IF(COUNT($A$23:A464)&gt;='Step Up Feature'!$C$8,0,'Step Up Feature'!A464+1)</f>
        <v>0</v>
      </c>
      <c r="O465" s="17" t="str">
        <f t="shared" si="47"/>
        <v/>
      </c>
      <c r="P465" s="17" t="str">
        <f t="shared" si="48"/>
        <v/>
      </c>
      <c r="Q465" s="19" t="str">
        <f t="shared" si="43"/>
        <v/>
      </c>
      <c r="R465" s="16"/>
    </row>
    <row r="466" spans="1:18" x14ac:dyDescent="0.25">
      <c r="A466" s="5">
        <f>IF(COUNT($A$23:A465)&gt;='Step Up Feature'!$C$8,0,'Step Up Feature'!A465+1)</f>
        <v>0</v>
      </c>
      <c r="B466" s="15"/>
      <c r="C466" s="17" t="str">
        <f t="shared" si="44"/>
        <v/>
      </c>
      <c r="D466" s="17" t="str">
        <f>IF(A466&gt;0,'Step Up Feature'!$C$13,"")</f>
        <v/>
      </c>
      <c r="E466" s="17" t="str">
        <f>IF(A466&gt;0,C466*'Step Up Feature'!$C$10*30/360,"")</f>
        <v/>
      </c>
      <c r="F466" s="16"/>
      <c r="G466" s="17" t="str">
        <f t="shared" si="45"/>
        <v/>
      </c>
      <c r="H466" s="17" t="str">
        <f>IF(A466&gt;0,'Step Up Feature'!$D$13,"")</f>
        <v/>
      </c>
      <c r="I466" s="17" t="str">
        <f>IF(A466&gt;0,G466*'Step Up Feature'!$C$10*30/360,"")</f>
        <v/>
      </c>
      <c r="J466" s="16"/>
      <c r="K466" s="17" t="str">
        <f t="shared" si="46"/>
        <v/>
      </c>
      <c r="L466" s="17" t="str">
        <f t="shared" si="42"/>
        <v/>
      </c>
      <c r="M466" s="19" t="str">
        <f>IF(A466&gt;0,K466*'Step Up Feature'!$H$16*30/360,"")</f>
        <v/>
      </c>
      <c r="N466" s="16">
        <f>IF(COUNT($A$23:A465)&gt;='Step Up Feature'!$C$8,0,'Step Up Feature'!A465+1)</f>
        <v>0</v>
      </c>
      <c r="O466" s="17" t="str">
        <f t="shared" si="47"/>
        <v/>
      </c>
      <c r="P466" s="17" t="str">
        <f t="shared" si="48"/>
        <v/>
      </c>
      <c r="Q466" s="19" t="str">
        <f t="shared" si="43"/>
        <v/>
      </c>
      <c r="R466" s="16"/>
    </row>
    <row r="467" spans="1:18" x14ac:dyDescent="0.25">
      <c r="A467" s="5">
        <f>IF(COUNT($A$23:A466)&gt;='Step Up Feature'!$C$8,0,'Step Up Feature'!A466+1)</f>
        <v>0</v>
      </c>
      <c r="B467" s="15"/>
      <c r="C467" s="17" t="str">
        <f t="shared" si="44"/>
        <v/>
      </c>
      <c r="D467" s="17" t="str">
        <f>IF(A467&gt;0,'Step Up Feature'!$C$13,"")</f>
        <v/>
      </c>
      <c r="E467" s="17" t="str">
        <f>IF(A467&gt;0,C467*'Step Up Feature'!$C$10*30/360,"")</f>
        <v/>
      </c>
      <c r="F467" s="16"/>
      <c r="G467" s="17" t="str">
        <f t="shared" si="45"/>
        <v/>
      </c>
      <c r="H467" s="17" t="str">
        <f>IF(A467&gt;0,'Step Up Feature'!$D$13,"")</f>
        <v/>
      </c>
      <c r="I467" s="17" t="str">
        <f>IF(A467&gt;0,G467*'Step Up Feature'!$C$10*30/360,"")</f>
        <v/>
      </c>
      <c r="J467" s="16"/>
      <c r="K467" s="17" t="str">
        <f t="shared" si="46"/>
        <v/>
      </c>
      <c r="L467" s="17" t="str">
        <f t="shared" si="42"/>
        <v/>
      </c>
      <c r="M467" s="19" t="str">
        <f>IF(A467&gt;0,K467*'Step Up Feature'!$H$16*30/360,"")</f>
        <v/>
      </c>
      <c r="N467" s="16">
        <f>IF(COUNT($A$23:A466)&gt;='Step Up Feature'!$C$8,0,'Step Up Feature'!A466+1)</f>
        <v>0</v>
      </c>
      <c r="O467" s="17" t="str">
        <f t="shared" si="47"/>
        <v/>
      </c>
      <c r="P467" s="17" t="str">
        <f t="shared" si="48"/>
        <v/>
      </c>
      <c r="Q467" s="19" t="str">
        <f t="shared" si="43"/>
        <v/>
      </c>
      <c r="R467" s="16"/>
    </row>
    <row r="468" spans="1:18" x14ac:dyDescent="0.25">
      <c r="A468" s="5">
        <f>IF(COUNT($A$23:A467)&gt;='Step Up Feature'!$C$8,0,'Step Up Feature'!A467+1)</f>
        <v>0</v>
      </c>
      <c r="B468" s="15"/>
      <c r="C468" s="17" t="str">
        <f t="shared" si="44"/>
        <v/>
      </c>
      <c r="D468" s="17" t="str">
        <f>IF(A468&gt;0,'Step Up Feature'!$C$13,"")</f>
        <v/>
      </c>
      <c r="E468" s="17" t="str">
        <f>IF(A468&gt;0,C468*'Step Up Feature'!$C$10*30/360,"")</f>
        <v/>
      </c>
      <c r="F468" s="16"/>
      <c r="G468" s="17" t="str">
        <f t="shared" si="45"/>
        <v/>
      </c>
      <c r="H468" s="17" t="str">
        <f>IF(A468&gt;0,'Step Up Feature'!$D$13,"")</f>
        <v/>
      </c>
      <c r="I468" s="17" t="str">
        <f>IF(A468&gt;0,G468*'Step Up Feature'!$C$10*30/360,"")</f>
        <v/>
      </c>
      <c r="J468" s="16"/>
      <c r="K468" s="17" t="str">
        <f t="shared" si="46"/>
        <v/>
      </c>
      <c r="L468" s="17" t="str">
        <f t="shared" si="42"/>
        <v/>
      </c>
      <c r="M468" s="19" t="str">
        <f>IF(A468&gt;0,K468*'Step Up Feature'!$H$16*30/360,"")</f>
        <v/>
      </c>
      <c r="N468" s="16">
        <f>IF(COUNT($A$23:A467)&gt;='Step Up Feature'!$C$8,0,'Step Up Feature'!A467+1)</f>
        <v>0</v>
      </c>
      <c r="O468" s="17" t="str">
        <f t="shared" si="47"/>
        <v/>
      </c>
      <c r="P468" s="17" t="str">
        <f t="shared" si="48"/>
        <v/>
      </c>
      <c r="Q468" s="19" t="str">
        <f t="shared" si="43"/>
        <v/>
      </c>
      <c r="R468" s="16"/>
    </row>
    <row r="469" spans="1:18" x14ac:dyDescent="0.25">
      <c r="A469" s="5">
        <f>IF(COUNT($A$23:A468)&gt;='Step Up Feature'!$C$8,0,'Step Up Feature'!A468+1)</f>
        <v>0</v>
      </c>
      <c r="B469" s="15"/>
      <c r="C469" s="17" t="str">
        <f t="shared" si="44"/>
        <v/>
      </c>
      <c r="D469" s="17" t="str">
        <f>IF(A469&gt;0,'Step Up Feature'!$C$13,"")</f>
        <v/>
      </c>
      <c r="E469" s="17" t="str">
        <f>IF(A469&gt;0,C469*'Step Up Feature'!$C$10*30/360,"")</f>
        <v/>
      </c>
      <c r="F469" s="16"/>
      <c r="G469" s="17" t="str">
        <f t="shared" si="45"/>
        <v/>
      </c>
      <c r="H469" s="17" t="str">
        <f>IF(A469&gt;0,'Step Up Feature'!$D$13,"")</f>
        <v/>
      </c>
      <c r="I469" s="17" t="str">
        <f>IF(A469&gt;0,G469*'Step Up Feature'!$C$10*30/360,"")</f>
        <v/>
      </c>
      <c r="J469" s="16"/>
      <c r="K469" s="17" t="str">
        <f t="shared" si="46"/>
        <v/>
      </c>
      <c r="L469" s="17" t="str">
        <f t="shared" si="42"/>
        <v/>
      </c>
      <c r="M469" s="19" t="str">
        <f>IF(A469&gt;0,K469*'Step Up Feature'!$H$16*30/360,"")</f>
        <v/>
      </c>
      <c r="N469" s="16">
        <f>IF(COUNT($A$23:A468)&gt;='Step Up Feature'!$C$8,0,'Step Up Feature'!A468+1)</f>
        <v>0</v>
      </c>
      <c r="O469" s="17" t="str">
        <f t="shared" si="47"/>
        <v/>
      </c>
      <c r="P469" s="17" t="str">
        <f t="shared" si="48"/>
        <v/>
      </c>
      <c r="Q469" s="19" t="str">
        <f t="shared" si="43"/>
        <v/>
      </c>
      <c r="R469" s="16"/>
    </row>
    <row r="470" spans="1:18" x14ac:dyDescent="0.25">
      <c r="A470" s="5">
        <f>IF(COUNT($A$23:A469)&gt;='Step Up Feature'!$C$8,0,'Step Up Feature'!A469+1)</f>
        <v>0</v>
      </c>
      <c r="B470" s="15"/>
      <c r="C470" s="17" t="str">
        <f t="shared" si="44"/>
        <v/>
      </c>
      <c r="D470" s="17" t="str">
        <f>IF(A470&gt;0,'Step Up Feature'!$C$13,"")</f>
        <v/>
      </c>
      <c r="E470" s="17" t="str">
        <f>IF(A470&gt;0,C470*'Step Up Feature'!$C$10*30/360,"")</f>
        <v/>
      </c>
      <c r="F470" s="16"/>
      <c r="G470" s="17" t="str">
        <f t="shared" si="45"/>
        <v/>
      </c>
      <c r="H470" s="17" t="str">
        <f>IF(A470&gt;0,'Step Up Feature'!$D$13,"")</f>
        <v/>
      </c>
      <c r="I470" s="17" t="str">
        <f>IF(A470&gt;0,G470*'Step Up Feature'!$C$10*30/360,"")</f>
        <v/>
      </c>
      <c r="J470" s="16"/>
      <c r="K470" s="17" t="str">
        <f t="shared" si="46"/>
        <v/>
      </c>
      <c r="L470" s="17" t="str">
        <f t="shared" si="42"/>
        <v/>
      </c>
      <c r="M470" s="19" t="str">
        <f>IF(A470&gt;0,K470*'Step Up Feature'!$H$16*30/360,"")</f>
        <v/>
      </c>
      <c r="N470" s="16">
        <f>IF(COUNT($A$23:A469)&gt;='Step Up Feature'!$C$8,0,'Step Up Feature'!A469+1)</f>
        <v>0</v>
      </c>
      <c r="O470" s="17" t="str">
        <f t="shared" si="47"/>
        <v/>
      </c>
      <c r="P470" s="17" t="str">
        <f t="shared" si="48"/>
        <v/>
      </c>
      <c r="Q470" s="19" t="str">
        <f t="shared" si="43"/>
        <v/>
      </c>
      <c r="R470" s="16"/>
    </row>
    <row r="471" spans="1:18" x14ac:dyDescent="0.25">
      <c r="A471" s="5">
        <f>IF(COUNT($A$23:A470)&gt;='Step Up Feature'!$C$8,0,'Step Up Feature'!A470+1)</f>
        <v>0</v>
      </c>
      <c r="B471" s="15"/>
      <c r="C471" s="17" t="str">
        <f t="shared" si="44"/>
        <v/>
      </c>
      <c r="D471" s="17" t="str">
        <f>IF(A471&gt;0,'Step Up Feature'!$C$13,"")</f>
        <v/>
      </c>
      <c r="E471" s="17" t="str">
        <f>IF(A471&gt;0,C471*'Step Up Feature'!$C$10*30/360,"")</f>
        <v/>
      </c>
      <c r="F471" s="16"/>
      <c r="G471" s="17" t="str">
        <f t="shared" si="45"/>
        <v/>
      </c>
      <c r="H471" s="17" t="str">
        <f>IF(A471&gt;0,'Step Up Feature'!$D$13,"")</f>
        <v/>
      </c>
      <c r="I471" s="17" t="str">
        <f>IF(A471&gt;0,G471*'Step Up Feature'!$C$10*30/360,"")</f>
        <v/>
      </c>
      <c r="J471" s="16"/>
      <c r="K471" s="17" t="str">
        <f t="shared" si="46"/>
        <v/>
      </c>
      <c r="L471" s="17" t="str">
        <f t="shared" ref="L471:L519" si="49">IF(A471&gt;0,IF(A471&gt;$C$4,$H$13,$D$13),"")</f>
        <v/>
      </c>
      <c r="M471" s="19" t="str">
        <f>IF(A471&gt;0,K471*'Step Up Feature'!$H$16*30/360,"")</f>
        <v/>
      </c>
      <c r="N471" s="16">
        <f>IF(COUNT($A$23:A470)&gt;='Step Up Feature'!$C$8,0,'Step Up Feature'!A470+1)</f>
        <v>0</v>
      </c>
      <c r="O471" s="17" t="str">
        <f t="shared" si="47"/>
        <v/>
      </c>
      <c r="P471" s="17" t="str">
        <f t="shared" si="48"/>
        <v/>
      </c>
      <c r="Q471" s="19" t="str">
        <f t="shared" ref="Q471:Q519" si="50">IF(N471&gt;0,O471*$I$16*30/360,"")</f>
        <v/>
      </c>
      <c r="R471" s="16"/>
    </row>
    <row r="472" spans="1:18" x14ac:dyDescent="0.25">
      <c r="A472" s="5">
        <f>IF(COUNT($A$23:A471)&gt;='Step Up Feature'!$C$8,0,'Step Up Feature'!A471+1)</f>
        <v>0</v>
      </c>
      <c r="B472" s="15"/>
      <c r="C472" s="17" t="str">
        <f t="shared" ref="C472:C519" si="51">IF(A472&gt;0,C471-D471+E471,"")</f>
        <v/>
      </c>
      <c r="D472" s="17" t="str">
        <f>IF(A472&gt;0,'Step Up Feature'!$C$13,"")</f>
        <v/>
      </c>
      <c r="E472" s="17" t="str">
        <f>IF(A472&gt;0,C472*'Step Up Feature'!$C$10*30/360,"")</f>
        <v/>
      </c>
      <c r="F472" s="16"/>
      <c r="G472" s="17" t="str">
        <f t="shared" ref="G472:G519" si="52">IF(A472&gt;0,G471-H471+I471,"")</f>
        <v/>
      </c>
      <c r="H472" s="17" t="str">
        <f>IF(A472&gt;0,'Step Up Feature'!$D$13,"")</f>
        <v/>
      </c>
      <c r="I472" s="17" t="str">
        <f>IF(A472&gt;0,G472*'Step Up Feature'!$C$10*30/360,"")</f>
        <v/>
      </c>
      <c r="J472" s="16"/>
      <c r="K472" s="17" t="str">
        <f t="shared" ref="K472:K519" si="53">IF(A472&gt;0,K471-L471+M471,"")</f>
        <v/>
      </c>
      <c r="L472" s="17" t="str">
        <f t="shared" si="49"/>
        <v/>
      </c>
      <c r="M472" s="19" t="str">
        <f>IF(A472&gt;0,K472*'Step Up Feature'!$H$16*30/360,"")</f>
        <v/>
      </c>
      <c r="N472" s="16">
        <f>IF(COUNT($A$23:A471)&gt;='Step Up Feature'!$C$8,0,'Step Up Feature'!A471+1)</f>
        <v>0</v>
      </c>
      <c r="O472" s="17" t="str">
        <f t="shared" ref="O472:O519" si="54">IF(N472&gt;0,O471-P471+Q471,"")</f>
        <v/>
      </c>
      <c r="P472" s="17" t="str">
        <f t="shared" ref="P472:P519" si="55">IF(N472&gt;0,IF(N472&gt;$C$4,$I$13,$D$13),"")</f>
        <v/>
      </c>
      <c r="Q472" s="19" t="str">
        <f t="shared" si="50"/>
        <v/>
      </c>
      <c r="R472" s="16"/>
    </row>
    <row r="473" spans="1:18" x14ac:dyDescent="0.25">
      <c r="A473" s="5">
        <f>IF(COUNT($A$23:A472)&gt;='Step Up Feature'!$C$8,0,'Step Up Feature'!A472+1)</f>
        <v>0</v>
      </c>
      <c r="B473" s="15"/>
      <c r="C473" s="17" t="str">
        <f t="shared" si="51"/>
        <v/>
      </c>
      <c r="D473" s="17" t="str">
        <f>IF(A473&gt;0,'Step Up Feature'!$C$13,"")</f>
        <v/>
      </c>
      <c r="E473" s="17" t="str">
        <f>IF(A473&gt;0,C473*'Step Up Feature'!$C$10*30/360,"")</f>
        <v/>
      </c>
      <c r="F473" s="16"/>
      <c r="G473" s="17" t="str">
        <f t="shared" si="52"/>
        <v/>
      </c>
      <c r="H473" s="17" t="str">
        <f>IF(A473&gt;0,'Step Up Feature'!$D$13,"")</f>
        <v/>
      </c>
      <c r="I473" s="17" t="str">
        <f>IF(A473&gt;0,G473*'Step Up Feature'!$C$10*30/360,"")</f>
        <v/>
      </c>
      <c r="J473" s="16"/>
      <c r="K473" s="17" t="str">
        <f t="shared" si="53"/>
        <v/>
      </c>
      <c r="L473" s="17" t="str">
        <f t="shared" si="49"/>
        <v/>
      </c>
      <c r="M473" s="19" t="str">
        <f>IF(A473&gt;0,K473*'Step Up Feature'!$H$16*30/360,"")</f>
        <v/>
      </c>
      <c r="N473" s="16">
        <f>IF(COUNT($A$23:A472)&gt;='Step Up Feature'!$C$8,0,'Step Up Feature'!A472+1)</f>
        <v>0</v>
      </c>
      <c r="O473" s="17" t="str">
        <f t="shared" si="54"/>
        <v/>
      </c>
      <c r="P473" s="17" t="str">
        <f t="shared" si="55"/>
        <v/>
      </c>
      <c r="Q473" s="19" t="str">
        <f t="shared" si="50"/>
        <v/>
      </c>
      <c r="R473" s="16"/>
    </row>
    <row r="474" spans="1:18" x14ac:dyDescent="0.25">
      <c r="A474" s="5">
        <f>IF(COUNT($A$23:A473)&gt;='Step Up Feature'!$C$8,0,'Step Up Feature'!A473+1)</f>
        <v>0</v>
      </c>
      <c r="B474" s="15"/>
      <c r="C474" s="17" t="str">
        <f t="shared" si="51"/>
        <v/>
      </c>
      <c r="D474" s="17" t="str">
        <f>IF(A474&gt;0,'Step Up Feature'!$C$13,"")</f>
        <v/>
      </c>
      <c r="E474" s="17" t="str">
        <f>IF(A474&gt;0,C474*'Step Up Feature'!$C$10*30/360,"")</f>
        <v/>
      </c>
      <c r="F474" s="16"/>
      <c r="G474" s="17" t="str">
        <f t="shared" si="52"/>
        <v/>
      </c>
      <c r="H474" s="17" t="str">
        <f>IF(A474&gt;0,'Step Up Feature'!$D$13,"")</f>
        <v/>
      </c>
      <c r="I474" s="17" t="str">
        <f>IF(A474&gt;0,G474*'Step Up Feature'!$C$10*30/360,"")</f>
        <v/>
      </c>
      <c r="J474" s="16"/>
      <c r="K474" s="17" t="str">
        <f t="shared" si="53"/>
        <v/>
      </c>
      <c r="L474" s="17" t="str">
        <f t="shared" si="49"/>
        <v/>
      </c>
      <c r="M474" s="19" t="str">
        <f>IF(A474&gt;0,K474*'Step Up Feature'!$H$16*30/360,"")</f>
        <v/>
      </c>
      <c r="N474" s="16">
        <f>IF(COUNT($A$23:A473)&gt;='Step Up Feature'!$C$8,0,'Step Up Feature'!A473+1)</f>
        <v>0</v>
      </c>
      <c r="O474" s="17" t="str">
        <f t="shared" si="54"/>
        <v/>
      </c>
      <c r="P474" s="17" t="str">
        <f t="shared" si="55"/>
        <v/>
      </c>
      <c r="Q474" s="19" t="str">
        <f t="shared" si="50"/>
        <v/>
      </c>
      <c r="R474" s="16"/>
    </row>
    <row r="475" spans="1:18" x14ac:dyDescent="0.25">
      <c r="A475" s="5">
        <f>IF(COUNT($A$23:A474)&gt;='Step Up Feature'!$C$8,0,'Step Up Feature'!A474+1)</f>
        <v>0</v>
      </c>
      <c r="B475" s="15"/>
      <c r="C475" s="17" t="str">
        <f t="shared" si="51"/>
        <v/>
      </c>
      <c r="D475" s="17" t="str">
        <f>IF(A475&gt;0,'Step Up Feature'!$C$13,"")</f>
        <v/>
      </c>
      <c r="E475" s="17" t="str">
        <f>IF(A475&gt;0,C475*'Step Up Feature'!$C$10*30/360,"")</f>
        <v/>
      </c>
      <c r="F475" s="16"/>
      <c r="G475" s="17" t="str">
        <f t="shared" si="52"/>
        <v/>
      </c>
      <c r="H475" s="17" t="str">
        <f>IF(A475&gt;0,'Step Up Feature'!$D$13,"")</f>
        <v/>
      </c>
      <c r="I475" s="17" t="str">
        <f>IF(A475&gt;0,G475*'Step Up Feature'!$C$10*30/360,"")</f>
        <v/>
      </c>
      <c r="J475" s="16"/>
      <c r="K475" s="17" t="str">
        <f t="shared" si="53"/>
        <v/>
      </c>
      <c r="L475" s="17" t="str">
        <f t="shared" si="49"/>
        <v/>
      </c>
      <c r="M475" s="19" t="str">
        <f>IF(A475&gt;0,K475*'Step Up Feature'!$H$16*30/360,"")</f>
        <v/>
      </c>
      <c r="N475" s="16">
        <f>IF(COUNT($A$23:A474)&gt;='Step Up Feature'!$C$8,0,'Step Up Feature'!A474+1)</f>
        <v>0</v>
      </c>
      <c r="O475" s="17" t="str">
        <f t="shared" si="54"/>
        <v/>
      </c>
      <c r="P475" s="17" t="str">
        <f t="shared" si="55"/>
        <v/>
      </c>
      <c r="Q475" s="19" t="str">
        <f t="shared" si="50"/>
        <v/>
      </c>
      <c r="R475" s="16"/>
    </row>
    <row r="476" spans="1:18" x14ac:dyDescent="0.25">
      <c r="A476" s="5">
        <f>IF(COUNT($A$23:A475)&gt;='Step Up Feature'!$C$8,0,'Step Up Feature'!A475+1)</f>
        <v>0</v>
      </c>
      <c r="B476" s="15"/>
      <c r="C476" s="17" t="str">
        <f t="shared" si="51"/>
        <v/>
      </c>
      <c r="D476" s="17" t="str">
        <f>IF(A476&gt;0,'Step Up Feature'!$C$13,"")</f>
        <v/>
      </c>
      <c r="E476" s="17" t="str">
        <f>IF(A476&gt;0,C476*'Step Up Feature'!$C$10*30/360,"")</f>
        <v/>
      </c>
      <c r="F476" s="16"/>
      <c r="G476" s="17" t="str">
        <f t="shared" si="52"/>
        <v/>
      </c>
      <c r="H476" s="17" t="str">
        <f>IF(A476&gt;0,'Step Up Feature'!$D$13,"")</f>
        <v/>
      </c>
      <c r="I476" s="17" t="str">
        <f>IF(A476&gt;0,G476*'Step Up Feature'!$C$10*30/360,"")</f>
        <v/>
      </c>
      <c r="J476" s="16"/>
      <c r="K476" s="17" t="str">
        <f t="shared" si="53"/>
        <v/>
      </c>
      <c r="L476" s="17" t="str">
        <f t="shared" si="49"/>
        <v/>
      </c>
      <c r="M476" s="19" t="str">
        <f>IF(A476&gt;0,K476*'Step Up Feature'!$H$16*30/360,"")</f>
        <v/>
      </c>
      <c r="N476" s="16">
        <f>IF(COUNT($A$23:A475)&gt;='Step Up Feature'!$C$8,0,'Step Up Feature'!A475+1)</f>
        <v>0</v>
      </c>
      <c r="O476" s="17" t="str">
        <f t="shared" si="54"/>
        <v/>
      </c>
      <c r="P476" s="17" t="str">
        <f t="shared" si="55"/>
        <v/>
      </c>
      <c r="Q476" s="19" t="str">
        <f t="shared" si="50"/>
        <v/>
      </c>
      <c r="R476" s="16"/>
    </row>
    <row r="477" spans="1:18" x14ac:dyDescent="0.25">
      <c r="A477" s="5">
        <f>IF(COUNT($A$23:A476)&gt;='Step Up Feature'!$C$8,0,'Step Up Feature'!A476+1)</f>
        <v>0</v>
      </c>
      <c r="B477" s="15"/>
      <c r="C477" s="17" t="str">
        <f t="shared" si="51"/>
        <v/>
      </c>
      <c r="D477" s="17" t="str">
        <f>IF(A477&gt;0,'Step Up Feature'!$C$13,"")</f>
        <v/>
      </c>
      <c r="E477" s="17" t="str">
        <f>IF(A477&gt;0,C477*'Step Up Feature'!$C$10*30/360,"")</f>
        <v/>
      </c>
      <c r="F477" s="16"/>
      <c r="G477" s="17" t="str">
        <f t="shared" si="52"/>
        <v/>
      </c>
      <c r="H477" s="17" t="str">
        <f>IF(A477&gt;0,'Step Up Feature'!$D$13,"")</f>
        <v/>
      </c>
      <c r="I477" s="17" t="str">
        <f>IF(A477&gt;0,G477*'Step Up Feature'!$C$10*30/360,"")</f>
        <v/>
      </c>
      <c r="J477" s="16"/>
      <c r="K477" s="17" t="str">
        <f t="shared" si="53"/>
        <v/>
      </c>
      <c r="L477" s="17" t="str">
        <f t="shared" si="49"/>
        <v/>
      </c>
      <c r="M477" s="19" t="str">
        <f>IF(A477&gt;0,K477*'Step Up Feature'!$H$16*30/360,"")</f>
        <v/>
      </c>
      <c r="N477" s="16">
        <f>IF(COUNT($A$23:A476)&gt;='Step Up Feature'!$C$8,0,'Step Up Feature'!A476+1)</f>
        <v>0</v>
      </c>
      <c r="O477" s="17" t="str">
        <f t="shared" si="54"/>
        <v/>
      </c>
      <c r="P477" s="17" t="str">
        <f t="shared" si="55"/>
        <v/>
      </c>
      <c r="Q477" s="19" t="str">
        <f t="shared" si="50"/>
        <v/>
      </c>
      <c r="R477" s="16"/>
    </row>
    <row r="478" spans="1:18" x14ac:dyDescent="0.25">
      <c r="A478" s="5">
        <f>IF(COUNT($A$23:A477)&gt;='Step Up Feature'!$C$8,0,'Step Up Feature'!A477+1)</f>
        <v>0</v>
      </c>
      <c r="B478" s="15"/>
      <c r="C478" s="17" t="str">
        <f t="shared" si="51"/>
        <v/>
      </c>
      <c r="D478" s="17" t="str">
        <f>IF(A478&gt;0,'Step Up Feature'!$C$13,"")</f>
        <v/>
      </c>
      <c r="E478" s="17" t="str">
        <f>IF(A478&gt;0,C478*'Step Up Feature'!$C$10*30/360,"")</f>
        <v/>
      </c>
      <c r="F478" s="16"/>
      <c r="G478" s="17" t="str">
        <f t="shared" si="52"/>
        <v/>
      </c>
      <c r="H478" s="17" t="str">
        <f>IF(A478&gt;0,'Step Up Feature'!$D$13,"")</f>
        <v/>
      </c>
      <c r="I478" s="17" t="str">
        <f>IF(A478&gt;0,G478*'Step Up Feature'!$C$10*30/360,"")</f>
        <v/>
      </c>
      <c r="J478" s="16"/>
      <c r="K478" s="17" t="str">
        <f t="shared" si="53"/>
        <v/>
      </c>
      <c r="L478" s="17" t="str">
        <f t="shared" si="49"/>
        <v/>
      </c>
      <c r="M478" s="19" t="str">
        <f>IF(A478&gt;0,K478*'Step Up Feature'!$H$16*30/360,"")</f>
        <v/>
      </c>
      <c r="N478" s="16">
        <f>IF(COUNT($A$23:A477)&gt;='Step Up Feature'!$C$8,0,'Step Up Feature'!A477+1)</f>
        <v>0</v>
      </c>
      <c r="O478" s="17" t="str">
        <f t="shared" si="54"/>
        <v/>
      </c>
      <c r="P478" s="17" t="str">
        <f t="shared" si="55"/>
        <v/>
      </c>
      <c r="Q478" s="19" t="str">
        <f t="shared" si="50"/>
        <v/>
      </c>
      <c r="R478" s="16"/>
    </row>
    <row r="479" spans="1:18" x14ac:dyDescent="0.25">
      <c r="A479" s="5">
        <f>IF(COUNT($A$23:A478)&gt;='Step Up Feature'!$C$8,0,'Step Up Feature'!A478+1)</f>
        <v>0</v>
      </c>
      <c r="B479" s="15"/>
      <c r="C479" s="17" t="str">
        <f t="shared" si="51"/>
        <v/>
      </c>
      <c r="D479" s="17" t="str">
        <f>IF(A479&gt;0,'Step Up Feature'!$C$13,"")</f>
        <v/>
      </c>
      <c r="E479" s="17" t="str">
        <f>IF(A479&gt;0,C479*'Step Up Feature'!$C$10*30/360,"")</f>
        <v/>
      </c>
      <c r="F479" s="16"/>
      <c r="G479" s="17" t="str">
        <f t="shared" si="52"/>
        <v/>
      </c>
      <c r="H479" s="17" t="str">
        <f>IF(A479&gt;0,'Step Up Feature'!$D$13,"")</f>
        <v/>
      </c>
      <c r="I479" s="17" t="str">
        <f>IF(A479&gt;0,G479*'Step Up Feature'!$C$10*30/360,"")</f>
        <v/>
      </c>
      <c r="J479" s="16"/>
      <c r="K479" s="17" t="str">
        <f t="shared" si="53"/>
        <v/>
      </c>
      <c r="L479" s="17" t="str">
        <f t="shared" si="49"/>
        <v/>
      </c>
      <c r="M479" s="19" t="str">
        <f>IF(A479&gt;0,K479*'Step Up Feature'!$H$16*30/360,"")</f>
        <v/>
      </c>
      <c r="N479" s="16">
        <f>IF(COUNT($A$23:A478)&gt;='Step Up Feature'!$C$8,0,'Step Up Feature'!A478+1)</f>
        <v>0</v>
      </c>
      <c r="O479" s="17" t="str">
        <f t="shared" si="54"/>
        <v/>
      </c>
      <c r="P479" s="17" t="str">
        <f t="shared" si="55"/>
        <v/>
      </c>
      <c r="Q479" s="19" t="str">
        <f t="shared" si="50"/>
        <v/>
      </c>
      <c r="R479" s="16"/>
    </row>
    <row r="480" spans="1:18" x14ac:dyDescent="0.25">
      <c r="A480" s="5">
        <f>IF(COUNT($A$23:A479)&gt;='Step Up Feature'!$C$8,0,'Step Up Feature'!A479+1)</f>
        <v>0</v>
      </c>
      <c r="B480" s="15"/>
      <c r="C480" s="17" t="str">
        <f t="shared" si="51"/>
        <v/>
      </c>
      <c r="D480" s="17" t="str">
        <f>IF(A480&gt;0,'Step Up Feature'!$C$13,"")</f>
        <v/>
      </c>
      <c r="E480" s="17" t="str">
        <f>IF(A480&gt;0,C480*'Step Up Feature'!$C$10*30/360,"")</f>
        <v/>
      </c>
      <c r="F480" s="16"/>
      <c r="G480" s="17" t="str">
        <f t="shared" si="52"/>
        <v/>
      </c>
      <c r="H480" s="17" t="str">
        <f>IF(A480&gt;0,'Step Up Feature'!$D$13,"")</f>
        <v/>
      </c>
      <c r="I480" s="17" t="str">
        <f>IF(A480&gt;0,G480*'Step Up Feature'!$C$10*30/360,"")</f>
        <v/>
      </c>
      <c r="J480" s="16"/>
      <c r="K480" s="17" t="str">
        <f t="shared" si="53"/>
        <v/>
      </c>
      <c r="L480" s="17" t="str">
        <f t="shared" si="49"/>
        <v/>
      </c>
      <c r="M480" s="19" t="str">
        <f>IF(A480&gt;0,K480*'Step Up Feature'!$H$16*30/360,"")</f>
        <v/>
      </c>
      <c r="N480" s="16">
        <f>IF(COUNT($A$23:A479)&gt;='Step Up Feature'!$C$8,0,'Step Up Feature'!A479+1)</f>
        <v>0</v>
      </c>
      <c r="O480" s="17" t="str">
        <f t="shared" si="54"/>
        <v/>
      </c>
      <c r="P480" s="17" t="str">
        <f t="shared" si="55"/>
        <v/>
      </c>
      <c r="Q480" s="19" t="str">
        <f t="shared" si="50"/>
        <v/>
      </c>
      <c r="R480" s="16"/>
    </row>
    <row r="481" spans="1:18" x14ac:dyDescent="0.25">
      <c r="A481" s="5">
        <f>IF(COUNT($A$23:A480)&gt;='Step Up Feature'!$C$8,0,'Step Up Feature'!A480+1)</f>
        <v>0</v>
      </c>
      <c r="B481" s="15"/>
      <c r="C481" s="17" t="str">
        <f t="shared" si="51"/>
        <v/>
      </c>
      <c r="D481" s="17" t="str">
        <f>IF(A481&gt;0,'Step Up Feature'!$C$13,"")</f>
        <v/>
      </c>
      <c r="E481" s="17" t="str">
        <f>IF(A481&gt;0,C481*'Step Up Feature'!$C$10*30/360,"")</f>
        <v/>
      </c>
      <c r="F481" s="16"/>
      <c r="G481" s="17" t="str">
        <f t="shared" si="52"/>
        <v/>
      </c>
      <c r="H481" s="17" t="str">
        <f>IF(A481&gt;0,'Step Up Feature'!$D$13,"")</f>
        <v/>
      </c>
      <c r="I481" s="17" t="str">
        <f>IF(A481&gt;0,G481*'Step Up Feature'!$C$10*30/360,"")</f>
        <v/>
      </c>
      <c r="J481" s="16"/>
      <c r="K481" s="17" t="str">
        <f t="shared" si="53"/>
        <v/>
      </c>
      <c r="L481" s="17" t="str">
        <f t="shared" si="49"/>
        <v/>
      </c>
      <c r="M481" s="19" t="str">
        <f>IF(A481&gt;0,K481*'Step Up Feature'!$H$16*30/360,"")</f>
        <v/>
      </c>
      <c r="N481" s="16">
        <f>IF(COUNT($A$23:A480)&gt;='Step Up Feature'!$C$8,0,'Step Up Feature'!A480+1)</f>
        <v>0</v>
      </c>
      <c r="O481" s="17" t="str">
        <f t="shared" si="54"/>
        <v/>
      </c>
      <c r="P481" s="17" t="str">
        <f t="shared" si="55"/>
        <v/>
      </c>
      <c r="Q481" s="19" t="str">
        <f t="shared" si="50"/>
        <v/>
      </c>
      <c r="R481" s="16"/>
    </row>
    <row r="482" spans="1:18" x14ac:dyDescent="0.25">
      <c r="A482" s="5">
        <f>IF(COUNT($A$23:A481)&gt;='Step Up Feature'!$C$8,0,'Step Up Feature'!A481+1)</f>
        <v>0</v>
      </c>
      <c r="B482" s="15"/>
      <c r="C482" s="17" t="str">
        <f t="shared" si="51"/>
        <v/>
      </c>
      <c r="D482" s="17" t="str">
        <f>IF(A482&gt;0,'Step Up Feature'!$C$13,"")</f>
        <v/>
      </c>
      <c r="E482" s="17" t="str">
        <f>IF(A482&gt;0,C482*'Step Up Feature'!$C$10*30/360,"")</f>
        <v/>
      </c>
      <c r="F482" s="16"/>
      <c r="G482" s="17" t="str">
        <f t="shared" si="52"/>
        <v/>
      </c>
      <c r="H482" s="17" t="str">
        <f>IF(A482&gt;0,'Step Up Feature'!$D$13,"")</f>
        <v/>
      </c>
      <c r="I482" s="17" t="str">
        <f>IF(A482&gt;0,G482*'Step Up Feature'!$C$10*30/360,"")</f>
        <v/>
      </c>
      <c r="J482" s="16"/>
      <c r="K482" s="17" t="str">
        <f t="shared" si="53"/>
        <v/>
      </c>
      <c r="L482" s="17" t="str">
        <f t="shared" si="49"/>
        <v/>
      </c>
      <c r="M482" s="19" t="str">
        <f>IF(A482&gt;0,K482*'Step Up Feature'!$H$16*30/360,"")</f>
        <v/>
      </c>
      <c r="N482" s="16">
        <f>IF(COUNT($A$23:A481)&gt;='Step Up Feature'!$C$8,0,'Step Up Feature'!A481+1)</f>
        <v>0</v>
      </c>
      <c r="O482" s="17" t="str">
        <f t="shared" si="54"/>
        <v/>
      </c>
      <c r="P482" s="17" t="str">
        <f t="shared" si="55"/>
        <v/>
      </c>
      <c r="Q482" s="19" t="str">
        <f t="shared" si="50"/>
        <v/>
      </c>
      <c r="R482" s="16"/>
    </row>
    <row r="483" spans="1:18" x14ac:dyDescent="0.25">
      <c r="A483" s="5">
        <f>IF(COUNT($A$23:A482)&gt;='Step Up Feature'!$C$8,0,'Step Up Feature'!A482+1)</f>
        <v>0</v>
      </c>
      <c r="B483" s="15"/>
      <c r="C483" s="17" t="str">
        <f t="shared" si="51"/>
        <v/>
      </c>
      <c r="D483" s="17" t="str">
        <f>IF(A483&gt;0,'Step Up Feature'!$C$13,"")</f>
        <v/>
      </c>
      <c r="E483" s="17" t="str">
        <f>IF(A483&gt;0,C483*'Step Up Feature'!$C$10*30/360,"")</f>
        <v/>
      </c>
      <c r="F483" s="16"/>
      <c r="G483" s="17" t="str">
        <f t="shared" si="52"/>
        <v/>
      </c>
      <c r="H483" s="17" t="str">
        <f>IF(A483&gt;0,'Step Up Feature'!$D$13,"")</f>
        <v/>
      </c>
      <c r="I483" s="17" t="str">
        <f>IF(A483&gt;0,G483*'Step Up Feature'!$C$10*30/360,"")</f>
        <v/>
      </c>
      <c r="J483" s="16"/>
      <c r="K483" s="17" t="str">
        <f t="shared" si="53"/>
        <v/>
      </c>
      <c r="L483" s="17" t="str">
        <f t="shared" si="49"/>
        <v/>
      </c>
      <c r="M483" s="19" t="str">
        <f>IF(A483&gt;0,K483*'Step Up Feature'!$H$16*30/360,"")</f>
        <v/>
      </c>
      <c r="N483" s="16">
        <f>IF(COUNT($A$23:A482)&gt;='Step Up Feature'!$C$8,0,'Step Up Feature'!A482+1)</f>
        <v>0</v>
      </c>
      <c r="O483" s="17" t="str">
        <f t="shared" si="54"/>
        <v/>
      </c>
      <c r="P483" s="17" t="str">
        <f t="shared" si="55"/>
        <v/>
      </c>
      <c r="Q483" s="19" t="str">
        <f t="shared" si="50"/>
        <v/>
      </c>
      <c r="R483" s="16"/>
    </row>
    <row r="484" spans="1:18" x14ac:dyDescent="0.25">
      <c r="A484" s="5">
        <f>IF(COUNT($A$23:A483)&gt;='Step Up Feature'!$C$8,0,'Step Up Feature'!A483+1)</f>
        <v>0</v>
      </c>
      <c r="B484" s="15"/>
      <c r="C484" s="17" t="str">
        <f t="shared" si="51"/>
        <v/>
      </c>
      <c r="D484" s="17" t="str">
        <f>IF(A484&gt;0,'Step Up Feature'!$C$13,"")</f>
        <v/>
      </c>
      <c r="E484" s="17" t="str">
        <f>IF(A484&gt;0,C484*'Step Up Feature'!$C$10*30/360,"")</f>
        <v/>
      </c>
      <c r="F484" s="16"/>
      <c r="G484" s="17" t="str">
        <f t="shared" si="52"/>
        <v/>
      </c>
      <c r="H484" s="17" t="str">
        <f>IF(A484&gt;0,'Step Up Feature'!$D$13,"")</f>
        <v/>
      </c>
      <c r="I484" s="17" t="str">
        <f>IF(A484&gt;0,G484*'Step Up Feature'!$C$10*30/360,"")</f>
        <v/>
      </c>
      <c r="J484" s="16"/>
      <c r="K484" s="17" t="str">
        <f t="shared" si="53"/>
        <v/>
      </c>
      <c r="L484" s="17" t="str">
        <f t="shared" si="49"/>
        <v/>
      </c>
      <c r="M484" s="19" t="str">
        <f>IF(A484&gt;0,K484*'Step Up Feature'!$H$16*30/360,"")</f>
        <v/>
      </c>
      <c r="N484" s="16">
        <f>IF(COUNT($A$23:A483)&gt;='Step Up Feature'!$C$8,0,'Step Up Feature'!A483+1)</f>
        <v>0</v>
      </c>
      <c r="O484" s="17" t="str">
        <f t="shared" si="54"/>
        <v/>
      </c>
      <c r="P484" s="17" t="str">
        <f t="shared" si="55"/>
        <v/>
      </c>
      <c r="Q484" s="19" t="str">
        <f t="shared" si="50"/>
        <v/>
      </c>
      <c r="R484" s="16"/>
    </row>
    <row r="485" spans="1:18" x14ac:dyDescent="0.25">
      <c r="A485" s="5">
        <f>IF(COUNT($A$23:A484)&gt;='Step Up Feature'!$C$8,0,'Step Up Feature'!A484+1)</f>
        <v>0</v>
      </c>
      <c r="B485" s="15"/>
      <c r="C485" s="17" t="str">
        <f t="shared" si="51"/>
        <v/>
      </c>
      <c r="D485" s="17" t="str">
        <f>IF(A485&gt;0,'Step Up Feature'!$C$13,"")</f>
        <v/>
      </c>
      <c r="E485" s="17" t="str">
        <f>IF(A485&gt;0,C485*'Step Up Feature'!$C$10*30/360,"")</f>
        <v/>
      </c>
      <c r="F485" s="16"/>
      <c r="G485" s="17" t="str">
        <f t="shared" si="52"/>
        <v/>
      </c>
      <c r="H485" s="17" t="str">
        <f>IF(A485&gt;0,'Step Up Feature'!$D$13,"")</f>
        <v/>
      </c>
      <c r="I485" s="17" t="str">
        <f>IF(A485&gt;0,G485*'Step Up Feature'!$C$10*30/360,"")</f>
        <v/>
      </c>
      <c r="J485" s="16"/>
      <c r="K485" s="17" t="str">
        <f t="shared" si="53"/>
        <v/>
      </c>
      <c r="L485" s="17" t="str">
        <f t="shared" si="49"/>
        <v/>
      </c>
      <c r="M485" s="19" t="str">
        <f>IF(A485&gt;0,K485*'Step Up Feature'!$H$16*30/360,"")</f>
        <v/>
      </c>
      <c r="N485" s="16">
        <f>IF(COUNT($A$23:A484)&gt;='Step Up Feature'!$C$8,0,'Step Up Feature'!A484+1)</f>
        <v>0</v>
      </c>
      <c r="O485" s="17" t="str">
        <f t="shared" si="54"/>
        <v/>
      </c>
      <c r="P485" s="17" t="str">
        <f t="shared" si="55"/>
        <v/>
      </c>
      <c r="Q485" s="19" t="str">
        <f t="shared" si="50"/>
        <v/>
      </c>
      <c r="R485" s="16"/>
    </row>
    <row r="486" spans="1:18" x14ac:dyDescent="0.25">
      <c r="A486" s="5">
        <f>IF(COUNT($A$23:A485)&gt;='Step Up Feature'!$C$8,0,'Step Up Feature'!A485+1)</f>
        <v>0</v>
      </c>
      <c r="B486" s="15"/>
      <c r="C486" s="17" t="str">
        <f t="shared" si="51"/>
        <v/>
      </c>
      <c r="D486" s="17" t="str">
        <f>IF(A486&gt;0,'Step Up Feature'!$C$13,"")</f>
        <v/>
      </c>
      <c r="E486" s="17" t="str">
        <f>IF(A486&gt;0,C486*'Step Up Feature'!$C$10*30/360,"")</f>
        <v/>
      </c>
      <c r="F486" s="16"/>
      <c r="G486" s="17" t="str">
        <f t="shared" si="52"/>
        <v/>
      </c>
      <c r="H486" s="17" t="str">
        <f>IF(A486&gt;0,'Step Up Feature'!$D$13,"")</f>
        <v/>
      </c>
      <c r="I486" s="17" t="str">
        <f>IF(A486&gt;0,G486*'Step Up Feature'!$C$10*30/360,"")</f>
        <v/>
      </c>
      <c r="J486" s="16"/>
      <c r="K486" s="17" t="str">
        <f t="shared" si="53"/>
        <v/>
      </c>
      <c r="L486" s="17" t="str">
        <f t="shared" si="49"/>
        <v/>
      </c>
      <c r="M486" s="19" t="str">
        <f>IF(A486&gt;0,K486*'Step Up Feature'!$H$16*30/360,"")</f>
        <v/>
      </c>
      <c r="N486" s="16">
        <f>IF(COUNT($A$23:A485)&gt;='Step Up Feature'!$C$8,0,'Step Up Feature'!A485+1)</f>
        <v>0</v>
      </c>
      <c r="O486" s="17" t="str">
        <f t="shared" si="54"/>
        <v/>
      </c>
      <c r="P486" s="17" t="str">
        <f t="shared" si="55"/>
        <v/>
      </c>
      <c r="Q486" s="19" t="str">
        <f t="shared" si="50"/>
        <v/>
      </c>
      <c r="R486" s="16"/>
    </row>
    <row r="487" spans="1:18" x14ac:dyDescent="0.25">
      <c r="A487" s="5">
        <f>IF(COUNT($A$23:A486)&gt;='Step Up Feature'!$C$8,0,'Step Up Feature'!A486+1)</f>
        <v>0</v>
      </c>
      <c r="B487" s="15"/>
      <c r="C487" s="17" t="str">
        <f t="shared" si="51"/>
        <v/>
      </c>
      <c r="D487" s="17" t="str">
        <f>IF(A487&gt;0,'Step Up Feature'!$C$13,"")</f>
        <v/>
      </c>
      <c r="E487" s="17" t="str">
        <f>IF(A487&gt;0,C487*'Step Up Feature'!$C$10*30/360,"")</f>
        <v/>
      </c>
      <c r="F487" s="16"/>
      <c r="G487" s="17" t="str">
        <f t="shared" si="52"/>
        <v/>
      </c>
      <c r="H487" s="17" t="str">
        <f>IF(A487&gt;0,'Step Up Feature'!$D$13,"")</f>
        <v/>
      </c>
      <c r="I487" s="17" t="str">
        <f>IF(A487&gt;0,G487*'Step Up Feature'!$C$10*30/360,"")</f>
        <v/>
      </c>
      <c r="J487" s="16"/>
      <c r="K487" s="17" t="str">
        <f t="shared" si="53"/>
        <v/>
      </c>
      <c r="L487" s="17" t="str">
        <f t="shared" si="49"/>
        <v/>
      </c>
      <c r="M487" s="19" t="str">
        <f>IF(A487&gt;0,K487*'Step Up Feature'!$H$16*30/360,"")</f>
        <v/>
      </c>
      <c r="N487" s="16">
        <f>IF(COUNT($A$23:A486)&gt;='Step Up Feature'!$C$8,0,'Step Up Feature'!A486+1)</f>
        <v>0</v>
      </c>
      <c r="O487" s="17" t="str">
        <f t="shared" si="54"/>
        <v/>
      </c>
      <c r="P487" s="17" t="str">
        <f t="shared" si="55"/>
        <v/>
      </c>
      <c r="Q487" s="19" t="str">
        <f t="shared" si="50"/>
        <v/>
      </c>
      <c r="R487" s="16"/>
    </row>
    <row r="488" spans="1:18" x14ac:dyDescent="0.25">
      <c r="A488" s="5">
        <f>IF(COUNT($A$23:A487)&gt;='Step Up Feature'!$C$8,0,'Step Up Feature'!A487+1)</f>
        <v>0</v>
      </c>
      <c r="B488" s="15"/>
      <c r="C488" s="17" t="str">
        <f t="shared" si="51"/>
        <v/>
      </c>
      <c r="D488" s="17" t="str">
        <f>IF(A488&gt;0,'Step Up Feature'!$C$13,"")</f>
        <v/>
      </c>
      <c r="E488" s="17" t="str">
        <f>IF(A488&gt;0,C488*'Step Up Feature'!$C$10*30/360,"")</f>
        <v/>
      </c>
      <c r="F488" s="16"/>
      <c r="G488" s="17" t="str">
        <f t="shared" si="52"/>
        <v/>
      </c>
      <c r="H488" s="17" t="str">
        <f>IF(A488&gt;0,'Step Up Feature'!$D$13,"")</f>
        <v/>
      </c>
      <c r="I488" s="17" t="str">
        <f>IF(A488&gt;0,G488*'Step Up Feature'!$C$10*30/360,"")</f>
        <v/>
      </c>
      <c r="J488" s="16"/>
      <c r="K488" s="17" t="str">
        <f t="shared" si="53"/>
        <v/>
      </c>
      <c r="L488" s="17" t="str">
        <f t="shared" si="49"/>
        <v/>
      </c>
      <c r="M488" s="19" t="str">
        <f>IF(A488&gt;0,K488*'Step Up Feature'!$H$16*30/360,"")</f>
        <v/>
      </c>
      <c r="N488" s="16">
        <f>IF(COUNT($A$23:A487)&gt;='Step Up Feature'!$C$8,0,'Step Up Feature'!A487+1)</f>
        <v>0</v>
      </c>
      <c r="O488" s="17" t="str">
        <f t="shared" si="54"/>
        <v/>
      </c>
      <c r="P488" s="17" t="str">
        <f t="shared" si="55"/>
        <v/>
      </c>
      <c r="Q488" s="19" t="str">
        <f t="shared" si="50"/>
        <v/>
      </c>
      <c r="R488" s="16"/>
    </row>
    <row r="489" spans="1:18" x14ac:dyDescent="0.25">
      <c r="A489" s="5">
        <f>IF(COUNT($A$23:A488)&gt;='Step Up Feature'!$C$8,0,'Step Up Feature'!A488+1)</f>
        <v>0</v>
      </c>
      <c r="B489" s="15"/>
      <c r="C489" s="17" t="str">
        <f t="shared" si="51"/>
        <v/>
      </c>
      <c r="D489" s="17" t="str">
        <f>IF(A489&gt;0,'Step Up Feature'!$C$13,"")</f>
        <v/>
      </c>
      <c r="E489" s="17" t="str">
        <f>IF(A489&gt;0,C489*'Step Up Feature'!$C$10*30/360,"")</f>
        <v/>
      </c>
      <c r="F489" s="16"/>
      <c r="G489" s="17" t="str">
        <f t="shared" si="52"/>
        <v/>
      </c>
      <c r="H489" s="17" t="str">
        <f>IF(A489&gt;0,'Step Up Feature'!$D$13,"")</f>
        <v/>
      </c>
      <c r="I489" s="17" t="str">
        <f>IF(A489&gt;0,G489*'Step Up Feature'!$C$10*30/360,"")</f>
        <v/>
      </c>
      <c r="J489" s="16"/>
      <c r="K489" s="17" t="str">
        <f t="shared" si="53"/>
        <v/>
      </c>
      <c r="L489" s="17" t="str">
        <f t="shared" si="49"/>
        <v/>
      </c>
      <c r="M489" s="19" t="str">
        <f>IF(A489&gt;0,K489*'Step Up Feature'!$H$16*30/360,"")</f>
        <v/>
      </c>
      <c r="N489" s="16">
        <f>IF(COUNT($A$23:A488)&gt;='Step Up Feature'!$C$8,0,'Step Up Feature'!A488+1)</f>
        <v>0</v>
      </c>
      <c r="O489" s="17" t="str">
        <f t="shared" si="54"/>
        <v/>
      </c>
      <c r="P489" s="17" t="str">
        <f t="shared" si="55"/>
        <v/>
      </c>
      <c r="Q489" s="19" t="str">
        <f t="shared" si="50"/>
        <v/>
      </c>
      <c r="R489" s="16"/>
    </row>
    <row r="490" spans="1:18" x14ac:dyDescent="0.25">
      <c r="A490" s="5">
        <f>IF(COUNT($A$23:A489)&gt;='Step Up Feature'!$C$8,0,'Step Up Feature'!A489+1)</f>
        <v>0</v>
      </c>
      <c r="B490" s="15"/>
      <c r="C490" s="17" t="str">
        <f t="shared" si="51"/>
        <v/>
      </c>
      <c r="D490" s="17" t="str">
        <f>IF(A490&gt;0,'Step Up Feature'!$C$13,"")</f>
        <v/>
      </c>
      <c r="E490" s="17" t="str">
        <f>IF(A490&gt;0,C490*'Step Up Feature'!$C$10*30/360,"")</f>
        <v/>
      </c>
      <c r="F490" s="16"/>
      <c r="G490" s="17" t="str">
        <f t="shared" si="52"/>
        <v/>
      </c>
      <c r="H490" s="17" t="str">
        <f>IF(A490&gt;0,'Step Up Feature'!$D$13,"")</f>
        <v/>
      </c>
      <c r="I490" s="17" t="str">
        <f>IF(A490&gt;0,G490*'Step Up Feature'!$C$10*30/360,"")</f>
        <v/>
      </c>
      <c r="J490" s="16"/>
      <c r="K490" s="17" t="str">
        <f t="shared" si="53"/>
        <v/>
      </c>
      <c r="L490" s="17" t="str">
        <f t="shared" si="49"/>
        <v/>
      </c>
      <c r="M490" s="19" t="str">
        <f>IF(A490&gt;0,K490*'Step Up Feature'!$H$16*30/360,"")</f>
        <v/>
      </c>
      <c r="N490" s="16">
        <f>IF(COUNT($A$23:A489)&gt;='Step Up Feature'!$C$8,0,'Step Up Feature'!A489+1)</f>
        <v>0</v>
      </c>
      <c r="O490" s="17" t="str">
        <f t="shared" si="54"/>
        <v/>
      </c>
      <c r="P490" s="17" t="str">
        <f t="shared" si="55"/>
        <v/>
      </c>
      <c r="Q490" s="19" t="str">
        <f t="shared" si="50"/>
        <v/>
      </c>
      <c r="R490" s="16"/>
    </row>
    <row r="491" spans="1:18" x14ac:dyDescent="0.25">
      <c r="A491" s="5">
        <f>IF(COUNT($A$23:A490)&gt;='Step Up Feature'!$C$8,0,'Step Up Feature'!A490+1)</f>
        <v>0</v>
      </c>
      <c r="B491" s="15"/>
      <c r="C491" s="17" t="str">
        <f t="shared" si="51"/>
        <v/>
      </c>
      <c r="D491" s="17" t="str">
        <f>IF(A491&gt;0,'Step Up Feature'!$C$13,"")</f>
        <v/>
      </c>
      <c r="E491" s="17" t="str">
        <f>IF(A491&gt;0,C491*'Step Up Feature'!$C$10*30/360,"")</f>
        <v/>
      </c>
      <c r="F491" s="16"/>
      <c r="G491" s="17" t="str">
        <f t="shared" si="52"/>
        <v/>
      </c>
      <c r="H491" s="17" t="str">
        <f>IF(A491&gt;0,'Step Up Feature'!$D$13,"")</f>
        <v/>
      </c>
      <c r="I491" s="17" t="str">
        <f>IF(A491&gt;0,G491*'Step Up Feature'!$C$10*30/360,"")</f>
        <v/>
      </c>
      <c r="J491" s="16"/>
      <c r="K491" s="17" t="str">
        <f t="shared" si="53"/>
        <v/>
      </c>
      <c r="L491" s="17" t="str">
        <f t="shared" si="49"/>
        <v/>
      </c>
      <c r="M491" s="19" t="str">
        <f>IF(A491&gt;0,K491*'Step Up Feature'!$H$16*30/360,"")</f>
        <v/>
      </c>
      <c r="N491" s="16">
        <f>IF(COUNT($A$23:A490)&gt;='Step Up Feature'!$C$8,0,'Step Up Feature'!A490+1)</f>
        <v>0</v>
      </c>
      <c r="O491" s="17" t="str">
        <f t="shared" si="54"/>
        <v/>
      </c>
      <c r="P491" s="17" t="str">
        <f t="shared" si="55"/>
        <v/>
      </c>
      <c r="Q491" s="19" t="str">
        <f t="shared" si="50"/>
        <v/>
      </c>
      <c r="R491" s="16"/>
    </row>
    <row r="492" spans="1:18" x14ac:dyDescent="0.25">
      <c r="A492" s="5">
        <f>IF(COUNT($A$23:A491)&gt;='Step Up Feature'!$C$8,0,'Step Up Feature'!A491+1)</f>
        <v>0</v>
      </c>
      <c r="B492" s="15"/>
      <c r="C492" s="17" t="str">
        <f t="shared" si="51"/>
        <v/>
      </c>
      <c r="D492" s="17" t="str">
        <f>IF(A492&gt;0,'Step Up Feature'!$C$13,"")</f>
        <v/>
      </c>
      <c r="E492" s="17" t="str">
        <f>IF(A492&gt;0,C492*'Step Up Feature'!$C$10*30/360,"")</f>
        <v/>
      </c>
      <c r="F492" s="16"/>
      <c r="G492" s="17" t="str">
        <f t="shared" si="52"/>
        <v/>
      </c>
      <c r="H492" s="17" t="str">
        <f>IF(A492&gt;0,'Step Up Feature'!$D$13,"")</f>
        <v/>
      </c>
      <c r="I492" s="17" t="str">
        <f>IF(A492&gt;0,G492*'Step Up Feature'!$C$10*30/360,"")</f>
        <v/>
      </c>
      <c r="J492" s="16"/>
      <c r="K492" s="17" t="str">
        <f t="shared" si="53"/>
        <v/>
      </c>
      <c r="L492" s="17" t="str">
        <f t="shared" si="49"/>
        <v/>
      </c>
      <c r="M492" s="19" t="str">
        <f>IF(A492&gt;0,K492*'Step Up Feature'!$H$16*30/360,"")</f>
        <v/>
      </c>
      <c r="N492" s="16">
        <f>IF(COUNT($A$23:A491)&gt;='Step Up Feature'!$C$8,0,'Step Up Feature'!A491+1)</f>
        <v>0</v>
      </c>
      <c r="O492" s="17" t="str">
        <f t="shared" si="54"/>
        <v/>
      </c>
      <c r="P492" s="17" t="str">
        <f t="shared" si="55"/>
        <v/>
      </c>
      <c r="Q492" s="19" t="str">
        <f t="shared" si="50"/>
        <v/>
      </c>
      <c r="R492" s="16"/>
    </row>
    <row r="493" spans="1:18" x14ac:dyDescent="0.25">
      <c r="A493" s="5">
        <f>IF(COUNT($A$23:A492)&gt;='Step Up Feature'!$C$8,0,'Step Up Feature'!A492+1)</f>
        <v>0</v>
      </c>
      <c r="B493" s="15"/>
      <c r="C493" s="17" t="str">
        <f t="shared" si="51"/>
        <v/>
      </c>
      <c r="D493" s="17" t="str">
        <f>IF(A493&gt;0,'Step Up Feature'!$C$13,"")</f>
        <v/>
      </c>
      <c r="E493" s="17" t="str">
        <f>IF(A493&gt;0,C493*'Step Up Feature'!$C$10*30/360,"")</f>
        <v/>
      </c>
      <c r="F493" s="16"/>
      <c r="G493" s="17" t="str">
        <f t="shared" si="52"/>
        <v/>
      </c>
      <c r="H493" s="17" t="str">
        <f>IF(A493&gt;0,'Step Up Feature'!$D$13,"")</f>
        <v/>
      </c>
      <c r="I493" s="17" t="str">
        <f>IF(A493&gt;0,G493*'Step Up Feature'!$C$10*30/360,"")</f>
        <v/>
      </c>
      <c r="J493" s="16"/>
      <c r="K493" s="17" t="str">
        <f t="shared" si="53"/>
        <v/>
      </c>
      <c r="L493" s="17" t="str">
        <f t="shared" si="49"/>
        <v/>
      </c>
      <c r="M493" s="19" t="str">
        <f>IF(A493&gt;0,K493*'Step Up Feature'!$H$16*30/360,"")</f>
        <v/>
      </c>
      <c r="N493" s="16">
        <f>IF(COUNT($A$23:A492)&gt;='Step Up Feature'!$C$8,0,'Step Up Feature'!A492+1)</f>
        <v>0</v>
      </c>
      <c r="O493" s="17" t="str">
        <f t="shared" si="54"/>
        <v/>
      </c>
      <c r="P493" s="17" t="str">
        <f t="shared" si="55"/>
        <v/>
      </c>
      <c r="Q493" s="19" t="str">
        <f t="shared" si="50"/>
        <v/>
      </c>
      <c r="R493" s="16"/>
    </row>
    <row r="494" spans="1:18" x14ac:dyDescent="0.25">
      <c r="A494" s="5">
        <f>IF(COUNT($A$23:A493)&gt;='Step Up Feature'!$C$8,0,'Step Up Feature'!A493+1)</f>
        <v>0</v>
      </c>
      <c r="B494" s="15"/>
      <c r="C494" s="17" t="str">
        <f t="shared" si="51"/>
        <v/>
      </c>
      <c r="D494" s="17" t="str">
        <f>IF(A494&gt;0,'Step Up Feature'!$C$13,"")</f>
        <v/>
      </c>
      <c r="E494" s="17" t="str">
        <f>IF(A494&gt;0,C494*'Step Up Feature'!$C$10*30/360,"")</f>
        <v/>
      </c>
      <c r="F494" s="16"/>
      <c r="G494" s="17" t="str">
        <f t="shared" si="52"/>
        <v/>
      </c>
      <c r="H494" s="17" t="str">
        <f>IF(A494&gt;0,'Step Up Feature'!$D$13,"")</f>
        <v/>
      </c>
      <c r="I494" s="17" t="str">
        <f>IF(A494&gt;0,G494*'Step Up Feature'!$C$10*30/360,"")</f>
        <v/>
      </c>
      <c r="J494" s="16"/>
      <c r="K494" s="17" t="str">
        <f t="shared" si="53"/>
        <v/>
      </c>
      <c r="L494" s="17" t="str">
        <f t="shared" si="49"/>
        <v/>
      </c>
      <c r="M494" s="19" t="str">
        <f>IF(A494&gt;0,K494*'Step Up Feature'!$H$16*30/360,"")</f>
        <v/>
      </c>
      <c r="N494" s="16">
        <f>IF(COUNT($A$23:A493)&gt;='Step Up Feature'!$C$8,0,'Step Up Feature'!A493+1)</f>
        <v>0</v>
      </c>
      <c r="O494" s="17" t="str">
        <f t="shared" si="54"/>
        <v/>
      </c>
      <c r="P494" s="17" t="str">
        <f t="shared" si="55"/>
        <v/>
      </c>
      <c r="Q494" s="19" t="str">
        <f t="shared" si="50"/>
        <v/>
      </c>
      <c r="R494" s="16"/>
    </row>
    <row r="495" spans="1:18" x14ac:dyDescent="0.25">
      <c r="A495" s="5">
        <f>IF(COUNT($A$23:A494)&gt;='Step Up Feature'!$C$8,0,'Step Up Feature'!A494+1)</f>
        <v>0</v>
      </c>
      <c r="B495" s="15"/>
      <c r="C495" s="17" t="str">
        <f t="shared" si="51"/>
        <v/>
      </c>
      <c r="D495" s="17" t="str">
        <f>IF(A495&gt;0,'Step Up Feature'!$C$13,"")</f>
        <v/>
      </c>
      <c r="E495" s="17" t="str">
        <f>IF(A495&gt;0,C495*'Step Up Feature'!$C$10*30/360,"")</f>
        <v/>
      </c>
      <c r="F495" s="16"/>
      <c r="G495" s="17" t="str">
        <f t="shared" si="52"/>
        <v/>
      </c>
      <c r="H495" s="17" t="str">
        <f>IF(A495&gt;0,'Step Up Feature'!$D$13,"")</f>
        <v/>
      </c>
      <c r="I495" s="17" t="str">
        <f>IF(A495&gt;0,G495*'Step Up Feature'!$C$10*30/360,"")</f>
        <v/>
      </c>
      <c r="J495" s="16"/>
      <c r="K495" s="17" t="str">
        <f t="shared" si="53"/>
        <v/>
      </c>
      <c r="L495" s="17" t="str">
        <f t="shared" si="49"/>
        <v/>
      </c>
      <c r="M495" s="19" t="str">
        <f>IF(A495&gt;0,K495*'Step Up Feature'!$H$16*30/360,"")</f>
        <v/>
      </c>
      <c r="N495" s="16">
        <f>IF(COUNT($A$23:A494)&gt;='Step Up Feature'!$C$8,0,'Step Up Feature'!A494+1)</f>
        <v>0</v>
      </c>
      <c r="O495" s="17" t="str">
        <f t="shared" si="54"/>
        <v/>
      </c>
      <c r="P495" s="17" t="str">
        <f t="shared" si="55"/>
        <v/>
      </c>
      <c r="Q495" s="19" t="str">
        <f t="shared" si="50"/>
        <v/>
      </c>
      <c r="R495" s="16"/>
    </row>
    <row r="496" spans="1:18" x14ac:dyDescent="0.25">
      <c r="A496" s="5">
        <f>IF(COUNT($A$23:A495)&gt;='Step Up Feature'!$C$8,0,'Step Up Feature'!A495+1)</f>
        <v>0</v>
      </c>
      <c r="B496" s="15"/>
      <c r="C496" s="17" t="str">
        <f t="shared" si="51"/>
        <v/>
      </c>
      <c r="D496" s="17" t="str">
        <f>IF(A496&gt;0,'Step Up Feature'!$C$13,"")</f>
        <v/>
      </c>
      <c r="E496" s="17" t="str">
        <f>IF(A496&gt;0,C496*'Step Up Feature'!$C$10*30/360,"")</f>
        <v/>
      </c>
      <c r="F496" s="16"/>
      <c r="G496" s="17" t="str">
        <f t="shared" si="52"/>
        <v/>
      </c>
      <c r="H496" s="17" t="str">
        <f>IF(A496&gt;0,'Step Up Feature'!$D$13,"")</f>
        <v/>
      </c>
      <c r="I496" s="17" t="str">
        <f>IF(A496&gt;0,G496*'Step Up Feature'!$C$10*30/360,"")</f>
        <v/>
      </c>
      <c r="J496" s="16"/>
      <c r="K496" s="17" t="str">
        <f t="shared" si="53"/>
        <v/>
      </c>
      <c r="L496" s="17" t="str">
        <f t="shared" si="49"/>
        <v/>
      </c>
      <c r="M496" s="19" t="str">
        <f>IF(A496&gt;0,K496*'Step Up Feature'!$H$16*30/360,"")</f>
        <v/>
      </c>
      <c r="N496" s="16">
        <f>IF(COUNT($A$23:A495)&gt;='Step Up Feature'!$C$8,0,'Step Up Feature'!A495+1)</f>
        <v>0</v>
      </c>
      <c r="O496" s="17" t="str">
        <f t="shared" si="54"/>
        <v/>
      </c>
      <c r="P496" s="17" t="str">
        <f t="shared" si="55"/>
        <v/>
      </c>
      <c r="Q496" s="19" t="str">
        <f t="shared" si="50"/>
        <v/>
      </c>
      <c r="R496" s="16"/>
    </row>
    <row r="497" spans="1:18" x14ac:dyDescent="0.25">
      <c r="A497" s="5">
        <f>IF(COUNT($A$23:A496)&gt;='Step Up Feature'!$C$8,0,'Step Up Feature'!A496+1)</f>
        <v>0</v>
      </c>
      <c r="B497" s="15"/>
      <c r="C497" s="17" t="str">
        <f t="shared" si="51"/>
        <v/>
      </c>
      <c r="D497" s="17" t="str">
        <f>IF(A497&gt;0,'Step Up Feature'!$C$13,"")</f>
        <v/>
      </c>
      <c r="E497" s="17" t="str">
        <f>IF(A497&gt;0,C497*'Step Up Feature'!$C$10*30/360,"")</f>
        <v/>
      </c>
      <c r="F497" s="16"/>
      <c r="G497" s="17" t="str">
        <f t="shared" si="52"/>
        <v/>
      </c>
      <c r="H497" s="17" t="str">
        <f>IF(A497&gt;0,'Step Up Feature'!$D$13,"")</f>
        <v/>
      </c>
      <c r="I497" s="17" t="str">
        <f>IF(A497&gt;0,G497*'Step Up Feature'!$C$10*30/360,"")</f>
        <v/>
      </c>
      <c r="J497" s="16"/>
      <c r="K497" s="17" t="str">
        <f t="shared" si="53"/>
        <v/>
      </c>
      <c r="L497" s="17" t="str">
        <f t="shared" si="49"/>
        <v/>
      </c>
      <c r="M497" s="19" t="str">
        <f>IF(A497&gt;0,K497*'Step Up Feature'!$H$16*30/360,"")</f>
        <v/>
      </c>
      <c r="N497" s="16">
        <f>IF(COUNT($A$23:A496)&gt;='Step Up Feature'!$C$8,0,'Step Up Feature'!A496+1)</f>
        <v>0</v>
      </c>
      <c r="O497" s="17" t="str">
        <f t="shared" si="54"/>
        <v/>
      </c>
      <c r="P497" s="17" t="str">
        <f t="shared" si="55"/>
        <v/>
      </c>
      <c r="Q497" s="19" t="str">
        <f t="shared" si="50"/>
        <v/>
      </c>
      <c r="R497" s="16"/>
    </row>
    <row r="498" spans="1:18" x14ac:dyDescent="0.25">
      <c r="A498" s="5">
        <f>IF(COUNT($A$23:A497)&gt;='Step Up Feature'!$C$8,0,'Step Up Feature'!A497+1)</f>
        <v>0</v>
      </c>
      <c r="B498" s="15"/>
      <c r="C498" s="17" t="str">
        <f t="shared" si="51"/>
        <v/>
      </c>
      <c r="D498" s="17" t="str">
        <f>IF(A498&gt;0,'Step Up Feature'!$C$13,"")</f>
        <v/>
      </c>
      <c r="E498" s="17" t="str">
        <f>IF(A498&gt;0,C498*'Step Up Feature'!$C$10*30/360,"")</f>
        <v/>
      </c>
      <c r="F498" s="16"/>
      <c r="G498" s="17" t="str">
        <f t="shared" si="52"/>
        <v/>
      </c>
      <c r="H498" s="17" t="str">
        <f>IF(A498&gt;0,'Step Up Feature'!$D$13,"")</f>
        <v/>
      </c>
      <c r="I498" s="17" t="str">
        <f>IF(A498&gt;0,G498*'Step Up Feature'!$C$10*30/360,"")</f>
        <v/>
      </c>
      <c r="J498" s="16"/>
      <c r="K498" s="17" t="str">
        <f t="shared" si="53"/>
        <v/>
      </c>
      <c r="L498" s="17" t="str">
        <f t="shared" si="49"/>
        <v/>
      </c>
      <c r="M498" s="19" t="str">
        <f>IF(A498&gt;0,K498*'Step Up Feature'!$H$16*30/360,"")</f>
        <v/>
      </c>
      <c r="N498" s="16">
        <f>IF(COUNT($A$23:A497)&gt;='Step Up Feature'!$C$8,0,'Step Up Feature'!A497+1)</f>
        <v>0</v>
      </c>
      <c r="O498" s="17" t="str">
        <f t="shared" si="54"/>
        <v/>
      </c>
      <c r="P498" s="17" t="str">
        <f t="shared" si="55"/>
        <v/>
      </c>
      <c r="Q498" s="19" t="str">
        <f t="shared" si="50"/>
        <v/>
      </c>
      <c r="R498" s="16"/>
    </row>
    <row r="499" spans="1:18" x14ac:dyDescent="0.25">
      <c r="A499" s="5">
        <f>IF(COUNT($A$23:A498)&gt;='Step Up Feature'!$C$8,0,'Step Up Feature'!A498+1)</f>
        <v>0</v>
      </c>
      <c r="B499" s="15"/>
      <c r="C499" s="17" t="str">
        <f t="shared" si="51"/>
        <v/>
      </c>
      <c r="D499" s="17" t="str">
        <f>IF(A499&gt;0,'Step Up Feature'!$C$13,"")</f>
        <v/>
      </c>
      <c r="E499" s="17" t="str">
        <f>IF(A499&gt;0,C499*'Step Up Feature'!$C$10*30/360,"")</f>
        <v/>
      </c>
      <c r="F499" s="16"/>
      <c r="G499" s="17" t="str">
        <f t="shared" si="52"/>
        <v/>
      </c>
      <c r="H499" s="17" t="str">
        <f>IF(A499&gt;0,'Step Up Feature'!$D$13,"")</f>
        <v/>
      </c>
      <c r="I499" s="17" t="str">
        <f>IF(A499&gt;0,G499*'Step Up Feature'!$C$10*30/360,"")</f>
        <v/>
      </c>
      <c r="J499" s="16"/>
      <c r="K499" s="17" t="str">
        <f t="shared" si="53"/>
        <v/>
      </c>
      <c r="L499" s="17" t="str">
        <f t="shared" si="49"/>
        <v/>
      </c>
      <c r="M499" s="19" t="str">
        <f>IF(A499&gt;0,K499*'Step Up Feature'!$H$16*30/360,"")</f>
        <v/>
      </c>
      <c r="N499" s="16">
        <f>IF(COUNT($A$23:A498)&gt;='Step Up Feature'!$C$8,0,'Step Up Feature'!A498+1)</f>
        <v>0</v>
      </c>
      <c r="O499" s="17" t="str">
        <f t="shared" si="54"/>
        <v/>
      </c>
      <c r="P499" s="17" t="str">
        <f t="shared" si="55"/>
        <v/>
      </c>
      <c r="Q499" s="19" t="str">
        <f t="shared" si="50"/>
        <v/>
      </c>
      <c r="R499" s="16"/>
    </row>
    <row r="500" spans="1:18" x14ac:dyDescent="0.25">
      <c r="A500" s="5">
        <f>IF(COUNT($A$23:A499)&gt;='Step Up Feature'!$C$8,0,'Step Up Feature'!A499+1)</f>
        <v>0</v>
      </c>
      <c r="B500" s="15"/>
      <c r="C500" s="17" t="str">
        <f t="shared" si="51"/>
        <v/>
      </c>
      <c r="D500" s="17" t="str">
        <f>IF(A500&gt;0,'Step Up Feature'!$C$13,"")</f>
        <v/>
      </c>
      <c r="E500" s="17" t="str">
        <f>IF(A500&gt;0,C500*'Step Up Feature'!$C$10*30/360,"")</f>
        <v/>
      </c>
      <c r="F500" s="16"/>
      <c r="G500" s="17" t="str">
        <f t="shared" si="52"/>
        <v/>
      </c>
      <c r="H500" s="17" t="str">
        <f>IF(A500&gt;0,'Step Up Feature'!$D$13,"")</f>
        <v/>
      </c>
      <c r="I500" s="17" t="str">
        <f>IF(A500&gt;0,G500*'Step Up Feature'!$C$10*30/360,"")</f>
        <v/>
      </c>
      <c r="J500" s="16"/>
      <c r="K500" s="17" t="str">
        <f t="shared" si="53"/>
        <v/>
      </c>
      <c r="L500" s="17" t="str">
        <f t="shared" si="49"/>
        <v/>
      </c>
      <c r="M500" s="19" t="str">
        <f>IF(A500&gt;0,K500*'Step Up Feature'!$H$16*30/360,"")</f>
        <v/>
      </c>
      <c r="N500" s="16">
        <f>IF(COUNT($A$23:A499)&gt;='Step Up Feature'!$C$8,0,'Step Up Feature'!A499+1)</f>
        <v>0</v>
      </c>
      <c r="O500" s="17" t="str">
        <f t="shared" si="54"/>
        <v/>
      </c>
      <c r="P500" s="17" t="str">
        <f t="shared" si="55"/>
        <v/>
      </c>
      <c r="Q500" s="19" t="str">
        <f t="shared" si="50"/>
        <v/>
      </c>
      <c r="R500" s="16"/>
    </row>
    <row r="501" spans="1:18" x14ac:dyDescent="0.25">
      <c r="A501" s="5">
        <f>IF(COUNT($A$23:A500)&gt;='Step Up Feature'!$C$8,0,'Step Up Feature'!A500+1)</f>
        <v>0</v>
      </c>
      <c r="B501" s="15"/>
      <c r="C501" s="17" t="str">
        <f t="shared" si="51"/>
        <v/>
      </c>
      <c r="D501" s="17" t="str">
        <f>IF(A501&gt;0,'Step Up Feature'!$C$13,"")</f>
        <v/>
      </c>
      <c r="E501" s="17" t="str">
        <f>IF(A501&gt;0,C501*'Step Up Feature'!$C$10*30/360,"")</f>
        <v/>
      </c>
      <c r="F501" s="16"/>
      <c r="G501" s="17" t="str">
        <f t="shared" si="52"/>
        <v/>
      </c>
      <c r="H501" s="17" t="str">
        <f>IF(A501&gt;0,'Step Up Feature'!$D$13,"")</f>
        <v/>
      </c>
      <c r="I501" s="17" t="str">
        <f>IF(A501&gt;0,G501*'Step Up Feature'!$C$10*30/360,"")</f>
        <v/>
      </c>
      <c r="J501" s="16"/>
      <c r="K501" s="17" t="str">
        <f t="shared" si="53"/>
        <v/>
      </c>
      <c r="L501" s="17" t="str">
        <f t="shared" si="49"/>
        <v/>
      </c>
      <c r="M501" s="19" t="str">
        <f>IF(A501&gt;0,K501*'Step Up Feature'!$H$16*30/360,"")</f>
        <v/>
      </c>
      <c r="N501" s="16">
        <f>IF(COUNT($A$23:A500)&gt;='Step Up Feature'!$C$8,0,'Step Up Feature'!A500+1)</f>
        <v>0</v>
      </c>
      <c r="O501" s="17" t="str">
        <f t="shared" si="54"/>
        <v/>
      </c>
      <c r="P501" s="17" t="str">
        <f t="shared" si="55"/>
        <v/>
      </c>
      <c r="Q501" s="19" t="str">
        <f t="shared" si="50"/>
        <v/>
      </c>
      <c r="R501" s="16"/>
    </row>
    <row r="502" spans="1:18" x14ac:dyDescent="0.25">
      <c r="A502" s="5">
        <f>IF(COUNT($A$23:A501)&gt;='Step Up Feature'!$C$8,0,'Step Up Feature'!A501+1)</f>
        <v>0</v>
      </c>
      <c r="B502" s="15"/>
      <c r="C502" s="17" t="str">
        <f t="shared" si="51"/>
        <v/>
      </c>
      <c r="D502" s="17" t="str">
        <f>IF(A502&gt;0,'Step Up Feature'!$C$13,"")</f>
        <v/>
      </c>
      <c r="E502" s="17" t="str">
        <f>IF(A502&gt;0,C502*'Step Up Feature'!$C$10*30/360,"")</f>
        <v/>
      </c>
      <c r="F502" s="16"/>
      <c r="G502" s="17" t="str">
        <f t="shared" si="52"/>
        <v/>
      </c>
      <c r="H502" s="17" t="str">
        <f>IF(A502&gt;0,'Step Up Feature'!$D$13,"")</f>
        <v/>
      </c>
      <c r="I502" s="17" t="str">
        <f>IF(A502&gt;0,G502*'Step Up Feature'!$C$10*30/360,"")</f>
        <v/>
      </c>
      <c r="J502" s="16"/>
      <c r="K502" s="17" t="str">
        <f t="shared" si="53"/>
        <v/>
      </c>
      <c r="L502" s="17" t="str">
        <f t="shared" si="49"/>
        <v/>
      </c>
      <c r="M502" s="19" t="str">
        <f>IF(A502&gt;0,K502*'Step Up Feature'!$H$16*30/360,"")</f>
        <v/>
      </c>
      <c r="N502" s="16">
        <f>IF(COUNT($A$23:A501)&gt;='Step Up Feature'!$C$8,0,'Step Up Feature'!A501+1)</f>
        <v>0</v>
      </c>
      <c r="O502" s="17" t="str">
        <f t="shared" si="54"/>
        <v/>
      </c>
      <c r="P502" s="17" t="str">
        <f t="shared" si="55"/>
        <v/>
      </c>
      <c r="Q502" s="19" t="str">
        <f t="shared" si="50"/>
        <v/>
      </c>
      <c r="R502" s="16"/>
    </row>
    <row r="503" spans="1:18" x14ac:dyDescent="0.25">
      <c r="A503" s="5">
        <f>IF(COUNT($A$23:A502)&gt;='Step Up Feature'!$C$8,0,'Step Up Feature'!A502+1)</f>
        <v>0</v>
      </c>
      <c r="B503" s="15"/>
      <c r="C503" s="17" t="str">
        <f t="shared" si="51"/>
        <v/>
      </c>
      <c r="D503" s="17" t="str">
        <f>IF(A503&gt;0,'Step Up Feature'!$C$13,"")</f>
        <v/>
      </c>
      <c r="E503" s="17" t="str">
        <f>IF(A503&gt;0,C503*'Step Up Feature'!$C$10*30/360,"")</f>
        <v/>
      </c>
      <c r="F503" s="16"/>
      <c r="G503" s="17" t="str">
        <f t="shared" si="52"/>
        <v/>
      </c>
      <c r="H503" s="17" t="str">
        <f>IF(A503&gt;0,'Step Up Feature'!$D$13,"")</f>
        <v/>
      </c>
      <c r="I503" s="17" t="str">
        <f>IF(A503&gt;0,G503*'Step Up Feature'!$C$10*30/360,"")</f>
        <v/>
      </c>
      <c r="J503" s="16"/>
      <c r="K503" s="17" t="str">
        <f t="shared" si="53"/>
        <v/>
      </c>
      <c r="L503" s="17" t="str">
        <f t="shared" si="49"/>
        <v/>
      </c>
      <c r="M503" s="19" t="str">
        <f>IF(A503&gt;0,K503*'Step Up Feature'!$H$16*30/360,"")</f>
        <v/>
      </c>
      <c r="N503" s="16">
        <f>IF(COUNT($A$23:A502)&gt;='Step Up Feature'!$C$8,0,'Step Up Feature'!A502+1)</f>
        <v>0</v>
      </c>
      <c r="O503" s="17" t="str">
        <f t="shared" si="54"/>
        <v/>
      </c>
      <c r="P503" s="17" t="str">
        <f t="shared" si="55"/>
        <v/>
      </c>
      <c r="Q503" s="19" t="str">
        <f t="shared" si="50"/>
        <v/>
      </c>
      <c r="R503" s="16"/>
    </row>
    <row r="504" spans="1:18" x14ac:dyDescent="0.25">
      <c r="A504" s="5">
        <f>IF(COUNT($A$23:A503)&gt;='Step Up Feature'!$C$8,0,'Step Up Feature'!A503+1)</f>
        <v>0</v>
      </c>
      <c r="B504" s="15"/>
      <c r="C504" s="17" t="str">
        <f t="shared" si="51"/>
        <v/>
      </c>
      <c r="D504" s="17" t="str">
        <f>IF(A504&gt;0,'Step Up Feature'!$C$13,"")</f>
        <v/>
      </c>
      <c r="E504" s="17" t="str">
        <f>IF(A504&gt;0,C504*'Step Up Feature'!$C$10*30/360,"")</f>
        <v/>
      </c>
      <c r="F504" s="16"/>
      <c r="G504" s="17" t="str">
        <f t="shared" si="52"/>
        <v/>
      </c>
      <c r="H504" s="17" t="str">
        <f>IF(A504&gt;0,'Step Up Feature'!$D$13,"")</f>
        <v/>
      </c>
      <c r="I504" s="17" t="str">
        <f>IF(A504&gt;0,G504*'Step Up Feature'!$C$10*30/360,"")</f>
        <v/>
      </c>
      <c r="J504" s="16"/>
      <c r="K504" s="17" t="str">
        <f t="shared" si="53"/>
        <v/>
      </c>
      <c r="L504" s="17" t="str">
        <f t="shared" si="49"/>
        <v/>
      </c>
      <c r="M504" s="19" t="str">
        <f>IF(A504&gt;0,K504*'Step Up Feature'!$H$16*30/360,"")</f>
        <v/>
      </c>
      <c r="N504" s="16">
        <f>IF(COUNT($A$23:A503)&gt;='Step Up Feature'!$C$8,0,'Step Up Feature'!A503+1)</f>
        <v>0</v>
      </c>
      <c r="O504" s="17" t="str">
        <f t="shared" si="54"/>
        <v/>
      </c>
      <c r="P504" s="17" t="str">
        <f t="shared" si="55"/>
        <v/>
      </c>
      <c r="Q504" s="19" t="str">
        <f t="shared" si="50"/>
        <v/>
      </c>
      <c r="R504" s="16"/>
    </row>
    <row r="505" spans="1:18" x14ac:dyDescent="0.25">
      <c r="A505" s="5">
        <f>IF(COUNT($A$23:A504)&gt;='Step Up Feature'!$C$8,0,'Step Up Feature'!A504+1)</f>
        <v>0</v>
      </c>
      <c r="B505" s="15"/>
      <c r="C505" s="17" t="str">
        <f t="shared" si="51"/>
        <v/>
      </c>
      <c r="D505" s="17" t="str">
        <f>IF(A505&gt;0,'Step Up Feature'!$C$13,"")</f>
        <v/>
      </c>
      <c r="E505" s="17" t="str">
        <f>IF(A505&gt;0,C505*'Step Up Feature'!$C$10*30/360,"")</f>
        <v/>
      </c>
      <c r="F505" s="16"/>
      <c r="G505" s="17" t="str">
        <f t="shared" si="52"/>
        <v/>
      </c>
      <c r="H505" s="17" t="str">
        <f>IF(A505&gt;0,'Step Up Feature'!$D$13,"")</f>
        <v/>
      </c>
      <c r="I505" s="17" t="str">
        <f>IF(A505&gt;0,G505*'Step Up Feature'!$C$10*30/360,"")</f>
        <v/>
      </c>
      <c r="J505" s="16"/>
      <c r="K505" s="17" t="str">
        <f t="shared" si="53"/>
        <v/>
      </c>
      <c r="L505" s="17" t="str">
        <f t="shared" si="49"/>
        <v/>
      </c>
      <c r="M505" s="19" t="str">
        <f>IF(A505&gt;0,K505*'Step Up Feature'!$H$16*30/360,"")</f>
        <v/>
      </c>
      <c r="N505" s="16">
        <f>IF(COUNT($A$23:A504)&gt;='Step Up Feature'!$C$8,0,'Step Up Feature'!A504+1)</f>
        <v>0</v>
      </c>
      <c r="O505" s="17" t="str">
        <f t="shared" si="54"/>
        <v/>
      </c>
      <c r="P505" s="17" t="str">
        <f t="shared" si="55"/>
        <v/>
      </c>
      <c r="Q505" s="19" t="str">
        <f t="shared" si="50"/>
        <v/>
      </c>
      <c r="R505" s="16"/>
    </row>
    <row r="506" spans="1:18" x14ac:dyDescent="0.25">
      <c r="A506" s="5">
        <f>IF(COUNT($A$23:A505)&gt;='Step Up Feature'!$C$8,0,'Step Up Feature'!A505+1)</f>
        <v>0</v>
      </c>
      <c r="B506" s="15"/>
      <c r="C506" s="17" t="str">
        <f t="shared" si="51"/>
        <v/>
      </c>
      <c r="D506" s="17" t="str">
        <f>IF(A506&gt;0,'Step Up Feature'!$C$13,"")</f>
        <v/>
      </c>
      <c r="E506" s="17" t="str">
        <f>IF(A506&gt;0,C506*'Step Up Feature'!$C$10*30/360,"")</f>
        <v/>
      </c>
      <c r="F506" s="16"/>
      <c r="G506" s="17" t="str">
        <f t="shared" si="52"/>
        <v/>
      </c>
      <c r="H506" s="17" t="str">
        <f>IF(A506&gt;0,'Step Up Feature'!$D$13,"")</f>
        <v/>
      </c>
      <c r="I506" s="17" t="str">
        <f>IF(A506&gt;0,G506*'Step Up Feature'!$C$10*30/360,"")</f>
        <v/>
      </c>
      <c r="J506" s="16"/>
      <c r="K506" s="17" t="str">
        <f t="shared" si="53"/>
        <v/>
      </c>
      <c r="L506" s="17" t="str">
        <f t="shared" si="49"/>
        <v/>
      </c>
      <c r="M506" s="19" t="str">
        <f>IF(A506&gt;0,K506*'Step Up Feature'!$H$16*30/360,"")</f>
        <v/>
      </c>
      <c r="N506" s="16">
        <f>IF(COUNT($A$23:A505)&gt;='Step Up Feature'!$C$8,0,'Step Up Feature'!A505+1)</f>
        <v>0</v>
      </c>
      <c r="O506" s="17" t="str">
        <f t="shared" si="54"/>
        <v/>
      </c>
      <c r="P506" s="17" t="str">
        <f t="shared" si="55"/>
        <v/>
      </c>
      <c r="Q506" s="19" t="str">
        <f t="shared" si="50"/>
        <v/>
      </c>
      <c r="R506" s="16"/>
    </row>
    <row r="507" spans="1:18" x14ac:dyDescent="0.25">
      <c r="A507" s="5">
        <f>IF(COUNT($A$23:A506)&gt;='Step Up Feature'!$C$8,0,'Step Up Feature'!A506+1)</f>
        <v>0</v>
      </c>
      <c r="B507" s="15"/>
      <c r="C507" s="17" t="str">
        <f t="shared" si="51"/>
        <v/>
      </c>
      <c r="D507" s="17" t="str">
        <f>IF(A507&gt;0,'Step Up Feature'!$C$13,"")</f>
        <v/>
      </c>
      <c r="E507" s="17" t="str">
        <f>IF(A507&gt;0,C507*'Step Up Feature'!$C$10*30/360,"")</f>
        <v/>
      </c>
      <c r="F507" s="16"/>
      <c r="G507" s="17" t="str">
        <f t="shared" si="52"/>
        <v/>
      </c>
      <c r="H507" s="17" t="str">
        <f>IF(A507&gt;0,'Step Up Feature'!$D$13,"")</f>
        <v/>
      </c>
      <c r="I507" s="17" t="str">
        <f>IF(A507&gt;0,G507*'Step Up Feature'!$C$10*30/360,"")</f>
        <v/>
      </c>
      <c r="J507" s="16"/>
      <c r="K507" s="17" t="str">
        <f t="shared" si="53"/>
        <v/>
      </c>
      <c r="L507" s="17" t="str">
        <f t="shared" si="49"/>
        <v/>
      </c>
      <c r="M507" s="19" t="str">
        <f>IF(A507&gt;0,K507*'Step Up Feature'!$H$16*30/360,"")</f>
        <v/>
      </c>
      <c r="N507" s="16">
        <f>IF(COUNT($A$23:A506)&gt;='Step Up Feature'!$C$8,0,'Step Up Feature'!A506+1)</f>
        <v>0</v>
      </c>
      <c r="O507" s="17" t="str">
        <f t="shared" si="54"/>
        <v/>
      </c>
      <c r="P507" s="17" t="str">
        <f t="shared" si="55"/>
        <v/>
      </c>
      <c r="Q507" s="19" t="str">
        <f t="shared" si="50"/>
        <v/>
      </c>
      <c r="R507" s="16"/>
    </row>
    <row r="508" spans="1:18" x14ac:dyDescent="0.25">
      <c r="A508" s="5">
        <f>IF(COUNT($A$23:A507)&gt;='Step Up Feature'!$C$8,0,'Step Up Feature'!A507+1)</f>
        <v>0</v>
      </c>
      <c r="B508" s="15"/>
      <c r="C508" s="17" t="str">
        <f t="shared" si="51"/>
        <v/>
      </c>
      <c r="D508" s="17" t="str">
        <f>IF(A508&gt;0,'Step Up Feature'!$C$13,"")</f>
        <v/>
      </c>
      <c r="E508" s="17" t="str">
        <f>IF(A508&gt;0,C508*'Step Up Feature'!$C$10*30/360,"")</f>
        <v/>
      </c>
      <c r="F508" s="16"/>
      <c r="G508" s="17" t="str">
        <f t="shared" si="52"/>
        <v/>
      </c>
      <c r="H508" s="17" t="str">
        <f>IF(A508&gt;0,'Step Up Feature'!$D$13,"")</f>
        <v/>
      </c>
      <c r="I508" s="17" t="str">
        <f>IF(A508&gt;0,G508*'Step Up Feature'!$C$10*30/360,"")</f>
        <v/>
      </c>
      <c r="J508" s="16"/>
      <c r="K508" s="17" t="str">
        <f t="shared" si="53"/>
        <v/>
      </c>
      <c r="L508" s="17" t="str">
        <f t="shared" si="49"/>
        <v/>
      </c>
      <c r="M508" s="19" t="str">
        <f>IF(A508&gt;0,K508*'Step Up Feature'!$H$16*30/360,"")</f>
        <v/>
      </c>
      <c r="N508" s="16">
        <f>IF(COUNT($A$23:A507)&gt;='Step Up Feature'!$C$8,0,'Step Up Feature'!A507+1)</f>
        <v>0</v>
      </c>
      <c r="O508" s="17" t="str">
        <f t="shared" si="54"/>
        <v/>
      </c>
      <c r="P508" s="17" t="str">
        <f t="shared" si="55"/>
        <v/>
      </c>
      <c r="Q508" s="19" t="str">
        <f t="shared" si="50"/>
        <v/>
      </c>
      <c r="R508" s="16"/>
    </row>
    <row r="509" spans="1:18" x14ac:dyDescent="0.25">
      <c r="A509" s="5">
        <f>IF(COUNT($A$23:A508)&gt;='Step Up Feature'!$C$8,0,'Step Up Feature'!A508+1)</f>
        <v>0</v>
      </c>
      <c r="B509" s="15"/>
      <c r="C509" s="17" t="str">
        <f t="shared" si="51"/>
        <v/>
      </c>
      <c r="D509" s="17" t="str">
        <f>IF(A509&gt;0,'Step Up Feature'!$C$13,"")</f>
        <v/>
      </c>
      <c r="E509" s="17" t="str">
        <f>IF(A509&gt;0,C509*'Step Up Feature'!$C$10*30/360,"")</f>
        <v/>
      </c>
      <c r="F509" s="16"/>
      <c r="G509" s="17" t="str">
        <f t="shared" si="52"/>
        <v/>
      </c>
      <c r="H509" s="17" t="str">
        <f>IF(A509&gt;0,'Step Up Feature'!$D$13,"")</f>
        <v/>
      </c>
      <c r="I509" s="17" t="str">
        <f>IF(A509&gt;0,G509*'Step Up Feature'!$C$10*30/360,"")</f>
        <v/>
      </c>
      <c r="J509" s="16"/>
      <c r="K509" s="17" t="str">
        <f t="shared" si="53"/>
        <v/>
      </c>
      <c r="L509" s="17" t="str">
        <f t="shared" si="49"/>
        <v/>
      </c>
      <c r="M509" s="19" t="str">
        <f>IF(A509&gt;0,K509*'Step Up Feature'!$H$16*30/360,"")</f>
        <v/>
      </c>
      <c r="N509" s="16">
        <f>IF(COUNT($A$23:A508)&gt;='Step Up Feature'!$C$8,0,'Step Up Feature'!A508+1)</f>
        <v>0</v>
      </c>
      <c r="O509" s="17" t="str">
        <f t="shared" si="54"/>
        <v/>
      </c>
      <c r="P509" s="17" t="str">
        <f t="shared" si="55"/>
        <v/>
      </c>
      <c r="Q509" s="19" t="str">
        <f t="shared" si="50"/>
        <v/>
      </c>
      <c r="R509" s="16"/>
    </row>
    <row r="510" spans="1:18" x14ac:dyDescent="0.25">
      <c r="A510" s="5">
        <f>IF(COUNT($A$23:A509)&gt;='Step Up Feature'!$C$8,0,'Step Up Feature'!A509+1)</f>
        <v>0</v>
      </c>
      <c r="B510" s="15"/>
      <c r="C510" s="17" t="str">
        <f t="shared" si="51"/>
        <v/>
      </c>
      <c r="D510" s="17" t="str">
        <f>IF(A510&gt;0,'Step Up Feature'!$C$13,"")</f>
        <v/>
      </c>
      <c r="E510" s="17" t="str">
        <f>IF(A510&gt;0,C510*'Step Up Feature'!$C$10*30/360,"")</f>
        <v/>
      </c>
      <c r="F510" s="16"/>
      <c r="G510" s="17" t="str">
        <f t="shared" si="52"/>
        <v/>
      </c>
      <c r="H510" s="17" t="str">
        <f>IF(A510&gt;0,'Step Up Feature'!$D$13,"")</f>
        <v/>
      </c>
      <c r="I510" s="17" t="str">
        <f>IF(A510&gt;0,G510*'Step Up Feature'!$C$10*30/360,"")</f>
        <v/>
      </c>
      <c r="J510" s="16"/>
      <c r="K510" s="17" t="str">
        <f t="shared" si="53"/>
        <v/>
      </c>
      <c r="L510" s="17" t="str">
        <f t="shared" si="49"/>
        <v/>
      </c>
      <c r="M510" s="19" t="str">
        <f>IF(A510&gt;0,K510*'Step Up Feature'!$H$16*30/360,"")</f>
        <v/>
      </c>
      <c r="N510" s="16">
        <f>IF(COUNT($A$23:A509)&gt;='Step Up Feature'!$C$8,0,'Step Up Feature'!A509+1)</f>
        <v>0</v>
      </c>
      <c r="O510" s="17" t="str">
        <f t="shared" si="54"/>
        <v/>
      </c>
      <c r="P510" s="17" t="str">
        <f t="shared" si="55"/>
        <v/>
      </c>
      <c r="Q510" s="19" t="str">
        <f t="shared" si="50"/>
        <v/>
      </c>
      <c r="R510" s="16"/>
    </row>
    <row r="511" spans="1:18" x14ac:dyDescent="0.25">
      <c r="A511" s="5">
        <f>IF(COUNT($A$23:A510)&gt;='Step Up Feature'!$C$8,0,'Step Up Feature'!A510+1)</f>
        <v>0</v>
      </c>
      <c r="B511" s="15"/>
      <c r="C511" s="17" t="str">
        <f t="shared" si="51"/>
        <v/>
      </c>
      <c r="D511" s="17" t="str">
        <f>IF(A511&gt;0,'Step Up Feature'!$C$13,"")</f>
        <v/>
      </c>
      <c r="E511" s="17" t="str">
        <f>IF(A511&gt;0,C511*'Step Up Feature'!$C$10*30/360,"")</f>
        <v/>
      </c>
      <c r="F511" s="16"/>
      <c r="G511" s="17" t="str">
        <f t="shared" si="52"/>
        <v/>
      </c>
      <c r="H511" s="17" t="str">
        <f>IF(A511&gt;0,'Step Up Feature'!$D$13,"")</f>
        <v/>
      </c>
      <c r="I511" s="17" t="str">
        <f>IF(A511&gt;0,G511*'Step Up Feature'!$C$10*30/360,"")</f>
        <v/>
      </c>
      <c r="J511" s="16"/>
      <c r="K511" s="17" t="str">
        <f t="shared" si="53"/>
        <v/>
      </c>
      <c r="L511" s="17" t="str">
        <f t="shared" si="49"/>
        <v/>
      </c>
      <c r="M511" s="19" t="str">
        <f>IF(A511&gt;0,K511*'Step Up Feature'!$H$16*30/360,"")</f>
        <v/>
      </c>
      <c r="N511" s="16">
        <f>IF(COUNT($A$23:A510)&gt;='Step Up Feature'!$C$8,0,'Step Up Feature'!A510+1)</f>
        <v>0</v>
      </c>
      <c r="O511" s="17" t="str">
        <f t="shared" si="54"/>
        <v/>
      </c>
      <c r="P511" s="17" t="str">
        <f t="shared" si="55"/>
        <v/>
      </c>
      <c r="Q511" s="19" t="str">
        <f t="shared" si="50"/>
        <v/>
      </c>
      <c r="R511" s="16"/>
    </row>
    <row r="512" spans="1:18" x14ac:dyDescent="0.25">
      <c r="A512" s="5">
        <f>IF(COUNT($A$23:A511)&gt;='Step Up Feature'!$C$8,0,'Step Up Feature'!A511+1)</f>
        <v>0</v>
      </c>
      <c r="B512" s="15"/>
      <c r="C512" s="17" t="str">
        <f t="shared" si="51"/>
        <v/>
      </c>
      <c r="D512" s="17" t="str">
        <f>IF(A512&gt;0,'Step Up Feature'!$C$13,"")</f>
        <v/>
      </c>
      <c r="E512" s="17" t="str">
        <f>IF(A512&gt;0,C512*'Step Up Feature'!$C$10*30/360,"")</f>
        <v/>
      </c>
      <c r="F512" s="16"/>
      <c r="G512" s="17" t="str">
        <f t="shared" si="52"/>
        <v/>
      </c>
      <c r="H512" s="17" t="str">
        <f>IF(A512&gt;0,'Step Up Feature'!$D$13,"")</f>
        <v/>
      </c>
      <c r="I512" s="17" t="str">
        <f>IF(A512&gt;0,G512*'Step Up Feature'!$C$10*30/360,"")</f>
        <v/>
      </c>
      <c r="J512" s="16"/>
      <c r="K512" s="17" t="str">
        <f t="shared" si="53"/>
        <v/>
      </c>
      <c r="L512" s="17" t="str">
        <f t="shared" si="49"/>
        <v/>
      </c>
      <c r="M512" s="19" t="str">
        <f>IF(A512&gt;0,K512*'Step Up Feature'!$H$16*30/360,"")</f>
        <v/>
      </c>
      <c r="N512" s="16">
        <f>IF(COUNT($A$23:A511)&gt;='Step Up Feature'!$C$8,0,'Step Up Feature'!A511+1)</f>
        <v>0</v>
      </c>
      <c r="O512" s="17" t="str">
        <f t="shared" si="54"/>
        <v/>
      </c>
      <c r="P512" s="17" t="str">
        <f t="shared" si="55"/>
        <v/>
      </c>
      <c r="Q512" s="19" t="str">
        <f t="shared" si="50"/>
        <v/>
      </c>
      <c r="R512" s="16"/>
    </row>
    <row r="513" spans="1:18" x14ac:dyDescent="0.25">
      <c r="A513" s="5">
        <f>IF(COUNT($A$23:A512)&gt;='Step Up Feature'!$C$8,0,'Step Up Feature'!A512+1)</f>
        <v>0</v>
      </c>
      <c r="B513" s="15"/>
      <c r="C513" s="17" t="str">
        <f t="shared" si="51"/>
        <v/>
      </c>
      <c r="D513" s="17" t="str">
        <f>IF(A513&gt;0,'Step Up Feature'!$C$13,"")</f>
        <v/>
      </c>
      <c r="E513" s="17" t="str">
        <f>IF(A513&gt;0,C513*'Step Up Feature'!$C$10*30/360,"")</f>
        <v/>
      </c>
      <c r="F513" s="16"/>
      <c r="G513" s="17" t="str">
        <f t="shared" si="52"/>
        <v/>
      </c>
      <c r="H513" s="17" t="str">
        <f>IF(A513&gt;0,'Step Up Feature'!$D$13,"")</f>
        <v/>
      </c>
      <c r="I513" s="17" t="str">
        <f>IF(A513&gt;0,G513*'Step Up Feature'!$C$10*30/360,"")</f>
        <v/>
      </c>
      <c r="J513" s="16"/>
      <c r="K513" s="17" t="str">
        <f t="shared" si="53"/>
        <v/>
      </c>
      <c r="L513" s="17" t="str">
        <f t="shared" si="49"/>
        <v/>
      </c>
      <c r="M513" s="19" t="str">
        <f>IF(A513&gt;0,K513*'Step Up Feature'!$H$16*30/360,"")</f>
        <v/>
      </c>
      <c r="N513" s="16">
        <f>IF(COUNT($A$23:A512)&gt;='Step Up Feature'!$C$8,0,'Step Up Feature'!A512+1)</f>
        <v>0</v>
      </c>
      <c r="O513" s="17" t="str">
        <f t="shared" si="54"/>
        <v/>
      </c>
      <c r="P513" s="17" t="str">
        <f t="shared" si="55"/>
        <v/>
      </c>
      <c r="Q513" s="19" t="str">
        <f t="shared" si="50"/>
        <v/>
      </c>
      <c r="R513" s="16"/>
    </row>
    <row r="514" spans="1:18" x14ac:dyDescent="0.25">
      <c r="A514" s="5">
        <f>IF(COUNT($A$23:A513)&gt;='Step Up Feature'!$C$8,0,'Step Up Feature'!A513+1)</f>
        <v>0</v>
      </c>
      <c r="B514" s="15"/>
      <c r="C514" s="17" t="str">
        <f t="shared" si="51"/>
        <v/>
      </c>
      <c r="D514" s="17" t="str">
        <f>IF(A514&gt;0,'Step Up Feature'!$C$13,"")</f>
        <v/>
      </c>
      <c r="E514" s="17" t="str">
        <f>IF(A514&gt;0,C514*'Step Up Feature'!$C$10*30/360,"")</f>
        <v/>
      </c>
      <c r="F514" s="16"/>
      <c r="G514" s="17" t="str">
        <f t="shared" si="52"/>
        <v/>
      </c>
      <c r="H514" s="17" t="str">
        <f>IF(A514&gt;0,'Step Up Feature'!$D$13,"")</f>
        <v/>
      </c>
      <c r="I514" s="17" t="str">
        <f>IF(A514&gt;0,G514*'Step Up Feature'!$C$10*30/360,"")</f>
        <v/>
      </c>
      <c r="J514" s="16"/>
      <c r="K514" s="17" t="str">
        <f t="shared" si="53"/>
        <v/>
      </c>
      <c r="L514" s="17" t="str">
        <f t="shared" si="49"/>
        <v/>
      </c>
      <c r="M514" s="19" t="str">
        <f>IF(A514&gt;0,K514*'Step Up Feature'!$H$16*30/360,"")</f>
        <v/>
      </c>
      <c r="N514" s="16">
        <f>IF(COUNT($A$23:A513)&gt;='Step Up Feature'!$C$8,0,'Step Up Feature'!A513+1)</f>
        <v>0</v>
      </c>
      <c r="O514" s="17" t="str">
        <f t="shared" si="54"/>
        <v/>
      </c>
      <c r="P514" s="17" t="str">
        <f t="shared" si="55"/>
        <v/>
      </c>
      <c r="Q514" s="19" t="str">
        <f t="shared" si="50"/>
        <v/>
      </c>
      <c r="R514" s="16"/>
    </row>
    <row r="515" spans="1:18" x14ac:dyDescent="0.25">
      <c r="A515" s="5">
        <f>IF(COUNT($A$23:A514)&gt;='Step Up Feature'!$C$8,0,'Step Up Feature'!A514+1)</f>
        <v>0</v>
      </c>
      <c r="B515" s="15"/>
      <c r="C515" s="17" t="str">
        <f t="shared" si="51"/>
        <v/>
      </c>
      <c r="D515" s="17" t="str">
        <f>IF(A515&gt;0,'Step Up Feature'!$C$13,"")</f>
        <v/>
      </c>
      <c r="E515" s="17" t="str">
        <f>IF(A515&gt;0,C515*'Step Up Feature'!$C$10*30/360,"")</f>
        <v/>
      </c>
      <c r="F515" s="16"/>
      <c r="G515" s="17" t="str">
        <f t="shared" si="52"/>
        <v/>
      </c>
      <c r="H515" s="17" t="str">
        <f>IF(A515&gt;0,'Step Up Feature'!$D$13,"")</f>
        <v/>
      </c>
      <c r="I515" s="17" t="str">
        <f>IF(A515&gt;0,G515*'Step Up Feature'!$C$10*30/360,"")</f>
        <v/>
      </c>
      <c r="J515" s="16"/>
      <c r="K515" s="17" t="str">
        <f t="shared" si="53"/>
        <v/>
      </c>
      <c r="L515" s="17" t="str">
        <f t="shared" si="49"/>
        <v/>
      </c>
      <c r="M515" s="19" t="str">
        <f>IF(A515&gt;0,K515*'Step Up Feature'!$H$16*30/360,"")</f>
        <v/>
      </c>
      <c r="N515" s="16">
        <f>IF(COUNT($A$23:A514)&gt;='Step Up Feature'!$C$8,0,'Step Up Feature'!A514+1)</f>
        <v>0</v>
      </c>
      <c r="O515" s="17" t="str">
        <f t="shared" si="54"/>
        <v/>
      </c>
      <c r="P515" s="17" t="str">
        <f t="shared" si="55"/>
        <v/>
      </c>
      <c r="Q515" s="19" t="str">
        <f t="shared" si="50"/>
        <v/>
      </c>
      <c r="R515" s="16"/>
    </row>
    <row r="516" spans="1:18" x14ac:dyDescent="0.25">
      <c r="A516" s="5">
        <f>IF(COUNT($A$23:A515)&gt;='Step Up Feature'!$C$8,0,'Step Up Feature'!A515+1)</f>
        <v>0</v>
      </c>
      <c r="B516" s="15"/>
      <c r="C516" s="17" t="str">
        <f t="shared" si="51"/>
        <v/>
      </c>
      <c r="D516" s="17" t="str">
        <f>IF(A516&gt;0,'Step Up Feature'!$C$13,"")</f>
        <v/>
      </c>
      <c r="E516" s="17" t="str">
        <f>IF(A516&gt;0,C516*'Step Up Feature'!$C$10*30/360,"")</f>
        <v/>
      </c>
      <c r="F516" s="16"/>
      <c r="G516" s="17" t="str">
        <f t="shared" si="52"/>
        <v/>
      </c>
      <c r="H516" s="17" t="str">
        <f>IF(A516&gt;0,'Step Up Feature'!$D$13,"")</f>
        <v/>
      </c>
      <c r="I516" s="17" t="str">
        <f>IF(A516&gt;0,G516*'Step Up Feature'!$C$10*30/360,"")</f>
        <v/>
      </c>
      <c r="J516" s="16"/>
      <c r="K516" s="17" t="str">
        <f t="shared" si="53"/>
        <v/>
      </c>
      <c r="L516" s="17" t="str">
        <f t="shared" si="49"/>
        <v/>
      </c>
      <c r="M516" s="19" t="str">
        <f>IF(A516&gt;0,K516*'Step Up Feature'!$H$16*30/360,"")</f>
        <v/>
      </c>
      <c r="N516" s="16">
        <f>IF(COUNT($A$23:A515)&gt;='Step Up Feature'!$C$8,0,'Step Up Feature'!A515+1)</f>
        <v>0</v>
      </c>
      <c r="O516" s="17" t="str">
        <f t="shared" si="54"/>
        <v/>
      </c>
      <c r="P516" s="17" t="str">
        <f t="shared" si="55"/>
        <v/>
      </c>
      <c r="Q516" s="19" t="str">
        <f t="shared" si="50"/>
        <v/>
      </c>
      <c r="R516" s="16"/>
    </row>
    <row r="517" spans="1:18" x14ac:dyDescent="0.25">
      <c r="A517" s="5">
        <f>IF(COUNT($A$23:A516)&gt;='Step Up Feature'!$C$8,0,'Step Up Feature'!A516+1)</f>
        <v>0</v>
      </c>
      <c r="B517" s="15"/>
      <c r="C517" s="17" t="str">
        <f t="shared" si="51"/>
        <v/>
      </c>
      <c r="D517" s="17" t="str">
        <f>IF(A517&gt;0,'Step Up Feature'!$C$13,"")</f>
        <v/>
      </c>
      <c r="E517" s="17" t="str">
        <f>IF(A517&gt;0,C517*'Step Up Feature'!$C$10*30/360,"")</f>
        <v/>
      </c>
      <c r="F517" s="16"/>
      <c r="G517" s="17" t="str">
        <f t="shared" si="52"/>
        <v/>
      </c>
      <c r="H517" s="17" t="str">
        <f>IF(A517&gt;0,'Step Up Feature'!$D$13,"")</f>
        <v/>
      </c>
      <c r="I517" s="17" t="str">
        <f>IF(A517&gt;0,G517*'Step Up Feature'!$C$10*30/360,"")</f>
        <v/>
      </c>
      <c r="J517" s="16"/>
      <c r="K517" s="17" t="str">
        <f t="shared" si="53"/>
        <v/>
      </c>
      <c r="L517" s="17" t="str">
        <f t="shared" si="49"/>
        <v/>
      </c>
      <c r="M517" s="19" t="str">
        <f>IF(A517&gt;0,K517*'Step Up Feature'!$H$16*30/360,"")</f>
        <v/>
      </c>
      <c r="N517" s="16">
        <f>IF(COUNT($A$23:A516)&gt;='Step Up Feature'!$C$8,0,'Step Up Feature'!A516+1)</f>
        <v>0</v>
      </c>
      <c r="O517" s="17" t="str">
        <f t="shared" si="54"/>
        <v/>
      </c>
      <c r="P517" s="17" t="str">
        <f t="shared" si="55"/>
        <v/>
      </c>
      <c r="Q517" s="19" t="str">
        <f t="shared" si="50"/>
        <v/>
      </c>
      <c r="R517" s="16"/>
    </row>
    <row r="518" spans="1:18" x14ac:dyDescent="0.25">
      <c r="A518" s="5">
        <f>IF(COUNT($A$23:A517)&gt;='Step Up Feature'!$C$8,0,'Step Up Feature'!A517+1)</f>
        <v>0</v>
      </c>
      <c r="B518" s="15"/>
      <c r="C518" s="17" t="str">
        <f t="shared" si="51"/>
        <v/>
      </c>
      <c r="D518" s="17" t="str">
        <f>IF(A518&gt;0,'Step Up Feature'!$C$13,"")</f>
        <v/>
      </c>
      <c r="E518" s="17" t="str">
        <f>IF(A518&gt;0,C518*'Step Up Feature'!$C$10*30/360,"")</f>
        <v/>
      </c>
      <c r="F518" s="16"/>
      <c r="G518" s="17" t="str">
        <f t="shared" si="52"/>
        <v/>
      </c>
      <c r="H518" s="17" t="str">
        <f>IF(A518&gt;0,'Step Up Feature'!$D$13,"")</f>
        <v/>
      </c>
      <c r="I518" s="17" t="str">
        <f>IF(A518&gt;0,G518*'Step Up Feature'!$C$10*30/360,"")</f>
        <v/>
      </c>
      <c r="J518" s="16"/>
      <c r="K518" s="17" t="str">
        <f t="shared" si="53"/>
        <v/>
      </c>
      <c r="L518" s="17" t="str">
        <f t="shared" si="49"/>
        <v/>
      </c>
      <c r="M518" s="19" t="str">
        <f>IF(A518&gt;0,K518*'Step Up Feature'!$H$16*30/360,"")</f>
        <v/>
      </c>
      <c r="N518" s="16">
        <f>IF(COUNT($A$23:A517)&gt;='Step Up Feature'!$C$8,0,'Step Up Feature'!A517+1)</f>
        <v>0</v>
      </c>
      <c r="O518" s="17" t="str">
        <f t="shared" si="54"/>
        <v/>
      </c>
      <c r="P518" s="17" t="str">
        <f t="shared" si="55"/>
        <v/>
      </c>
      <c r="Q518" s="19" t="str">
        <f t="shared" si="50"/>
        <v/>
      </c>
      <c r="R518" s="16"/>
    </row>
    <row r="519" spans="1:18" x14ac:dyDescent="0.25">
      <c r="A519" s="5">
        <f>IF(COUNT($A$23:A518)&gt;='Step Up Feature'!$C$8,0,'Step Up Feature'!A518+1)</f>
        <v>0</v>
      </c>
      <c r="B519" s="15"/>
      <c r="C519" s="17" t="str">
        <f t="shared" si="51"/>
        <v/>
      </c>
      <c r="D519" s="17" t="str">
        <f>IF(A519&gt;0,'Step Up Feature'!$C$13,"")</f>
        <v/>
      </c>
      <c r="E519" s="17" t="str">
        <f>IF(A519&gt;0,C519*'Step Up Feature'!$C$10*30/360,"")</f>
        <v/>
      </c>
      <c r="F519" s="16"/>
      <c r="G519" s="17" t="str">
        <f t="shared" si="52"/>
        <v/>
      </c>
      <c r="H519" s="17" t="str">
        <f>IF(A519&gt;0,'Step Up Feature'!$D$13,"")</f>
        <v/>
      </c>
      <c r="I519" s="17" t="str">
        <f>IF(A519&gt;0,G519*'Step Up Feature'!$C$10*30/360,"")</f>
        <v/>
      </c>
      <c r="J519" s="16"/>
      <c r="K519" s="17" t="str">
        <f t="shared" si="53"/>
        <v/>
      </c>
      <c r="L519" s="17" t="str">
        <f t="shared" si="49"/>
        <v/>
      </c>
      <c r="M519" s="19" t="str">
        <f>IF(A519&gt;0,K519*'Step Up Feature'!$H$16*30/360,"")</f>
        <v/>
      </c>
      <c r="N519" s="16">
        <f>IF(COUNT($A$23:A518)&gt;='Step Up Feature'!$C$8,0,'Step Up Feature'!A518+1)</f>
        <v>0</v>
      </c>
      <c r="O519" s="17" t="str">
        <f t="shared" si="54"/>
        <v/>
      </c>
      <c r="P519" s="17" t="str">
        <f t="shared" si="55"/>
        <v/>
      </c>
      <c r="Q519" s="19" t="str">
        <f t="shared" si="50"/>
        <v/>
      </c>
      <c r="R519" s="16"/>
    </row>
    <row r="520" spans="1:18" x14ac:dyDescent="0.25">
      <c r="A520" s="5"/>
      <c r="B520" s="20"/>
      <c r="C520" s="21">
        <f>D520-E520</f>
        <v>1907546.5291542481</v>
      </c>
      <c r="D520" s="21">
        <f>SUM(D23:D519)</f>
        <v>3523000</v>
      </c>
      <c r="E520" s="21">
        <f>SUM(E23:E519)</f>
        <v>1615453.4708457519</v>
      </c>
      <c r="F520" s="22"/>
      <c r="G520" s="21">
        <f>H520-I520</f>
        <v>939099.8297374784</v>
      </c>
      <c r="H520" s="21">
        <f>SUM(H23:H519)</f>
        <v>1734400</v>
      </c>
      <c r="I520" s="21">
        <f>SUM(I23:I519)</f>
        <v>795300.1702625216</v>
      </c>
      <c r="J520" s="22"/>
      <c r="K520" s="21">
        <f>L520-M520</f>
        <v>-7.5806383392773569E-10</v>
      </c>
      <c r="L520" s="21">
        <f>SUM(L23:L519)</f>
        <v>-7.5806383392773569E-10</v>
      </c>
      <c r="M520" s="21">
        <f>SUM(M23:M519)</f>
        <v>0</v>
      </c>
      <c r="N520" s="22"/>
      <c r="O520" s="21">
        <f>P520-Q520</f>
        <v>-7.5806383392773569E-10</v>
      </c>
      <c r="P520" s="21">
        <f>SUM(P23:P519)</f>
        <v>-7.5806383392773569E-10</v>
      </c>
      <c r="Q520" s="21">
        <f>SUM(Q23:Q519)</f>
        <v>0</v>
      </c>
      <c r="R520" s="23"/>
    </row>
    <row r="521" spans="1:18" x14ac:dyDescent="0.25">
      <c r="A521" s="5"/>
      <c r="B521" s="20"/>
      <c r="C521" s="18"/>
      <c r="D521" s="18"/>
      <c r="E521" s="18"/>
      <c r="F521" s="24"/>
      <c r="G521" s="18"/>
      <c r="H521" s="18"/>
      <c r="I521" s="18"/>
      <c r="J521" s="24"/>
      <c r="K521" s="18"/>
      <c r="L521" s="18"/>
      <c r="M521" s="18"/>
      <c r="N521" s="24"/>
      <c r="O521" s="18"/>
      <c r="P521" s="18"/>
      <c r="Q521" s="18"/>
      <c r="R521" s="23"/>
    </row>
  </sheetData>
  <mergeCells count="15">
    <mergeCell ref="S1:Y27"/>
    <mergeCell ref="L1:R2"/>
    <mergeCell ref="O14:R14"/>
    <mergeCell ref="O16:O17"/>
    <mergeCell ref="C11:E11"/>
    <mergeCell ref="C20:E20"/>
    <mergeCell ref="G20:I20"/>
    <mergeCell ref="K20:M20"/>
    <mergeCell ref="O20:Q20"/>
    <mergeCell ref="P3:R3"/>
    <mergeCell ref="O4:R4"/>
    <mergeCell ref="P11:R11"/>
    <mergeCell ref="P12:R12"/>
    <mergeCell ref="P13:R13"/>
    <mergeCell ref="E4:G8"/>
  </mergeCells>
  <dataValidations count="6">
    <dataValidation type="whole" operator="greaterThan" allowBlank="1" showInputMessage="1" showErrorMessage="1" sqref="R17">
      <formula1>0</formula1>
    </dataValidation>
    <dataValidation type="whole" allowBlank="1" showInputMessage="1" showErrorMessage="1" sqref="Q17">
      <formula1>1</formula1>
      <formula2>12</formula2>
    </dataValidation>
    <dataValidation type="whole" allowBlank="1" showInputMessage="1" showErrorMessage="1" sqref="P17">
      <formula1>1</formula1>
      <formula2>31</formula2>
    </dataValidation>
    <dataValidation type="whole" allowBlank="1" showInputMessage="1" showErrorMessage="1" sqref="M11">
      <formula1>M9+1</formula1>
      <formula2>H12</formula2>
    </dataValidation>
    <dataValidation type="whole" allowBlank="1" showInputMessage="1" showErrorMessage="1" error="Enter 1-60" sqref="M3">
      <formula1>1</formula1>
      <formula2>60</formula2>
    </dataValidation>
    <dataValidation type="list" allowBlank="1" showInputMessage="1" showErrorMessage="1" sqref="H7">
      <formula1>$I$5:$I$7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Step Up Feature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</dc:creator>
  <cp:lastModifiedBy>Amir</cp:lastModifiedBy>
  <dcterms:created xsi:type="dcterms:W3CDTF">2018-03-04T12:36:07Z</dcterms:created>
  <dcterms:modified xsi:type="dcterms:W3CDTF">2018-03-10T14:06:10Z</dcterms:modified>
</cp:coreProperties>
</file>