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5600" windowHeight="7935" activeTab="1"/>
  </bookViews>
  <sheets>
    <sheet name="bd" sheetId="1" r:id="rId1"/>
    <sheet name="الاحصاء" sheetId="2" r:id="rId2"/>
  </sheets>
  <definedNames>
    <definedName name="الجنس">bd!$AF$1:$AF$2</definedName>
    <definedName name="الوظيفة">bd!$AE$1:$AE$4</definedName>
  </definedNames>
  <calcPr calcId="125725"/>
</workbook>
</file>

<file path=xl/calcChain.xml><?xml version="1.0" encoding="utf-8"?>
<calcChain xmlns="http://schemas.openxmlformats.org/spreadsheetml/2006/main">
  <c r="B13" i="2"/>
  <c r="B12"/>
  <c r="C13"/>
  <c r="C12"/>
  <c r="F12"/>
  <c r="G11" i="1"/>
  <c r="G5"/>
  <c r="G6"/>
  <c r="G7"/>
  <c r="G8"/>
  <c r="G9"/>
  <c r="G10"/>
  <c r="G12"/>
  <c r="G13"/>
  <c r="G15"/>
  <c r="G4"/>
  <c r="J12" i="2" s="1"/>
  <c r="C14" l="1"/>
  <c r="F13"/>
  <c r="D13" s="1"/>
  <c r="I13"/>
  <c r="J13"/>
  <c r="I12"/>
  <c r="G13" l="1"/>
  <c r="H13"/>
  <c r="G12"/>
  <c r="D12"/>
  <c r="D14" s="1"/>
  <c r="F14"/>
  <c r="G14" l="1"/>
  <c r="H12"/>
  <c r="H14" s="1"/>
</calcChain>
</file>

<file path=xl/sharedStrings.xml><?xml version="1.0" encoding="utf-8"?>
<sst xmlns="http://schemas.openxmlformats.org/spreadsheetml/2006/main" count="83" uniqueCount="41">
  <si>
    <t>رقم الموظف</t>
  </si>
  <si>
    <t>اللقب و الاسم</t>
  </si>
  <si>
    <t>تاريخ بداية الغياب</t>
  </si>
  <si>
    <t>المدة</t>
  </si>
  <si>
    <t>تاريخ نهاية الغياب</t>
  </si>
  <si>
    <t>سبب الغياب</t>
  </si>
  <si>
    <t>الجنس</t>
  </si>
  <si>
    <t>ذكر</t>
  </si>
  <si>
    <t>الوظيفة</t>
  </si>
  <si>
    <t>الورشة</t>
  </si>
  <si>
    <t>منتدى اوفيسنا</t>
  </si>
  <si>
    <t>رئيس قسم</t>
  </si>
  <si>
    <t>الانتاج</t>
  </si>
  <si>
    <t>مرض</t>
  </si>
  <si>
    <t>بن علية حاجي</t>
  </si>
  <si>
    <t>موظف</t>
  </si>
  <si>
    <t>التوزيع</t>
  </si>
  <si>
    <t>بدون سبب</t>
  </si>
  <si>
    <t>مرام</t>
  </si>
  <si>
    <t>عامل</t>
  </si>
  <si>
    <t>انثى</t>
  </si>
  <si>
    <t>حنين</t>
  </si>
  <si>
    <t>ياسر خليل</t>
  </si>
  <si>
    <t>زيزو</t>
  </si>
  <si>
    <t>رئيس ورشة</t>
  </si>
  <si>
    <t>التسويق</t>
  </si>
  <si>
    <t>حياة</t>
  </si>
  <si>
    <t xml:space="preserve">عدد الغائبين </t>
  </si>
  <si>
    <t>اجمالي الموظفين</t>
  </si>
  <si>
    <t>نسبة الغياب</t>
  </si>
  <si>
    <t xml:space="preserve">الحاضرين </t>
  </si>
  <si>
    <t>نسبة الحضور</t>
  </si>
  <si>
    <t>المجموع</t>
  </si>
  <si>
    <t xml:space="preserve">ادراج التاريخ </t>
  </si>
  <si>
    <t xml:space="preserve">من </t>
  </si>
  <si>
    <t xml:space="preserve">الى </t>
  </si>
  <si>
    <t>اريد نقل هذه البيانات الى الصفحة 2 من أجل فرزها و استخراج دوائر نسبية للغيابات  لكل وظيفة وفق المطلوب في الصفحة الاحصاء</t>
  </si>
  <si>
    <t>الرجاء الاطلاع على صفحة الاحصاء</t>
  </si>
  <si>
    <t>جدول العمال حسب الجنس</t>
  </si>
  <si>
    <t>اريد ادراج معادلة  لادراج عدد العمال حسب الجنس بدلالة جدول العمال و الوظيفة و الجنس</t>
  </si>
  <si>
    <t xml:space="preserve">موظفين </t>
  </si>
</sst>
</file>

<file path=xl/styles.xml><?xml version="1.0" encoding="utf-8"?>
<styleSheet xmlns="http://schemas.openxmlformats.org/spreadsheetml/2006/main">
  <numFmts count="1">
    <numFmt numFmtId="164" formatCode="yyyy/mm/dd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charset val="178"/>
    </font>
    <font>
      <sz val="10"/>
      <name val="Arial"/>
      <family val="2"/>
    </font>
    <font>
      <b/>
      <sz val="14"/>
      <name val="Arial"/>
      <family val="2"/>
    </font>
    <font>
      <b/>
      <sz val="14"/>
      <name val="Arabic Transparent"/>
      <charset val="178"/>
    </font>
    <font>
      <b/>
      <sz val="15"/>
      <name val="Arial"/>
      <family val="2"/>
    </font>
    <font>
      <sz val="13"/>
      <color indexed="8"/>
      <name val="Times New Roman"/>
      <family val="1"/>
    </font>
    <font>
      <sz val="13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66006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37">
    <xf numFmtId="0" fontId="0" fillId="0" borderId="0" xfId="0"/>
    <xf numFmtId="0" fontId="6" fillId="4" borderId="2" xfId="2" applyFont="1" applyFill="1" applyBorder="1" applyAlignment="1" applyProtection="1">
      <alignment horizontal="center" vertical="center" shrinkToFit="1" readingOrder="2"/>
      <protection hidden="1"/>
    </xf>
    <xf numFmtId="0" fontId="5" fillId="4" borderId="3" xfId="2" applyNumberFormat="1" applyFont="1" applyFill="1" applyBorder="1" applyAlignment="1">
      <alignment horizontal="center" vertical="center"/>
    </xf>
    <xf numFmtId="0" fontId="4" fillId="4" borderId="1" xfId="2" applyNumberFormat="1" applyFont="1" applyFill="1" applyBorder="1" applyAlignment="1">
      <alignment horizontal="center" vertical="center"/>
    </xf>
    <xf numFmtId="0" fontId="5" fillId="4" borderId="3" xfId="2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 applyProtection="1">
      <alignment horizontal="right" vertical="center" shrinkToFit="1" readingOrder="2"/>
      <protection locked="0"/>
    </xf>
    <xf numFmtId="0" fontId="8" fillId="2" borderId="2" xfId="1" applyFont="1" applyFill="1" applyBorder="1" applyAlignment="1">
      <alignment horizontal="right" vertical="center" wrapText="1" readingOrder="2"/>
    </xf>
    <xf numFmtId="0" fontId="8" fillId="3" borderId="2" xfId="1" applyFont="1" applyFill="1" applyBorder="1" applyAlignment="1">
      <alignment horizontal="right" vertical="center" readingOrder="2"/>
    </xf>
    <xf numFmtId="164" fontId="8" fillId="3" borderId="2" xfId="1" applyNumberFormat="1" applyFont="1" applyFill="1" applyBorder="1" applyAlignment="1">
      <alignment horizontal="right" vertical="center"/>
    </xf>
    <xf numFmtId="164" fontId="8" fillId="2" borderId="2" xfId="1" applyNumberFormat="1" applyFont="1" applyFill="1" applyBorder="1" applyAlignment="1">
      <alignment horizontal="right"/>
    </xf>
    <xf numFmtId="14" fontId="8" fillId="3" borderId="2" xfId="1" applyNumberFormat="1" applyFont="1" applyFill="1" applyBorder="1" applyAlignment="1">
      <alignment horizontal="right" vertical="center"/>
    </xf>
    <xf numFmtId="0" fontId="8" fillId="0" borderId="2" xfId="1" applyFont="1" applyBorder="1" applyAlignment="1">
      <alignment horizontal="right"/>
    </xf>
    <xf numFmtId="164" fontId="8" fillId="0" borderId="0" xfId="1" applyNumberFormat="1" applyFont="1" applyFill="1" applyBorder="1" applyAlignment="1">
      <alignment horizontal="right"/>
    </xf>
    <xf numFmtId="164" fontId="8" fillId="0" borderId="2" xfId="1" applyNumberFormat="1" applyFont="1" applyFill="1" applyBorder="1" applyAlignment="1">
      <alignment horizontal="right" vertical="center"/>
    </xf>
    <xf numFmtId="0" fontId="0" fillId="0" borderId="0" xfId="0" applyFill="1"/>
    <xf numFmtId="164" fontId="8" fillId="0" borderId="2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4" xfId="0" applyFill="1" applyBorder="1"/>
    <xf numFmtId="0" fontId="0" fillId="0" borderId="2" xfId="0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0" fillId="0" borderId="0" xfId="0" applyFill="1" applyBorder="1"/>
    <xf numFmtId="10" fontId="0" fillId="0" borderId="0" xfId="0" applyNumberFormat="1"/>
    <xf numFmtId="0" fontId="0" fillId="5" borderId="2" xfId="0" applyFill="1" applyBorder="1"/>
    <xf numFmtId="14" fontId="0" fillId="5" borderId="2" xfId="0" applyNumberFormat="1" applyFill="1" applyBorder="1"/>
    <xf numFmtId="0" fontId="0" fillId="0" borderId="0" xfId="0" applyAlignment="1"/>
    <xf numFmtId="0" fontId="10" fillId="0" borderId="2" xfId="0" applyFont="1" applyBorder="1" applyAlignment="1">
      <alignment horizontal="center"/>
    </xf>
    <xf numFmtId="0" fontId="9" fillId="6" borderId="2" xfId="0" applyFont="1" applyFill="1" applyBorder="1"/>
    <xf numFmtId="0" fontId="9" fillId="6" borderId="2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0" fillId="8" borderId="2" xfId="0" applyFill="1" applyBorder="1"/>
    <xf numFmtId="0" fontId="0" fillId="8" borderId="2" xfId="0" applyFill="1" applyBorder="1" applyAlignment="1">
      <alignment horizontal="center"/>
    </xf>
    <xf numFmtId="0" fontId="9" fillId="8" borderId="2" xfId="0" applyFont="1" applyFill="1" applyBorder="1"/>
    <xf numFmtId="0" fontId="0" fillId="8" borderId="0" xfId="0" applyFill="1"/>
    <xf numFmtId="0" fontId="8" fillId="8" borderId="1" xfId="1" applyFont="1" applyFill="1" applyBorder="1" applyAlignment="1">
      <alignment horizontal="right" vertical="center" readingOrder="2"/>
    </xf>
    <xf numFmtId="0" fontId="8" fillId="8" borderId="1" xfId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  <colors>
    <mruColors>
      <color rgb="FFFF00FF"/>
      <color rgb="FF66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  <c:txPr>
        <a:bodyPr/>
        <a:lstStyle/>
        <a:p>
          <a:pPr>
            <a:defRPr lang="en-US"/>
          </a:pPr>
          <a:endParaRPr lang="en-US"/>
        </a:p>
      </c:txPr>
    </c:title>
    <c:view3D>
      <c:rotY val="340"/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الاحصاء!$A$12:$F$12</c:f>
              <c:strCache>
                <c:ptCount val="1"/>
                <c:pt idx="0">
                  <c:v>رئيس قسم 70 40 39 ذكر 1</c:v>
                </c:pt>
              </c:strCache>
            </c:strRef>
          </c:tx>
          <c:dLbls>
            <c:dLbl>
              <c:idx val="0"/>
              <c:layout>
                <c:manualLayout>
                  <c:x val="7.4298364934341941E-17"/>
                  <c:y val="-4.6901172529313216E-2"/>
                </c:manualLayout>
              </c:layout>
              <c:showVal val="1"/>
            </c:dLbl>
            <c:dLbl>
              <c:idx val="1"/>
              <c:layout>
                <c:manualLayout>
                  <c:x val="-2.8368475217193597E-2"/>
                  <c:y val="-3.3500837520938034E-2"/>
                </c:manualLayout>
              </c:layout>
              <c:showVal val="1"/>
            </c:dLbl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strRef>
              <c:f>الاحصاء!$G$11:$H$11</c:f>
              <c:strCache>
                <c:ptCount val="2"/>
                <c:pt idx="0">
                  <c:v>نسبة الغياب</c:v>
                </c:pt>
                <c:pt idx="1">
                  <c:v>نسبة الحضور</c:v>
                </c:pt>
              </c:strCache>
            </c:strRef>
          </c:cat>
          <c:val>
            <c:numRef>
              <c:f>الاحصاء!$G$12:$H$12</c:f>
              <c:numCache>
                <c:formatCode>0.00%</c:formatCode>
                <c:ptCount val="2"/>
                <c:pt idx="0">
                  <c:v>1.4285714285714285E-2</c:v>
                </c:pt>
                <c:pt idx="1">
                  <c:v>0.55714285714285716</c:v>
                </c:pt>
              </c:numCache>
            </c:numRef>
          </c:val>
        </c:ser>
        <c:ser>
          <c:idx val="1"/>
          <c:order val="1"/>
          <c:tx>
            <c:strRef>
              <c:f>الاحصاء!$A$13:$F$13</c:f>
              <c:strCache>
                <c:ptCount val="1"/>
                <c:pt idx="0">
                  <c:v>رئيس قسم 70 30 29 انثى 1</c:v>
                </c:pt>
              </c:strCache>
            </c:strRef>
          </c:tx>
          <c:dLbls>
            <c:dLbl>
              <c:idx val="0"/>
              <c:layout>
                <c:manualLayout>
                  <c:x val="3.2422117448084979E-2"/>
                  <c:y val="-4.6901172529313216E-2"/>
                </c:manualLayout>
              </c:layout>
              <c:showVal val="1"/>
            </c:dLbl>
            <c:dLbl>
              <c:idx val="1"/>
              <c:layout>
                <c:manualLayout>
                  <c:x val="9.3212071895268395E-2"/>
                  <c:y val="-6.7001675041875999E-2"/>
                </c:manualLayout>
              </c:layout>
              <c:showVal val="1"/>
            </c:dLbl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strRef>
              <c:f>الاحصاء!$G$11:$H$11</c:f>
              <c:strCache>
                <c:ptCount val="2"/>
                <c:pt idx="0">
                  <c:v>نسبة الغياب</c:v>
                </c:pt>
                <c:pt idx="1">
                  <c:v>نسبة الحضور</c:v>
                </c:pt>
              </c:strCache>
            </c:strRef>
          </c:cat>
          <c:val>
            <c:numRef>
              <c:f>الاحصاء!$G$13:$H$13</c:f>
              <c:numCache>
                <c:formatCode>0.00%</c:formatCode>
                <c:ptCount val="2"/>
                <c:pt idx="0">
                  <c:v>1.4285714285714285E-2</c:v>
                </c:pt>
                <c:pt idx="1">
                  <c:v>0.41428571428571431</c:v>
                </c:pt>
              </c:numCache>
            </c:numRef>
          </c:val>
        </c:ser>
        <c:dLbls>
          <c:showVal val="1"/>
        </c:dLbls>
        <c:shape val="box"/>
        <c:axId val="139434624"/>
        <c:axId val="139440512"/>
        <c:axId val="0"/>
      </c:bar3DChart>
      <c:catAx>
        <c:axId val="139434624"/>
        <c:scaling>
          <c:orientation val="maxMin"/>
        </c:scaling>
        <c:axPos val="b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9440512"/>
        <c:crosses val="autoZero"/>
        <c:auto val="1"/>
        <c:lblAlgn val="ctr"/>
        <c:lblOffset val="100"/>
      </c:catAx>
      <c:valAx>
        <c:axId val="139440512"/>
        <c:scaling>
          <c:orientation val="minMax"/>
        </c:scaling>
        <c:delete val="1"/>
        <c:axPos val="r"/>
        <c:numFmt formatCode="0.00%" sourceLinked="1"/>
        <c:tickLblPos val="none"/>
        <c:crossAx val="139434624"/>
        <c:crosses val="autoZero"/>
        <c:crossBetween val="between"/>
      </c:valAx>
    </c:plotArea>
    <c:legend>
      <c:legendPos val="t"/>
      <c:layout/>
      <c:txPr>
        <a:bodyPr/>
        <a:lstStyle/>
        <a:p>
          <a:pPr>
            <a:defRPr lang="en-US"/>
          </a:pPr>
          <a:endParaRPr lang="en-US"/>
        </a:p>
      </c:txPr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  <c:txPr>
        <a:bodyPr/>
        <a:lstStyle/>
        <a:p>
          <a:pPr>
            <a:defRPr lang="en-US"/>
          </a:pPr>
          <a:endParaRPr lang="en-US"/>
        </a:p>
      </c:txPr>
    </c:title>
    <c:view3D>
      <c:rotY val="340"/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الاحصاء!$E$12</c:f>
              <c:strCache>
                <c:ptCount val="1"/>
                <c:pt idx="0">
                  <c:v>ذكر</c:v>
                </c:pt>
              </c:strCache>
            </c:strRef>
          </c:tx>
          <c:cat>
            <c:strRef>
              <c:f>الاحصاء!$I$11:$J$11</c:f>
              <c:strCache>
                <c:ptCount val="2"/>
                <c:pt idx="0">
                  <c:v>مرض</c:v>
                </c:pt>
                <c:pt idx="1">
                  <c:v>بدون سبب</c:v>
                </c:pt>
              </c:strCache>
            </c:strRef>
          </c:cat>
          <c:val>
            <c:numRef>
              <c:f>الاحصاء!$I$12:$J$12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الاحصاء!$E$13</c:f>
              <c:strCache>
                <c:ptCount val="1"/>
                <c:pt idx="0">
                  <c:v>انثى</c:v>
                </c:pt>
              </c:strCache>
            </c:strRef>
          </c:tx>
          <c:cat>
            <c:strRef>
              <c:f>الاحصاء!$I$11:$J$11</c:f>
              <c:strCache>
                <c:ptCount val="2"/>
                <c:pt idx="0">
                  <c:v>مرض</c:v>
                </c:pt>
                <c:pt idx="1">
                  <c:v>بدون سبب</c:v>
                </c:pt>
              </c:strCache>
            </c:strRef>
          </c:cat>
          <c:val>
            <c:numRef>
              <c:f>الاحصاء!$I$13:$J$13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shape val="box"/>
        <c:axId val="139618176"/>
        <c:axId val="139619712"/>
        <c:axId val="0"/>
      </c:bar3DChart>
      <c:catAx>
        <c:axId val="139618176"/>
        <c:scaling>
          <c:orientation val="maxMin"/>
        </c:scaling>
        <c:axPos val="b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9619712"/>
        <c:crosses val="autoZero"/>
        <c:auto val="1"/>
        <c:lblAlgn val="ctr"/>
        <c:lblOffset val="100"/>
      </c:catAx>
      <c:valAx>
        <c:axId val="139619712"/>
        <c:scaling>
          <c:orientation val="minMax"/>
        </c:scaling>
        <c:delete val="1"/>
        <c:axPos val="r"/>
        <c:numFmt formatCode="General" sourceLinked="1"/>
        <c:tickLblPos val="none"/>
        <c:crossAx val="139618176"/>
        <c:crosses val="autoZero"/>
        <c:crossBetween val="between"/>
      </c:valAx>
    </c:plotArea>
    <c:legend>
      <c:legendPos val="t"/>
      <c:layout/>
      <c:txPr>
        <a:bodyPr/>
        <a:lstStyle/>
        <a:p>
          <a:pPr>
            <a:defRPr lang="en-US"/>
          </a:pPr>
          <a:endParaRPr lang="en-US"/>
        </a:p>
      </c:txPr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16367</xdr:col>
      <xdr:colOff>19050</xdr:colOff>
      <xdr:row>13</xdr:row>
      <xdr:rowOff>0</xdr:rowOff>
    </xdr:from>
    <xdr:to>
      <xdr:col>16367</xdr:col>
      <xdr:colOff>200025</xdr:colOff>
      <xdr:row>16</xdr:row>
      <xdr:rowOff>85725</xdr:rowOff>
    </xdr:to>
    <xdr:sp macro="" textlink="">
      <xdr:nvSpPr>
        <xdr:cNvPr id="16" name="Flèche vers le haut 15"/>
        <xdr:cNvSpPr/>
      </xdr:nvSpPr>
      <xdr:spPr>
        <a:xfrm>
          <a:off x="12753975" y="1143000"/>
          <a:ext cx="180975" cy="6572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16367</xdr:col>
      <xdr:colOff>19050</xdr:colOff>
      <xdr:row>13</xdr:row>
      <xdr:rowOff>0</xdr:rowOff>
    </xdr:from>
    <xdr:to>
      <xdr:col>16367</xdr:col>
      <xdr:colOff>200025</xdr:colOff>
      <xdr:row>16</xdr:row>
      <xdr:rowOff>85725</xdr:rowOff>
    </xdr:to>
    <xdr:sp macro="" textlink="">
      <xdr:nvSpPr>
        <xdr:cNvPr id="17" name="Flèche vers le haut 16"/>
        <xdr:cNvSpPr/>
      </xdr:nvSpPr>
      <xdr:spPr>
        <a:xfrm>
          <a:off x="12753975" y="1143000"/>
          <a:ext cx="180975" cy="6572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10</xdr:col>
      <xdr:colOff>243416</xdr:colOff>
      <xdr:row>9</xdr:row>
      <xdr:rowOff>56092</xdr:rowOff>
    </xdr:from>
    <xdr:to>
      <xdr:col>14</xdr:col>
      <xdr:colOff>329141</xdr:colOff>
      <xdr:row>19</xdr:row>
      <xdr:rowOff>46567</xdr:rowOff>
    </xdr:to>
    <xdr:graphicFrame macro="">
      <xdr:nvGraphicFramePr>
        <xdr:cNvPr id="21" name="Graphique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237066</xdr:colOff>
      <xdr:row>19</xdr:row>
      <xdr:rowOff>160866</xdr:rowOff>
    </xdr:from>
    <xdr:to>
      <xdr:col>14</xdr:col>
      <xdr:colOff>391583</xdr:colOff>
      <xdr:row>29</xdr:row>
      <xdr:rowOff>170391</xdr:rowOff>
    </xdr:to>
    <xdr:graphicFrame macro="">
      <xdr:nvGraphicFramePr>
        <xdr:cNvPr id="24" name="Graphique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285751</xdr:colOff>
      <xdr:row>13</xdr:row>
      <xdr:rowOff>21167</xdr:rowOff>
    </xdr:from>
    <xdr:to>
      <xdr:col>2</xdr:col>
      <xdr:colOff>508000</xdr:colOff>
      <xdr:row>15</xdr:row>
      <xdr:rowOff>21167</xdr:rowOff>
    </xdr:to>
    <xdr:sp macro="" textlink="">
      <xdr:nvSpPr>
        <xdr:cNvPr id="12" name="Flèche vers le bas 11"/>
        <xdr:cNvSpPr/>
      </xdr:nvSpPr>
      <xdr:spPr>
        <a:xfrm>
          <a:off x="12482470167" y="2624667"/>
          <a:ext cx="222249" cy="3810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0</xdr:col>
      <xdr:colOff>613834</xdr:colOff>
      <xdr:row>13</xdr:row>
      <xdr:rowOff>52917</xdr:rowOff>
    </xdr:from>
    <xdr:to>
      <xdr:col>1</xdr:col>
      <xdr:colOff>21166</xdr:colOff>
      <xdr:row>15</xdr:row>
      <xdr:rowOff>52917</xdr:rowOff>
    </xdr:to>
    <xdr:sp macro="" textlink="">
      <xdr:nvSpPr>
        <xdr:cNvPr id="13" name="Flèche vers le bas 12"/>
        <xdr:cNvSpPr/>
      </xdr:nvSpPr>
      <xdr:spPr>
        <a:xfrm rot="2633521">
          <a:off x="12483877751" y="2656417"/>
          <a:ext cx="529165" cy="3810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4</xdr:col>
      <xdr:colOff>16798</xdr:colOff>
      <xdr:row>12</xdr:row>
      <xdr:rowOff>173678</xdr:rowOff>
    </xdr:from>
    <xdr:to>
      <xdr:col>4</xdr:col>
      <xdr:colOff>313549</xdr:colOff>
      <xdr:row>14</xdr:row>
      <xdr:rowOff>165298</xdr:rowOff>
    </xdr:to>
    <xdr:sp macro="" textlink="">
      <xdr:nvSpPr>
        <xdr:cNvPr id="14" name="Flèche vers le bas 13"/>
        <xdr:cNvSpPr/>
      </xdr:nvSpPr>
      <xdr:spPr>
        <a:xfrm rot="18202996">
          <a:off x="12481060350" y="2624612"/>
          <a:ext cx="372620" cy="29675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rightToLeft="1" workbookViewId="0">
      <selection activeCell="C4" sqref="C4:C11"/>
    </sheetView>
  </sheetViews>
  <sheetFormatPr defaultColWidth="11.42578125" defaultRowHeight="15"/>
  <cols>
    <col min="2" max="2" width="16.28515625" customWidth="1"/>
    <col min="3" max="3" width="17.5703125" customWidth="1"/>
    <col min="4" max="4" width="19.28515625" customWidth="1"/>
    <col min="5" max="5" width="19.7109375" customWidth="1"/>
    <col min="7" max="7" width="17.28515625" customWidth="1"/>
    <col min="8" max="8" width="17" customWidth="1"/>
    <col min="30" max="30" width="11.42578125" customWidth="1"/>
    <col min="31" max="31" width="15.28515625" customWidth="1"/>
  </cols>
  <sheetData>
    <row r="1" spans="1:32" ht="16.5">
      <c r="AE1" s="7" t="s">
        <v>11</v>
      </c>
      <c r="AF1" s="11" t="s">
        <v>7</v>
      </c>
    </row>
    <row r="2" spans="1:32" ht="16.5">
      <c r="AE2" s="7" t="s">
        <v>15</v>
      </c>
      <c r="AF2" s="11" t="s">
        <v>20</v>
      </c>
    </row>
    <row r="3" spans="1:32" ht="19.5">
      <c r="A3" s="1" t="s">
        <v>0</v>
      </c>
      <c r="B3" s="2" t="s">
        <v>1</v>
      </c>
      <c r="C3" s="2" t="s">
        <v>8</v>
      </c>
      <c r="D3" s="2" t="s">
        <v>9</v>
      </c>
      <c r="E3" s="2" t="s">
        <v>2</v>
      </c>
      <c r="F3" s="3" t="s">
        <v>3</v>
      </c>
      <c r="G3" s="3" t="s">
        <v>4</v>
      </c>
      <c r="H3" s="4" t="s">
        <v>5</v>
      </c>
      <c r="I3" s="3" t="s">
        <v>6</v>
      </c>
      <c r="AE3" s="11" t="s">
        <v>19</v>
      </c>
    </row>
    <row r="4" spans="1:32" ht="16.5">
      <c r="A4" s="5">
        <v>1</v>
      </c>
      <c r="B4" s="6" t="s">
        <v>10</v>
      </c>
      <c r="C4" s="7" t="s">
        <v>11</v>
      </c>
      <c r="D4" s="7" t="s">
        <v>12</v>
      </c>
      <c r="E4" s="8">
        <v>43132</v>
      </c>
      <c r="F4" s="7">
        <v>10</v>
      </c>
      <c r="G4" s="9">
        <f>IF(F4="","",DATE(YEAR(E4),MONTH(E4),DAY(E4)+F4)-1)</f>
        <v>43141</v>
      </c>
      <c r="H4" s="10" t="s">
        <v>13</v>
      </c>
      <c r="I4" s="11" t="s">
        <v>7</v>
      </c>
      <c r="AE4" s="11" t="s">
        <v>24</v>
      </c>
    </row>
    <row r="5" spans="1:32" ht="16.5">
      <c r="A5" s="5">
        <v>2</v>
      </c>
      <c r="B5" s="6" t="s">
        <v>14</v>
      </c>
      <c r="C5" s="7" t="s">
        <v>15</v>
      </c>
      <c r="D5" s="7" t="s">
        <v>16</v>
      </c>
      <c r="E5" s="8">
        <v>43133</v>
      </c>
      <c r="F5" s="7">
        <v>5</v>
      </c>
      <c r="G5" s="9">
        <f t="shared" ref="G5:G15" si="0">IF(F5="","",DATE(YEAR(E5),MONTH(E5),DAY(E5)+F5)-1)</f>
        <v>43137</v>
      </c>
      <c r="H5" s="10" t="s">
        <v>17</v>
      </c>
      <c r="I5" s="11" t="s">
        <v>7</v>
      </c>
    </row>
    <row r="6" spans="1:32" ht="16.5">
      <c r="A6" s="5">
        <v>3</v>
      </c>
      <c r="B6" s="6" t="s">
        <v>18</v>
      </c>
      <c r="C6" s="7" t="s">
        <v>15</v>
      </c>
      <c r="D6" s="7" t="s">
        <v>12</v>
      </c>
      <c r="E6" s="8">
        <v>43162</v>
      </c>
      <c r="F6" s="7">
        <v>2</v>
      </c>
      <c r="G6" s="9">
        <f t="shared" si="0"/>
        <v>43163</v>
      </c>
      <c r="H6" s="10" t="s">
        <v>13</v>
      </c>
      <c r="I6" s="11" t="s">
        <v>20</v>
      </c>
    </row>
    <row r="7" spans="1:32" ht="16.5">
      <c r="A7" s="5">
        <v>4</v>
      </c>
      <c r="B7" s="11" t="s">
        <v>21</v>
      </c>
      <c r="C7" s="11" t="s">
        <v>15</v>
      </c>
      <c r="D7" s="11" t="s">
        <v>12</v>
      </c>
      <c r="E7" s="8">
        <v>43163</v>
      </c>
      <c r="F7" s="11">
        <v>6</v>
      </c>
      <c r="G7" s="9">
        <f t="shared" si="0"/>
        <v>43168</v>
      </c>
      <c r="H7" s="11" t="s">
        <v>17</v>
      </c>
      <c r="I7" s="11" t="s">
        <v>20</v>
      </c>
    </row>
    <row r="8" spans="1:32" ht="16.5">
      <c r="A8" s="5">
        <v>5</v>
      </c>
      <c r="B8" s="11" t="s">
        <v>22</v>
      </c>
      <c r="C8" s="11" t="s">
        <v>19</v>
      </c>
      <c r="D8" s="11" t="s">
        <v>16</v>
      </c>
      <c r="E8" s="13">
        <v>43132</v>
      </c>
      <c r="F8" s="11">
        <v>3</v>
      </c>
      <c r="G8" s="9">
        <f t="shared" si="0"/>
        <v>43134</v>
      </c>
      <c r="H8" s="11" t="s">
        <v>13</v>
      </c>
      <c r="I8" s="11" t="s">
        <v>7</v>
      </c>
    </row>
    <row r="9" spans="1:32" ht="16.5">
      <c r="A9" s="5">
        <v>6</v>
      </c>
      <c r="B9" s="11" t="s">
        <v>23</v>
      </c>
      <c r="C9" s="11" t="s">
        <v>24</v>
      </c>
      <c r="D9" s="11" t="s">
        <v>25</v>
      </c>
      <c r="E9" s="13">
        <v>43159</v>
      </c>
      <c r="F9" s="11">
        <v>5</v>
      </c>
      <c r="G9" s="9">
        <f t="shared" si="0"/>
        <v>43163</v>
      </c>
      <c r="H9" s="11" t="s">
        <v>17</v>
      </c>
      <c r="I9" s="11" t="s">
        <v>7</v>
      </c>
    </row>
    <row r="10" spans="1:32" ht="16.5">
      <c r="A10" s="5">
        <v>7</v>
      </c>
      <c r="B10" s="11" t="s">
        <v>26</v>
      </c>
      <c r="C10" s="11" t="s">
        <v>19</v>
      </c>
      <c r="D10" s="11" t="s">
        <v>16</v>
      </c>
      <c r="E10" s="13">
        <v>43136</v>
      </c>
      <c r="F10" s="11">
        <v>3</v>
      </c>
      <c r="G10" s="15">
        <f t="shared" si="0"/>
        <v>43138</v>
      </c>
      <c r="H10" s="11" t="s">
        <v>13</v>
      </c>
      <c r="I10" s="11" t="s">
        <v>20</v>
      </c>
    </row>
    <row r="11" spans="1:32" ht="16.5">
      <c r="A11" s="5">
        <v>7</v>
      </c>
      <c r="B11" s="11" t="s">
        <v>26</v>
      </c>
      <c r="C11" s="11" t="s">
        <v>11</v>
      </c>
      <c r="D11" s="11" t="s">
        <v>12</v>
      </c>
      <c r="E11" s="13">
        <v>43137</v>
      </c>
      <c r="F11" s="11">
        <v>4</v>
      </c>
      <c r="G11" s="15">
        <f t="shared" ref="G11" si="1">IF(F11="","",DATE(YEAR(E11),MONTH(E11),DAY(E11)+F11)-1)</f>
        <v>43140</v>
      </c>
      <c r="H11" s="11" t="s">
        <v>17</v>
      </c>
      <c r="I11" s="11" t="s">
        <v>20</v>
      </c>
    </row>
    <row r="12" spans="1:32" ht="16.5">
      <c r="G12" s="12" t="str">
        <f t="shared" si="0"/>
        <v/>
      </c>
    </row>
    <row r="13" spans="1:32" ht="16.5">
      <c r="G13" s="12" t="str">
        <f t="shared" si="0"/>
        <v/>
      </c>
    </row>
    <row r="14" spans="1:32" ht="16.5" customHeight="1">
      <c r="D14" s="24" t="s">
        <v>36</v>
      </c>
      <c r="E14" s="24"/>
      <c r="F14" s="24"/>
      <c r="G14" s="24"/>
      <c r="H14" s="24"/>
    </row>
    <row r="15" spans="1:32" ht="16.5">
      <c r="E15" t="s">
        <v>37</v>
      </c>
      <c r="G15" s="12" t="str">
        <f t="shared" si="0"/>
        <v/>
      </c>
    </row>
    <row r="16" spans="1:32">
      <c r="G16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rightToLeft="1" tabSelected="1" zoomScale="90" zoomScaleNormal="90" workbookViewId="0">
      <selection activeCell="E13" sqref="E13"/>
    </sheetView>
  </sheetViews>
  <sheetFormatPr defaultColWidth="11.42578125" defaultRowHeight="15"/>
  <cols>
    <col min="1" max="1" width="16.85546875" customWidth="1"/>
    <col min="2" max="2" width="13.85546875" customWidth="1"/>
    <col min="3" max="3" width="11.85546875" customWidth="1"/>
    <col min="4" max="4" width="11.5703125" bestFit="1" customWidth="1"/>
    <col min="5" max="5" width="9" customWidth="1"/>
    <col min="6" max="6" width="11.5703125" bestFit="1" customWidth="1"/>
  </cols>
  <sheetData>
    <row r="1" spans="1:11">
      <c r="B1" s="32"/>
      <c r="C1" s="29" t="s">
        <v>7</v>
      </c>
      <c r="D1" s="29" t="s">
        <v>20</v>
      </c>
    </row>
    <row r="2" spans="1:11" ht="16.5">
      <c r="B2" s="33" t="s">
        <v>11</v>
      </c>
      <c r="C2" s="29">
        <v>40</v>
      </c>
      <c r="D2" s="29">
        <v>30</v>
      </c>
    </row>
    <row r="3" spans="1:11" ht="16.5">
      <c r="B3" s="33" t="s">
        <v>15</v>
      </c>
      <c r="C3" s="29">
        <v>20</v>
      </c>
      <c r="D3" s="29">
        <v>10</v>
      </c>
      <c r="F3" t="s">
        <v>38</v>
      </c>
    </row>
    <row r="4" spans="1:11" ht="16.5">
      <c r="B4" s="34" t="s">
        <v>19</v>
      </c>
      <c r="C4" s="29">
        <v>17</v>
      </c>
      <c r="D4" s="29">
        <v>8</v>
      </c>
    </row>
    <row r="5" spans="1:11" ht="16.5">
      <c r="B5" s="34" t="s">
        <v>24</v>
      </c>
      <c r="C5" s="29">
        <v>5</v>
      </c>
      <c r="D5" s="29">
        <v>10</v>
      </c>
    </row>
    <row r="7" spans="1:11" ht="16.5">
      <c r="B7" s="11"/>
    </row>
    <row r="8" spans="1:11" ht="16.5">
      <c r="B8" s="11"/>
    </row>
    <row r="11" spans="1:11">
      <c r="A11" s="28" t="s">
        <v>8</v>
      </c>
      <c r="B11" s="26" t="s">
        <v>28</v>
      </c>
      <c r="C11" s="27" t="s">
        <v>40</v>
      </c>
      <c r="D11" s="26" t="s">
        <v>30</v>
      </c>
      <c r="E11" s="27" t="s">
        <v>6</v>
      </c>
      <c r="F11" s="26" t="s">
        <v>27</v>
      </c>
      <c r="G11" s="26" t="s">
        <v>29</v>
      </c>
      <c r="H11" s="26" t="s">
        <v>31</v>
      </c>
      <c r="I11" s="26" t="s">
        <v>13</v>
      </c>
      <c r="J11" s="26" t="s">
        <v>17</v>
      </c>
      <c r="K11" s="17"/>
    </row>
    <row r="12" spans="1:11">
      <c r="A12" s="31" t="s">
        <v>11</v>
      </c>
      <c r="B12" s="36">
        <f>SUMPRODUCT(($B$2:$B$5=A12)*($C$2:$D$5))</f>
        <v>70</v>
      </c>
      <c r="C12" s="30">
        <f>SUMPRODUCT(($B$2:$B$5=A12)*($C$1:$D$1=E12)*($C$2:$C$5))</f>
        <v>40</v>
      </c>
      <c r="D12" s="18">
        <f>C12-F12</f>
        <v>39</v>
      </c>
      <c r="E12" s="30" t="s">
        <v>7</v>
      </c>
      <c r="F12" s="25">
        <f>SUMPRODUCT((bd!$E$4:$E$11&gt;=$D$21)*(bd!$G$4:$G$11&lt;=$F$21)*(bd!$C$4:$C$11=A12)*(bd!$I$4:$I$11=E12))</f>
        <v>1</v>
      </c>
      <c r="G12" s="19">
        <f>F12/$B$12</f>
        <v>1.4285714285714285E-2</v>
      </c>
      <c r="H12" s="19">
        <f>D12/B12</f>
        <v>0.55714285714285716</v>
      </c>
      <c r="I12" s="25">
        <f>SUMPRODUCT((bd!$E$4:$E$11&gt;=$D$21)*(bd!$G$4:$G$11&lt;=$F$21)*(bd!$C$4:$C$11=A12)*(bd!$I$4:$I$11=E12)*(bd!$H$4:$H$11=$I$11))</f>
        <v>1</v>
      </c>
      <c r="J12" s="25">
        <f>SUMPRODUCT((bd!$E$4:$E$11&gt;=$D$21)*(bd!$G$4:$G$11&lt;=$F$21)*(bd!$C$4:$C$11=A12)*(bd!$I$4:$I$11=E12)*(bd!$H$4:$H$11=$J$11))</f>
        <v>0</v>
      </c>
      <c r="K12" s="21"/>
    </row>
    <row r="13" spans="1:11">
      <c r="A13" s="31" t="s">
        <v>11</v>
      </c>
      <c r="B13" s="36">
        <f>SUMPRODUCT(($B$2:$B$5=A13)*($C$2:$D$5))</f>
        <v>70</v>
      </c>
      <c r="C13" s="30">
        <f>SUMPRODUCT(($B$2:$B$5=A13)*($C$1:$D$1=E13)*($D$2:$D$5))</f>
        <v>30</v>
      </c>
      <c r="D13" s="18">
        <f>C13-F13</f>
        <v>29</v>
      </c>
      <c r="E13" s="30" t="s">
        <v>20</v>
      </c>
      <c r="F13" s="25">
        <f>SUMPRODUCT((bd!$E$4:$E$11&gt;=$D$21)*(bd!$G$4:$G$11&lt;=$F$21)*(bd!$C$4:$C$11=A13)*(bd!$I$4:$I$11=E13))</f>
        <v>1</v>
      </c>
      <c r="G13" s="19">
        <f>F13/$B$12</f>
        <v>1.4285714285714285E-2</v>
      </c>
      <c r="H13" s="19">
        <f>D13/B13</f>
        <v>0.41428571428571431</v>
      </c>
      <c r="I13" s="25">
        <f>SUMPRODUCT((bd!$E$4:$E$11&gt;=$D$21)*(bd!$G$4:$G$11&lt;=$F$21)*(bd!$C$4:$C$11=A13)*(bd!$I$4:$I$11=E13)*(bd!$H$4:$H$11=$I$11))</f>
        <v>0</v>
      </c>
      <c r="J13" s="25">
        <f>SUMPRODUCT((bd!$E$4:$E$11&gt;=$D$21)*(bd!$G$4:$G$11&lt;=$F$21)*(bd!$C$4:$C$11=A13)*(bd!$I$4:$I$11=E13)*(bd!$H$4:$H$11=$J$11))</f>
        <v>1</v>
      </c>
    </row>
    <row r="14" spans="1:11">
      <c r="A14" s="20" t="s">
        <v>32</v>
      </c>
      <c r="C14">
        <f>SUM(C12:C13)</f>
        <v>70</v>
      </c>
      <c r="D14">
        <f>SUM(D12:D13)</f>
        <v>68</v>
      </c>
      <c r="F14" s="16">
        <f>SUM(F12:F13)</f>
        <v>2</v>
      </c>
      <c r="G14" s="21">
        <f>SUM(G12:G13)</f>
        <v>2.8571428571428571E-2</v>
      </c>
      <c r="H14" s="21">
        <f>SUM(H12:H13)</f>
        <v>0.97142857142857153</v>
      </c>
    </row>
    <row r="16" spans="1:11">
      <c r="B16" t="s">
        <v>39</v>
      </c>
    </row>
    <row r="18" spans="1:10">
      <c r="B18" s="35"/>
      <c r="C18" s="35"/>
    </row>
    <row r="21" spans="1:10">
      <c r="B21" s="22" t="s">
        <v>33</v>
      </c>
      <c r="C21" s="22" t="s">
        <v>34</v>
      </c>
      <c r="D21" s="23">
        <v>43132</v>
      </c>
      <c r="E21" s="22" t="s">
        <v>35</v>
      </c>
      <c r="F21" s="23">
        <v>43159</v>
      </c>
    </row>
    <row r="23" spans="1:10">
      <c r="A23" s="35"/>
      <c r="B23" s="35"/>
      <c r="C23" s="35"/>
      <c r="D23" s="35"/>
      <c r="E23" s="35"/>
      <c r="F23" s="35"/>
      <c r="G23" s="35"/>
      <c r="H23" s="35"/>
      <c r="I23" s="35"/>
    </row>
    <row r="24" spans="1:10">
      <c r="A24" s="35"/>
      <c r="B24" s="35"/>
      <c r="C24" s="35"/>
      <c r="D24" s="35"/>
      <c r="E24" s="35"/>
      <c r="F24" s="35"/>
      <c r="G24" s="35"/>
      <c r="H24" s="35"/>
      <c r="I24" s="35"/>
    </row>
    <row r="27" spans="1:10">
      <c r="G27" s="35"/>
      <c r="H27" s="35"/>
      <c r="I27" s="35"/>
      <c r="J27" s="35"/>
    </row>
  </sheetData>
  <mergeCells count="4">
    <mergeCell ref="B18:C18"/>
    <mergeCell ref="A23:I23"/>
    <mergeCell ref="A24:I24"/>
    <mergeCell ref="G27:J27"/>
  </mergeCells>
  <dataValidations count="2">
    <dataValidation type="list" allowBlank="1" showInputMessage="1" showErrorMessage="1" sqref="A12:A13">
      <formula1>الوظيفة</formula1>
    </dataValidation>
    <dataValidation type="list" allowBlank="1" showInputMessage="1" showErrorMessage="1" sqref="E12:E13">
      <formula1>الجنس</formula1>
    </dataValidation>
  </dataValidation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bd</vt:lpstr>
      <vt:lpstr>الاحصاء</vt:lpstr>
      <vt:lpstr>الجنس</vt:lpstr>
      <vt:lpstr>الوظيفة</vt:lpstr>
    </vt:vector>
  </TitlesOfParts>
  <Company>DZ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ziyad</dc:creator>
  <cp:lastModifiedBy>Ali Mohamed</cp:lastModifiedBy>
  <dcterms:created xsi:type="dcterms:W3CDTF">2018-03-14T16:57:11Z</dcterms:created>
  <dcterms:modified xsi:type="dcterms:W3CDTF">2018-03-17T05:46:29Z</dcterms:modified>
</cp:coreProperties>
</file>