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ELSAFADY FILES 26-02-2018\BME Co\"/>
    </mc:Choice>
  </mc:AlternateContent>
  <bookViews>
    <workbookView xWindow="0" yWindow="0" windowWidth="23040" windowHeight="9192"/>
  </bookViews>
  <sheets>
    <sheet name="STOCK 2018" sheetId="1" r:id="rId1"/>
  </sheets>
  <definedNames>
    <definedName name="_xlnm._FilterDatabase" localSheetId="0" hidden="1">'STOCK 2018'!$V$19:$AM$19</definedName>
    <definedName name="Search_Box">'STOCK 2018'!$B$3:$D$4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44" i="1" l="1"/>
  <c r="J144" i="1" s="1"/>
  <c r="K144" i="1" s="1"/>
  <c r="J16" i="1" l="1"/>
  <c r="M16" i="1" s="1"/>
  <c r="B9" i="1"/>
  <c r="B8" i="1"/>
  <c r="M7" i="1"/>
  <c r="J8" i="1"/>
  <c r="J7" i="1"/>
  <c r="I21" i="1"/>
  <c r="J21" i="1" s="1"/>
  <c r="I22" i="1"/>
  <c r="J22" i="1" s="1"/>
  <c r="I23" i="1"/>
  <c r="J23" i="1" s="1"/>
  <c r="I24" i="1"/>
  <c r="J24" i="1" s="1"/>
  <c r="I25" i="1"/>
  <c r="J25" i="1" s="1"/>
  <c r="I26" i="1"/>
  <c r="J26" i="1" s="1"/>
  <c r="I27" i="1"/>
  <c r="J27" i="1" s="1"/>
  <c r="I28" i="1"/>
  <c r="J28" i="1" s="1"/>
  <c r="I29" i="1"/>
  <c r="J29" i="1" s="1"/>
  <c r="I30" i="1"/>
  <c r="J30" i="1" s="1"/>
  <c r="I31" i="1"/>
  <c r="J31" i="1" s="1"/>
  <c r="I32" i="1"/>
  <c r="J32" i="1" s="1"/>
  <c r="I33" i="1"/>
  <c r="J33" i="1" s="1"/>
  <c r="I34" i="1"/>
  <c r="J34" i="1" s="1"/>
  <c r="I35" i="1"/>
  <c r="J35" i="1" s="1"/>
  <c r="I36" i="1"/>
  <c r="J36" i="1" s="1"/>
  <c r="I37" i="1"/>
  <c r="J37" i="1" s="1"/>
  <c r="I38" i="1"/>
  <c r="J38" i="1" s="1"/>
  <c r="I39" i="1"/>
  <c r="J39" i="1" s="1"/>
  <c r="I40" i="1"/>
  <c r="J40" i="1" s="1"/>
  <c r="I41" i="1"/>
  <c r="J41" i="1" s="1"/>
  <c r="I42" i="1"/>
  <c r="J42" i="1" s="1"/>
  <c r="I43" i="1"/>
  <c r="J43" i="1" s="1"/>
  <c r="I44" i="1"/>
  <c r="J44" i="1" s="1"/>
  <c r="I45" i="1"/>
  <c r="J45" i="1" s="1"/>
  <c r="I46" i="1"/>
  <c r="J46" i="1" s="1"/>
  <c r="I47" i="1"/>
  <c r="J47" i="1" s="1"/>
  <c r="I48" i="1"/>
  <c r="J48" i="1" s="1"/>
  <c r="I49" i="1"/>
  <c r="J49" i="1" s="1"/>
  <c r="I50" i="1"/>
  <c r="J50" i="1" s="1"/>
  <c r="I51" i="1"/>
  <c r="J51" i="1" s="1"/>
  <c r="I52" i="1"/>
  <c r="J52" i="1" s="1"/>
  <c r="I53" i="1"/>
  <c r="J53" i="1" s="1"/>
  <c r="I54" i="1"/>
  <c r="J54" i="1" s="1"/>
  <c r="I55" i="1"/>
  <c r="J55" i="1" s="1"/>
  <c r="I56" i="1"/>
  <c r="J56" i="1" s="1"/>
  <c r="I57" i="1"/>
  <c r="J57" i="1" s="1"/>
  <c r="I58" i="1"/>
  <c r="J58" i="1" s="1"/>
  <c r="I59" i="1"/>
  <c r="J59" i="1" s="1"/>
  <c r="I60" i="1"/>
  <c r="J60" i="1" s="1"/>
  <c r="I61" i="1"/>
  <c r="J61" i="1" s="1"/>
  <c r="I62" i="1"/>
  <c r="J62" i="1" s="1"/>
  <c r="I63" i="1"/>
  <c r="J63" i="1" s="1"/>
  <c r="I64" i="1"/>
  <c r="J64" i="1" s="1"/>
  <c r="I65" i="1"/>
  <c r="J65" i="1" s="1"/>
  <c r="I66" i="1"/>
  <c r="J66" i="1" s="1"/>
  <c r="I67" i="1"/>
  <c r="J67" i="1" s="1"/>
  <c r="I68" i="1"/>
  <c r="J68" i="1" s="1"/>
  <c r="I69" i="1"/>
  <c r="J69" i="1" s="1"/>
  <c r="I70" i="1"/>
  <c r="J70" i="1" s="1"/>
  <c r="I71" i="1"/>
  <c r="J71" i="1" s="1"/>
  <c r="I72" i="1"/>
  <c r="J72" i="1" s="1"/>
  <c r="I73" i="1"/>
  <c r="J73" i="1" s="1"/>
  <c r="I74" i="1"/>
  <c r="J74" i="1" s="1"/>
  <c r="I75" i="1"/>
  <c r="J75" i="1" s="1"/>
  <c r="I76" i="1"/>
  <c r="J76" i="1" s="1"/>
  <c r="I77" i="1"/>
  <c r="J77" i="1" s="1"/>
  <c r="I78" i="1"/>
  <c r="J78" i="1" s="1"/>
  <c r="I79" i="1"/>
  <c r="J79" i="1" s="1"/>
  <c r="I80" i="1"/>
  <c r="J80" i="1" s="1"/>
  <c r="I81" i="1"/>
  <c r="J81" i="1" s="1"/>
  <c r="I82" i="1"/>
  <c r="J82" i="1" s="1"/>
  <c r="I83" i="1"/>
  <c r="J83" i="1" s="1"/>
  <c r="I84" i="1"/>
  <c r="J84" i="1" s="1"/>
  <c r="I85" i="1"/>
  <c r="J85" i="1" s="1"/>
  <c r="I86" i="1"/>
  <c r="J86" i="1" s="1"/>
  <c r="I87" i="1"/>
  <c r="J87" i="1" s="1"/>
  <c r="I88" i="1"/>
  <c r="J88" i="1" s="1"/>
  <c r="I89" i="1"/>
  <c r="J89" i="1" s="1"/>
  <c r="I90" i="1"/>
  <c r="J90" i="1" s="1"/>
  <c r="I91" i="1"/>
  <c r="J91" i="1" s="1"/>
  <c r="I92" i="1"/>
  <c r="J92" i="1" s="1"/>
  <c r="I93" i="1"/>
  <c r="J93" i="1" s="1"/>
  <c r="I94" i="1"/>
  <c r="J94" i="1" s="1"/>
  <c r="I95" i="1"/>
  <c r="J95" i="1" s="1"/>
  <c r="I96" i="1"/>
  <c r="J96" i="1" s="1"/>
  <c r="I97" i="1"/>
  <c r="J97" i="1" s="1"/>
  <c r="I98" i="1"/>
  <c r="J98" i="1" s="1"/>
  <c r="I99" i="1"/>
  <c r="J99" i="1" s="1"/>
  <c r="I100" i="1"/>
  <c r="J100" i="1" s="1"/>
  <c r="I101" i="1"/>
  <c r="J101" i="1" s="1"/>
  <c r="I102" i="1"/>
  <c r="J102" i="1" s="1"/>
  <c r="I103" i="1"/>
  <c r="J103" i="1" s="1"/>
  <c r="I104" i="1"/>
  <c r="J104" i="1" s="1"/>
  <c r="I105" i="1"/>
  <c r="J105" i="1" s="1"/>
  <c r="I106" i="1"/>
  <c r="J106" i="1" s="1"/>
  <c r="I107" i="1"/>
  <c r="J107" i="1" s="1"/>
  <c r="I108" i="1"/>
  <c r="J108" i="1" s="1"/>
  <c r="I109" i="1"/>
  <c r="J109" i="1" s="1"/>
  <c r="I110" i="1"/>
  <c r="J110" i="1" s="1"/>
  <c r="I111" i="1"/>
  <c r="J111" i="1" s="1"/>
  <c r="I112" i="1"/>
  <c r="J112" i="1" s="1"/>
  <c r="I113" i="1"/>
  <c r="J113" i="1" s="1"/>
  <c r="I114" i="1"/>
  <c r="J114" i="1" s="1"/>
  <c r="I115" i="1"/>
  <c r="J115" i="1" s="1"/>
  <c r="I116" i="1"/>
  <c r="J116" i="1" s="1"/>
  <c r="I117" i="1"/>
  <c r="J117" i="1" s="1"/>
  <c r="I118" i="1"/>
  <c r="J118" i="1" s="1"/>
  <c r="I119" i="1"/>
  <c r="J119" i="1" s="1"/>
  <c r="I120" i="1"/>
  <c r="J120" i="1" s="1"/>
  <c r="I121" i="1"/>
  <c r="J121" i="1" s="1"/>
  <c r="I122" i="1"/>
  <c r="J122" i="1" s="1"/>
  <c r="I123" i="1"/>
  <c r="J123" i="1" s="1"/>
  <c r="I124" i="1"/>
  <c r="J124" i="1" s="1"/>
  <c r="I125" i="1"/>
  <c r="J125" i="1" s="1"/>
  <c r="I126" i="1"/>
  <c r="J126" i="1" s="1"/>
  <c r="I127" i="1"/>
  <c r="J127" i="1" s="1"/>
  <c r="I128" i="1"/>
  <c r="J128" i="1" s="1"/>
  <c r="I129" i="1"/>
  <c r="J129" i="1" s="1"/>
  <c r="I130" i="1"/>
  <c r="J130" i="1" s="1"/>
  <c r="I131" i="1"/>
  <c r="J131" i="1" s="1"/>
  <c r="I132" i="1"/>
  <c r="J132" i="1" s="1"/>
  <c r="I133" i="1"/>
  <c r="J133" i="1" s="1"/>
  <c r="I134" i="1"/>
  <c r="J134" i="1" s="1"/>
  <c r="I135" i="1"/>
  <c r="J135" i="1" s="1"/>
  <c r="I136" i="1"/>
  <c r="J136" i="1" s="1"/>
  <c r="I137" i="1"/>
  <c r="J137" i="1" s="1"/>
  <c r="I138" i="1"/>
  <c r="J138" i="1" s="1"/>
  <c r="I139" i="1"/>
  <c r="J139" i="1" s="1"/>
  <c r="I140" i="1"/>
  <c r="J140" i="1" s="1"/>
  <c r="I141" i="1"/>
  <c r="J141" i="1" s="1"/>
  <c r="I142" i="1"/>
  <c r="J142" i="1" s="1"/>
  <c r="I143" i="1"/>
  <c r="J143" i="1" s="1"/>
  <c r="I145" i="1"/>
  <c r="J145" i="1" s="1"/>
  <c r="I146" i="1"/>
  <c r="J146" i="1" s="1"/>
  <c r="I147" i="1"/>
  <c r="J147" i="1" s="1"/>
  <c r="I148" i="1"/>
  <c r="J148" i="1" s="1"/>
  <c r="I149" i="1"/>
  <c r="J149" i="1" s="1"/>
  <c r="I150" i="1"/>
  <c r="J150" i="1" s="1"/>
  <c r="I151" i="1"/>
  <c r="J151" i="1" s="1"/>
  <c r="I152" i="1"/>
  <c r="J152" i="1" s="1"/>
  <c r="I153" i="1"/>
  <c r="J153" i="1" s="1"/>
  <c r="I154" i="1"/>
  <c r="J154" i="1" s="1"/>
  <c r="I155" i="1"/>
  <c r="J155" i="1" s="1"/>
  <c r="I156" i="1"/>
  <c r="J156" i="1" s="1"/>
  <c r="I157" i="1"/>
  <c r="J157" i="1" s="1"/>
  <c r="I20" i="1"/>
  <c r="J20" i="1" s="1"/>
  <c r="K20" i="1" s="1"/>
  <c r="K157" i="1" l="1"/>
  <c r="K156" i="1"/>
  <c r="K155" i="1"/>
  <c r="K154" i="1"/>
  <c r="K153" i="1"/>
  <c r="K152" i="1"/>
  <c r="K151" i="1"/>
  <c r="K150" i="1"/>
  <c r="K149" i="1"/>
  <c r="K148" i="1"/>
  <c r="K147" i="1"/>
  <c r="K146" i="1"/>
  <c r="K145" i="1"/>
  <c r="K143" i="1" l="1"/>
  <c r="K21" i="1" l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4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7" i="1"/>
  <c r="K128" i="1"/>
  <c r="K129" i="1"/>
  <c r="K130" i="1"/>
  <c r="K131" i="1"/>
  <c r="K132" i="1"/>
  <c r="K133" i="1"/>
  <c r="K134" i="1"/>
  <c r="K135" i="1"/>
  <c r="K136" i="1"/>
  <c r="K137" i="1"/>
  <c r="K138" i="1"/>
  <c r="K139" i="1"/>
  <c r="K140" i="1"/>
  <c r="K141" i="1"/>
  <c r="K142" i="1"/>
  <c r="J13" i="1" l="1"/>
  <c r="M13" i="1" s="1"/>
  <c r="K63" i="1"/>
  <c r="K65" i="1"/>
  <c r="B13" i="1"/>
  <c r="A2" i="1"/>
  <c r="B14" i="1" l="1"/>
  <c r="B12" i="1"/>
  <c r="E12" i="1" l="1"/>
</calcChain>
</file>

<file path=xl/sharedStrings.xml><?xml version="1.0" encoding="utf-8"?>
<sst xmlns="http://schemas.openxmlformats.org/spreadsheetml/2006/main" count="482" uniqueCount="254">
  <si>
    <t>Item Code</t>
  </si>
  <si>
    <t>Brand</t>
  </si>
  <si>
    <t>Disc.</t>
  </si>
  <si>
    <t>QTY</t>
  </si>
  <si>
    <t xml:space="preserve">Total Delivery </t>
  </si>
  <si>
    <t>Final QTY</t>
  </si>
  <si>
    <t>Items Avaliable</t>
  </si>
  <si>
    <t>Items (OOS)</t>
  </si>
  <si>
    <t>Items Missing</t>
  </si>
  <si>
    <t>رقم الصنف</t>
  </si>
  <si>
    <t>الوصف</t>
  </si>
  <si>
    <t>Disc.
الوصف</t>
  </si>
  <si>
    <t xml:space="preserve">Total </t>
  </si>
  <si>
    <t>Item Code "Enter Value"</t>
  </si>
  <si>
    <t>Qty Avaliable "حالة الصنف"</t>
  </si>
  <si>
    <t>No. of Brands "عدد الأصناف"</t>
  </si>
  <si>
    <t>SOUQ CODE</t>
  </si>
  <si>
    <t>white</t>
  </si>
  <si>
    <t>Deliver 1671343</t>
  </si>
  <si>
    <t>Main Search:</t>
  </si>
  <si>
    <t>T-1656113</t>
  </si>
  <si>
    <t>30/01/2018</t>
  </si>
  <si>
    <t>T-1659089</t>
  </si>
  <si>
    <t>05/02/2018</t>
  </si>
  <si>
    <t>T-1659554</t>
  </si>
  <si>
    <t>05/02/20182</t>
  </si>
  <si>
    <t>T-666758</t>
  </si>
  <si>
    <t>11/02/2018</t>
  </si>
  <si>
    <t>T-1671057</t>
  </si>
  <si>
    <t>27/02/2018</t>
  </si>
  <si>
    <t>T-1674250</t>
  </si>
  <si>
    <t>2724292620132
2724306704926</t>
  </si>
  <si>
    <t>2724568823533
2724323079311</t>
  </si>
  <si>
    <t>2724568820488 "White"
2724568820488 "White"</t>
  </si>
  <si>
    <t>2724450574840 "SEA GREEN"</t>
  </si>
  <si>
    <t>2724293392694
2724290176587</t>
  </si>
  <si>
    <t>2724567954856 "green"</t>
  </si>
  <si>
    <t>26/02/2018</t>
  </si>
  <si>
    <t>11/03/2018</t>
  </si>
  <si>
    <t>12/03/2018</t>
  </si>
  <si>
    <t>T-1677128</t>
  </si>
  <si>
    <t>T-1677127</t>
  </si>
  <si>
    <t>2 damage</t>
  </si>
  <si>
    <t>كود سوق</t>
  </si>
  <si>
    <t>متوفر Avaliable</t>
  </si>
  <si>
    <t>Not Avaliable غير متوفر</t>
  </si>
  <si>
    <t>Missing يوجد نقص</t>
  </si>
  <si>
    <t>Thermometer Digital</t>
  </si>
  <si>
    <t>Hair Dryer
مجفف شعر احترافي</t>
  </si>
  <si>
    <t>Avaliability</t>
  </si>
  <si>
    <t>T-14</t>
  </si>
  <si>
    <t>T-15</t>
  </si>
  <si>
    <t>aaa</t>
  </si>
  <si>
    <t>aaa2</t>
  </si>
  <si>
    <t>aaa3</t>
  </si>
  <si>
    <t>aaa4</t>
  </si>
  <si>
    <t>aaa5</t>
  </si>
  <si>
    <t>aaa6</t>
  </si>
  <si>
    <t>T-1678319</t>
  </si>
  <si>
    <t>T-1682444</t>
  </si>
  <si>
    <t>T-1682445</t>
  </si>
  <si>
    <t>Item Souq Code "Enter Value"</t>
  </si>
  <si>
    <t>Color</t>
  </si>
  <si>
    <t>Power "Watt"</t>
  </si>
  <si>
    <t>Item</t>
  </si>
  <si>
    <t>SOUQ Code</t>
  </si>
  <si>
    <t>item1</t>
  </si>
  <si>
    <t>item 2</t>
  </si>
  <si>
    <t>item3</t>
  </si>
  <si>
    <t>item4</t>
  </si>
  <si>
    <t>item5</t>
  </si>
  <si>
    <t>item6</t>
  </si>
  <si>
    <t>item7</t>
  </si>
  <si>
    <t>item8</t>
  </si>
  <si>
    <t>item9</t>
  </si>
  <si>
    <t>item10</t>
  </si>
  <si>
    <t>item11</t>
  </si>
  <si>
    <t>item12</t>
  </si>
  <si>
    <t>item13</t>
  </si>
  <si>
    <t>item14</t>
  </si>
  <si>
    <t>item15</t>
  </si>
  <si>
    <t>item16</t>
  </si>
  <si>
    <t>item17</t>
  </si>
  <si>
    <t>item18</t>
  </si>
  <si>
    <t>item19</t>
  </si>
  <si>
    <t>item20</t>
  </si>
  <si>
    <t>item21</t>
  </si>
  <si>
    <t>item22</t>
  </si>
  <si>
    <t>item23</t>
  </si>
  <si>
    <t>item24</t>
  </si>
  <si>
    <t>item25</t>
  </si>
  <si>
    <t>item26</t>
  </si>
  <si>
    <t>item27</t>
  </si>
  <si>
    <t>item28</t>
  </si>
  <si>
    <t>item29</t>
  </si>
  <si>
    <t>item30</t>
  </si>
  <si>
    <t>item31</t>
  </si>
  <si>
    <t>item32</t>
  </si>
  <si>
    <t>item33</t>
  </si>
  <si>
    <t>item34</t>
  </si>
  <si>
    <t>item35</t>
  </si>
  <si>
    <t>item36</t>
  </si>
  <si>
    <t>item37</t>
  </si>
  <si>
    <t>item38</t>
  </si>
  <si>
    <t>item39</t>
  </si>
  <si>
    <t>item40</t>
  </si>
  <si>
    <t>item41</t>
  </si>
  <si>
    <t>item42</t>
  </si>
  <si>
    <t>item43</t>
  </si>
  <si>
    <t>item44</t>
  </si>
  <si>
    <t>item45</t>
  </si>
  <si>
    <t>item46</t>
  </si>
  <si>
    <t>item47</t>
  </si>
  <si>
    <t>item48</t>
  </si>
  <si>
    <t>item49</t>
  </si>
  <si>
    <t>item50</t>
  </si>
  <si>
    <t>item51</t>
  </si>
  <si>
    <t>item52</t>
  </si>
  <si>
    <t>item53</t>
  </si>
  <si>
    <t>item54</t>
  </si>
  <si>
    <t>item55</t>
  </si>
  <si>
    <t>item56</t>
  </si>
  <si>
    <t>item57</t>
  </si>
  <si>
    <t>item58</t>
  </si>
  <si>
    <t>item59</t>
  </si>
  <si>
    <t>item60</t>
  </si>
  <si>
    <t>item61</t>
  </si>
  <si>
    <t>item62</t>
  </si>
  <si>
    <t>item63</t>
  </si>
  <si>
    <t>item64</t>
  </si>
  <si>
    <t>item65</t>
  </si>
  <si>
    <t>item66</t>
  </si>
  <si>
    <t>item67</t>
  </si>
  <si>
    <t>item68</t>
  </si>
  <si>
    <t>item69</t>
  </si>
  <si>
    <t>item70</t>
  </si>
  <si>
    <t>item71</t>
  </si>
  <si>
    <t>item72</t>
  </si>
  <si>
    <t>item73</t>
  </si>
  <si>
    <t>item74</t>
  </si>
  <si>
    <t>item75</t>
  </si>
  <si>
    <t>item76</t>
  </si>
  <si>
    <t>item77</t>
  </si>
  <si>
    <t>item78</t>
  </si>
  <si>
    <t>item79</t>
  </si>
  <si>
    <t>item80</t>
  </si>
  <si>
    <t>item81</t>
  </si>
  <si>
    <t>item82</t>
  </si>
  <si>
    <t>item83</t>
  </si>
  <si>
    <t>item84</t>
  </si>
  <si>
    <t>item85</t>
  </si>
  <si>
    <t>item86</t>
  </si>
  <si>
    <t>item87</t>
  </si>
  <si>
    <t>item88</t>
  </si>
  <si>
    <t>item89</t>
  </si>
  <si>
    <t>item90</t>
  </si>
  <si>
    <t>item91</t>
  </si>
  <si>
    <t>item92</t>
  </si>
  <si>
    <t>item93</t>
  </si>
  <si>
    <t>item94</t>
  </si>
  <si>
    <t>item95</t>
  </si>
  <si>
    <t>item96</t>
  </si>
  <si>
    <t>item97</t>
  </si>
  <si>
    <t>item98</t>
  </si>
  <si>
    <t>item99</t>
  </si>
  <si>
    <t>item100</t>
  </si>
  <si>
    <t>item101</t>
  </si>
  <si>
    <t>item102</t>
  </si>
  <si>
    <t>item103</t>
  </si>
  <si>
    <t>item104</t>
  </si>
  <si>
    <t>item105</t>
  </si>
  <si>
    <t>item106</t>
  </si>
  <si>
    <t>item107</t>
  </si>
  <si>
    <t>item108</t>
  </si>
  <si>
    <t>item109</t>
  </si>
  <si>
    <t>item110</t>
  </si>
  <si>
    <t>item111</t>
  </si>
  <si>
    <t>item112</t>
  </si>
  <si>
    <t>item113</t>
  </si>
  <si>
    <t>item114</t>
  </si>
  <si>
    <t>item115</t>
  </si>
  <si>
    <t>item116</t>
  </si>
  <si>
    <t>item117</t>
  </si>
  <si>
    <t>item118</t>
  </si>
  <si>
    <t>item119</t>
  </si>
  <si>
    <t>item120</t>
  </si>
  <si>
    <t>item121</t>
  </si>
  <si>
    <t>item122</t>
  </si>
  <si>
    <t>item123</t>
  </si>
  <si>
    <t>item124</t>
  </si>
  <si>
    <t>item125</t>
  </si>
  <si>
    <t>item126</t>
  </si>
  <si>
    <t>item127</t>
  </si>
  <si>
    <t>item128</t>
  </si>
  <si>
    <t>item129</t>
  </si>
  <si>
    <t>item130</t>
  </si>
  <si>
    <t>item131</t>
  </si>
  <si>
    <t>item132</t>
  </si>
  <si>
    <t>item133</t>
  </si>
  <si>
    <t>item134</t>
  </si>
  <si>
    <t>item135</t>
  </si>
  <si>
    <t>item136</t>
  </si>
  <si>
    <t>item137</t>
  </si>
  <si>
    <t>item138</t>
  </si>
  <si>
    <t>Brand 1</t>
  </si>
  <si>
    <t>Brand 2</t>
  </si>
  <si>
    <t>Brand 3</t>
  </si>
  <si>
    <t>Brand 5</t>
  </si>
  <si>
    <t>Steam Sauna Room 15</t>
  </si>
  <si>
    <t>Steam Sauna Room 16</t>
  </si>
  <si>
    <t>Steam Sauna Room 22</t>
  </si>
  <si>
    <t>Thermometer Digital 1</t>
  </si>
  <si>
    <t>Thermometer Digital 2</t>
  </si>
  <si>
    <t>Thermometer Digital 3</t>
  </si>
  <si>
    <t>Thermometer Digital 4</t>
  </si>
  <si>
    <t>Thermometer Digital 5</t>
  </si>
  <si>
    <t>Thermometer Digital 6</t>
  </si>
  <si>
    <t>Thermometer Digital 7</t>
  </si>
  <si>
    <t>Thermometer Digital 8</t>
  </si>
  <si>
    <t>Thermometer Digital 9</t>
  </si>
  <si>
    <t>Thermometer Digital 10</t>
  </si>
  <si>
    <t>Thermometer Digital 11</t>
  </si>
  <si>
    <t>Thermometer Digital 12</t>
  </si>
  <si>
    <t>Thermometer Digital 13</t>
  </si>
  <si>
    <t>Steam Sauna Room 3</t>
  </si>
  <si>
    <t>Steam Sauna Room 2</t>
  </si>
  <si>
    <t>Steam Sauna Room 1</t>
  </si>
  <si>
    <t>Steam Sauna Room 4</t>
  </si>
  <si>
    <t>Steam Sauna Room 5</t>
  </si>
  <si>
    <t>Steam Sauna Room 6</t>
  </si>
  <si>
    <t>Steam Sauna Room 7</t>
  </si>
  <si>
    <t>Steam Sauna Room 8</t>
  </si>
  <si>
    <t>Steam Sauna Room 9</t>
  </si>
  <si>
    <t>Steam Sauna Room 10</t>
  </si>
  <si>
    <t>Steam Sauna Room 11</t>
  </si>
  <si>
    <t>Steam Sauna Room 12</t>
  </si>
  <si>
    <t>Steam Sauna Room 13</t>
  </si>
  <si>
    <t>Steam Sauna Room 14</t>
  </si>
  <si>
    <t>Steam Sauna Room 17</t>
  </si>
  <si>
    <t>Steam Sauna Room 18</t>
  </si>
  <si>
    <t>Steam Sauna Room 19</t>
  </si>
  <si>
    <t>Steam Sauna Room 20</t>
  </si>
  <si>
    <t>Steam Sauna Room 21</t>
  </si>
  <si>
    <t>Steam Sauna Room 23</t>
  </si>
  <si>
    <t>Steam Sauna Room 24</t>
  </si>
  <si>
    <t>Steam Sauna Room 25</t>
  </si>
  <si>
    <t>Steam Sauna Room 26</t>
  </si>
  <si>
    <t>Steam Sauna Room 27</t>
  </si>
  <si>
    <t>Steam Sauna Room 28</t>
  </si>
  <si>
    <t>Steam Sauna Room 29</t>
  </si>
  <si>
    <t>Steam Sauna Room 30</t>
  </si>
  <si>
    <t>Steam Sauna Room 31</t>
  </si>
  <si>
    <t>Steam Sauna Room 32</t>
  </si>
  <si>
    <t>brand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</si>
</sst>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Times New Roman"/>
      <family val="1"/>
    </font>
    <font>
      <b/>
      <sz val="12"/>
      <color rgb="FF0070C0"/>
      <name val="Arial"/>
      <family val="2"/>
    </font>
    <font>
      <b/>
      <sz val="12"/>
      <color rgb="FFFF0000"/>
      <name val="Arial"/>
      <family val="2"/>
    </font>
    <font>
      <b/>
      <sz val="12"/>
      <color rgb="FFFF0000"/>
      <name val="Calibri"/>
      <family val="2"/>
      <scheme val="minor"/>
    </font>
    <font>
      <b/>
      <sz val="10"/>
      <color theme="1"/>
      <name val="Times New Roman"/>
      <family val="1"/>
    </font>
    <font>
      <sz val="10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Calibri"/>
      <family val="2"/>
      <scheme val="minor"/>
    </font>
    <font>
      <b/>
      <sz val="14"/>
      <color rgb="FFFFFF00"/>
      <name val="Calibri"/>
      <family val="2"/>
      <scheme val="minor"/>
    </font>
    <font>
      <b/>
      <sz val="10"/>
      <color theme="1"/>
      <name val="Times New Roman"/>
      <family val="1"/>
    </font>
    <font>
      <sz val="10"/>
      <color theme="1"/>
      <name val="Calibri"/>
      <family val="2"/>
      <scheme val="minor"/>
    </font>
    <font>
      <b/>
      <sz val="10"/>
      <color theme="1"/>
      <name val="Times New Roman"/>
    </font>
    <font>
      <sz val="10"/>
      <color theme="1"/>
      <name val="Calibri"/>
      <scheme val="minor"/>
    </font>
    <font>
      <b/>
      <sz val="16"/>
      <color theme="1"/>
      <name val="Calibri"/>
      <family val="2"/>
      <scheme val="minor"/>
    </font>
    <font>
      <sz val="10"/>
      <color rgb="FFFF0000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99FF3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rgb="FFCBF4B2"/>
        <bgColor indexed="64"/>
      </patternFill>
    </fill>
    <fill>
      <patternFill patternType="solid">
        <fgColor rgb="FFCE74F2"/>
        <bgColor indexed="64"/>
      </patternFill>
    </fill>
    <fill>
      <patternFill patternType="solid">
        <fgColor rgb="FF00206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wrapText="1"/>
    </xf>
    <xf numFmtId="0" fontId="5" fillId="0" borderId="0" xfId="0" applyFont="1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5" xfId="0" applyFont="1" applyFill="1" applyBorder="1" applyAlignment="1" applyProtection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1" fontId="3" fillId="0" borderId="4" xfId="0" applyNumberFormat="1" applyFont="1" applyBorder="1" applyAlignment="1">
      <alignment horizontal="center" vertical="center"/>
    </xf>
    <xf numFmtId="1" fontId="11" fillId="0" borderId="4" xfId="0" applyNumberFormat="1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5" borderId="0" xfId="0" applyFont="1" applyFill="1" applyAlignment="1">
      <alignment horizontal="center" vertical="center"/>
    </xf>
    <xf numFmtId="0" fontId="13" fillId="0" borderId="0" xfId="0" applyFont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1" fontId="11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11" borderId="5" xfId="0" applyFont="1" applyFill="1" applyBorder="1" applyAlignment="1" applyProtection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14" fontId="2" fillId="0" borderId="5" xfId="0" applyNumberFormat="1" applyFont="1" applyFill="1" applyBorder="1" applyAlignment="1" applyProtection="1">
      <alignment horizontal="center" vertical="center" wrapText="1"/>
    </xf>
    <xf numFmtId="14" fontId="2" fillId="0" borderId="7" xfId="0" applyNumberFormat="1" applyFont="1" applyFill="1" applyBorder="1" applyAlignment="1" applyProtection="1">
      <alignment horizontal="center" vertical="center" wrapText="1"/>
    </xf>
    <xf numFmtId="1" fontId="3" fillId="0" borderId="4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1" fontId="14" fillId="13" borderId="1" xfId="0" applyNumberFormat="1" applyFont="1" applyFill="1" applyBorder="1" applyAlignment="1">
      <alignment horizontal="center" vertical="center"/>
    </xf>
    <xf numFmtId="1" fontId="14" fillId="13" borderId="4" xfId="0" applyNumberFormat="1" applyFont="1" applyFill="1" applyBorder="1" applyAlignment="1">
      <alignment horizontal="center" vertical="center"/>
    </xf>
    <xf numFmtId="1" fontId="14" fillId="0" borderId="4" xfId="0" applyNumberFormat="1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1" fontId="14" fillId="6" borderId="4" xfId="0" applyNumberFormat="1" applyFont="1" applyFill="1" applyBorder="1" applyAlignment="1">
      <alignment horizontal="center" vertical="center"/>
    </xf>
    <xf numFmtId="0" fontId="18" fillId="0" borderId="4" xfId="0" applyFont="1" applyBorder="1" applyAlignment="1">
      <alignment horizontal="left" vertical="center" wrapText="1"/>
    </xf>
    <xf numFmtId="1" fontId="19" fillId="0" borderId="4" xfId="0" applyNumberFormat="1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14" fontId="9" fillId="0" borderId="1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1" xfId="0" applyNumberFormat="1" applyFont="1" applyBorder="1" applyAlignment="1">
      <alignment horizontal="center" vertical="center"/>
    </xf>
    <xf numFmtId="0" fontId="17" fillId="0" borderId="11" xfId="0" applyNumberFormat="1" applyFont="1" applyBorder="1" applyAlignment="1">
      <alignment horizontal="center" vertical="center"/>
    </xf>
    <xf numFmtId="0" fontId="19" fillId="0" borderId="11" xfId="0" applyNumberFormat="1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0" fillId="0" borderId="13" xfId="0" applyNumberFormat="1" applyFont="1" applyBorder="1" applyAlignment="1">
      <alignment horizontal="center" vertical="center"/>
    </xf>
    <xf numFmtId="0" fontId="6" fillId="0" borderId="13" xfId="0" applyFont="1" applyBorder="1" applyAlignment="1">
      <alignment horizontal="left" vertical="center"/>
    </xf>
    <xf numFmtId="0" fontId="21" fillId="0" borderId="0" xfId="0" applyFont="1"/>
    <xf numFmtId="14" fontId="4" fillId="2" borderId="7" xfId="0" applyNumberFormat="1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9" fillId="3" borderId="13" xfId="0" applyFont="1" applyFill="1" applyBorder="1" applyAlignment="1">
      <alignment horizontal="left" vertical="center"/>
    </xf>
    <xf numFmtId="0" fontId="9" fillId="4" borderId="13" xfId="0" applyFont="1" applyFill="1" applyBorder="1" applyAlignment="1">
      <alignment horizontal="left" vertical="center"/>
    </xf>
    <xf numFmtId="0" fontId="9" fillId="14" borderId="7" xfId="0" applyFont="1" applyFill="1" applyBorder="1" applyAlignment="1">
      <alignment horizontal="left" vertical="center"/>
    </xf>
    <xf numFmtId="0" fontId="9" fillId="3" borderId="13" xfId="0" applyFont="1" applyFill="1" applyBorder="1" applyAlignment="1">
      <alignment horizontal="right" vertical="center"/>
    </xf>
    <xf numFmtId="0" fontId="9" fillId="4" borderId="13" xfId="0" applyFont="1" applyFill="1" applyBorder="1" applyAlignment="1">
      <alignment horizontal="right" vertical="center"/>
    </xf>
    <xf numFmtId="0" fontId="9" fillId="14" borderId="13" xfId="0" applyFont="1" applyFill="1" applyBorder="1" applyAlignment="1">
      <alignment horizontal="right" vertical="center"/>
    </xf>
    <xf numFmtId="0" fontId="9" fillId="7" borderId="13" xfId="0" applyFont="1" applyFill="1" applyBorder="1" applyAlignment="1">
      <alignment horizontal="right" vertical="center"/>
    </xf>
    <xf numFmtId="0" fontId="9" fillId="9" borderId="13" xfId="0" applyFont="1" applyFill="1" applyBorder="1" applyAlignment="1">
      <alignment horizontal="right" vertical="center"/>
    </xf>
    <xf numFmtId="0" fontId="9" fillId="6" borderId="7" xfId="0" applyFont="1" applyFill="1" applyBorder="1" applyAlignment="1">
      <alignment horizontal="right" vertical="center"/>
    </xf>
    <xf numFmtId="0" fontId="9" fillId="7" borderId="13" xfId="0" applyFont="1" applyFill="1" applyBorder="1" applyAlignment="1">
      <alignment horizontal="left" vertical="center"/>
    </xf>
    <xf numFmtId="0" fontId="9" fillId="9" borderId="13" xfId="0" applyFont="1" applyFill="1" applyBorder="1" applyAlignment="1">
      <alignment horizontal="left" vertical="center"/>
    </xf>
    <xf numFmtId="0" fontId="9" fillId="6" borderId="7" xfId="0" applyFont="1" applyFill="1" applyBorder="1" applyAlignment="1">
      <alignment horizontal="left" vertical="center"/>
    </xf>
    <xf numFmtId="0" fontId="4" fillId="12" borderId="13" xfId="0" applyFont="1" applyFill="1" applyBorder="1" applyAlignment="1">
      <alignment horizontal="left" vertical="center"/>
    </xf>
    <xf numFmtId="0" fontId="4" fillId="15" borderId="19" xfId="0" applyFont="1" applyFill="1" applyBorder="1" applyAlignment="1">
      <alignment horizontal="left" vertical="center"/>
    </xf>
    <xf numFmtId="0" fontId="4" fillId="15" borderId="27" xfId="0" applyFont="1" applyFill="1" applyBorder="1" applyAlignment="1">
      <alignment horizontal="left" vertical="center"/>
    </xf>
    <xf numFmtId="0" fontId="4" fillId="15" borderId="22" xfId="0" applyFont="1" applyFill="1" applyBorder="1" applyAlignment="1">
      <alignment horizontal="left" vertical="center"/>
    </xf>
    <xf numFmtId="1" fontId="7" fillId="15" borderId="9" xfId="0" applyNumberFormat="1" applyFont="1" applyFill="1" applyBorder="1" applyAlignment="1" applyProtection="1">
      <alignment horizontal="center" vertical="center"/>
      <protection locked="0"/>
    </xf>
    <xf numFmtId="1" fontId="7" fillId="15" borderId="10" xfId="0" applyNumberFormat="1" applyFont="1" applyFill="1" applyBorder="1" applyAlignment="1" applyProtection="1">
      <alignment horizontal="center" vertical="center"/>
      <protection locked="0"/>
    </xf>
    <xf numFmtId="0" fontId="9" fillId="15" borderId="19" xfId="0" applyFont="1" applyFill="1" applyBorder="1" applyAlignment="1">
      <alignment horizontal="left" vertical="center"/>
    </xf>
    <xf numFmtId="0" fontId="9" fillId="15" borderId="27" xfId="0" applyFont="1" applyFill="1" applyBorder="1" applyAlignment="1">
      <alignment horizontal="left" vertical="center"/>
    </xf>
    <xf numFmtId="0" fontId="9" fillId="15" borderId="22" xfId="0" applyFont="1" applyFill="1" applyBorder="1" applyAlignment="1">
      <alignment horizontal="left" vertical="center"/>
    </xf>
    <xf numFmtId="0" fontId="0" fillId="15" borderId="21" xfId="0" applyNumberFormat="1" applyFont="1" applyFill="1" applyBorder="1" applyAlignment="1" applyProtection="1">
      <alignment horizontal="center" vertical="center"/>
    </xf>
    <xf numFmtId="0" fontId="0" fillId="15" borderId="27" xfId="0" applyNumberFormat="1" applyFont="1" applyFill="1" applyBorder="1" applyAlignment="1" applyProtection="1">
      <alignment horizontal="center" vertical="center"/>
    </xf>
    <xf numFmtId="0" fontId="8" fillId="15" borderId="20" xfId="0" applyNumberFormat="1" applyFont="1" applyFill="1" applyBorder="1" applyAlignment="1" applyProtection="1">
      <alignment horizontal="center" vertical="center"/>
    </xf>
    <xf numFmtId="0" fontId="1" fillId="0" borderId="19" xfId="0" applyFont="1" applyBorder="1" applyAlignment="1">
      <alignment horizontal="right" vertical="center"/>
    </xf>
    <xf numFmtId="0" fontId="1" fillId="0" borderId="22" xfId="0" applyFont="1" applyBorder="1" applyAlignment="1">
      <alignment horizontal="right" vertical="center"/>
    </xf>
    <xf numFmtId="1" fontId="15" fillId="17" borderId="8" xfId="0" applyNumberFormat="1" applyFont="1" applyFill="1" applyBorder="1" applyAlignment="1">
      <alignment horizontal="center" vertical="center"/>
    </xf>
    <xf numFmtId="1" fontId="15" fillId="17" borderId="9" xfId="0" applyNumberFormat="1" applyFont="1" applyFill="1" applyBorder="1" applyAlignment="1">
      <alignment horizontal="center" vertical="center"/>
    </xf>
    <xf numFmtId="1" fontId="15" fillId="17" borderId="10" xfId="0" applyNumberFormat="1" applyFont="1" applyFill="1" applyBorder="1" applyAlignment="1">
      <alignment horizontal="center" vertical="center"/>
    </xf>
    <xf numFmtId="0" fontId="20" fillId="10" borderId="12" xfId="0" applyFont="1" applyFill="1" applyBorder="1" applyAlignment="1">
      <alignment horizontal="center" vertical="center" wrapText="1"/>
    </xf>
    <xf numFmtId="0" fontId="20" fillId="10" borderId="5" xfId="0" applyFont="1" applyFill="1" applyBorder="1" applyAlignment="1">
      <alignment horizontal="center" vertical="center" wrapText="1"/>
    </xf>
    <xf numFmtId="0" fontId="20" fillId="10" borderId="7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/>
    </xf>
    <xf numFmtId="0" fontId="0" fillId="4" borderId="9" xfId="0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/>
    </xf>
    <xf numFmtId="0" fontId="4" fillId="7" borderId="9" xfId="0" applyFont="1" applyFill="1" applyBorder="1" applyAlignment="1">
      <alignment horizontal="center" vertical="center"/>
    </xf>
    <xf numFmtId="0" fontId="4" fillId="9" borderId="9" xfId="0" applyFont="1" applyFill="1" applyBorder="1" applyAlignment="1">
      <alignment horizontal="center" vertical="center"/>
    </xf>
    <xf numFmtId="0" fontId="4" fillId="6" borderId="28" xfId="0" applyFont="1" applyFill="1" applyBorder="1" applyAlignment="1">
      <alignment horizontal="center" vertical="center"/>
    </xf>
    <xf numFmtId="1" fontId="0" fillId="14" borderId="28" xfId="0" applyNumberFormat="1" applyFont="1" applyFill="1" applyBorder="1" applyAlignment="1">
      <alignment horizontal="center" vertical="center"/>
    </xf>
    <xf numFmtId="1" fontId="1" fillId="14" borderId="28" xfId="0" applyNumberFormat="1" applyFont="1" applyFill="1" applyBorder="1" applyAlignment="1">
      <alignment horizontal="center" vertical="center"/>
    </xf>
    <xf numFmtId="0" fontId="9" fillId="8" borderId="23" xfId="0" applyFont="1" applyFill="1" applyBorder="1" applyAlignment="1">
      <alignment horizontal="left" vertical="center"/>
    </xf>
    <xf numFmtId="0" fontId="9" fillId="8" borderId="26" xfId="0" applyFont="1" applyFill="1" applyBorder="1" applyAlignment="1">
      <alignment horizontal="left" vertical="center"/>
    </xf>
    <xf numFmtId="0" fontId="9" fillId="8" borderId="18" xfId="0" applyFont="1" applyFill="1" applyBorder="1" applyAlignment="1">
      <alignment horizontal="left" vertical="center"/>
    </xf>
    <xf numFmtId="0" fontId="1" fillId="15" borderId="19" xfId="0" applyFont="1" applyFill="1" applyBorder="1" applyAlignment="1">
      <alignment horizontal="right" vertical="center"/>
    </xf>
    <xf numFmtId="0" fontId="1" fillId="15" borderId="22" xfId="0" applyFont="1" applyFill="1" applyBorder="1" applyAlignment="1">
      <alignment horizontal="right" vertical="center"/>
    </xf>
    <xf numFmtId="1" fontId="7" fillId="3" borderId="8" xfId="0" applyNumberFormat="1" applyFont="1" applyFill="1" applyBorder="1" applyAlignment="1" applyProtection="1">
      <alignment horizontal="center" vertical="center"/>
      <protection locked="0"/>
    </xf>
    <xf numFmtId="1" fontId="7" fillId="3" borderId="9" xfId="0" applyNumberFormat="1" applyFont="1" applyFill="1" applyBorder="1" applyAlignment="1" applyProtection="1">
      <alignment horizontal="center" vertical="center"/>
      <protection locked="0"/>
    </xf>
    <xf numFmtId="1" fontId="7" fillId="3" borderId="10" xfId="0" applyNumberFormat="1" applyFont="1" applyFill="1" applyBorder="1" applyAlignment="1" applyProtection="1">
      <alignment horizontal="center" vertical="center"/>
      <protection locked="0"/>
    </xf>
    <xf numFmtId="0" fontId="4" fillId="16" borderId="19" xfId="0" applyFont="1" applyFill="1" applyBorder="1" applyAlignment="1">
      <alignment horizontal="center" vertical="center" wrapText="1"/>
    </xf>
    <xf numFmtId="0" fontId="4" fillId="16" borderId="27" xfId="0" applyFont="1" applyFill="1" applyBorder="1" applyAlignment="1">
      <alignment horizontal="center" vertical="center" wrapText="1"/>
    </xf>
    <xf numFmtId="0" fontId="4" fillId="16" borderId="22" xfId="0" applyFont="1" applyFill="1" applyBorder="1" applyAlignment="1">
      <alignment horizontal="center" vertical="center"/>
    </xf>
    <xf numFmtId="0" fontId="4" fillId="8" borderId="25" xfId="0" applyFont="1" applyFill="1" applyBorder="1" applyAlignment="1">
      <alignment horizontal="center" vertical="center"/>
    </xf>
    <xf numFmtId="0" fontId="4" fillId="8" borderId="26" xfId="0" applyFont="1" applyFill="1" applyBorder="1" applyAlignment="1">
      <alignment horizontal="center" vertical="center"/>
    </xf>
    <xf numFmtId="0" fontId="4" fillId="8" borderId="18" xfId="0" applyFont="1" applyFill="1" applyBorder="1" applyAlignment="1">
      <alignment horizontal="center" vertical="center"/>
    </xf>
    <xf numFmtId="0" fontId="0" fillId="15" borderId="19" xfId="0" applyNumberFormat="1" applyFont="1" applyFill="1" applyBorder="1" applyAlignment="1" applyProtection="1">
      <alignment horizontal="center" vertical="center"/>
    </xf>
    <xf numFmtId="0" fontId="8" fillId="15" borderId="22" xfId="0" applyNumberFormat="1" applyFont="1" applyFill="1" applyBorder="1" applyAlignment="1" applyProtection="1">
      <alignment horizontal="center" vertical="center"/>
    </xf>
    <xf numFmtId="0" fontId="4" fillId="3" borderId="19" xfId="0" applyFont="1" applyFill="1" applyBorder="1" applyAlignment="1">
      <alignment horizontal="left" vertical="center"/>
    </xf>
    <xf numFmtId="0" fontId="4" fillId="3" borderId="27" xfId="0" applyFont="1" applyFill="1" applyBorder="1" applyAlignment="1">
      <alignment horizontal="left" vertical="center"/>
    </xf>
    <xf numFmtId="0" fontId="4" fillId="3" borderId="20" xfId="0" applyFont="1" applyFill="1" applyBorder="1" applyAlignment="1">
      <alignment horizontal="left" vertical="center"/>
    </xf>
    <xf numFmtId="0" fontId="9" fillId="15" borderId="23" xfId="0" applyFont="1" applyFill="1" applyBorder="1" applyAlignment="1">
      <alignment horizontal="left" vertical="center"/>
    </xf>
    <xf numFmtId="0" fontId="9" fillId="15" borderId="26" xfId="0" applyFont="1" applyFill="1" applyBorder="1" applyAlignment="1">
      <alignment horizontal="left" vertical="center"/>
    </xf>
    <xf numFmtId="0" fontId="9" fillId="15" borderId="24" xfId="0" applyFont="1" applyFill="1" applyBorder="1" applyAlignment="1">
      <alignment horizontal="left" vertical="center"/>
    </xf>
    <xf numFmtId="0" fontId="9" fillId="16" borderId="19" xfId="0" applyFont="1" applyFill="1" applyBorder="1" applyAlignment="1">
      <alignment horizontal="left" vertical="center"/>
    </xf>
    <xf numFmtId="0" fontId="9" fillId="16" borderId="27" xfId="0" applyFont="1" applyFill="1" applyBorder="1" applyAlignment="1">
      <alignment horizontal="left" vertical="center"/>
    </xf>
    <xf numFmtId="0" fontId="9" fillId="16" borderId="22" xfId="0" applyFont="1" applyFill="1" applyBorder="1" applyAlignment="1">
      <alignment horizontal="left" vertical="center"/>
    </xf>
    <xf numFmtId="0" fontId="20" fillId="10" borderId="14" xfId="0" applyFont="1" applyFill="1" applyBorder="1" applyAlignment="1">
      <alignment horizontal="center" vertical="center" wrapText="1"/>
    </xf>
    <xf numFmtId="0" fontId="20" fillId="10" borderId="17" xfId="0" applyFont="1" applyFill="1" applyBorder="1" applyAlignment="1">
      <alignment horizontal="center" vertical="center" wrapText="1"/>
    </xf>
    <xf numFmtId="0" fontId="20" fillId="10" borderId="15" xfId="0" applyFont="1" applyFill="1" applyBorder="1" applyAlignment="1">
      <alignment horizontal="center" vertical="center" wrapText="1"/>
    </xf>
    <xf numFmtId="0" fontId="20" fillId="10" borderId="16" xfId="0" applyFont="1" applyFill="1" applyBorder="1" applyAlignment="1">
      <alignment horizontal="center" vertical="center" wrapText="1"/>
    </xf>
  </cellXfs>
  <cellStyles count="1">
    <cellStyle name="Normal" xfId="0" builtinId="0"/>
  </cellStyles>
  <dxfs count="67">
    <dxf>
      <font>
        <strike val="0"/>
        <outline val="0"/>
        <shadow val="0"/>
        <u val="none"/>
        <vertAlign val="baseline"/>
        <sz val="10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0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0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0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 style="medium">
          <color indexed="64"/>
        </horizontal>
      </border>
    </dxf>
    <dxf>
      <font>
        <strike val="0"/>
        <outline val="0"/>
        <shadow val="0"/>
        <u val="none"/>
        <vertAlign val="baseline"/>
        <sz val="10"/>
      </font>
      <numFmt numFmtId="0" formatCode="General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0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strike val="0"/>
        <outline val="0"/>
        <shadow val="0"/>
        <u val="none"/>
        <vertAlign val="baseline"/>
        <sz val="10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0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0"/>
        <name val="Times New Roman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0"/>
        <name val="Times New Roman"/>
        <scheme val="none"/>
      </font>
      <alignment horizontal="left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 style="medium">
          <color indexed="64"/>
        </horizontal>
      </border>
    </dxf>
    <dxf>
      <border outline="0">
        <top style="medium">
          <color indexed="64"/>
        </top>
      </border>
    </dxf>
    <dxf>
      <font>
        <strike val="0"/>
        <outline val="0"/>
        <shadow val="0"/>
        <u val="none"/>
        <vertAlign val="baseline"/>
        <sz val="10"/>
      </font>
      <alignment horizontal="center" vertical="center" textRotation="0" wrapText="0" indent="0" justifyLastLine="0" shrinkToFit="0" readingOrder="0"/>
    </dxf>
    <dxf>
      <border outline="0"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  <protection locked="1" hidden="0"/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9" tint="0.59996337778862885"/>
        </patternFill>
      </fill>
    </dxf>
    <dxf>
      <font>
        <b/>
        <i val="0"/>
        <u val="double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theme="2"/>
        </patternFill>
      </fill>
    </dxf>
    <dxf>
      <font>
        <b/>
        <i val="0"/>
        <color rgb="FF0070C0"/>
      </font>
      <fill>
        <patternFill>
          <bgColor rgb="FFFFFFCC"/>
        </patternFill>
      </fill>
    </dxf>
    <dxf>
      <font>
        <b/>
        <i val="0"/>
        <u val="none"/>
        <color rgb="FFFF0000"/>
      </font>
      <fill>
        <patternFill>
          <bgColor rgb="FFFFFF00"/>
        </patternFill>
      </fill>
    </dxf>
    <dxf>
      <fill>
        <patternFill>
          <bgColor rgb="FFFF99CC"/>
        </patternFill>
      </fill>
    </dxf>
    <dxf>
      <fill>
        <patternFill>
          <bgColor rgb="FF99FF99"/>
        </patternFill>
      </fill>
    </dxf>
    <dxf>
      <fill>
        <patternFill>
          <bgColor rgb="FF99FF99"/>
        </patternFill>
      </fill>
    </dxf>
    <dxf>
      <fill>
        <patternFill>
          <bgColor rgb="FFFF99CC"/>
        </patternFill>
      </fill>
    </dxf>
    <dxf>
      <font>
        <b/>
        <i val="0"/>
        <u val="double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theme="2"/>
        </patternFill>
      </fill>
    </dxf>
    <dxf>
      <font>
        <b/>
        <i val="0"/>
        <color rgb="FF0070C0"/>
      </font>
      <fill>
        <patternFill>
          <bgColor rgb="FFFFFFCC"/>
        </patternFill>
      </fill>
    </dxf>
    <dxf>
      <fill>
        <patternFill>
          <bgColor rgb="FFFFFF00"/>
        </patternFill>
      </fill>
    </dxf>
    <dxf>
      <font>
        <b/>
        <i val="0"/>
        <color rgb="FFFF0000"/>
      </font>
      <fill>
        <patternFill>
          <bgColor theme="2"/>
        </patternFill>
      </fill>
    </dxf>
    <dxf>
      <font>
        <b/>
        <i val="0"/>
        <color rgb="FF0070C0"/>
      </font>
      <fill>
        <patternFill>
          <bgColor rgb="FFFFFFCC"/>
        </patternFill>
      </fill>
    </dxf>
    <dxf>
      <fill>
        <patternFill>
          <bgColor rgb="FFFFFF00"/>
        </patternFill>
      </fill>
    </dxf>
    <dxf>
      <font>
        <b/>
        <i val="0"/>
        <color rgb="FFFF0000"/>
      </font>
      <fill>
        <patternFill>
          <bgColor theme="2"/>
        </patternFill>
      </fill>
    </dxf>
    <dxf>
      <font>
        <b/>
        <i val="0"/>
        <color rgb="FF0070C0"/>
      </font>
      <fill>
        <patternFill>
          <bgColor rgb="FFFFFFCC"/>
        </patternFill>
      </fill>
    </dxf>
    <dxf>
      <fill>
        <patternFill>
          <bgColor rgb="FFFFFF00"/>
        </patternFill>
      </fill>
    </dxf>
    <dxf>
      <font>
        <b/>
        <i val="0"/>
        <color rgb="FFFFFF00"/>
      </font>
      <fill>
        <patternFill>
          <bgColor rgb="FF002060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9" tint="0.59996337778862885"/>
        </patternFill>
      </fill>
    </dxf>
    <dxf>
      <font>
        <b/>
        <i val="0"/>
        <u val="double"/>
        <color rgb="FFFF0000"/>
      </font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FF9900"/>
      <color rgb="FF99FF33"/>
      <color rgb="FFCBF4B2"/>
      <color rgb="FFCE74F2"/>
      <color rgb="FFFF9999"/>
      <color rgb="FF00CCFF"/>
      <color rgb="FF6699FF"/>
      <color rgb="FFFF99CC"/>
      <color rgb="FF99FF99"/>
      <color rgb="FFA5002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1024467</xdr:colOff>
      <xdr:row>0</xdr:row>
      <xdr:rowOff>50800</xdr:rowOff>
    </xdr:from>
    <xdr:to>
      <xdr:col>11</xdr:col>
      <xdr:colOff>240453</xdr:colOff>
      <xdr:row>1</xdr:row>
      <xdr:rowOff>124053</xdr:rowOff>
    </xdr:to>
    <xdr:sp macro="" textlink="">
      <xdr:nvSpPr>
        <xdr:cNvPr id="2" name="Rounded Rectang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/>
        </xdr:cNvSpPr>
      </xdr:nvSpPr>
      <xdr:spPr>
        <a:xfrm>
          <a:off x="3158067" y="50800"/>
          <a:ext cx="9693486" cy="273278"/>
        </a:xfrm>
        <a:prstGeom prst="roundRect">
          <a:avLst/>
        </a:prstGeom>
      </xdr:spPr>
      <xdr:style>
        <a:lnRef idx="0">
          <a:schemeClr val="accent4"/>
        </a:lnRef>
        <a:fillRef idx="3">
          <a:schemeClr val="accent4"/>
        </a:fillRef>
        <a:effectRef idx="3">
          <a:schemeClr val="accent4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/>
          <a:r>
            <a:rPr lang="en-US" sz="1300" b="1"/>
            <a:t> Search Bar</a:t>
          </a:r>
        </a:p>
      </xdr:txBody>
    </xdr:sp>
    <xdr:clientData/>
  </xdr:twoCellAnchor>
</xdr:wsDr>
</file>

<file path=xl/tables/table1.xml><?xml version="1.0" encoding="utf-8"?>
<table xmlns="http://schemas.openxmlformats.org/spreadsheetml/2006/main" id="1" name="Table1" displayName="Table1" ref="A19:AM157" totalsRowShown="0" headerRowDxfId="42" dataDxfId="40" headerRowBorderDxfId="41" tableBorderDxfId="39">
  <autoFilter ref="A19:AM157"/>
  <tableColumns count="39">
    <tableColumn id="1" name="Item" dataDxfId="38"/>
    <tableColumn id="2" name="Brand" dataDxfId="37"/>
    <tableColumn id="3" name="Disc._x000a_الوصف" dataDxfId="36"/>
    <tableColumn id="4" name="Item Code" dataDxfId="35"/>
    <tableColumn id="18" name="SOUQ Code" dataDxfId="34"/>
    <tableColumn id="5" name="Power &quot;Watt&quot;" dataDxfId="33"/>
    <tableColumn id="6" name="Color" dataDxfId="32"/>
    <tableColumn id="7" name="QTY" dataDxfId="31"/>
    <tableColumn id="8" name="Total Delivery " dataDxfId="30">
      <calculatedColumnFormula>SUM(L20+N20+P20+R20+T20+V20+X20+Z20+AB20+AD20+AF20+AH20+AJ20+AL20)</calculatedColumnFormula>
    </tableColumn>
    <tableColumn id="9" name="Final QTY" dataDxfId="29">
      <calculatedColumnFormula>SUM(H20-I20)</calculatedColumnFormula>
    </tableColumn>
    <tableColumn id="32" name="Avaliability" dataDxfId="28">
      <calculatedColumnFormula>IF(J20&gt;1, "Avaliable متوفر", IF(J20=0, "Not Avaliable غير متوفر", IF(J20&lt;0, "Missing يوجد نقص", "Poor")))</calculatedColumnFormula>
    </tableColumn>
    <tableColumn id="11" name="T-1656113" dataDxfId="27"/>
    <tableColumn id="12" name="30/01/2018" dataDxfId="26"/>
    <tableColumn id="13" name="T-1659089" dataDxfId="25"/>
    <tableColumn id="14" name="05/02/2018" dataDxfId="24"/>
    <tableColumn id="15" name="T-1659554" dataDxfId="23"/>
    <tableColumn id="16" name="05/02/20182" dataDxfId="22"/>
    <tableColumn id="17" name="T-666758" dataDxfId="21"/>
    <tableColumn id="19" name="11/02/2018" dataDxfId="20"/>
    <tableColumn id="20" name="T-1671057" dataDxfId="19"/>
    <tableColumn id="21" name="27/02/2018" dataDxfId="18"/>
    <tableColumn id="10" name="T-1674250" dataDxfId="17"/>
    <tableColumn id="22" name="26/02/2018" dataDxfId="16"/>
    <tableColumn id="23" name="Deliver 1671343" dataDxfId="15"/>
    <tableColumn id="24" name="11/03/2018" dataDxfId="14"/>
    <tableColumn id="25" name="T-1677127" dataDxfId="13"/>
    <tableColumn id="26" name="12/03/2018" dataDxfId="12"/>
    <tableColumn id="27" name="T-1677128" dataDxfId="11"/>
    <tableColumn id="28" name="aaa" dataDxfId="10"/>
    <tableColumn id="39" name="T-1678319" dataDxfId="9"/>
    <tableColumn id="38" name="aaa2" dataDxfId="8"/>
    <tableColumn id="37" name="T-1682444" dataDxfId="7"/>
    <tableColumn id="36" name="aaa3" dataDxfId="6"/>
    <tableColumn id="35" name="T-1682445" dataDxfId="5"/>
    <tableColumn id="34" name="aaa4" dataDxfId="4"/>
    <tableColumn id="33" name="T-14" dataDxfId="3"/>
    <tableColumn id="31" name="aaa5" dataDxfId="2"/>
    <tableColumn id="29" name="T-15" dataDxfId="1"/>
    <tableColumn id="30" name="aaa6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AM157"/>
  <sheetViews>
    <sheetView showGridLines="0" tabSelected="1" zoomScale="80" zoomScaleNormal="80" workbookViewId="0">
      <pane xSplit="1" topLeftCell="B1" activePane="topRight" state="frozen"/>
      <selection pane="topRight" activeCell="B5" sqref="B5"/>
    </sheetView>
  </sheetViews>
  <sheetFormatPr defaultColWidth="8.88671875" defaultRowHeight="13.8" x14ac:dyDescent="0.3"/>
  <cols>
    <col min="1" max="1" width="15.88671875" style="2" customWidth="1"/>
    <col min="2" max="2" width="11.6640625" style="2" customWidth="1"/>
    <col min="3" max="3" width="48.88671875" style="2" customWidth="1"/>
    <col min="4" max="4" width="22.109375" style="2" customWidth="1"/>
    <col min="5" max="5" width="24.33203125" style="2" customWidth="1"/>
    <col min="6" max="6" width="11.88671875" style="3" customWidth="1"/>
    <col min="7" max="7" width="17.5546875" style="3" customWidth="1"/>
    <col min="8" max="9" width="9" style="2" customWidth="1"/>
    <col min="10" max="10" width="9.5546875" style="2" customWidth="1"/>
    <col min="11" max="11" width="18.77734375" style="2" customWidth="1"/>
    <col min="12" max="39" width="12.44140625" style="2" customWidth="1"/>
    <col min="40" max="16384" width="8.88671875" style="2"/>
  </cols>
  <sheetData>
    <row r="1" spans="1:15" ht="16.2" thickBot="1" x14ac:dyDescent="0.35">
      <c r="A1" s="37">
        <v>43166</v>
      </c>
    </row>
    <row r="2" spans="1:15" ht="16.2" thickBot="1" x14ac:dyDescent="0.35">
      <c r="A2" s="48">
        <f ca="1">TODAY()</f>
        <v>43177</v>
      </c>
    </row>
    <row r="3" spans="1:15" ht="6" customHeight="1" thickBot="1" x14ac:dyDescent="0.35">
      <c r="O3" s="3"/>
    </row>
    <row r="4" spans="1:15" ht="22.8" customHeight="1" thickBot="1" x14ac:dyDescent="0.35">
      <c r="A4" s="66" t="s">
        <v>19</v>
      </c>
      <c r="B4" s="80" t="s">
        <v>253</v>
      </c>
      <c r="C4" s="81"/>
      <c r="D4" s="82"/>
      <c r="O4" s="3"/>
    </row>
    <row r="5" spans="1:15" ht="6" customHeight="1" x14ac:dyDescent="0.3">
      <c r="O5" s="3"/>
    </row>
    <row r="6" spans="1:15" ht="6" customHeight="1" thickBot="1" x14ac:dyDescent="0.35">
      <c r="D6" s="47"/>
      <c r="O6" s="3"/>
    </row>
    <row r="7" spans="1:15" ht="22.8" customHeight="1" thickBot="1" x14ac:dyDescent="0.35">
      <c r="A7" s="54" t="s">
        <v>0</v>
      </c>
      <c r="B7" s="86"/>
      <c r="C7" s="86"/>
      <c r="D7" s="57" t="s">
        <v>9</v>
      </c>
      <c r="G7" s="116" t="s">
        <v>12</v>
      </c>
      <c r="H7" s="117"/>
      <c r="I7" s="118"/>
      <c r="J7" s="102">
        <f>COUNTIF(B20:B157, "*")</f>
        <v>138</v>
      </c>
      <c r="K7" s="103"/>
      <c r="L7" s="104"/>
      <c r="M7" s="119">
        <f>ROWS(B20:B157)</f>
        <v>138</v>
      </c>
      <c r="N7" s="120"/>
    </row>
    <row r="8" spans="1:15" ht="22.8" customHeight="1" thickBot="1" x14ac:dyDescent="0.35">
      <c r="A8" s="55" t="s">
        <v>2</v>
      </c>
      <c r="B8" s="87" t="str">
        <f>IFERROR(VLOOKUP($B$7,'STOCK 2018'!$A$20:$C$157,2,0),"")</f>
        <v/>
      </c>
      <c r="C8" s="88"/>
      <c r="D8" s="58" t="s">
        <v>10</v>
      </c>
      <c r="G8" s="94" t="s">
        <v>15</v>
      </c>
      <c r="H8" s="95"/>
      <c r="I8" s="96"/>
      <c r="J8" s="105">
        <f>SUMPRODUCT((B20:B157&lt;&gt;"")/COUNTIF(B20:B157,B20:B157&amp;""))</f>
        <v>3.9999999999999973</v>
      </c>
      <c r="K8" s="106"/>
      <c r="L8" s="107"/>
      <c r="M8" s="121"/>
      <c r="N8" s="122"/>
    </row>
    <row r="9" spans="1:15" ht="22.8" customHeight="1" thickBot="1" x14ac:dyDescent="0.35">
      <c r="A9" s="56" t="s">
        <v>16</v>
      </c>
      <c r="B9" s="92" t="str">
        <f>IFERROR(VLOOKUP($B$7,'STOCK 2018'!$A$20:$E$157,5,0),"")</f>
        <v/>
      </c>
      <c r="C9" s="93"/>
      <c r="D9" s="59" t="s">
        <v>43</v>
      </c>
      <c r="O9" s="3"/>
    </row>
    <row r="10" spans="1:15" ht="6" customHeight="1" x14ac:dyDescent="0.3">
      <c r="A10" s="5"/>
      <c r="B10" s="6"/>
      <c r="C10" s="6"/>
      <c r="D10" s="5"/>
      <c r="J10" s="4"/>
      <c r="K10" s="4"/>
      <c r="L10" s="4"/>
    </row>
    <row r="11" spans="1:15" ht="6" customHeight="1" thickBot="1" x14ac:dyDescent="0.35">
      <c r="A11" s="5"/>
      <c r="B11" s="6"/>
      <c r="C11" s="6"/>
      <c r="D11" s="5"/>
      <c r="J11" s="4"/>
      <c r="K11" s="4"/>
      <c r="L11" s="4"/>
    </row>
    <row r="12" spans="1:15" ht="22.8" customHeight="1" thickBot="1" x14ac:dyDescent="0.35">
      <c r="A12" s="63" t="s">
        <v>6</v>
      </c>
      <c r="B12" s="89">
        <f>COUNTIF(Table1[Final QTY],"&gt;0")</f>
        <v>117</v>
      </c>
      <c r="C12" s="89"/>
      <c r="D12" s="60" t="s">
        <v>44</v>
      </c>
      <c r="E12" s="83">
        <f>SUM(B12+B13+B14)</f>
        <v>138</v>
      </c>
      <c r="G12" s="110" t="s">
        <v>13</v>
      </c>
      <c r="H12" s="111"/>
      <c r="I12" s="112"/>
      <c r="J12" s="99"/>
      <c r="K12" s="100"/>
      <c r="L12" s="100"/>
      <c r="M12" s="100"/>
      <c r="N12" s="101"/>
    </row>
    <row r="13" spans="1:15" ht="22.8" customHeight="1" thickBot="1" x14ac:dyDescent="0.35">
      <c r="A13" s="64" t="s">
        <v>7</v>
      </c>
      <c r="B13" s="90">
        <f>COUNTIF(Table1[Final QTY],"=0")</f>
        <v>18</v>
      </c>
      <c r="C13" s="90"/>
      <c r="D13" s="61" t="s">
        <v>45</v>
      </c>
      <c r="E13" s="84"/>
      <c r="G13" s="113" t="s">
        <v>14</v>
      </c>
      <c r="H13" s="114"/>
      <c r="I13" s="115"/>
      <c r="J13" s="108" t="str">
        <f>IF($J$12&lt;&gt;"",SUMPRODUCT(--($J$12=$D$20:$D$157), $J$20:$J$157),"")</f>
        <v/>
      </c>
      <c r="K13" s="76"/>
      <c r="L13" s="109"/>
      <c r="M13" s="97" t="str">
        <f>IF(J13&gt;0,"Avaliable متوفر",IF(J13=0,"NOT Avaliable غير متوفر","Missing يوجد نقص"))</f>
        <v>Avaliable متوفر</v>
      </c>
      <c r="N13" s="98"/>
    </row>
    <row r="14" spans="1:15" ht="22.8" customHeight="1" thickBot="1" x14ac:dyDescent="0.35">
      <c r="A14" s="65" t="s">
        <v>8</v>
      </c>
      <c r="B14" s="91">
        <f>COUNTIF(Table1[Final QTY],"&lt;0")</f>
        <v>3</v>
      </c>
      <c r="C14" s="91"/>
      <c r="D14" s="62" t="s">
        <v>46</v>
      </c>
      <c r="E14" s="85"/>
    </row>
    <row r="15" spans="1:15" ht="22.8" customHeight="1" thickBot="1" x14ac:dyDescent="0.35">
      <c r="G15" s="67" t="s">
        <v>61</v>
      </c>
      <c r="H15" s="68"/>
      <c r="I15" s="69"/>
      <c r="J15" s="70"/>
      <c r="K15" s="70"/>
      <c r="L15" s="70"/>
      <c r="M15" s="70"/>
      <c r="N15" s="71"/>
    </row>
    <row r="16" spans="1:15" ht="22.8" customHeight="1" thickBot="1" x14ac:dyDescent="0.35">
      <c r="G16" s="72" t="s">
        <v>14</v>
      </c>
      <c r="H16" s="73"/>
      <c r="I16" s="74"/>
      <c r="J16" s="75" t="str">
        <f>IF($J$15&lt;&gt;"",SUMPRODUCT(--($J$15=$E$20:$E$157), $J$20:$J$157),"")</f>
        <v/>
      </c>
      <c r="K16" s="76"/>
      <c r="L16" s="77"/>
      <c r="M16" s="78" t="str">
        <f>IF(J16&gt;0,"Avaliable متوفر",IF(J16=0,"NOT Avaliable غير متوفر","Missing يوجد نقص"))</f>
        <v>Avaliable متوفر</v>
      </c>
      <c r="N16" s="79"/>
    </row>
    <row r="17" spans="1:39" ht="6" customHeight="1" x14ac:dyDescent="0.3"/>
    <row r="18" spans="1:39" ht="6" customHeight="1" x14ac:dyDescent="0.3"/>
    <row r="19" spans="1:39" s="1" customFormat="1" ht="54" customHeight="1" thickBot="1" x14ac:dyDescent="0.35">
      <c r="A19" s="7" t="s">
        <v>64</v>
      </c>
      <c r="B19" s="7" t="s">
        <v>1</v>
      </c>
      <c r="C19" s="7" t="s">
        <v>11</v>
      </c>
      <c r="D19" s="7" t="s">
        <v>0</v>
      </c>
      <c r="E19" s="7" t="s">
        <v>65</v>
      </c>
      <c r="F19" s="7" t="s">
        <v>63</v>
      </c>
      <c r="G19" s="7" t="s">
        <v>62</v>
      </c>
      <c r="H19" s="7" t="s">
        <v>3</v>
      </c>
      <c r="I19" s="7" t="s">
        <v>4</v>
      </c>
      <c r="J19" s="7" t="s">
        <v>5</v>
      </c>
      <c r="K19" s="7" t="s">
        <v>49</v>
      </c>
      <c r="L19" s="22" t="s">
        <v>20</v>
      </c>
      <c r="M19" s="24" t="s">
        <v>21</v>
      </c>
      <c r="N19" s="22" t="s">
        <v>22</v>
      </c>
      <c r="O19" s="24" t="s">
        <v>23</v>
      </c>
      <c r="P19" s="22" t="s">
        <v>24</v>
      </c>
      <c r="Q19" s="24" t="s">
        <v>25</v>
      </c>
      <c r="R19" s="22" t="s">
        <v>26</v>
      </c>
      <c r="S19" s="24" t="s">
        <v>27</v>
      </c>
      <c r="T19" s="22" t="s">
        <v>28</v>
      </c>
      <c r="U19" s="25" t="s">
        <v>29</v>
      </c>
      <c r="V19" s="22" t="s">
        <v>30</v>
      </c>
      <c r="W19" s="25" t="s">
        <v>37</v>
      </c>
      <c r="X19" s="22" t="s">
        <v>18</v>
      </c>
      <c r="Y19" s="25" t="s">
        <v>38</v>
      </c>
      <c r="Z19" s="22" t="s">
        <v>41</v>
      </c>
      <c r="AA19" s="25" t="s">
        <v>39</v>
      </c>
      <c r="AB19" s="22" t="s">
        <v>40</v>
      </c>
      <c r="AC19" s="25" t="s">
        <v>52</v>
      </c>
      <c r="AD19" s="22" t="s">
        <v>58</v>
      </c>
      <c r="AE19" s="25" t="s">
        <v>53</v>
      </c>
      <c r="AF19" s="22" t="s">
        <v>59</v>
      </c>
      <c r="AG19" s="25" t="s">
        <v>54</v>
      </c>
      <c r="AH19" s="22" t="s">
        <v>60</v>
      </c>
      <c r="AI19" s="25" t="s">
        <v>55</v>
      </c>
      <c r="AJ19" s="22" t="s">
        <v>50</v>
      </c>
      <c r="AK19" s="25" t="s">
        <v>56</v>
      </c>
      <c r="AL19" s="22" t="s">
        <v>51</v>
      </c>
      <c r="AM19" s="25" t="s">
        <v>57</v>
      </c>
    </row>
    <row r="20" spans="1:39" ht="27" thickBot="1" x14ac:dyDescent="0.35">
      <c r="A20" s="46" t="s">
        <v>66</v>
      </c>
      <c r="B20" s="38" t="s">
        <v>204</v>
      </c>
      <c r="C20" s="28" t="s">
        <v>48</v>
      </c>
      <c r="D20" s="10"/>
      <c r="E20" s="10">
        <v>2724563324417</v>
      </c>
      <c r="F20" s="9"/>
      <c r="G20" s="9"/>
      <c r="H20" s="15">
        <v>24</v>
      </c>
      <c r="I20" s="40">
        <f>SUM(L20+N20+P20+R20+T20+V20+X20+Z20+AB20+AD20+AF20+AH20+AJ20+AL20)</f>
        <v>15</v>
      </c>
      <c r="J20" s="44">
        <f t="shared" ref="J20:J51" si="0">SUM(H20-I20)</f>
        <v>9</v>
      </c>
      <c r="K20" s="38" t="str">
        <f t="shared" ref="K20:K51" si="1">IF(J20&gt;1, "Avaliable متوفر", IF(J20=0, "Not Avaliable غير متوفر", IF(J20&lt;0, "Missing يوجد نقص", "Poor")))</f>
        <v>Avaliable متوفر</v>
      </c>
      <c r="L20" s="8"/>
      <c r="M20" s="18"/>
      <c r="N20" s="8"/>
      <c r="O20" s="18"/>
      <c r="P20" s="8"/>
      <c r="Q20" s="18"/>
      <c r="R20" s="8"/>
      <c r="S20" s="18"/>
      <c r="T20" s="21"/>
      <c r="U20" s="21"/>
      <c r="V20" s="21"/>
      <c r="W20" s="21"/>
      <c r="X20" s="21">
        <v>15</v>
      </c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</row>
    <row r="21" spans="1:39" ht="27" thickBot="1" x14ac:dyDescent="0.35">
      <c r="A21" s="46" t="s">
        <v>67</v>
      </c>
      <c r="B21" s="38" t="s">
        <v>205</v>
      </c>
      <c r="C21" s="28" t="s">
        <v>48</v>
      </c>
      <c r="D21" s="10"/>
      <c r="E21" s="10">
        <v>2724563329276</v>
      </c>
      <c r="F21" s="9"/>
      <c r="G21" s="9"/>
      <c r="H21" s="15">
        <v>4</v>
      </c>
      <c r="I21" s="40">
        <f t="shared" ref="I21:I84" si="2">SUM(L21+N21+P21+R21+T21+V21+X21+Z21+AB21+AD21+AF21+AH21+AJ21+AL21)</f>
        <v>4</v>
      </c>
      <c r="J21" s="44">
        <f t="shared" si="0"/>
        <v>0</v>
      </c>
      <c r="K21" s="38" t="str">
        <f t="shared" si="1"/>
        <v>Not Avaliable غير متوفر</v>
      </c>
      <c r="L21" s="8"/>
      <c r="M21" s="18"/>
      <c r="N21" s="8">
        <v>3</v>
      </c>
      <c r="O21" s="18"/>
      <c r="P21" s="8"/>
      <c r="Q21" s="8"/>
      <c r="R21" s="8"/>
      <c r="S21" s="8"/>
      <c r="T21" s="21"/>
      <c r="U21" s="8"/>
      <c r="V21" s="8"/>
      <c r="W21" s="8"/>
      <c r="X21" s="8">
        <v>1</v>
      </c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</row>
    <row r="22" spans="1:39" ht="27" thickBot="1" x14ac:dyDescent="0.35">
      <c r="A22" s="46" t="s">
        <v>68</v>
      </c>
      <c r="B22" s="38" t="s">
        <v>204</v>
      </c>
      <c r="C22" s="28" t="s">
        <v>48</v>
      </c>
      <c r="D22" s="10"/>
      <c r="E22" s="10"/>
      <c r="F22" s="9"/>
      <c r="G22" s="9"/>
      <c r="H22" s="15">
        <v>4</v>
      </c>
      <c r="I22" s="40">
        <f t="shared" si="2"/>
        <v>0</v>
      </c>
      <c r="J22" s="44">
        <f t="shared" si="0"/>
        <v>4</v>
      </c>
      <c r="K22" s="38" t="str">
        <f t="shared" si="1"/>
        <v>Avaliable متوفر</v>
      </c>
      <c r="L22" s="8"/>
      <c r="M22" s="8"/>
      <c r="N22" s="8"/>
      <c r="O22" s="8"/>
      <c r="P22" s="8"/>
      <c r="Q22" s="8"/>
      <c r="R22" s="8"/>
      <c r="S22" s="8"/>
      <c r="T22" s="21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</row>
    <row r="23" spans="1:39" ht="27" thickBot="1" x14ac:dyDescent="0.35">
      <c r="A23" s="46" t="s">
        <v>69</v>
      </c>
      <c r="B23" s="38" t="s">
        <v>206</v>
      </c>
      <c r="C23" s="28" t="s">
        <v>48</v>
      </c>
      <c r="D23" s="10"/>
      <c r="E23" s="10"/>
      <c r="F23" s="9"/>
      <c r="G23" s="9"/>
      <c r="H23" s="15">
        <v>36</v>
      </c>
      <c r="I23" s="40">
        <f t="shared" si="2"/>
        <v>0</v>
      </c>
      <c r="J23" s="44">
        <f t="shared" si="0"/>
        <v>36</v>
      </c>
      <c r="K23" s="38" t="str">
        <f t="shared" si="1"/>
        <v>Avaliable متوفر</v>
      </c>
      <c r="L23" s="8"/>
      <c r="M23" s="8"/>
      <c r="N23" s="8"/>
      <c r="O23" s="8"/>
      <c r="P23" s="8"/>
      <c r="Q23" s="8"/>
      <c r="R23" s="8"/>
      <c r="S23" s="8"/>
      <c r="T23" s="21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</row>
    <row r="24" spans="1:39" ht="27" thickBot="1" x14ac:dyDescent="0.35">
      <c r="A24" s="46" t="s">
        <v>70</v>
      </c>
      <c r="B24" s="38" t="s">
        <v>204</v>
      </c>
      <c r="C24" s="28" t="s">
        <v>48</v>
      </c>
      <c r="D24" s="10"/>
      <c r="E24" s="10"/>
      <c r="F24" s="9"/>
      <c r="G24" s="9"/>
      <c r="H24" s="15">
        <v>8</v>
      </c>
      <c r="I24" s="40">
        <f t="shared" si="2"/>
        <v>0</v>
      </c>
      <c r="J24" s="44">
        <f t="shared" si="0"/>
        <v>8</v>
      </c>
      <c r="K24" s="38" t="str">
        <f t="shared" si="1"/>
        <v>Avaliable متوفر</v>
      </c>
      <c r="L24" s="8"/>
      <c r="M24" s="8"/>
      <c r="N24" s="8"/>
      <c r="O24" s="8"/>
      <c r="P24" s="8"/>
      <c r="Q24" s="8"/>
      <c r="R24" s="8"/>
      <c r="S24" s="8"/>
      <c r="T24" s="21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</row>
    <row r="25" spans="1:39" ht="27" thickBot="1" x14ac:dyDescent="0.35">
      <c r="A25" s="46" t="s">
        <v>71</v>
      </c>
      <c r="B25" s="38" t="s">
        <v>204</v>
      </c>
      <c r="C25" s="28" t="s">
        <v>48</v>
      </c>
      <c r="D25" s="10"/>
      <c r="E25" s="10"/>
      <c r="F25" s="9"/>
      <c r="G25" s="9"/>
      <c r="H25" s="15">
        <v>8</v>
      </c>
      <c r="I25" s="40">
        <f t="shared" si="2"/>
        <v>0</v>
      </c>
      <c r="J25" s="44">
        <f t="shared" si="0"/>
        <v>8</v>
      </c>
      <c r="K25" s="38" t="str">
        <f t="shared" si="1"/>
        <v>Avaliable متوفر</v>
      </c>
      <c r="L25" s="8"/>
      <c r="M25" s="8"/>
      <c r="N25" s="8"/>
      <c r="O25" s="8"/>
      <c r="P25" s="8"/>
      <c r="Q25" s="8"/>
      <c r="R25" s="8"/>
      <c r="S25" s="8"/>
      <c r="T25" s="21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</row>
    <row r="26" spans="1:39" ht="27" thickBot="1" x14ac:dyDescent="0.35">
      <c r="A26" s="46" t="s">
        <v>72</v>
      </c>
      <c r="B26" s="38" t="s">
        <v>204</v>
      </c>
      <c r="C26" s="28" t="s">
        <v>48</v>
      </c>
      <c r="D26" s="10"/>
      <c r="E26" s="10">
        <v>2724563233078</v>
      </c>
      <c r="F26" s="9"/>
      <c r="G26" s="9"/>
      <c r="H26" s="15">
        <v>8</v>
      </c>
      <c r="I26" s="40">
        <f t="shared" si="2"/>
        <v>0</v>
      </c>
      <c r="J26" s="44">
        <f t="shared" si="0"/>
        <v>8</v>
      </c>
      <c r="K26" s="38" t="str">
        <f t="shared" si="1"/>
        <v>Avaliable متوفر</v>
      </c>
      <c r="L26" s="8"/>
      <c r="M26" s="8"/>
      <c r="N26" s="8"/>
      <c r="O26" s="8"/>
      <c r="P26" s="8"/>
      <c r="Q26" s="8"/>
      <c r="R26" s="8"/>
      <c r="S26" s="8"/>
      <c r="T26" s="21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</row>
    <row r="27" spans="1:39" ht="27" thickBot="1" x14ac:dyDescent="0.35">
      <c r="A27" s="46" t="s">
        <v>73</v>
      </c>
      <c r="B27" s="38" t="s">
        <v>204</v>
      </c>
      <c r="C27" s="28" t="s">
        <v>48</v>
      </c>
      <c r="D27" s="10"/>
      <c r="E27" s="10"/>
      <c r="F27" s="9"/>
      <c r="G27" s="9"/>
      <c r="H27" s="15">
        <v>8</v>
      </c>
      <c r="I27" s="40">
        <f t="shared" si="2"/>
        <v>0</v>
      </c>
      <c r="J27" s="44">
        <f t="shared" si="0"/>
        <v>8</v>
      </c>
      <c r="K27" s="38" t="str">
        <f t="shared" si="1"/>
        <v>Avaliable متوفر</v>
      </c>
      <c r="L27" s="8"/>
      <c r="M27" s="8"/>
      <c r="N27" s="8"/>
      <c r="O27" s="8"/>
      <c r="P27" s="8"/>
      <c r="Q27" s="8"/>
      <c r="R27" s="8"/>
      <c r="S27" s="8"/>
      <c r="T27" s="21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</row>
    <row r="28" spans="1:39" ht="27" thickBot="1" x14ac:dyDescent="0.35">
      <c r="A28" s="46" t="s">
        <v>74</v>
      </c>
      <c r="B28" s="38" t="s">
        <v>204</v>
      </c>
      <c r="C28" s="28" t="s">
        <v>48</v>
      </c>
      <c r="D28" s="10">
        <v>2017060925509</v>
      </c>
      <c r="E28" s="10"/>
      <c r="F28" s="9"/>
      <c r="G28" s="9"/>
      <c r="H28" s="15">
        <v>68</v>
      </c>
      <c r="I28" s="40">
        <f t="shared" si="2"/>
        <v>0</v>
      </c>
      <c r="J28" s="44">
        <f t="shared" si="0"/>
        <v>68</v>
      </c>
      <c r="K28" s="38" t="str">
        <f t="shared" si="1"/>
        <v>Avaliable متوفر</v>
      </c>
      <c r="L28" s="8"/>
      <c r="M28" s="8"/>
      <c r="N28" s="8"/>
      <c r="O28" s="8"/>
      <c r="P28" s="8"/>
      <c r="Q28" s="8"/>
      <c r="R28" s="8"/>
      <c r="S28" s="8"/>
      <c r="T28" s="21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</row>
    <row r="29" spans="1:39" ht="27" thickBot="1" x14ac:dyDescent="0.35">
      <c r="A29" s="46" t="s">
        <v>75</v>
      </c>
      <c r="B29" s="38" t="s">
        <v>204</v>
      </c>
      <c r="C29" s="28" t="s">
        <v>48</v>
      </c>
      <c r="D29" s="10">
        <v>2014012091930</v>
      </c>
      <c r="E29" s="10"/>
      <c r="F29" s="9"/>
      <c r="G29" s="9"/>
      <c r="H29" s="15">
        <v>167</v>
      </c>
      <c r="I29" s="40">
        <f t="shared" si="2"/>
        <v>52</v>
      </c>
      <c r="J29" s="44">
        <f t="shared" si="0"/>
        <v>115</v>
      </c>
      <c r="K29" s="38" t="str">
        <f t="shared" si="1"/>
        <v>Avaliable متوفر</v>
      </c>
      <c r="L29" s="8"/>
      <c r="M29" s="18"/>
      <c r="N29" s="8">
        <v>20</v>
      </c>
      <c r="O29" s="18"/>
      <c r="P29" s="8"/>
      <c r="Q29" s="8"/>
      <c r="R29" s="8"/>
      <c r="S29" s="8"/>
      <c r="T29" s="21"/>
      <c r="U29" s="8"/>
      <c r="V29" s="8">
        <v>20</v>
      </c>
      <c r="W29" s="8"/>
      <c r="X29" s="8">
        <v>12</v>
      </c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</row>
    <row r="30" spans="1:39" ht="27" thickBot="1" x14ac:dyDescent="0.35">
      <c r="A30" s="46" t="s">
        <v>76</v>
      </c>
      <c r="B30" s="38" t="s">
        <v>204</v>
      </c>
      <c r="C30" s="28" t="s">
        <v>48</v>
      </c>
      <c r="D30" s="10">
        <v>2016080923502</v>
      </c>
      <c r="E30" s="10"/>
      <c r="F30" s="9"/>
      <c r="G30" s="9"/>
      <c r="H30" s="15">
        <v>60</v>
      </c>
      <c r="I30" s="40">
        <f t="shared" si="2"/>
        <v>0</v>
      </c>
      <c r="J30" s="44">
        <f t="shared" si="0"/>
        <v>60</v>
      </c>
      <c r="K30" s="38" t="str">
        <f t="shared" si="1"/>
        <v>Avaliable متوفر</v>
      </c>
      <c r="L30" s="8"/>
      <c r="M30" s="8"/>
      <c r="N30" s="8"/>
      <c r="O30" s="8"/>
      <c r="P30" s="8"/>
      <c r="Q30" s="8"/>
      <c r="R30" s="8"/>
      <c r="S30" s="8"/>
      <c r="T30" s="21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</row>
    <row r="31" spans="1:39" ht="27" thickBot="1" x14ac:dyDescent="0.35">
      <c r="A31" s="46" t="s">
        <v>77</v>
      </c>
      <c r="B31" s="38" t="s">
        <v>204</v>
      </c>
      <c r="C31" s="28" t="s">
        <v>48</v>
      </c>
      <c r="D31" s="10"/>
      <c r="E31" s="10"/>
      <c r="F31" s="9"/>
      <c r="G31" s="9"/>
      <c r="H31" s="15">
        <v>131</v>
      </c>
      <c r="I31" s="40">
        <f t="shared" si="2"/>
        <v>0</v>
      </c>
      <c r="J31" s="44">
        <f t="shared" si="0"/>
        <v>131</v>
      </c>
      <c r="K31" s="38" t="str">
        <f t="shared" si="1"/>
        <v>Avaliable متوفر</v>
      </c>
      <c r="L31" s="8"/>
      <c r="M31" s="8"/>
      <c r="N31" s="8"/>
      <c r="O31" s="8"/>
      <c r="P31" s="8"/>
      <c r="Q31" s="8"/>
      <c r="R31" s="8"/>
      <c r="S31" s="8"/>
      <c r="T31" s="21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</row>
    <row r="32" spans="1:39" ht="27" thickBot="1" x14ac:dyDescent="0.35">
      <c r="A32" s="46" t="s">
        <v>78</v>
      </c>
      <c r="B32" s="38" t="s">
        <v>204</v>
      </c>
      <c r="C32" s="28" t="s">
        <v>48</v>
      </c>
      <c r="D32" s="10">
        <v>6915790011881</v>
      </c>
      <c r="E32" s="10"/>
      <c r="F32" s="9"/>
      <c r="G32" s="9"/>
      <c r="H32" s="15">
        <v>295</v>
      </c>
      <c r="I32" s="40">
        <f t="shared" si="2"/>
        <v>5</v>
      </c>
      <c r="J32" s="44">
        <f t="shared" si="0"/>
        <v>290</v>
      </c>
      <c r="K32" s="38" t="str">
        <f t="shared" si="1"/>
        <v>Avaliable متوفر</v>
      </c>
      <c r="L32" s="8"/>
      <c r="M32" s="8"/>
      <c r="N32" s="8"/>
      <c r="O32" s="18"/>
      <c r="P32" s="8"/>
      <c r="Q32" s="8"/>
      <c r="R32" s="8"/>
      <c r="S32" s="8"/>
      <c r="T32" s="21"/>
      <c r="U32" s="8"/>
      <c r="V32" s="8"/>
      <c r="W32" s="8"/>
      <c r="X32" s="8">
        <v>5</v>
      </c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</row>
    <row r="33" spans="1:39" ht="28.2" thickBot="1" x14ac:dyDescent="0.35">
      <c r="A33" s="46" t="s">
        <v>79</v>
      </c>
      <c r="B33" s="38" t="s">
        <v>204</v>
      </c>
      <c r="C33" s="28" t="s">
        <v>48</v>
      </c>
      <c r="D33" s="10"/>
      <c r="E33" s="27" t="s">
        <v>35</v>
      </c>
      <c r="F33" s="9"/>
      <c r="G33" s="9"/>
      <c r="H33" s="15">
        <v>199</v>
      </c>
      <c r="I33" s="40">
        <f t="shared" si="2"/>
        <v>120</v>
      </c>
      <c r="J33" s="44">
        <f t="shared" si="0"/>
        <v>79</v>
      </c>
      <c r="K33" s="38" t="str">
        <f t="shared" si="1"/>
        <v>Avaliable متوفر</v>
      </c>
      <c r="L33" s="8"/>
      <c r="M33" s="8"/>
      <c r="N33" s="8"/>
      <c r="O33" s="8"/>
      <c r="P33" s="8"/>
      <c r="Q33" s="8"/>
      <c r="R33" s="8">
        <v>120</v>
      </c>
      <c r="S33" s="18"/>
      <c r="T33" s="21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</row>
    <row r="34" spans="1:39" ht="27" thickBot="1" x14ac:dyDescent="0.35">
      <c r="A34" s="46" t="s">
        <v>80</v>
      </c>
      <c r="B34" s="38" t="s">
        <v>204</v>
      </c>
      <c r="C34" s="28" t="s">
        <v>48</v>
      </c>
      <c r="D34" s="10"/>
      <c r="E34" s="10"/>
      <c r="F34" s="9"/>
      <c r="G34" s="9"/>
      <c r="H34" s="15">
        <v>35</v>
      </c>
      <c r="I34" s="40">
        <f t="shared" si="2"/>
        <v>0</v>
      </c>
      <c r="J34" s="44">
        <f t="shared" si="0"/>
        <v>35</v>
      </c>
      <c r="K34" s="38" t="str">
        <f t="shared" si="1"/>
        <v>Avaliable متوفر</v>
      </c>
      <c r="L34" s="8"/>
      <c r="M34" s="8"/>
      <c r="N34" s="8"/>
      <c r="O34" s="8"/>
      <c r="P34" s="8"/>
      <c r="Q34" s="8"/>
      <c r="R34" s="8"/>
      <c r="S34" s="8"/>
      <c r="T34" s="21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</row>
    <row r="35" spans="1:39" ht="27" thickBot="1" x14ac:dyDescent="0.35">
      <c r="A35" s="46" t="s">
        <v>81</v>
      </c>
      <c r="B35" s="38" t="s">
        <v>204</v>
      </c>
      <c r="C35" s="28" t="s">
        <v>48</v>
      </c>
      <c r="D35" s="10">
        <v>6906213220010</v>
      </c>
      <c r="E35" s="10"/>
      <c r="F35" s="9"/>
      <c r="G35" s="9"/>
      <c r="H35" s="15">
        <v>24</v>
      </c>
      <c r="I35" s="40">
        <f t="shared" si="2"/>
        <v>0</v>
      </c>
      <c r="J35" s="44">
        <f t="shared" si="0"/>
        <v>24</v>
      </c>
      <c r="K35" s="38" t="str">
        <f t="shared" si="1"/>
        <v>Avaliable متوفر</v>
      </c>
      <c r="L35" s="8"/>
      <c r="M35" s="8"/>
      <c r="N35" s="8"/>
      <c r="O35" s="8"/>
      <c r="P35" s="8"/>
      <c r="Q35" s="8"/>
      <c r="R35" s="8"/>
      <c r="S35" s="8"/>
      <c r="T35" s="21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</row>
    <row r="36" spans="1:39" ht="27" thickBot="1" x14ac:dyDescent="0.35">
      <c r="A36" s="46" t="s">
        <v>82</v>
      </c>
      <c r="B36" s="38" t="s">
        <v>204</v>
      </c>
      <c r="C36" s="28" t="s">
        <v>48</v>
      </c>
      <c r="D36" s="10">
        <v>2017070925605</v>
      </c>
      <c r="E36" s="10"/>
      <c r="F36" s="9"/>
      <c r="G36" s="9"/>
      <c r="H36" s="15">
        <v>68</v>
      </c>
      <c r="I36" s="40">
        <f t="shared" si="2"/>
        <v>0</v>
      </c>
      <c r="J36" s="44">
        <f t="shared" si="0"/>
        <v>68</v>
      </c>
      <c r="K36" s="38" t="str">
        <f t="shared" si="1"/>
        <v>Avaliable متوفر</v>
      </c>
      <c r="L36" s="8"/>
      <c r="M36" s="8"/>
      <c r="N36" s="8"/>
      <c r="O36" s="8"/>
      <c r="P36" s="8"/>
      <c r="Q36" s="8"/>
      <c r="R36" s="8"/>
      <c r="S36" s="8"/>
      <c r="T36" s="21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</row>
    <row r="37" spans="1:39" ht="27" thickBot="1" x14ac:dyDescent="0.35">
      <c r="A37" s="46" t="s">
        <v>83</v>
      </c>
      <c r="B37" s="38" t="s">
        <v>204</v>
      </c>
      <c r="C37" s="28" t="s">
        <v>48</v>
      </c>
      <c r="D37" s="10">
        <v>2016011924608</v>
      </c>
      <c r="E37" s="10"/>
      <c r="F37" s="9"/>
      <c r="G37" s="9"/>
      <c r="H37" s="15">
        <v>48</v>
      </c>
      <c r="I37" s="40">
        <f t="shared" si="2"/>
        <v>0</v>
      </c>
      <c r="J37" s="44">
        <f t="shared" si="0"/>
        <v>48</v>
      </c>
      <c r="K37" s="38" t="str">
        <f t="shared" si="1"/>
        <v>Avaliable متوفر</v>
      </c>
      <c r="L37" s="8"/>
      <c r="M37" s="8"/>
      <c r="N37" s="8"/>
      <c r="O37" s="8"/>
      <c r="P37" s="8"/>
      <c r="Q37" s="8"/>
      <c r="R37" s="8"/>
      <c r="S37" s="8"/>
      <c r="T37" s="21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</row>
    <row r="38" spans="1:39" ht="27" thickBot="1" x14ac:dyDescent="0.35">
      <c r="A38" s="46" t="s">
        <v>84</v>
      </c>
      <c r="B38" s="38" t="s">
        <v>204</v>
      </c>
      <c r="C38" s="28" t="s">
        <v>48</v>
      </c>
      <c r="D38" s="10">
        <v>2016060192294</v>
      </c>
      <c r="E38" s="10"/>
      <c r="F38" s="9"/>
      <c r="G38" s="9"/>
      <c r="H38" s="15">
        <v>144</v>
      </c>
      <c r="I38" s="40">
        <f t="shared" si="2"/>
        <v>0</v>
      </c>
      <c r="J38" s="44">
        <f t="shared" si="0"/>
        <v>144</v>
      </c>
      <c r="K38" s="38" t="str">
        <f t="shared" si="1"/>
        <v>Avaliable متوفر</v>
      </c>
      <c r="L38" s="8"/>
      <c r="M38" s="8"/>
      <c r="N38" s="8"/>
      <c r="O38" s="8"/>
      <c r="P38" s="8"/>
      <c r="Q38" s="8"/>
      <c r="R38" s="8"/>
      <c r="S38" s="8"/>
      <c r="T38" s="21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</row>
    <row r="39" spans="1:39" ht="27" thickBot="1" x14ac:dyDescent="0.35">
      <c r="A39" s="46" t="s">
        <v>85</v>
      </c>
      <c r="B39" s="38" t="s">
        <v>204</v>
      </c>
      <c r="C39" s="28" t="s">
        <v>48</v>
      </c>
      <c r="D39" s="10">
        <v>6902007910020</v>
      </c>
      <c r="E39" s="10"/>
      <c r="F39" s="9"/>
      <c r="G39" s="9"/>
      <c r="H39" s="15">
        <v>24</v>
      </c>
      <c r="I39" s="40">
        <f t="shared" si="2"/>
        <v>12</v>
      </c>
      <c r="J39" s="44">
        <f t="shared" si="0"/>
        <v>12</v>
      </c>
      <c r="K39" s="38" t="str">
        <f t="shared" si="1"/>
        <v>Avaliable متوفر</v>
      </c>
      <c r="L39" s="8"/>
      <c r="M39" s="8"/>
      <c r="N39" s="8"/>
      <c r="O39" s="18"/>
      <c r="P39" s="8"/>
      <c r="Q39" s="8"/>
      <c r="R39" s="8"/>
      <c r="S39" s="8"/>
      <c r="T39" s="21"/>
      <c r="U39" s="8"/>
      <c r="V39" s="8"/>
      <c r="W39" s="8"/>
      <c r="X39" s="8">
        <v>12</v>
      </c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</row>
    <row r="40" spans="1:39" ht="27" thickBot="1" x14ac:dyDescent="0.35">
      <c r="A40" s="46" t="s">
        <v>86</v>
      </c>
      <c r="B40" s="38" t="s">
        <v>204</v>
      </c>
      <c r="C40" s="28" t="s">
        <v>48</v>
      </c>
      <c r="D40" s="10"/>
      <c r="E40" s="10"/>
      <c r="F40" s="9"/>
      <c r="G40" s="9"/>
      <c r="H40" s="15">
        <v>24</v>
      </c>
      <c r="I40" s="40">
        <f t="shared" si="2"/>
        <v>0</v>
      </c>
      <c r="J40" s="44">
        <f t="shared" si="0"/>
        <v>24</v>
      </c>
      <c r="K40" s="38" t="str">
        <f t="shared" si="1"/>
        <v>Avaliable متوفر</v>
      </c>
      <c r="L40" s="8"/>
      <c r="M40" s="8"/>
      <c r="N40" s="8"/>
      <c r="O40" s="18"/>
      <c r="P40" s="8"/>
      <c r="Q40" s="8"/>
      <c r="R40" s="8"/>
      <c r="S40" s="8"/>
      <c r="T40" s="21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</row>
    <row r="41" spans="1:39" ht="27" thickBot="1" x14ac:dyDescent="0.35">
      <c r="A41" s="46" t="s">
        <v>87</v>
      </c>
      <c r="B41" s="38" t="s">
        <v>204</v>
      </c>
      <c r="C41" s="28" t="s">
        <v>48</v>
      </c>
      <c r="D41" s="10"/>
      <c r="E41" s="10"/>
      <c r="F41" s="9"/>
      <c r="G41" s="9"/>
      <c r="H41" s="15">
        <v>24</v>
      </c>
      <c r="I41" s="40">
        <f t="shared" si="2"/>
        <v>15</v>
      </c>
      <c r="J41" s="44">
        <f t="shared" si="0"/>
        <v>9</v>
      </c>
      <c r="K41" s="38" t="str">
        <f t="shared" si="1"/>
        <v>Avaliable متوفر</v>
      </c>
      <c r="L41" s="8"/>
      <c r="M41" s="8"/>
      <c r="N41" s="8">
        <v>3</v>
      </c>
      <c r="O41" s="8"/>
      <c r="P41" s="8"/>
      <c r="Q41" s="8"/>
      <c r="R41" s="8"/>
      <c r="S41" s="8"/>
      <c r="T41" s="21"/>
      <c r="U41" s="8"/>
      <c r="V41" s="8"/>
      <c r="W41" s="8"/>
      <c r="X41" s="8">
        <v>12</v>
      </c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</row>
    <row r="42" spans="1:39" ht="27" thickBot="1" x14ac:dyDescent="0.35">
      <c r="A42" s="46" t="s">
        <v>88</v>
      </c>
      <c r="B42" s="38" t="s">
        <v>204</v>
      </c>
      <c r="C42" s="28" t="s">
        <v>48</v>
      </c>
      <c r="D42" s="10"/>
      <c r="E42" s="10"/>
      <c r="F42" s="9"/>
      <c r="G42" s="9"/>
      <c r="H42" s="15">
        <v>24</v>
      </c>
      <c r="I42" s="40">
        <f t="shared" si="2"/>
        <v>0</v>
      </c>
      <c r="J42" s="44">
        <f t="shared" si="0"/>
        <v>24</v>
      </c>
      <c r="K42" s="38" t="str">
        <f t="shared" si="1"/>
        <v>Avaliable متوفر</v>
      </c>
      <c r="L42" s="8"/>
      <c r="M42" s="8"/>
      <c r="N42" s="8"/>
      <c r="O42" s="8"/>
      <c r="P42" s="8"/>
      <c r="Q42" s="8"/>
      <c r="R42" s="8"/>
      <c r="S42" s="8"/>
      <c r="T42" s="21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</row>
    <row r="43" spans="1:39" ht="27" thickBot="1" x14ac:dyDescent="0.35">
      <c r="A43" s="46" t="s">
        <v>89</v>
      </c>
      <c r="B43" s="38" t="s">
        <v>204</v>
      </c>
      <c r="C43" s="28" t="s">
        <v>48</v>
      </c>
      <c r="D43" s="10"/>
      <c r="E43" s="10"/>
      <c r="F43" s="9"/>
      <c r="G43" s="9"/>
      <c r="H43" s="15">
        <v>22</v>
      </c>
      <c r="I43" s="40">
        <f t="shared" si="2"/>
        <v>0</v>
      </c>
      <c r="J43" s="44">
        <f t="shared" si="0"/>
        <v>22</v>
      </c>
      <c r="K43" s="38" t="str">
        <f t="shared" si="1"/>
        <v>Avaliable متوفر</v>
      </c>
      <c r="L43" s="8"/>
      <c r="M43" s="8"/>
      <c r="N43" s="8"/>
      <c r="O43" s="8"/>
      <c r="P43" s="8"/>
      <c r="Q43" s="8"/>
      <c r="R43" s="8"/>
      <c r="S43" s="8"/>
      <c r="T43" s="21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</row>
    <row r="44" spans="1:39" ht="27" thickBot="1" x14ac:dyDescent="0.35">
      <c r="A44" s="46" t="s">
        <v>90</v>
      </c>
      <c r="B44" s="38" t="s">
        <v>204</v>
      </c>
      <c r="C44" s="28" t="s">
        <v>48</v>
      </c>
      <c r="D44" s="10"/>
      <c r="E44" s="10"/>
      <c r="F44" s="9"/>
      <c r="G44" s="9"/>
      <c r="H44" s="15">
        <v>96</v>
      </c>
      <c r="I44" s="40">
        <f t="shared" si="2"/>
        <v>0</v>
      </c>
      <c r="J44" s="44">
        <f t="shared" si="0"/>
        <v>96</v>
      </c>
      <c r="K44" s="38" t="str">
        <f t="shared" si="1"/>
        <v>Avaliable متوفر</v>
      </c>
      <c r="L44" s="8"/>
      <c r="M44" s="8"/>
      <c r="N44" s="8"/>
      <c r="O44" s="8"/>
      <c r="P44" s="8"/>
      <c r="Q44" s="8"/>
      <c r="R44" s="8"/>
      <c r="S44" s="8"/>
      <c r="T44" s="21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</row>
    <row r="45" spans="1:39" ht="27" thickBot="1" x14ac:dyDescent="0.35">
      <c r="A45" s="46" t="s">
        <v>91</v>
      </c>
      <c r="B45" s="38" t="s">
        <v>204</v>
      </c>
      <c r="C45" s="28" t="s">
        <v>48</v>
      </c>
      <c r="D45" s="10"/>
      <c r="E45" s="10"/>
      <c r="F45" s="9"/>
      <c r="G45" s="9"/>
      <c r="H45" s="15">
        <v>78</v>
      </c>
      <c r="I45" s="40">
        <f t="shared" si="2"/>
        <v>0</v>
      </c>
      <c r="J45" s="44">
        <f t="shared" si="0"/>
        <v>78</v>
      </c>
      <c r="K45" s="38" t="str">
        <f t="shared" si="1"/>
        <v>Avaliable متوفر</v>
      </c>
      <c r="L45" s="8"/>
      <c r="M45" s="8"/>
      <c r="N45" s="8"/>
      <c r="O45" s="8"/>
      <c r="P45" s="8"/>
      <c r="Q45" s="8"/>
      <c r="R45" s="8"/>
      <c r="S45" s="8"/>
      <c r="T45" s="21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</row>
    <row r="46" spans="1:39" ht="27" thickBot="1" x14ac:dyDescent="0.35">
      <c r="A46" s="46" t="s">
        <v>92</v>
      </c>
      <c r="B46" s="38" t="s">
        <v>205</v>
      </c>
      <c r="C46" s="28" t="s">
        <v>48</v>
      </c>
      <c r="D46" s="10"/>
      <c r="E46" s="10"/>
      <c r="F46" s="9"/>
      <c r="G46" s="9"/>
      <c r="H46" s="15">
        <v>36</v>
      </c>
      <c r="I46" s="40">
        <f t="shared" si="2"/>
        <v>0</v>
      </c>
      <c r="J46" s="44">
        <f t="shared" si="0"/>
        <v>36</v>
      </c>
      <c r="K46" s="38" t="str">
        <f t="shared" si="1"/>
        <v>Avaliable متوفر</v>
      </c>
      <c r="L46" s="8"/>
      <c r="M46" s="8"/>
      <c r="N46" s="8"/>
      <c r="O46" s="8"/>
      <c r="P46" s="8"/>
      <c r="Q46" s="8"/>
      <c r="R46" s="8"/>
      <c r="S46" s="8"/>
      <c r="T46" s="21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</row>
    <row r="47" spans="1:39" ht="27" thickBot="1" x14ac:dyDescent="0.35">
      <c r="A47" s="46" t="s">
        <v>93</v>
      </c>
      <c r="B47" s="38" t="s">
        <v>205</v>
      </c>
      <c r="C47" s="28" t="s">
        <v>48</v>
      </c>
      <c r="D47" s="10">
        <v>2013070915202</v>
      </c>
      <c r="E47" s="10"/>
      <c r="F47" s="9"/>
      <c r="G47" s="9"/>
      <c r="H47" s="15">
        <v>9</v>
      </c>
      <c r="I47" s="40">
        <f t="shared" si="2"/>
        <v>0</v>
      </c>
      <c r="J47" s="44">
        <f t="shared" si="0"/>
        <v>9</v>
      </c>
      <c r="K47" s="38" t="str">
        <f t="shared" si="1"/>
        <v>Avaliable متوفر</v>
      </c>
      <c r="L47" s="8"/>
      <c r="M47" s="8"/>
      <c r="N47" s="8"/>
      <c r="O47" s="8"/>
      <c r="P47" s="8"/>
      <c r="Q47" s="8"/>
      <c r="R47" s="8"/>
      <c r="S47" s="8"/>
      <c r="T47" s="21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</row>
    <row r="48" spans="1:39" ht="27" thickBot="1" x14ac:dyDescent="0.35">
      <c r="A48" s="46" t="s">
        <v>94</v>
      </c>
      <c r="B48" s="38" t="s">
        <v>205</v>
      </c>
      <c r="C48" s="28" t="s">
        <v>48</v>
      </c>
      <c r="D48" s="10"/>
      <c r="E48" s="10"/>
      <c r="F48" s="9"/>
      <c r="G48" s="9"/>
      <c r="H48" s="15">
        <v>18</v>
      </c>
      <c r="I48" s="40">
        <f t="shared" si="2"/>
        <v>0</v>
      </c>
      <c r="J48" s="44">
        <f t="shared" si="0"/>
        <v>18</v>
      </c>
      <c r="K48" s="38" t="str">
        <f t="shared" si="1"/>
        <v>Avaliable متوفر</v>
      </c>
      <c r="L48" s="8"/>
      <c r="M48" s="8"/>
      <c r="N48" s="8"/>
      <c r="O48" s="8"/>
      <c r="P48" s="8"/>
      <c r="Q48" s="8"/>
      <c r="R48" s="8"/>
      <c r="S48" s="8"/>
      <c r="T48" s="21"/>
      <c r="U48" s="18"/>
      <c r="V48" s="8"/>
      <c r="W48" s="18"/>
      <c r="X48" s="8"/>
      <c r="Y48" s="1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</row>
    <row r="49" spans="1:39" ht="27" thickBot="1" x14ac:dyDescent="0.35">
      <c r="A49" s="46" t="s">
        <v>95</v>
      </c>
      <c r="B49" s="38" t="s">
        <v>205</v>
      </c>
      <c r="C49" s="28" t="s">
        <v>48</v>
      </c>
      <c r="D49" s="10"/>
      <c r="E49" s="10">
        <v>2724563336151</v>
      </c>
      <c r="F49" s="9"/>
      <c r="G49" s="9"/>
      <c r="H49" s="15">
        <v>24</v>
      </c>
      <c r="I49" s="40">
        <f t="shared" si="2"/>
        <v>22</v>
      </c>
      <c r="J49" s="44">
        <f t="shared" si="0"/>
        <v>2</v>
      </c>
      <c r="K49" s="38" t="str">
        <f t="shared" si="1"/>
        <v>Avaliable متوفر</v>
      </c>
      <c r="L49" s="8"/>
      <c r="M49" s="8"/>
      <c r="N49" s="8">
        <v>9</v>
      </c>
      <c r="O49" s="18"/>
      <c r="P49" s="8"/>
      <c r="Q49" s="18"/>
      <c r="R49" s="8"/>
      <c r="S49" s="18"/>
      <c r="T49" s="21">
        <v>1</v>
      </c>
      <c r="U49" s="8"/>
      <c r="V49" s="8"/>
      <c r="W49" s="8"/>
      <c r="X49" s="8">
        <v>12</v>
      </c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</row>
    <row r="50" spans="1:39" ht="27" thickBot="1" x14ac:dyDescent="0.35">
      <c r="A50" s="46" t="s">
        <v>96</v>
      </c>
      <c r="B50" s="38" t="s">
        <v>205</v>
      </c>
      <c r="C50" s="28" t="s">
        <v>48</v>
      </c>
      <c r="D50" s="10">
        <v>9714226380433</v>
      </c>
      <c r="E50" s="10"/>
      <c r="F50" s="9"/>
      <c r="G50" s="9"/>
      <c r="H50" s="15">
        <v>12</v>
      </c>
      <c r="I50" s="40">
        <f t="shared" si="2"/>
        <v>0</v>
      </c>
      <c r="J50" s="44">
        <f t="shared" si="0"/>
        <v>12</v>
      </c>
      <c r="K50" s="38" t="str">
        <f t="shared" si="1"/>
        <v>Avaliable متوفر</v>
      </c>
      <c r="L50" s="8"/>
      <c r="M50" s="8"/>
      <c r="N50" s="8"/>
      <c r="O50" s="8"/>
      <c r="P50" s="8"/>
      <c r="Q50" s="8"/>
      <c r="R50" s="8"/>
      <c r="S50" s="8"/>
      <c r="T50" s="21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</row>
    <row r="51" spans="1:39" ht="27" thickBot="1" x14ac:dyDescent="0.35">
      <c r="A51" s="46" t="s">
        <v>97</v>
      </c>
      <c r="B51" s="38" t="s">
        <v>205</v>
      </c>
      <c r="C51" s="28" t="s">
        <v>48</v>
      </c>
      <c r="D51" s="10">
        <v>9714226380426</v>
      </c>
      <c r="E51" s="10"/>
      <c r="F51" s="9"/>
      <c r="G51" s="9"/>
      <c r="H51" s="15">
        <v>12</v>
      </c>
      <c r="I51" s="40">
        <f t="shared" si="2"/>
        <v>0</v>
      </c>
      <c r="J51" s="44">
        <f t="shared" si="0"/>
        <v>12</v>
      </c>
      <c r="K51" s="38" t="str">
        <f t="shared" si="1"/>
        <v>Avaliable متوفر</v>
      </c>
      <c r="L51" s="8"/>
      <c r="M51" s="8"/>
      <c r="N51" s="8"/>
      <c r="O51" s="8"/>
      <c r="P51" s="8"/>
      <c r="Q51" s="8"/>
      <c r="R51" s="8"/>
      <c r="S51" s="8"/>
      <c r="T51" s="21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</row>
    <row r="52" spans="1:39" ht="27" thickBot="1" x14ac:dyDescent="0.35">
      <c r="A52" s="46" t="s">
        <v>98</v>
      </c>
      <c r="B52" s="38" t="s">
        <v>205</v>
      </c>
      <c r="C52" s="28" t="s">
        <v>48</v>
      </c>
      <c r="D52" s="10"/>
      <c r="E52" s="10">
        <v>2724298833123</v>
      </c>
      <c r="F52" s="9"/>
      <c r="G52" s="9"/>
      <c r="H52" s="15">
        <v>12</v>
      </c>
      <c r="I52" s="40">
        <f t="shared" si="2"/>
        <v>12</v>
      </c>
      <c r="J52" s="44">
        <f t="shared" ref="J52:J83" si="3">SUM(H52-I52)</f>
        <v>0</v>
      </c>
      <c r="K52" s="38" t="str">
        <f t="shared" ref="K52:K83" si="4">IF(J52&gt;1, "Avaliable متوفر", IF(J52=0, "Not Avaliable غير متوفر", IF(J52&lt;0, "Missing يوجد نقص", "Poor")))</f>
        <v>Not Avaliable غير متوفر</v>
      </c>
      <c r="L52" s="8"/>
      <c r="M52" s="8"/>
      <c r="N52" s="8"/>
      <c r="O52" s="18"/>
      <c r="P52" s="8"/>
      <c r="Q52" s="8"/>
      <c r="R52" s="8"/>
      <c r="S52" s="8"/>
      <c r="T52" s="21"/>
      <c r="U52" s="8"/>
      <c r="V52" s="8"/>
      <c r="W52" s="8"/>
      <c r="X52" s="8">
        <v>12</v>
      </c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</row>
    <row r="53" spans="1:39" ht="27" thickBot="1" x14ac:dyDescent="0.35">
      <c r="A53" s="46" t="s">
        <v>99</v>
      </c>
      <c r="B53" s="38" t="s">
        <v>205</v>
      </c>
      <c r="C53" s="28" t="s">
        <v>48</v>
      </c>
      <c r="D53" s="10">
        <v>9714226106538</v>
      </c>
      <c r="E53" s="10" t="s">
        <v>34</v>
      </c>
      <c r="F53" s="9"/>
      <c r="G53" s="9"/>
      <c r="H53" s="15">
        <v>24</v>
      </c>
      <c r="I53" s="40">
        <f t="shared" si="2"/>
        <v>12</v>
      </c>
      <c r="J53" s="44">
        <f t="shared" si="3"/>
        <v>12</v>
      </c>
      <c r="K53" s="38" t="str">
        <f t="shared" si="4"/>
        <v>Avaliable متوفر</v>
      </c>
      <c r="L53" s="8"/>
      <c r="M53" s="18"/>
      <c r="N53" s="8">
        <v>12</v>
      </c>
      <c r="O53" s="8"/>
      <c r="P53" s="8"/>
      <c r="Q53" s="8"/>
      <c r="R53" s="8"/>
      <c r="S53" s="8"/>
      <c r="T53" s="21"/>
      <c r="U53" s="8"/>
      <c r="V53" s="8"/>
      <c r="W53" s="8"/>
      <c r="X53" s="8"/>
      <c r="Y53" s="8"/>
      <c r="Z53" s="8">
        <v>0</v>
      </c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</row>
    <row r="54" spans="1:39" ht="27" thickBot="1" x14ac:dyDescent="0.35">
      <c r="A54" s="46" t="s">
        <v>100</v>
      </c>
      <c r="B54" s="38" t="s">
        <v>205</v>
      </c>
      <c r="C54" s="28" t="s">
        <v>48</v>
      </c>
      <c r="D54" s="10">
        <v>9714226370663</v>
      </c>
      <c r="E54" s="10">
        <v>2724563233054</v>
      </c>
      <c r="F54" s="9"/>
      <c r="G54" s="9"/>
      <c r="H54" s="15">
        <v>12</v>
      </c>
      <c r="I54" s="40">
        <f t="shared" si="2"/>
        <v>12</v>
      </c>
      <c r="J54" s="44">
        <f t="shared" si="3"/>
        <v>0</v>
      </c>
      <c r="K54" s="38" t="str">
        <f t="shared" si="4"/>
        <v>Not Avaliable غير متوفر</v>
      </c>
      <c r="L54" s="8">
        <v>3</v>
      </c>
      <c r="M54" s="8"/>
      <c r="N54" s="8"/>
      <c r="O54" s="8"/>
      <c r="P54" s="8"/>
      <c r="Q54" s="8"/>
      <c r="R54" s="8"/>
      <c r="S54" s="8"/>
      <c r="T54" s="21"/>
      <c r="U54" s="8"/>
      <c r="V54" s="8"/>
      <c r="W54" s="8"/>
      <c r="X54" s="8"/>
      <c r="Y54" s="8"/>
      <c r="Z54" s="8"/>
      <c r="AA54" s="8"/>
      <c r="AB54" s="8">
        <v>9</v>
      </c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</row>
    <row r="55" spans="1:39" ht="27" thickBot="1" x14ac:dyDescent="0.35">
      <c r="A55" s="46" t="s">
        <v>101</v>
      </c>
      <c r="B55" s="38" t="s">
        <v>205</v>
      </c>
      <c r="C55" s="28" t="s">
        <v>48</v>
      </c>
      <c r="D55" s="10"/>
      <c r="E55" s="10"/>
      <c r="F55" s="9"/>
      <c r="G55" s="9"/>
      <c r="H55" s="15">
        <v>12</v>
      </c>
      <c r="I55" s="40">
        <f t="shared" si="2"/>
        <v>12</v>
      </c>
      <c r="J55" s="44">
        <f t="shared" si="3"/>
        <v>0</v>
      </c>
      <c r="K55" s="38" t="str">
        <f t="shared" si="4"/>
        <v>Not Avaliable غير متوفر</v>
      </c>
      <c r="L55" s="8">
        <v>12</v>
      </c>
      <c r="M55" s="8"/>
      <c r="N55" s="8"/>
      <c r="O55" s="8"/>
      <c r="P55" s="8"/>
      <c r="Q55" s="8"/>
      <c r="R55" s="8"/>
      <c r="S55" s="8"/>
      <c r="T55" s="21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/>
      <c r="AM55" s="8"/>
    </row>
    <row r="56" spans="1:39" ht="27" thickBot="1" x14ac:dyDescent="0.35">
      <c r="A56" s="46" t="s">
        <v>102</v>
      </c>
      <c r="B56" s="38" t="s">
        <v>205</v>
      </c>
      <c r="C56" s="28" t="s">
        <v>48</v>
      </c>
      <c r="D56" s="10"/>
      <c r="E56" s="10"/>
      <c r="F56" s="9"/>
      <c r="G56" s="9"/>
      <c r="H56" s="15">
        <v>12</v>
      </c>
      <c r="I56" s="40">
        <f t="shared" si="2"/>
        <v>12</v>
      </c>
      <c r="J56" s="44">
        <f t="shared" si="3"/>
        <v>0</v>
      </c>
      <c r="K56" s="38" t="str">
        <f t="shared" si="4"/>
        <v>Not Avaliable غير متوفر</v>
      </c>
      <c r="L56" s="8"/>
      <c r="M56" s="8"/>
      <c r="N56" s="8">
        <v>12</v>
      </c>
      <c r="O56" s="8"/>
      <c r="P56" s="8"/>
      <c r="Q56" s="8"/>
      <c r="R56" s="8"/>
      <c r="S56" s="8"/>
      <c r="T56" s="21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</row>
    <row r="57" spans="1:39" ht="27" thickBot="1" x14ac:dyDescent="0.35">
      <c r="A57" s="46" t="s">
        <v>103</v>
      </c>
      <c r="B57" s="38" t="s">
        <v>205</v>
      </c>
      <c r="C57" s="28" t="s">
        <v>48</v>
      </c>
      <c r="D57" s="10"/>
      <c r="E57" s="10"/>
      <c r="F57" s="9"/>
      <c r="G57" s="9"/>
      <c r="H57" s="15">
        <v>105</v>
      </c>
      <c r="I57" s="40">
        <f t="shared" si="2"/>
        <v>0</v>
      </c>
      <c r="J57" s="44">
        <f t="shared" si="3"/>
        <v>105</v>
      </c>
      <c r="K57" s="38" t="str">
        <f t="shared" si="4"/>
        <v>Avaliable متوفر</v>
      </c>
      <c r="L57" s="8"/>
      <c r="M57" s="8"/>
      <c r="N57" s="8"/>
      <c r="O57" s="8"/>
      <c r="P57" s="8"/>
      <c r="Q57" s="8"/>
      <c r="R57" s="8"/>
      <c r="S57" s="8"/>
      <c r="T57" s="21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/>
      <c r="AM57" s="8"/>
    </row>
    <row r="58" spans="1:39" ht="27" thickBot="1" x14ac:dyDescent="0.35">
      <c r="A58" s="46" t="s">
        <v>104</v>
      </c>
      <c r="B58" s="38" t="s">
        <v>205</v>
      </c>
      <c r="C58" s="28" t="s">
        <v>48</v>
      </c>
      <c r="D58" s="10"/>
      <c r="E58" s="10">
        <v>2724563341735</v>
      </c>
      <c r="F58" s="9"/>
      <c r="G58" s="9"/>
      <c r="H58" s="15">
        <v>11</v>
      </c>
      <c r="I58" s="40">
        <f t="shared" si="2"/>
        <v>11</v>
      </c>
      <c r="J58" s="44">
        <f t="shared" si="3"/>
        <v>0</v>
      </c>
      <c r="K58" s="38" t="str">
        <f t="shared" si="4"/>
        <v>Not Avaliable غير متوفر</v>
      </c>
      <c r="L58" s="8"/>
      <c r="M58" s="8"/>
      <c r="N58" s="8"/>
      <c r="O58" s="18"/>
      <c r="P58" s="8"/>
      <c r="Q58" s="8"/>
      <c r="R58" s="8"/>
      <c r="S58" s="8"/>
      <c r="T58" s="21"/>
      <c r="U58" s="8"/>
      <c r="V58" s="8"/>
      <c r="W58" s="8"/>
      <c r="X58" s="8">
        <v>11</v>
      </c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8"/>
      <c r="AL58" s="8"/>
      <c r="AM58" s="8"/>
    </row>
    <row r="59" spans="1:39" ht="27" thickBot="1" x14ac:dyDescent="0.35">
      <c r="A59" s="46" t="s">
        <v>105</v>
      </c>
      <c r="B59" s="38" t="s">
        <v>205</v>
      </c>
      <c r="C59" s="28" t="s">
        <v>48</v>
      </c>
      <c r="D59" s="10"/>
      <c r="E59" s="10"/>
      <c r="F59" s="9"/>
      <c r="G59" s="9"/>
      <c r="H59" s="15">
        <v>24</v>
      </c>
      <c r="I59" s="40">
        <f t="shared" si="2"/>
        <v>0</v>
      </c>
      <c r="J59" s="44">
        <f t="shared" si="3"/>
        <v>24</v>
      </c>
      <c r="K59" s="38" t="str">
        <f t="shared" si="4"/>
        <v>Avaliable متوفر</v>
      </c>
      <c r="L59" s="8"/>
      <c r="M59" s="8"/>
      <c r="N59" s="8"/>
      <c r="O59" s="8"/>
      <c r="P59" s="8"/>
      <c r="Q59" s="8"/>
      <c r="R59" s="8"/>
      <c r="S59" s="8"/>
      <c r="T59" s="21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</row>
    <row r="60" spans="1:39" ht="27" thickBot="1" x14ac:dyDescent="0.35">
      <c r="A60" s="46" t="s">
        <v>106</v>
      </c>
      <c r="B60" s="38" t="s">
        <v>205</v>
      </c>
      <c r="C60" s="28" t="s">
        <v>48</v>
      </c>
      <c r="D60" s="10"/>
      <c r="E60" s="10">
        <v>2724563236857</v>
      </c>
      <c r="F60" s="9"/>
      <c r="G60" s="9"/>
      <c r="H60" s="15">
        <v>21</v>
      </c>
      <c r="I60" s="40">
        <f t="shared" si="2"/>
        <v>15</v>
      </c>
      <c r="J60" s="44">
        <f t="shared" si="3"/>
        <v>6</v>
      </c>
      <c r="K60" s="38" t="str">
        <f t="shared" si="4"/>
        <v>Avaliable متوفر</v>
      </c>
      <c r="L60" s="8"/>
      <c r="M60" s="8"/>
      <c r="N60" s="8"/>
      <c r="O60" s="18"/>
      <c r="P60" s="8"/>
      <c r="Q60" s="8"/>
      <c r="R60" s="8"/>
      <c r="S60" s="8"/>
      <c r="T60" s="21"/>
      <c r="U60" s="8"/>
      <c r="V60" s="8"/>
      <c r="W60" s="8"/>
      <c r="X60" s="8">
        <v>15</v>
      </c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  <c r="AJ60" s="8"/>
      <c r="AK60" s="8"/>
      <c r="AL60" s="8"/>
      <c r="AM60" s="8"/>
    </row>
    <row r="61" spans="1:39" ht="27" thickBot="1" x14ac:dyDescent="0.35">
      <c r="A61" s="46" t="s">
        <v>107</v>
      </c>
      <c r="B61" s="38" t="s">
        <v>205</v>
      </c>
      <c r="C61" s="28" t="s">
        <v>48</v>
      </c>
      <c r="D61" s="10"/>
      <c r="E61" s="10"/>
      <c r="F61" s="9"/>
      <c r="G61" s="9"/>
      <c r="H61" s="15">
        <v>9</v>
      </c>
      <c r="I61" s="40">
        <f t="shared" si="2"/>
        <v>0</v>
      </c>
      <c r="J61" s="44">
        <f t="shared" si="3"/>
        <v>9</v>
      </c>
      <c r="K61" s="38" t="str">
        <f t="shared" si="4"/>
        <v>Avaliable متوفر</v>
      </c>
      <c r="L61" s="8"/>
      <c r="M61" s="8"/>
      <c r="N61" s="8"/>
      <c r="O61" s="8"/>
      <c r="P61" s="8"/>
      <c r="Q61" s="8"/>
      <c r="R61" s="8"/>
      <c r="S61" s="8"/>
      <c r="T61" s="21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</row>
    <row r="62" spans="1:39" ht="27" thickBot="1" x14ac:dyDescent="0.35">
      <c r="A62" s="46" t="s">
        <v>108</v>
      </c>
      <c r="B62" s="38" t="s">
        <v>205</v>
      </c>
      <c r="C62" s="28" t="s">
        <v>48</v>
      </c>
      <c r="D62" s="10"/>
      <c r="E62" s="10"/>
      <c r="F62" s="9"/>
      <c r="G62" s="9"/>
      <c r="H62" s="15">
        <v>12</v>
      </c>
      <c r="I62" s="40">
        <f t="shared" si="2"/>
        <v>0</v>
      </c>
      <c r="J62" s="44">
        <f t="shared" si="3"/>
        <v>12</v>
      </c>
      <c r="K62" s="38" t="str">
        <f t="shared" si="4"/>
        <v>Avaliable متوفر</v>
      </c>
      <c r="L62" s="8"/>
      <c r="M62" s="8"/>
      <c r="N62" s="8"/>
      <c r="O62" s="8"/>
      <c r="P62" s="8"/>
      <c r="Q62" s="8"/>
      <c r="R62" s="8"/>
      <c r="S62" s="8"/>
      <c r="T62" s="21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  <c r="AM62" s="8"/>
    </row>
    <row r="63" spans="1:39" ht="27" thickBot="1" x14ac:dyDescent="0.35">
      <c r="A63" s="46" t="s">
        <v>109</v>
      </c>
      <c r="B63" s="38" t="s">
        <v>205</v>
      </c>
      <c r="C63" s="28" t="s">
        <v>48</v>
      </c>
      <c r="D63" s="10">
        <v>9714226370588</v>
      </c>
      <c r="E63" s="10"/>
      <c r="F63" s="9"/>
      <c r="G63" s="9"/>
      <c r="H63" s="15">
        <v>12</v>
      </c>
      <c r="I63" s="40">
        <f t="shared" si="2"/>
        <v>0</v>
      </c>
      <c r="J63" s="44">
        <f t="shared" si="3"/>
        <v>12</v>
      </c>
      <c r="K63" s="38" t="str">
        <f t="shared" si="4"/>
        <v>Avaliable متوفر</v>
      </c>
      <c r="L63" s="8"/>
      <c r="M63" s="8"/>
      <c r="N63" s="8"/>
      <c r="O63" s="8"/>
      <c r="P63" s="8"/>
      <c r="Q63" s="8"/>
      <c r="R63" s="8"/>
      <c r="S63" s="8"/>
      <c r="T63" s="21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</row>
    <row r="64" spans="1:39" ht="27" thickBot="1" x14ac:dyDescent="0.35">
      <c r="A64" s="46" t="s">
        <v>110</v>
      </c>
      <c r="B64" s="38" t="s">
        <v>205</v>
      </c>
      <c r="C64" s="28" t="s">
        <v>48</v>
      </c>
      <c r="D64" s="10">
        <v>6920083500010</v>
      </c>
      <c r="E64" s="10"/>
      <c r="F64" s="9"/>
      <c r="G64" s="9"/>
      <c r="H64" s="15">
        <v>117</v>
      </c>
      <c r="I64" s="40">
        <f t="shared" si="2"/>
        <v>5</v>
      </c>
      <c r="J64" s="44">
        <f t="shared" si="3"/>
        <v>112</v>
      </c>
      <c r="K64" s="38" t="str">
        <f t="shared" si="4"/>
        <v>Avaliable متوفر</v>
      </c>
      <c r="L64" s="8"/>
      <c r="M64" s="8"/>
      <c r="N64" s="8">
        <v>2</v>
      </c>
      <c r="O64" s="18"/>
      <c r="P64" s="8"/>
      <c r="Q64" s="8"/>
      <c r="R64" s="8"/>
      <c r="S64" s="8"/>
      <c r="T64" s="21"/>
      <c r="U64" s="8"/>
      <c r="V64" s="8"/>
      <c r="W64" s="8"/>
      <c r="X64" s="8">
        <v>3</v>
      </c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</row>
    <row r="65" spans="1:39" ht="27" thickBot="1" x14ac:dyDescent="0.35">
      <c r="A65" s="46" t="s">
        <v>111</v>
      </c>
      <c r="B65" s="38" t="s">
        <v>205</v>
      </c>
      <c r="C65" s="28" t="s">
        <v>48</v>
      </c>
      <c r="D65" s="10">
        <v>9714226370526</v>
      </c>
      <c r="E65" s="10">
        <v>2724563237342</v>
      </c>
      <c r="F65" s="9"/>
      <c r="G65" s="9"/>
      <c r="H65" s="15">
        <v>5</v>
      </c>
      <c r="I65" s="40">
        <f t="shared" si="2"/>
        <v>3</v>
      </c>
      <c r="J65" s="44">
        <f t="shared" si="3"/>
        <v>2</v>
      </c>
      <c r="K65" s="38" t="str">
        <f t="shared" si="4"/>
        <v>Avaliable متوفر</v>
      </c>
      <c r="L65" s="8"/>
      <c r="M65" s="8"/>
      <c r="N65" s="8"/>
      <c r="O65" s="8"/>
      <c r="P65" s="8"/>
      <c r="Q65" s="8"/>
      <c r="R65" s="8"/>
      <c r="S65" s="8"/>
      <c r="T65" s="21"/>
      <c r="U65" s="8"/>
      <c r="V65" s="8"/>
      <c r="W65" s="8"/>
      <c r="X65" s="8"/>
      <c r="Y65" s="8"/>
      <c r="Z65" s="8">
        <v>3</v>
      </c>
      <c r="AA65" s="8" t="s">
        <v>42</v>
      </c>
      <c r="AB65" s="8"/>
      <c r="AC65" s="8"/>
      <c r="AD65" s="8"/>
      <c r="AE65" s="8"/>
      <c r="AF65" s="8"/>
      <c r="AG65" s="8"/>
      <c r="AH65" s="8"/>
      <c r="AI65" s="8"/>
      <c r="AJ65" s="8"/>
      <c r="AK65" s="8"/>
      <c r="AL65" s="8"/>
      <c r="AM65" s="8"/>
    </row>
    <row r="66" spans="1:39" ht="27" thickBot="1" x14ac:dyDescent="0.35">
      <c r="A66" s="46" t="s">
        <v>112</v>
      </c>
      <c r="B66" s="38" t="s">
        <v>205</v>
      </c>
      <c r="C66" s="28" t="s">
        <v>48</v>
      </c>
      <c r="D66" s="10">
        <v>210032091345</v>
      </c>
      <c r="E66" s="10"/>
      <c r="F66" s="9"/>
      <c r="G66" s="9"/>
      <c r="H66" s="15">
        <v>36</v>
      </c>
      <c r="I66" s="40">
        <f t="shared" si="2"/>
        <v>0</v>
      </c>
      <c r="J66" s="44">
        <f t="shared" si="3"/>
        <v>36</v>
      </c>
      <c r="K66" s="38" t="str">
        <f t="shared" si="4"/>
        <v>Avaliable متوفر</v>
      </c>
      <c r="L66" s="8"/>
      <c r="M66" s="8"/>
      <c r="N66" s="8"/>
      <c r="O66" s="8"/>
      <c r="P66" s="8"/>
      <c r="Q66" s="8"/>
      <c r="R66" s="8"/>
      <c r="S66" s="8"/>
      <c r="T66" s="21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/>
      <c r="AJ66" s="8"/>
      <c r="AK66" s="8"/>
      <c r="AL66" s="8"/>
      <c r="AM66" s="8"/>
    </row>
    <row r="67" spans="1:39" ht="27" thickBot="1" x14ac:dyDescent="0.35">
      <c r="A67" s="46" t="s">
        <v>113</v>
      </c>
      <c r="B67" s="38" t="s">
        <v>205</v>
      </c>
      <c r="C67" s="28" t="s">
        <v>48</v>
      </c>
      <c r="D67" s="10"/>
      <c r="E67" s="10">
        <v>2724567955815</v>
      </c>
      <c r="F67" s="9"/>
      <c r="G67" s="9"/>
      <c r="H67" s="15">
        <v>23</v>
      </c>
      <c r="I67" s="40">
        <f t="shared" si="2"/>
        <v>12</v>
      </c>
      <c r="J67" s="44">
        <f t="shared" si="3"/>
        <v>11</v>
      </c>
      <c r="K67" s="38" t="str">
        <f t="shared" si="4"/>
        <v>Avaliable متوفر</v>
      </c>
      <c r="L67" s="8"/>
      <c r="M67" s="8"/>
      <c r="N67" s="8">
        <v>12</v>
      </c>
      <c r="O67" s="8"/>
      <c r="P67" s="8"/>
      <c r="Q67" s="8"/>
      <c r="R67" s="8"/>
      <c r="S67" s="8"/>
      <c r="T67" s="21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</row>
    <row r="68" spans="1:39" ht="27" thickBot="1" x14ac:dyDescent="0.35">
      <c r="A68" s="46" t="s">
        <v>114</v>
      </c>
      <c r="B68" s="38" t="s">
        <v>205</v>
      </c>
      <c r="C68" s="28" t="s">
        <v>48</v>
      </c>
      <c r="D68" s="10"/>
      <c r="E68" s="10"/>
      <c r="F68" s="9"/>
      <c r="G68" s="9"/>
      <c r="H68" s="15">
        <v>23</v>
      </c>
      <c r="I68" s="40">
        <f t="shared" si="2"/>
        <v>12</v>
      </c>
      <c r="J68" s="44">
        <f t="shared" si="3"/>
        <v>11</v>
      </c>
      <c r="K68" s="38" t="str">
        <f t="shared" si="4"/>
        <v>Avaliable متوفر</v>
      </c>
      <c r="L68" s="8"/>
      <c r="M68" s="8"/>
      <c r="N68" s="8">
        <v>12</v>
      </c>
      <c r="O68" s="8"/>
      <c r="P68" s="8"/>
      <c r="Q68" s="8"/>
      <c r="R68" s="8"/>
      <c r="S68" s="8"/>
      <c r="T68" s="21"/>
      <c r="U68" s="18"/>
      <c r="V68" s="8"/>
      <c r="W68" s="18"/>
      <c r="X68" s="8"/>
      <c r="Y68" s="1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</row>
    <row r="69" spans="1:39" ht="27" thickBot="1" x14ac:dyDescent="0.35">
      <c r="A69" s="46" t="s">
        <v>115</v>
      </c>
      <c r="B69" s="38" t="s">
        <v>205</v>
      </c>
      <c r="C69" s="28" t="s">
        <v>48</v>
      </c>
      <c r="D69" s="10">
        <v>6525378659918</v>
      </c>
      <c r="E69" s="10"/>
      <c r="F69" s="9"/>
      <c r="G69" s="9"/>
      <c r="H69" s="15">
        <v>23</v>
      </c>
      <c r="I69" s="40">
        <f t="shared" si="2"/>
        <v>12</v>
      </c>
      <c r="J69" s="44">
        <f t="shared" si="3"/>
        <v>11</v>
      </c>
      <c r="K69" s="38" t="str">
        <f t="shared" si="4"/>
        <v>Avaliable متوفر</v>
      </c>
      <c r="L69" s="8"/>
      <c r="M69" s="8"/>
      <c r="N69" s="8">
        <v>11</v>
      </c>
      <c r="O69" s="8"/>
      <c r="P69" s="8"/>
      <c r="Q69" s="18"/>
      <c r="R69" s="8"/>
      <c r="S69" s="18"/>
      <c r="T69" s="21">
        <v>1</v>
      </c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</row>
    <row r="70" spans="1:39" ht="27" thickBot="1" x14ac:dyDescent="0.35">
      <c r="A70" s="46" t="s">
        <v>116</v>
      </c>
      <c r="B70" s="38" t="s">
        <v>205</v>
      </c>
      <c r="C70" s="28" t="s">
        <v>48</v>
      </c>
      <c r="D70" s="10">
        <v>6525378659917</v>
      </c>
      <c r="E70" s="10">
        <v>2724567953200</v>
      </c>
      <c r="F70" s="9"/>
      <c r="G70" s="9"/>
      <c r="H70" s="15">
        <v>23</v>
      </c>
      <c r="I70" s="40">
        <f t="shared" si="2"/>
        <v>12</v>
      </c>
      <c r="J70" s="44">
        <f t="shared" si="3"/>
        <v>11</v>
      </c>
      <c r="K70" s="38" t="str">
        <f t="shared" si="4"/>
        <v>Avaliable متوفر</v>
      </c>
      <c r="L70" s="8"/>
      <c r="M70" s="8"/>
      <c r="N70" s="8">
        <v>12</v>
      </c>
      <c r="O70" s="8"/>
      <c r="P70" s="8"/>
      <c r="Q70" s="8"/>
      <c r="R70" s="8"/>
      <c r="S70" s="8"/>
      <c r="T70" s="21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</row>
    <row r="71" spans="1:39" ht="27" thickBot="1" x14ac:dyDescent="0.35">
      <c r="A71" s="46" t="s">
        <v>117</v>
      </c>
      <c r="B71" s="38" t="s">
        <v>205</v>
      </c>
      <c r="C71" s="28" t="s">
        <v>48</v>
      </c>
      <c r="D71" s="10">
        <v>6525378659912</v>
      </c>
      <c r="E71" s="10"/>
      <c r="F71" s="9"/>
      <c r="G71" s="9"/>
      <c r="H71" s="15">
        <v>23</v>
      </c>
      <c r="I71" s="40">
        <f t="shared" si="2"/>
        <v>0</v>
      </c>
      <c r="J71" s="44">
        <f t="shared" si="3"/>
        <v>23</v>
      </c>
      <c r="K71" s="38" t="str">
        <f t="shared" si="4"/>
        <v>Avaliable متوفر</v>
      </c>
      <c r="L71" s="8"/>
      <c r="M71" s="8"/>
      <c r="N71" s="8"/>
      <c r="O71" s="8"/>
      <c r="P71" s="8"/>
      <c r="Q71" s="8"/>
      <c r="R71" s="8"/>
      <c r="S71" s="8"/>
      <c r="T71" s="21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  <c r="AG71" s="8"/>
      <c r="AH71" s="8"/>
      <c r="AI71" s="8"/>
      <c r="AJ71" s="8"/>
      <c r="AK71" s="8"/>
      <c r="AL71" s="8"/>
      <c r="AM71" s="8"/>
    </row>
    <row r="72" spans="1:39" ht="27" thickBot="1" x14ac:dyDescent="0.35">
      <c r="A72" s="46" t="s">
        <v>118</v>
      </c>
      <c r="B72" s="38" t="s">
        <v>205</v>
      </c>
      <c r="C72" s="28" t="s">
        <v>48</v>
      </c>
      <c r="D72" s="10"/>
      <c r="E72" s="10"/>
      <c r="F72" s="9"/>
      <c r="G72" s="9"/>
      <c r="H72" s="15">
        <v>159</v>
      </c>
      <c r="I72" s="40">
        <f t="shared" si="2"/>
        <v>12</v>
      </c>
      <c r="J72" s="44">
        <f t="shared" si="3"/>
        <v>147</v>
      </c>
      <c r="K72" s="38" t="str">
        <f t="shared" si="4"/>
        <v>Avaliable متوفر</v>
      </c>
      <c r="L72" s="8"/>
      <c r="M72" s="8"/>
      <c r="N72" s="8">
        <v>12</v>
      </c>
      <c r="O72" s="8"/>
      <c r="P72" s="8"/>
      <c r="Q72" s="8"/>
      <c r="R72" s="8"/>
      <c r="S72" s="8"/>
      <c r="T72" s="21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8"/>
      <c r="AK72" s="8"/>
      <c r="AL72" s="8"/>
      <c r="AM72" s="8"/>
    </row>
    <row r="73" spans="1:39" ht="27" thickBot="1" x14ac:dyDescent="0.35">
      <c r="A73" s="46" t="s">
        <v>119</v>
      </c>
      <c r="B73" s="38" t="s">
        <v>205</v>
      </c>
      <c r="C73" s="28" t="s">
        <v>48</v>
      </c>
      <c r="D73" s="10">
        <v>6525378699624</v>
      </c>
      <c r="E73" s="10">
        <v>2724567955020</v>
      </c>
      <c r="F73" s="9"/>
      <c r="G73" s="9"/>
      <c r="H73" s="15">
        <v>79</v>
      </c>
      <c r="I73" s="40">
        <f t="shared" si="2"/>
        <v>12</v>
      </c>
      <c r="J73" s="44">
        <f t="shared" si="3"/>
        <v>67</v>
      </c>
      <c r="K73" s="38" t="str">
        <f t="shared" si="4"/>
        <v>Avaliable متوفر</v>
      </c>
      <c r="L73" s="8"/>
      <c r="M73" s="8"/>
      <c r="N73" s="8">
        <v>12</v>
      </c>
      <c r="O73" s="8"/>
      <c r="P73" s="8"/>
      <c r="Q73" s="8"/>
      <c r="R73" s="8"/>
      <c r="S73" s="8"/>
      <c r="T73" s="21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8"/>
      <c r="AM73" s="8"/>
    </row>
    <row r="74" spans="1:39" ht="27" thickBot="1" x14ac:dyDescent="0.35">
      <c r="A74" s="46" t="s">
        <v>120</v>
      </c>
      <c r="B74" s="38" t="s">
        <v>205</v>
      </c>
      <c r="C74" s="28" t="s">
        <v>48</v>
      </c>
      <c r="D74" s="10">
        <v>6525378611114</v>
      </c>
      <c r="E74" s="10" t="s">
        <v>36</v>
      </c>
      <c r="F74" s="9"/>
      <c r="G74" s="9"/>
      <c r="H74" s="16">
        <v>80</v>
      </c>
      <c r="I74" s="40">
        <f t="shared" si="2"/>
        <v>12</v>
      </c>
      <c r="J74" s="44">
        <f t="shared" si="3"/>
        <v>68</v>
      </c>
      <c r="K74" s="38" t="str">
        <f t="shared" si="4"/>
        <v>Avaliable متوفر</v>
      </c>
      <c r="L74" s="8"/>
      <c r="M74" s="8"/>
      <c r="N74" s="8">
        <v>12</v>
      </c>
      <c r="O74" s="8"/>
      <c r="P74" s="8"/>
      <c r="Q74" s="8"/>
      <c r="R74" s="8"/>
      <c r="S74" s="8"/>
      <c r="T74" s="21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</row>
    <row r="75" spans="1:39" ht="27" thickBot="1" x14ac:dyDescent="0.35">
      <c r="A75" s="46" t="s">
        <v>121</v>
      </c>
      <c r="B75" s="38" t="s">
        <v>205</v>
      </c>
      <c r="C75" s="28" t="s">
        <v>48</v>
      </c>
      <c r="D75" s="10">
        <v>5526600013301</v>
      </c>
      <c r="E75" s="10">
        <v>2724568823649</v>
      </c>
      <c r="F75" s="9"/>
      <c r="G75" s="9"/>
      <c r="H75" s="15">
        <v>20</v>
      </c>
      <c r="I75" s="40">
        <f t="shared" si="2"/>
        <v>8</v>
      </c>
      <c r="J75" s="44">
        <f t="shared" si="3"/>
        <v>12</v>
      </c>
      <c r="K75" s="38" t="str">
        <f t="shared" si="4"/>
        <v>Avaliable متوفر</v>
      </c>
      <c r="L75" s="8"/>
      <c r="M75" s="8"/>
      <c r="N75" s="8"/>
      <c r="O75" s="8"/>
      <c r="P75" s="8"/>
      <c r="Q75" s="8"/>
      <c r="R75" s="8"/>
      <c r="S75" s="8"/>
      <c r="T75" s="21"/>
      <c r="U75" s="8"/>
      <c r="V75" s="8"/>
      <c r="W75" s="8"/>
      <c r="X75" s="8"/>
      <c r="Y75" s="8"/>
      <c r="Z75" s="8">
        <v>8</v>
      </c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</row>
    <row r="76" spans="1:39" ht="27" thickBot="1" x14ac:dyDescent="0.35">
      <c r="A76" s="46" t="s">
        <v>122</v>
      </c>
      <c r="B76" s="38" t="s">
        <v>205</v>
      </c>
      <c r="C76" s="28" t="s">
        <v>48</v>
      </c>
      <c r="D76" s="31">
        <v>5709557735148</v>
      </c>
      <c r="E76" s="10"/>
      <c r="F76" s="9"/>
      <c r="G76" s="9"/>
      <c r="H76" s="15">
        <v>48</v>
      </c>
      <c r="I76" s="40">
        <f t="shared" si="2"/>
        <v>12</v>
      </c>
      <c r="J76" s="44">
        <f t="shared" si="3"/>
        <v>36</v>
      </c>
      <c r="K76" s="38" t="str">
        <f t="shared" si="4"/>
        <v>Avaliable متوفر</v>
      </c>
      <c r="L76" s="8"/>
      <c r="M76" s="18"/>
      <c r="N76" s="8"/>
      <c r="O76" s="8"/>
      <c r="P76" s="8">
        <v>12</v>
      </c>
      <c r="Q76" s="8"/>
      <c r="R76" s="8"/>
      <c r="S76" s="8"/>
      <c r="T76" s="21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</row>
    <row r="77" spans="1:39" ht="27" thickBot="1" x14ac:dyDescent="0.35">
      <c r="A77" s="46" t="s">
        <v>123</v>
      </c>
      <c r="B77" s="38" t="s">
        <v>205</v>
      </c>
      <c r="C77" s="28" t="s">
        <v>48</v>
      </c>
      <c r="D77" s="31">
        <v>6931443806888</v>
      </c>
      <c r="E77" s="10"/>
      <c r="F77" s="9"/>
      <c r="G77" s="9"/>
      <c r="H77" s="15">
        <v>50</v>
      </c>
      <c r="I77" s="40">
        <f t="shared" si="2"/>
        <v>0</v>
      </c>
      <c r="J77" s="44">
        <f t="shared" si="3"/>
        <v>50</v>
      </c>
      <c r="K77" s="38" t="str">
        <f t="shared" si="4"/>
        <v>Avaliable متوفر</v>
      </c>
      <c r="L77" s="8"/>
      <c r="M77" s="8"/>
      <c r="N77" s="8"/>
      <c r="O77" s="8"/>
      <c r="P77" s="8"/>
      <c r="Q77" s="8"/>
      <c r="R77" s="8"/>
      <c r="S77" s="8"/>
      <c r="T77" s="21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</row>
    <row r="78" spans="1:39" ht="27" thickBot="1" x14ac:dyDescent="0.35">
      <c r="A78" s="46" t="s">
        <v>124</v>
      </c>
      <c r="B78" s="38" t="s">
        <v>205</v>
      </c>
      <c r="C78" s="28" t="s">
        <v>48</v>
      </c>
      <c r="D78" s="31">
        <v>5526600013318</v>
      </c>
      <c r="E78" s="10"/>
      <c r="F78" s="9"/>
      <c r="G78" s="9"/>
      <c r="H78" s="15">
        <v>20</v>
      </c>
      <c r="I78" s="40">
        <f t="shared" si="2"/>
        <v>12</v>
      </c>
      <c r="J78" s="44">
        <f t="shared" si="3"/>
        <v>8</v>
      </c>
      <c r="K78" s="38" t="str">
        <f t="shared" si="4"/>
        <v>Avaliable متوفر</v>
      </c>
      <c r="L78" s="8"/>
      <c r="M78" s="8"/>
      <c r="N78" s="8"/>
      <c r="O78" s="8"/>
      <c r="P78" s="8">
        <v>12</v>
      </c>
      <c r="Q78" s="8"/>
      <c r="R78" s="8"/>
      <c r="S78" s="8"/>
      <c r="T78" s="21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</row>
    <row r="79" spans="1:39" ht="27" thickBot="1" x14ac:dyDescent="0.35">
      <c r="A79" s="46" t="s">
        <v>125</v>
      </c>
      <c r="B79" s="38" t="s">
        <v>205</v>
      </c>
      <c r="C79" s="28" t="s">
        <v>48</v>
      </c>
      <c r="D79" s="10">
        <v>5526600012090</v>
      </c>
      <c r="E79" s="10"/>
      <c r="F79" s="9"/>
      <c r="G79" s="9"/>
      <c r="H79" s="15">
        <v>24</v>
      </c>
      <c r="I79" s="40">
        <f t="shared" si="2"/>
        <v>12</v>
      </c>
      <c r="J79" s="44">
        <f t="shared" si="3"/>
        <v>12</v>
      </c>
      <c r="K79" s="38" t="str">
        <f t="shared" si="4"/>
        <v>Avaliable متوفر</v>
      </c>
      <c r="L79" s="8"/>
      <c r="M79" s="18"/>
      <c r="N79" s="8"/>
      <c r="O79" s="8"/>
      <c r="P79" s="8">
        <v>12</v>
      </c>
      <c r="Q79" s="8"/>
      <c r="R79" s="8"/>
      <c r="S79" s="8"/>
      <c r="T79" s="21"/>
      <c r="U79" s="18"/>
      <c r="V79" s="8"/>
      <c r="W79" s="18"/>
      <c r="X79" s="8"/>
      <c r="Y79" s="1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</row>
    <row r="80" spans="1:39" ht="27" thickBot="1" x14ac:dyDescent="0.35">
      <c r="A80" s="46" t="s">
        <v>126</v>
      </c>
      <c r="B80" s="38" t="s">
        <v>205</v>
      </c>
      <c r="C80" s="28" t="s">
        <v>48</v>
      </c>
      <c r="D80" s="10">
        <v>6908060911073</v>
      </c>
      <c r="E80" s="10"/>
      <c r="F80" s="9"/>
      <c r="G80" s="9"/>
      <c r="H80" s="15">
        <v>24</v>
      </c>
      <c r="I80" s="40">
        <f t="shared" si="2"/>
        <v>12</v>
      </c>
      <c r="J80" s="44">
        <f t="shared" si="3"/>
        <v>12</v>
      </c>
      <c r="K80" s="38" t="str">
        <f t="shared" si="4"/>
        <v>Avaliable متوفر</v>
      </c>
      <c r="L80" s="8"/>
      <c r="M80" s="18"/>
      <c r="N80" s="8"/>
      <c r="O80" s="8"/>
      <c r="P80" s="8">
        <v>10</v>
      </c>
      <c r="Q80" s="18"/>
      <c r="R80" s="8"/>
      <c r="S80" s="18"/>
      <c r="T80" s="21">
        <v>2</v>
      </c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</row>
    <row r="81" spans="1:39" ht="27" thickBot="1" x14ac:dyDescent="0.35">
      <c r="A81" s="46" t="s">
        <v>127</v>
      </c>
      <c r="B81" s="38" t="s">
        <v>205</v>
      </c>
      <c r="C81" s="28" t="s">
        <v>48</v>
      </c>
      <c r="D81" s="31">
        <v>5526600013196</v>
      </c>
      <c r="E81" s="10"/>
      <c r="F81" s="9"/>
      <c r="G81" s="9"/>
      <c r="H81" s="15">
        <v>40</v>
      </c>
      <c r="I81" s="40">
        <f t="shared" si="2"/>
        <v>12</v>
      </c>
      <c r="J81" s="44">
        <f t="shared" si="3"/>
        <v>28</v>
      </c>
      <c r="K81" s="38" t="str">
        <f t="shared" si="4"/>
        <v>Avaliable متوفر</v>
      </c>
      <c r="L81" s="8"/>
      <c r="M81" s="8"/>
      <c r="N81" s="8"/>
      <c r="O81" s="8"/>
      <c r="P81" s="8">
        <v>12</v>
      </c>
      <c r="Q81" s="8"/>
      <c r="R81" s="8"/>
      <c r="S81" s="8"/>
      <c r="T81" s="21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  <c r="AG81" s="8"/>
      <c r="AH81" s="8"/>
      <c r="AI81" s="8"/>
      <c r="AJ81" s="8"/>
      <c r="AK81" s="8"/>
      <c r="AL81" s="8"/>
      <c r="AM81" s="8"/>
    </row>
    <row r="82" spans="1:39" ht="27" thickBot="1" x14ac:dyDescent="0.35">
      <c r="A82" s="46" t="s">
        <v>128</v>
      </c>
      <c r="B82" s="38" t="s">
        <v>205</v>
      </c>
      <c r="C82" s="28" t="s">
        <v>48</v>
      </c>
      <c r="D82" s="31">
        <v>5526600013530</v>
      </c>
      <c r="E82" s="10"/>
      <c r="F82" s="9"/>
      <c r="G82" s="9"/>
      <c r="H82" s="15">
        <v>24</v>
      </c>
      <c r="I82" s="40">
        <f t="shared" si="2"/>
        <v>12</v>
      </c>
      <c r="J82" s="44">
        <f t="shared" si="3"/>
        <v>12</v>
      </c>
      <c r="K82" s="38" t="str">
        <f t="shared" si="4"/>
        <v>Avaliable متوفر</v>
      </c>
      <c r="L82" s="8"/>
      <c r="M82" s="8"/>
      <c r="N82" s="8"/>
      <c r="O82" s="8"/>
      <c r="P82" s="8">
        <v>12</v>
      </c>
      <c r="Q82" s="8"/>
      <c r="R82" s="8"/>
      <c r="S82" s="8"/>
      <c r="T82" s="21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  <c r="AG82" s="8"/>
      <c r="AH82" s="8"/>
      <c r="AI82" s="8"/>
      <c r="AJ82" s="8"/>
      <c r="AK82" s="8"/>
      <c r="AL82" s="8"/>
      <c r="AM82" s="8"/>
    </row>
    <row r="83" spans="1:39" ht="27" thickBot="1" x14ac:dyDescent="0.35">
      <c r="A83" s="46" t="s">
        <v>129</v>
      </c>
      <c r="B83" s="38" t="s">
        <v>205</v>
      </c>
      <c r="C83" s="28" t="s">
        <v>48</v>
      </c>
      <c r="D83" s="31">
        <v>5526600013516</v>
      </c>
      <c r="E83" s="10"/>
      <c r="F83" s="9"/>
      <c r="G83" s="9"/>
      <c r="H83" s="15">
        <v>20</v>
      </c>
      <c r="I83" s="40">
        <f t="shared" si="2"/>
        <v>12</v>
      </c>
      <c r="J83" s="44">
        <f t="shared" si="3"/>
        <v>8</v>
      </c>
      <c r="K83" s="38" t="str">
        <f t="shared" si="4"/>
        <v>Avaliable متوفر</v>
      </c>
      <c r="L83" s="8"/>
      <c r="M83" s="8"/>
      <c r="N83" s="8"/>
      <c r="O83" s="8"/>
      <c r="P83" s="8">
        <v>12</v>
      </c>
      <c r="Q83" s="8"/>
      <c r="R83" s="8"/>
      <c r="S83" s="8"/>
      <c r="T83" s="21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  <c r="AG83" s="8"/>
      <c r="AH83" s="8"/>
      <c r="AI83" s="8"/>
      <c r="AJ83" s="8"/>
      <c r="AK83" s="8"/>
      <c r="AL83" s="8"/>
      <c r="AM83" s="8"/>
    </row>
    <row r="84" spans="1:39" ht="27" thickBot="1" x14ac:dyDescent="0.35">
      <c r="A84" s="46" t="s">
        <v>130</v>
      </c>
      <c r="B84" s="38" t="s">
        <v>205</v>
      </c>
      <c r="C84" s="28" t="s">
        <v>48</v>
      </c>
      <c r="D84" s="10">
        <v>6980016899420</v>
      </c>
      <c r="E84" s="10"/>
      <c r="F84" s="9"/>
      <c r="G84" s="9"/>
      <c r="H84" s="15">
        <v>40</v>
      </c>
      <c r="I84" s="40">
        <f t="shared" si="2"/>
        <v>12</v>
      </c>
      <c r="J84" s="44">
        <f t="shared" ref="J84:J115" si="5">SUM(H84-I84)</f>
        <v>28</v>
      </c>
      <c r="K84" s="38" t="str">
        <f t="shared" ref="K84:K115" si="6">IF(J84&gt;1, "Avaliable متوفر", IF(J84=0, "Not Avaliable غير متوفر", IF(J84&lt;0, "Missing يوجد نقص", "Poor")))</f>
        <v>Avaliable متوفر</v>
      </c>
      <c r="L84" s="8"/>
      <c r="M84" s="18"/>
      <c r="N84" s="8"/>
      <c r="O84" s="8"/>
      <c r="P84" s="8">
        <v>12</v>
      </c>
      <c r="Q84" s="8"/>
      <c r="R84" s="8"/>
      <c r="S84" s="8"/>
      <c r="T84" s="21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  <c r="AG84" s="8"/>
      <c r="AH84" s="8"/>
      <c r="AI84" s="8"/>
      <c r="AJ84" s="8"/>
      <c r="AK84" s="8"/>
      <c r="AL84" s="8"/>
      <c r="AM84" s="8"/>
    </row>
    <row r="85" spans="1:39" ht="27" thickBot="1" x14ac:dyDescent="0.35">
      <c r="A85" s="46" t="s">
        <v>131</v>
      </c>
      <c r="B85" s="38" t="s">
        <v>205</v>
      </c>
      <c r="C85" s="28" t="s">
        <v>48</v>
      </c>
      <c r="D85" s="10">
        <v>5526600013578</v>
      </c>
      <c r="E85" s="10">
        <v>2724568823779</v>
      </c>
      <c r="F85" s="9"/>
      <c r="G85" s="9"/>
      <c r="H85" s="15">
        <v>30</v>
      </c>
      <c r="I85" s="40">
        <f t="shared" ref="I85:I144" si="7">SUM(L85+N85+P85+R85+T85+V85+X85+Z85+AB85+AD85+AF85+AH85+AJ85+AL85)</f>
        <v>24</v>
      </c>
      <c r="J85" s="44">
        <f t="shared" si="5"/>
        <v>6</v>
      </c>
      <c r="K85" s="38" t="str">
        <f t="shared" si="6"/>
        <v>Avaliable متوفر</v>
      </c>
      <c r="L85" s="8"/>
      <c r="M85" s="8"/>
      <c r="N85" s="8"/>
      <c r="O85" s="8"/>
      <c r="P85" s="8"/>
      <c r="Q85" s="8"/>
      <c r="R85" s="8"/>
      <c r="S85" s="8"/>
      <c r="T85" s="21"/>
      <c r="U85" s="8"/>
      <c r="V85" s="8"/>
      <c r="W85" s="8"/>
      <c r="X85" s="8"/>
      <c r="Y85" s="8"/>
      <c r="Z85" s="8">
        <v>12</v>
      </c>
      <c r="AA85" s="8"/>
      <c r="AB85" s="8">
        <v>12</v>
      </c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</row>
    <row r="86" spans="1:39" ht="27" thickBot="1" x14ac:dyDescent="0.35">
      <c r="A86" s="46" t="s">
        <v>132</v>
      </c>
      <c r="B86" s="38" t="s">
        <v>205</v>
      </c>
      <c r="C86" s="28" t="s">
        <v>48</v>
      </c>
      <c r="D86" s="10">
        <v>5526600013622</v>
      </c>
      <c r="E86" s="10">
        <v>2724568824004</v>
      </c>
      <c r="F86" s="9"/>
      <c r="G86" s="9"/>
      <c r="H86" s="15">
        <v>12</v>
      </c>
      <c r="I86" s="40">
        <f t="shared" si="7"/>
        <v>12</v>
      </c>
      <c r="J86" s="44">
        <f t="shared" si="5"/>
        <v>0</v>
      </c>
      <c r="K86" s="38" t="str">
        <f t="shared" si="6"/>
        <v>Not Avaliable غير متوفر</v>
      </c>
      <c r="L86" s="8"/>
      <c r="M86" s="8"/>
      <c r="N86" s="8"/>
      <c r="O86" s="8"/>
      <c r="P86" s="8"/>
      <c r="Q86" s="8"/>
      <c r="R86" s="8"/>
      <c r="S86" s="8"/>
      <c r="T86" s="21"/>
      <c r="U86" s="8"/>
      <c r="V86" s="8"/>
      <c r="W86" s="8"/>
      <c r="X86" s="8"/>
      <c r="Y86" s="8"/>
      <c r="Z86" s="8">
        <v>12</v>
      </c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</row>
    <row r="87" spans="1:39" ht="27" thickBot="1" x14ac:dyDescent="0.35">
      <c r="A87" s="46" t="s">
        <v>133</v>
      </c>
      <c r="B87" s="38" t="s">
        <v>205</v>
      </c>
      <c r="C87" s="28" t="s">
        <v>48</v>
      </c>
      <c r="D87" s="10">
        <v>856770005055</v>
      </c>
      <c r="E87" s="10">
        <v>2724568821539</v>
      </c>
      <c r="F87" s="9"/>
      <c r="G87" s="9"/>
      <c r="H87" s="15">
        <v>57</v>
      </c>
      <c r="I87" s="40">
        <f t="shared" si="7"/>
        <v>12</v>
      </c>
      <c r="J87" s="44">
        <f t="shared" si="5"/>
        <v>45</v>
      </c>
      <c r="K87" s="38" t="str">
        <f t="shared" si="6"/>
        <v>Avaliable متوفر</v>
      </c>
      <c r="L87" s="8"/>
      <c r="M87" s="18"/>
      <c r="N87" s="8"/>
      <c r="O87" s="8"/>
      <c r="P87" s="8">
        <v>12</v>
      </c>
      <c r="Q87" s="8"/>
      <c r="R87" s="8"/>
      <c r="S87" s="8"/>
      <c r="T87" s="21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</row>
    <row r="88" spans="1:39" ht="27" thickBot="1" x14ac:dyDescent="0.35">
      <c r="A88" s="46" t="s">
        <v>134</v>
      </c>
      <c r="B88" s="38" t="s">
        <v>205</v>
      </c>
      <c r="C88" s="28" t="s">
        <v>48</v>
      </c>
      <c r="D88" s="31">
        <v>6923546172663</v>
      </c>
      <c r="E88" s="10"/>
      <c r="F88" s="9"/>
      <c r="G88" s="9"/>
      <c r="H88" s="15">
        <v>26</v>
      </c>
      <c r="I88" s="40">
        <f t="shared" si="7"/>
        <v>12</v>
      </c>
      <c r="J88" s="44">
        <f t="shared" si="5"/>
        <v>14</v>
      </c>
      <c r="K88" s="38" t="str">
        <f t="shared" si="6"/>
        <v>Avaliable متوفر</v>
      </c>
      <c r="L88" s="8"/>
      <c r="M88" s="18"/>
      <c r="N88" s="8"/>
      <c r="O88" s="8"/>
      <c r="P88" s="8">
        <v>12</v>
      </c>
      <c r="Q88" s="8"/>
      <c r="R88" s="8"/>
      <c r="S88" s="8"/>
      <c r="T88" s="21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8"/>
      <c r="AJ88" s="8"/>
      <c r="AK88" s="8"/>
      <c r="AL88" s="8"/>
      <c r="AM88" s="8"/>
    </row>
    <row r="89" spans="1:39" ht="27" thickBot="1" x14ac:dyDescent="0.35">
      <c r="A89" s="46" t="s">
        <v>135</v>
      </c>
      <c r="B89" s="38" t="s">
        <v>205</v>
      </c>
      <c r="C89" s="28" t="s">
        <v>48</v>
      </c>
      <c r="D89" s="31">
        <v>5526600013370</v>
      </c>
      <c r="E89" s="10"/>
      <c r="F89" s="9"/>
      <c r="G89" s="9"/>
      <c r="H89" s="15">
        <v>50</v>
      </c>
      <c r="I89" s="40">
        <f t="shared" si="7"/>
        <v>12</v>
      </c>
      <c r="J89" s="44">
        <f t="shared" si="5"/>
        <v>38</v>
      </c>
      <c r="K89" s="38" t="str">
        <f t="shared" si="6"/>
        <v>Avaliable متوفر</v>
      </c>
      <c r="L89" s="8"/>
      <c r="M89" s="8"/>
      <c r="N89" s="8"/>
      <c r="O89" s="8"/>
      <c r="P89" s="8">
        <v>12</v>
      </c>
      <c r="Q89" s="8"/>
      <c r="R89" s="8"/>
      <c r="S89" s="8"/>
      <c r="T89" s="21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  <c r="AG89" s="8"/>
      <c r="AH89" s="8"/>
      <c r="AI89" s="8"/>
      <c r="AJ89" s="8"/>
      <c r="AK89" s="8"/>
      <c r="AL89" s="8"/>
      <c r="AM89" s="8"/>
    </row>
    <row r="90" spans="1:39" ht="27" thickBot="1" x14ac:dyDescent="0.35">
      <c r="A90" s="46" t="s">
        <v>136</v>
      </c>
      <c r="B90" s="38" t="s">
        <v>205</v>
      </c>
      <c r="C90" s="28" t="s">
        <v>48</v>
      </c>
      <c r="D90" s="10">
        <v>6927051443010</v>
      </c>
      <c r="E90" s="10"/>
      <c r="F90" s="9"/>
      <c r="G90" s="9"/>
      <c r="H90" s="15">
        <v>296</v>
      </c>
      <c r="I90" s="40">
        <f t="shared" si="7"/>
        <v>12</v>
      </c>
      <c r="J90" s="44">
        <f t="shared" si="5"/>
        <v>284</v>
      </c>
      <c r="K90" s="38" t="str">
        <f t="shared" si="6"/>
        <v>Avaliable متوفر</v>
      </c>
      <c r="L90" s="8"/>
      <c r="M90" s="18"/>
      <c r="N90" s="8"/>
      <c r="O90" s="8"/>
      <c r="P90" s="8">
        <v>12</v>
      </c>
      <c r="Q90" s="8"/>
      <c r="R90" s="8"/>
      <c r="S90" s="8"/>
      <c r="T90" s="21"/>
      <c r="U90" s="18"/>
      <c r="V90" s="8"/>
      <c r="W90" s="18"/>
      <c r="X90" s="8"/>
      <c r="Y90" s="18"/>
      <c r="Z90" s="8"/>
      <c r="AA90" s="8"/>
      <c r="AB90" s="8"/>
      <c r="AC90" s="8"/>
      <c r="AD90" s="8"/>
      <c r="AE90" s="8"/>
      <c r="AF90" s="8"/>
      <c r="AG90" s="8"/>
      <c r="AH90" s="8"/>
      <c r="AI90" s="8"/>
      <c r="AJ90" s="8"/>
      <c r="AK90" s="8"/>
      <c r="AL90" s="8"/>
      <c r="AM90" s="8"/>
    </row>
    <row r="91" spans="1:39" ht="27" thickBot="1" x14ac:dyDescent="0.35">
      <c r="A91" s="46" t="s">
        <v>137</v>
      </c>
      <c r="B91" s="38" t="s">
        <v>205</v>
      </c>
      <c r="C91" s="28" t="s">
        <v>48</v>
      </c>
      <c r="D91" s="30">
        <v>6925249990063</v>
      </c>
      <c r="E91" s="10">
        <v>2724568823502</v>
      </c>
      <c r="F91" s="9"/>
      <c r="G91" s="9"/>
      <c r="H91" s="15">
        <v>120</v>
      </c>
      <c r="I91" s="40">
        <f t="shared" si="7"/>
        <v>24</v>
      </c>
      <c r="J91" s="44">
        <f t="shared" si="5"/>
        <v>96</v>
      </c>
      <c r="K91" s="38" t="str">
        <f t="shared" si="6"/>
        <v>Avaliable متوفر</v>
      </c>
      <c r="L91" s="8"/>
      <c r="M91" s="8"/>
      <c r="N91" s="8"/>
      <c r="O91" s="8"/>
      <c r="P91" s="8"/>
      <c r="Q91" s="18"/>
      <c r="R91" s="8"/>
      <c r="S91" s="18"/>
      <c r="T91" s="21">
        <v>12</v>
      </c>
      <c r="U91" s="8"/>
      <c r="V91" s="8"/>
      <c r="W91" s="8"/>
      <c r="X91" s="8"/>
      <c r="Y91" s="8"/>
      <c r="Z91" s="8">
        <v>12</v>
      </c>
      <c r="AA91" s="8"/>
      <c r="AB91" s="8"/>
      <c r="AC91" s="8"/>
      <c r="AD91" s="8"/>
      <c r="AE91" s="8"/>
      <c r="AF91" s="8"/>
      <c r="AG91" s="8"/>
      <c r="AH91" s="8"/>
      <c r="AI91" s="8"/>
      <c r="AJ91" s="8"/>
      <c r="AK91" s="8"/>
      <c r="AL91" s="8"/>
      <c r="AM91" s="8"/>
    </row>
    <row r="92" spans="1:39" ht="27" thickBot="1" x14ac:dyDescent="0.35">
      <c r="A92" s="46" t="s">
        <v>138</v>
      </c>
      <c r="B92" s="38" t="s">
        <v>205</v>
      </c>
      <c r="C92" s="28" t="s">
        <v>48</v>
      </c>
      <c r="D92" s="31">
        <v>6957768322513</v>
      </c>
      <c r="E92" s="10"/>
      <c r="F92" s="9"/>
      <c r="G92" s="9"/>
      <c r="H92" s="15">
        <v>120</v>
      </c>
      <c r="I92" s="40">
        <f t="shared" si="7"/>
        <v>12</v>
      </c>
      <c r="J92" s="44">
        <f t="shared" si="5"/>
        <v>108</v>
      </c>
      <c r="K92" s="38" t="str">
        <f t="shared" si="6"/>
        <v>Avaliable متوفر</v>
      </c>
      <c r="L92" s="8"/>
      <c r="M92" s="18"/>
      <c r="N92" s="8"/>
      <c r="O92" s="8"/>
      <c r="P92" s="8">
        <v>12</v>
      </c>
      <c r="Q92" s="8"/>
      <c r="R92" s="8"/>
      <c r="S92" s="8"/>
      <c r="T92" s="21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  <c r="AF92" s="8"/>
      <c r="AG92" s="8"/>
      <c r="AH92" s="8"/>
      <c r="AI92" s="8"/>
      <c r="AJ92" s="8"/>
      <c r="AK92" s="8"/>
      <c r="AL92" s="8"/>
      <c r="AM92" s="8"/>
    </row>
    <row r="93" spans="1:39" ht="27" thickBot="1" x14ac:dyDescent="0.35">
      <c r="A93" s="46" t="s">
        <v>139</v>
      </c>
      <c r="B93" s="38" t="s">
        <v>205</v>
      </c>
      <c r="C93" s="28" t="s">
        <v>48</v>
      </c>
      <c r="D93" s="31">
        <v>6957768322582</v>
      </c>
      <c r="E93" s="10"/>
      <c r="F93" s="9"/>
      <c r="G93" s="9"/>
      <c r="H93" s="15">
        <v>120</v>
      </c>
      <c r="I93" s="40">
        <f t="shared" si="7"/>
        <v>12</v>
      </c>
      <c r="J93" s="44">
        <f t="shared" si="5"/>
        <v>108</v>
      </c>
      <c r="K93" s="38" t="str">
        <f t="shared" si="6"/>
        <v>Avaliable متوفر</v>
      </c>
      <c r="L93" s="8"/>
      <c r="M93" s="18"/>
      <c r="N93" s="8"/>
      <c r="O93" s="8"/>
      <c r="P93" s="8">
        <v>12</v>
      </c>
      <c r="Q93" s="8"/>
      <c r="R93" s="8"/>
      <c r="S93" s="8"/>
      <c r="T93" s="21"/>
      <c r="U93" s="8"/>
      <c r="V93" s="8"/>
      <c r="W93" s="8"/>
      <c r="X93" s="8"/>
      <c r="Y93" s="8"/>
      <c r="Z93" s="8"/>
      <c r="AA93" s="8"/>
      <c r="AB93" s="8"/>
      <c r="AC93" s="8"/>
      <c r="AD93" s="8"/>
      <c r="AE93" s="8"/>
      <c r="AF93" s="8"/>
      <c r="AG93" s="8"/>
      <c r="AH93" s="8"/>
      <c r="AI93" s="8"/>
      <c r="AJ93" s="8"/>
      <c r="AK93" s="8"/>
      <c r="AL93" s="8"/>
      <c r="AM93" s="8"/>
    </row>
    <row r="94" spans="1:39" ht="27" thickBot="1" x14ac:dyDescent="0.35">
      <c r="A94" s="46" t="s">
        <v>140</v>
      </c>
      <c r="B94" s="38" t="s">
        <v>205</v>
      </c>
      <c r="C94" s="28" t="s">
        <v>48</v>
      </c>
      <c r="D94" s="10">
        <v>6927051455075</v>
      </c>
      <c r="E94" s="10"/>
      <c r="F94" s="9"/>
      <c r="G94" s="9"/>
      <c r="H94" s="15">
        <v>144</v>
      </c>
      <c r="I94" s="40">
        <f t="shared" si="7"/>
        <v>12</v>
      </c>
      <c r="J94" s="44">
        <f t="shared" si="5"/>
        <v>132</v>
      </c>
      <c r="K94" s="38" t="str">
        <f t="shared" si="6"/>
        <v>Avaliable متوفر</v>
      </c>
      <c r="L94" s="8"/>
      <c r="M94" s="18"/>
      <c r="N94" s="8"/>
      <c r="O94" s="8"/>
      <c r="P94" s="8">
        <v>12</v>
      </c>
      <c r="Q94" s="8"/>
      <c r="R94" s="8"/>
      <c r="S94" s="8"/>
      <c r="T94" s="21"/>
      <c r="U94" s="18"/>
      <c r="V94" s="8"/>
      <c r="W94" s="18"/>
      <c r="X94" s="8"/>
      <c r="Y94" s="18"/>
      <c r="Z94" s="8"/>
      <c r="AA94" s="8"/>
      <c r="AB94" s="8"/>
      <c r="AC94" s="8"/>
      <c r="AD94" s="8"/>
      <c r="AE94" s="8"/>
      <c r="AF94" s="8"/>
      <c r="AG94" s="8"/>
      <c r="AH94" s="8"/>
      <c r="AI94" s="8"/>
      <c r="AJ94" s="8"/>
      <c r="AK94" s="8"/>
      <c r="AL94" s="8"/>
      <c r="AM94" s="8"/>
    </row>
    <row r="95" spans="1:39" ht="27" thickBot="1" x14ac:dyDescent="0.35">
      <c r="A95" s="46" t="s">
        <v>141</v>
      </c>
      <c r="B95" s="38" t="s">
        <v>205</v>
      </c>
      <c r="C95" s="28" t="s">
        <v>48</v>
      </c>
      <c r="D95" s="10"/>
      <c r="E95" s="10"/>
      <c r="F95" s="9"/>
      <c r="G95" s="9"/>
      <c r="H95" s="15">
        <v>179</v>
      </c>
      <c r="I95" s="40">
        <f t="shared" si="7"/>
        <v>54</v>
      </c>
      <c r="J95" s="44">
        <f t="shared" si="5"/>
        <v>125</v>
      </c>
      <c r="K95" s="38" t="str">
        <f t="shared" si="6"/>
        <v>Avaliable متوفر</v>
      </c>
      <c r="L95" s="8"/>
      <c r="M95" s="18"/>
      <c r="N95" s="8"/>
      <c r="O95" s="18"/>
      <c r="P95" s="8">
        <v>12</v>
      </c>
      <c r="Q95" s="18"/>
      <c r="R95" s="8"/>
      <c r="S95" s="18"/>
      <c r="T95" s="21"/>
      <c r="U95" s="8"/>
      <c r="V95" s="8">
        <v>30</v>
      </c>
      <c r="W95" s="8"/>
      <c r="X95" s="8">
        <v>12</v>
      </c>
      <c r="Y95" s="8"/>
      <c r="Z95" s="8"/>
      <c r="AA95" s="8"/>
      <c r="AB95" s="8"/>
      <c r="AC95" s="8"/>
      <c r="AD95" s="8"/>
      <c r="AE95" s="8"/>
      <c r="AF95" s="8"/>
      <c r="AG95" s="8"/>
      <c r="AH95" s="8"/>
      <c r="AI95" s="8"/>
      <c r="AJ95" s="8"/>
      <c r="AK95" s="8"/>
      <c r="AL95" s="8"/>
      <c r="AM95" s="8"/>
    </row>
    <row r="96" spans="1:39" ht="27" thickBot="1" x14ac:dyDescent="0.35">
      <c r="A96" s="46" t="s">
        <v>142</v>
      </c>
      <c r="B96" s="38" t="s">
        <v>205</v>
      </c>
      <c r="C96" s="28" t="s">
        <v>48</v>
      </c>
      <c r="D96" s="10">
        <v>6927051420110</v>
      </c>
      <c r="E96" s="10"/>
      <c r="F96" s="9"/>
      <c r="G96" s="9"/>
      <c r="H96" s="15">
        <v>168</v>
      </c>
      <c r="I96" s="40">
        <f t="shared" si="7"/>
        <v>36</v>
      </c>
      <c r="J96" s="44">
        <f t="shared" si="5"/>
        <v>132</v>
      </c>
      <c r="K96" s="38" t="str">
        <f t="shared" si="6"/>
        <v>Avaliable متوفر</v>
      </c>
      <c r="L96" s="8"/>
      <c r="M96" s="18"/>
      <c r="N96" s="8"/>
      <c r="O96" s="8"/>
      <c r="P96" s="8">
        <v>12</v>
      </c>
      <c r="Q96" s="8"/>
      <c r="R96" s="8"/>
      <c r="S96" s="8"/>
      <c r="T96" s="21"/>
      <c r="U96" s="8"/>
      <c r="V96" s="8">
        <v>24</v>
      </c>
      <c r="W96" s="8"/>
      <c r="X96" s="8"/>
      <c r="Y96" s="8"/>
      <c r="Z96" s="8"/>
      <c r="AA96" s="8"/>
      <c r="AB96" s="8"/>
      <c r="AC96" s="8"/>
      <c r="AD96" s="8"/>
      <c r="AE96" s="8"/>
      <c r="AF96" s="8"/>
      <c r="AG96" s="8"/>
      <c r="AH96" s="8"/>
      <c r="AI96" s="8"/>
      <c r="AJ96" s="8"/>
      <c r="AK96" s="8"/>
      <c r="AL96" s="8"/>
      <c r="AM96" s="8"/>
    </row>
    <row r="97" spans="1:39" ht="27" thickBot="1" x14ac:dyDescent="0.35">
      <c r="A97" s="46" t="s">
        <v>143</v>
      </c>
      <c r="B97" s="38" t="s">
        <v>205</v>
      </c>
      <c r="C97" s="28" t="s">
        <v>48</v>
      </c>
      <c r="D97" s="30">
        <v>6171701411014</v>
      </c>
      <c r="E97" s="10"/>
      <c r="F97" s="9"/>
      <c r="G97" s="9"/>
      <c r="H97" s="16">
        <v>181</v>
      </c>
      <c r="I97" s="40">
        <f t="shared" si="7"/>
        <v>12</v>
      </c>
      <c r="J97" s="44">
        <f t="shared" si="5"/>
        <v>169</v>
      </c>
      <c r="K97" s="38" t="str">
        <f t="shared" si="6"/>
        <v>Avaliable متوفر</v>
      </c>
      <c r="L97" s="8"/>
      <c r="M97" s="18"/>
      <c r="N97" s="8"/>
      <c r="O97" s="8"/>
      <c r="P97" s="8">
        <v>12</v>
      </c>
      <c r="Q97" s="8"/>
      <c r="R97" s="8"/>
      <c r="S97" s="8"/>
      <c r="T97" s="21"/>
      <c r="U97" s="8"/>
      <c r="V97" s="8"/>
      <c r="W97" s="8"/>
      <c r="X97" s="8"/>
      <c r="Y97" s="8"/>
      <c r="Z97" s="8"/>
      <c r="AA97" s="8"/>
      <c r="AB97" s="8"/>
      <c r="AC97" s="8"/>
      <c r="AD97" s="8"/>
      <c r="AE97" s="8"/>
      <c r="AF97" s="8"/>
      <c r="AG97" s="8"/>
      <c r="AH97" s="8"/>
      <c r="AI97" s="8"/>
      <c r="AJ97" s="8"/>
      <c r="AK97" s="8"/>
      <c r="AL97" s="8"/>
      <c r="AM97" s="8"/>
    </row>
    <row r="98" spans="1:39" ht="27" thickBot="1" x14ac:dyDescent="0.35">
      <c r="A98" s="46" t="s">
        <v>144</v>
      </c>
      <c r="B98" s="38" t="s">
        <v>205</v>
      </c>
      <c r="C98" s="28" t="s">
        <v>48</v>
      </c>
      <c r="D98" s="31">
        <v>5526600013561</v>
      </c>
      <c r="E98" s="10"/>
      <c r="F98" s="9"/>
      <c r="G98" s="9"/>
      <c r="H98" s="15">
        <v>48</v>
      </c>
      <c r="I98" s="40">
        <f t="shared" si="7"/>
        <v>12</v>
      </c>
      <c r="J98" s="44">
        <f t="shared" si="5"/>
        <v>36</v>
      </c>
      <c r="K98" s="38" t="str">
        <f t="shared" si="6"/>
        <v>Avaliable متوفر</v>
      </c>
      <c r="L98" s="8"/>
      <c r="M98" s="8"/>
      <c r="N98" s="8"/>
      <c r="O98" s="8"/>
      <c r="P98" s="8">
        <v>12</v>
      </c>
      <c r="Q98" s="8"/>
      <c r="R98" s="8"/>
      <c r="S98" s="8"/>
      <c r="T98" s="21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/>
      <c r="AF98" s="8"/>
      <c r="AG98" s="8"/>
      <c r="AH98" s="8"/>
      <c r="AI98" s="8"/>
      <c r="AJ98" s="8"/>
      <c r="AK98" s="8"/>
      <c r="AL98" s="8"/>
      <c r="AM98" s="8"/>
    </row>
    <row r="99" spans="1:39" ht="27" thickBot="1" x14ac:dyDescent="0.35">
      <c r="A99" s="46" t="s">
        <v>145</v>
      </c>
      <c r="B99" s="38" t="s">
        <v>205</v>
      </c>
      <c r="C99" s="28" t="s">
        <v>48</v>
      </c>
      <c r="D99" s="10"/>
      <c r="E99" s="10"/>
      <c r="F99" s="9"/>
      <c r="G99" s="9"/>
      <c r="H99" s="16">
        <v>295</v>
      </c>
      <c r="I99" s="40">
        <f t="shared" si="7"/>
        <v>0</v>
      </c>
      <c r="J99" s="44">
        <f t="shared" si="5"/>
        <v>295</v>
      </c>
      <c r="K99" s="38" t="str">
        <f t="shared" si="6"/>
        <v>Avaliable متوفر</v>
      </c>
      <c r="L99" s="8"/>
      <c r="M99" s="8"/>
      <c r="N99" s="8"/>
      <c r="O99" s="8"/>
      <c r="P99" s="8"/>
      <c r="Q99" s="8"/>
      <c r="R99" s="8"/>
      <c r="S99" s="8"/>
      <c r="T99" s="21"/>
      <c r="U99" s="8"/>
      <c r="V99" s="8"/>
      <c r="W99" s="8"/>
      <c r="X99" s="8"/>
      <c r="Y99" s="8"/>
      <c r="Z99" s="8"/>
      <c r="AA99" s="8"/>
      <c r="AB99" s="8"/>
      <c r="AC99" s="8"/>
      <c r="AD99" s="8"/>
      <c r="AE99" s="8"/>
      <c r="AF99" s="8"/>
      <c r="AG99" s="8"/>
      <c r="AH99" s="8"/>
      <c r="AI99" s="8"/>
      <c r="AJ99" s="8"/>
      <c r="AK99" s="8"/>
      <c r="AL99" s="8"/>
      <c r="AM99" s="8"/>
    </row>
    <row r="100" spans="1:39" ht="27" thickBot="1" x14ac:dyDescent="0.35">
      <c r="A100" s="46" t="s">
        <v>146</v>
      </c>
      <c r="B100" s="38" t="s">
        <v>205</v>
      </c>
      <c r="C100" s="28" t="s">
        <v>48</v>
      </c>
      <c r="D100" s="10"/>
      <c r="E100" s="10"/>
      <c r="F100" s="9"/>
      <c r="G100" s="9"/>
      <c r="H100" s="15">
        <v>8</v>
      </c>
      <c r="I100" s="40">
        <f t="shared" si="7"/>
        <v>8</v>
      </c>
      <c r="J100" s="44">
        <f t="shared" si="5"/>
        <v>0</v>
      </c>
      <c r="K100" s="38" t="str">
        <f t="shared" si="6"/>
        <v>Not Avaliable غير متوفر</v>
      </c>
      <c r="L100" s="8"/>
      <c r="M100" s="8"/>
      <c r="N100" s="8"/>
      <c r="O100" s="8"/>
      <c r="P100" s="8">
        <v>8</v>
      </c>
      <c r="Q100" s="8"/>
      <c r="R100" s="8"/>
      <c r="S100" s="8"/>
      <c r="T100" s="21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E100" s="8"/>
      <c r="AF100" s="8"/>
      <c r="AG100" s="8"/>
      <c r="AH100" s="8"/>
      <c r="AI100" s="8"/>
      <c r="AJ100" s="8"/>
      <c r="AK100" s="8"/>
      <c r="AL100" s="8"/>
      <c r="AM100" s="8"/>
    </row>
    <row r="101" spans="1:39" ht="27" thickBot="1" x14ac:dyDescent="0.35">
      <c r="A101" s="46" t="s">
        <v>147</v>
      </c>
      <c r="B101" s="38" t="s">
        <v>205</v>
      </c>
      <c r="C101" s="28" t="s">
        <v>48</v>
      </c>
      <c r="D101" s="30">
        <v>5526600013202</v>
      </c>
      <c r="E101" s="10"/>
      <c r="F101" s="9"/>
      <c r="G101" s="9"/>
      <c r="H101" s="15">
        <v>12</v>
      </c>
      <c r="I101" s="40">
        <f t="shared" si="7"/>
        <v>12</v>
      </c>
      <c r="J101" s="44">
        <f t="shared" si="5"/>
        <v>0</v>
      </c>
      <c r="K101" s="38" t="str">
        <f t="shared" si="6"/>
        <v>Not Avaliable غير متوفر</v>
      </c>
      <c r="L101" s="8"/>
      <c r="M101" s="8"/>
      <c r="N101" s="8"/>
      <c r="O101" s="8"/>
      <c r="P101" s="8">
        <v>12</v>
      </c>
      <c r="Q101" s="8"/>
      <c r="R101" s="8"/>
      <c r="S101" s="8"/>
      <c r="T101" s="21"/>
      <c r="U101" s="8"/>
      <c r="V101" s="8"/>
      <c r="W101" s="8"/>
      <c r="X101" s="8"/>
      <c r="Y101" s="8"/>
      <c r="Z101" s="8"/>
      <c r="AA101" s="8"/>
      <c r="AB101" s="8"/>
      <c r="AC101" s="8"/>
      <c r="AD101" s="8"/>
      <c r="AE101" s="8"/>
      <c r="AF101" s="8"/>
      <c r="AG101" s="8"/>
      <c r="AH101" s="8"/>
      <c r="AI101" s="8"/>
      <c r="AJ101" s="8"/>
      <c r="AK101" s="8"/>
      <c r="AL101" s="8"/>
      <c r="AM101" s="8"/>
    </row>
    <row r="102" spans="1:39" ht="27" thickBot="1" x14ac:dyDescent="0.35">
      <c r="A102" s="46" t="s">
        <v>148</v>
      </c>
      <c r="B102" s="38" t="s">
        <v>205</v>
      </c>
      <c r="C102" s="28" t="s">
        <v>48</v>
      </c>
      <c r="D102" s="10">
        <v>6908060370320</v>
      </c>
      <c r="E102" s="10">
        <v>2724568822239</v>
      </c>
      <c r="F102" s="9"/>
      <c r="G102" s="9"/>
      <c r="H102" s="15">
        <v>40</v>
      </c>
      <c r="I102" s="40">
        <f t="shared" si="7"/>
        <v>12</v>
      </c>
      <c r="J102" s="44">
        <f t="shared" si="5"/>
        <v>28</v>
      </c>
      <c r="K102" s="38" t="str">
        <f t="shared" si="6"/>
        <v>Avaliable متوفر</v>
      </c>
      <c r="L102" s="8"/>
      <c r="M102" s="8"/>
      <c r="N102" s="8"/>
      <c r="O102" s="8"/>
      <c r="P102" s="8">
        <v>12</v>
      </c>
      <c r="Q102" s="8"/>
      <c r="R102" s="8"/>
      <c r="S102" s="8"/>
      <c r="T102" s="21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/>
      <c r="AF102" s="8"/>
      <c r="AG102" s="8"/>
      <c r="AH102" s="8"/>
      <c r="AI102" s="8"/>
      <c r="AJ102" s="8"/>
      <c r="AK102" s="8"/>
      <c r="AL102" s="8"/>
      <c r="AM102" s="8"/>
    </row>
    <row r="103" spans="1:39" ht="27" thickBot="1" x14ac:dyDescent="0.35">
      <c r="A103" s="46" t="s">
        <v>149</v>
      </c>
      <c r="B103" s="38" t="s">
        <v>205</v>
      </c>
      <c r="C103" s="28" t="s">
        <v>48</v>
      </c>
      <c r="D103" s="29">
        <v>5004295620221</v>
      </c>
      <c r="E103" s="10">
        <v>2724568825551</v>
      </c>
      <c r="F103" s="9"/>
      <c r="G103" s="9"/>
      <c r="H103" s="15">
        <v>6</v>
      </c>
      <c r="I103" s="40">
        <f t="shared" si="7"/>
        <v>6</v>
      </c>
      <c r="J103" s="44">
        <f t="shared" si="5"/>
        <v>0</v>
      </c>
      <c r="K103" s="38" t="str">
        <f t="shared" si="6"/>
        <v>Not Avaliable غير متوفر</v>
      </c>
      <c r="L103" s="8"/>
      <c r="M103" s="8"/>
      <c r="N103" s="8"/>
      <c r="O103" s="8"/>
      <c r="P103" s="8">
        <v>6</v>
      </c>
      <c r="Q103" s="8"/>
      <c r="R103" s="8"/>
      <c r="S103" s="8"/>
      <c r="T103" s="21"/>
      <c r="U103" s="8"/>
      <c r="V103" s="8"/>
      <c r="W103" s="8"/>
      <c r="X103" s="8"/>
      <c r="Y103" s="8"/>
      <c r="Z103" s="8"/>
      <c r="AA103" s="8"/>
      <c r="AB103" s="8"/>
      <c r="AC103" s="8"/>
      <c r="AD103" s="8"/>
      <c r="AE103" s="8"/>
      <c r="AF103" s="8"/>
      <c r="AG103" s="8"/>
      <c r="AH103" s="8"/>
      <c r="AI103" s="8"/>
      <c r="AJ103" s="8"/>
      <c r="AK103" s="8"/>
      <c r="AL103" s="8"/>
      <c r="AM103" s="8"/>
    </row>
    <row r="104" spans="1:39" ht="27" thickBot="1" x14ac:dyDescent="0.35">
      <c r="A104" s="46" t="s">
        <v>150</v>
      </c>
      <c r="B104" s="38" t="s">
        <v>205</v>
      </c>
      <c r="C104" s="28" t="s">
        <v>48</v>
      </c>
      <c r="D104" s="29">
        <v>5004295620214</v>
      </c>
      <c r="E104" s="27">
        <v>2724568825483</v>
      </c>
      <c r="F104" s="9"/>
      <c r="G104" s="9"/>
      <c r="H104" s="15">
        <v>6</v>
      </c>
      <c r="I104" s="40">
        <f t="shared" si="7"/>
        <v>6</v>
      </c>
      <c r="J104" s="44">
        <f t="shared" si="5"/>
        <v>0</v>
      </c>
      <c r="K104" s="38" t="str">
        <f t="shared" si="6"/>
        <v>Not Avaliable غير متوفر</v>
      </c>
      <c r="L104" s="8"/>
      <c r="M104" s="8"/>
      <c r="N104" s="8"/>
      <c r="O104" s="8"/>
      <c r="P104" s="8">
        <v>6</v>
      </c>
      <c r="Q104" s="8"/>
      <c r="R104" s="8"/>
      <c r="S104" s="8"/>
      <c r="T104" s="21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  <c r="AF104" s="8"/>
      <c r="AG104" s="8"/>
      <c r="AH104" s="8"/>
      <c r="AI104" s="8"/>
      <c r="AJ104" s="8"/>
      <c r="AK104" s="8"/>
      <c r="AL104" s="8"/>
      <c r="AM104" s="8"/>
    </row>
    <row r="105" spans="1:39" ht="27" thickBot="1" x14ac:dyDescent="0.35">
      <c r="A105" s="46" t="s">
        <v>151</v>
      </c>
      <c r="B105" s="38" t="s">
        <v>205</v>
      </c>
      <c r="C105" s="28" t="s">
        <v>48</v>
      </c>
      <c r="D105" s="10">
        <v>6922900180375</v>
      </c>
      <c r="E105" s="10"/>
      <c r="F105" s="9"/>
      <c r="G105" s="9"/>
      <c r="H105" s="15">
        <v>48</v>
      </c>
      <c r="I105" s="40">
        <f t="shared" si="7"/>
        <v>0</v>
      </c>
      <c r="J105" s="44">
        <f t="shared" si="5"/>
        <v>48</v>
      </c>
      <c r="K105" s="38" t="str">
        <f t="shared" si="6"/>
        <v>Avaliable متوفر</v>
      </c>
      <c r="L105" s="8"/>
      <c r="M105" s="8"/>
      <c r="N105" s="8"/>
      <c r="O105" s="8"/>
      <c r="P105" s="8"/>
      <c r="Q105" s="8"/>
      <c r="R105" s="8"/>
      <c r="S105" s="8"/>
      <c r="T105" s="21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  <c r="AF105" s="8"/>
      <c r="AG105" s="8"/>
      <c r="AH105" s="8"/>
      <c r="AI105" s="8"/>
      <c r="AJ105" s="8"/>
      <c r="AK105" s="8"/>
      <c r="AL105" s="8"/>
      <c r="AM105" s="8"/>
    </row>
    <row r="106" spans="1:39" ht="27" thickBot="1" x14ac:dyDescent="0.35">
      <c r="A106" s="46" t="s">
        <v>152</v>
      </c>
      <c r="B106" s="38" t="s">
        <v>205</v>
      </c>
      <c r="C106" s="28" t="s">
        <v>48</v>
      </c>
      <c r="D106" s="10">
        <v>6927051418025</v>
      </c>
      <c r="E106" s="10"/>
      <c r="F106" s="9"/>
      <c r="G106" s="9"/>
      <c r="H106" s="15">
        <v>24</v>
      </c>
      <c r="I106" s="40">
        <f t="shared" si="7"/>
        <v>12</v>
      </c>
      <c r="J106" s="44">
        <f t="shared" si="5"/>
        <v>12</v>
      </c>
      <c r="K106" s="38" t="str">
        <f t="shared" si="6"/>
        <v>Avaliable متوفر</v>
      </c>
      <c r="L106" s="8"/>
      <c r="M106" s="18"/>
      <c r="N106" s="8"/>
      <c r="O106" s="8"/>
      <c r="P106" s="8">
        <v>12</v>
      </c>
      <c r="Q106" s="8"/>
      <c r="R106" s="8"/>
      <c r="S106" s="8"/>
      <c r="T106" s="21"/>
      <c r="U106" s="8"/>
      <c r="V106" s="8"/>
      <c r="W106" s="8"/>
      <c r="X106" s="8"/>
      <c r="Y106" s="8"/>
      <c r="Z106" s="8"/>
      <c r="AA106" s="8"/>
      <c r="AB106" s="8"/>
      <c r="AC106" s="8"/>
      <c r="AD106" s="8"/>
      <c r="AE106" s="8"/>
      <c r="AF106" s="8"/>
      <c r="AG106" s="8"/>
      <c r="AH106" s="8"/>
      <c r="AI106" s="8"/>
      <c r="AJ106" s="8"/>
      <c r="AK106" s="8"/>
      <c r="AL106" s="8"/>
      <c r="AM106" s="8"/>
    </row>
    <row r="107" spans="1:39" ht="28.2" thickBot="1" x14ac:dyDescent="0.35">
      <c r="A107" s="46" t="s">
        <v>153</v>
      </c>
      <c r="B107" s="38" t="s">
        <v>205</v>
      </c>
      <c r="C107" s="28" t="s">
        <v>48</v>
      </c>
      <c r="D107" s="10">
        <v>6171701411038</v>
      </c>
      <c r="E107" s="27" t="s">
        <v>33</v>
      </c>
      <c r="F107" s="9"/>
      <c r="G107" s="9"/>
      <c r="H107" s="16">
        <v>240</v>
      </c>
      <c r="I107" s="40">
        <f t="shared" si="7"/>
        <v>36</v>
      </c>
      <c r="J107" s="44">
        <f t="shared" si="5"/>
        <v>204</v>
      </c>
      <c r="K107" s="38" t="str">
        <f t="shared" si="6"/>
        <v>Avaliable متوفر</v>
      </c>
      <c r="L107" s="8"/>
      <c r="M107" s="18"/>
      <c r="N107" s="8"/>
      <c r="O107" s="8"/>
      <c r="P107" s="8">
        <v>12</v>
      </c>
      <c r="Q107" s="8"/>
      <c r="R107" s="8"/>
      <c r="S107" s="8"/>
      <c r="T107" s="21"/>
      <c r="U107" s="8"/>
      <c r="V107" s="8"/>
      <c r="W107" s="8"/>
      <c r="X107" s="8"/>
      <c r="Y107" s="8"/>
      <c r="Z107" s="8">
        <v>12</v>
      </c>
      <c r="AA107" s="8" t="s">
        <v>17</v>
      </c>
      <c r="AB107" s="8">
        <v>12</v>
      </c>
      <c r="AC107" s="8" t="s">
        <v>17</v>
      </c>
      <c r="AD107" s="8"/>
      <c r="AE107" s="8"/>
      <c r="AF107" s="8"/>
      <c r="AG107" s="8"/>
      <c r="AH107" s="8"/>
      <c r="AI107" s="8"/>
      <c r="AJ107" s="8"/>
      <c r="AK107" s="8"/>
      <c r="AL107" s="8"/>
      <c r="AM107" s="8"/>
    </row>
    <row r="108" spans="1:39" ht="27" thickBot="1" x14ac:dyDescent="0.35">
      <c r="A108" s="46" t="s">
        <v>154</v>
      </c>
      <c r="B108" s="38" t="s">
        <v>205</v>
      </c>
      <c r="C108" s="28" t="s">
        <v>48</v>
      </c>
      <c r="D108" s="10">
        <v>6927051477268</v>
      </c>
      <c r="E108" s="10"/>
      <c r="F108" s="9"/>
      <c r="G108" s="9"/>
      <c r="H108" s="15">
        <v>96</v>
      </c>
      <c r="I108" s="40">
        <f t="shared" si="7"/>
        <v>18</v>
      </c>
      <c r="J108" s="44">
        <f t="shared" si="5"/>
        <v>78</v>
      </c>
      <c r="K108" s="38" t="str">
        <f t="shared" si="6"/>
        <v>Avaliable متوفر</v>
      </c>
      <c r="L108" s="8"/>
      <c r="M108" s="18"/>
      <c r="N108" s="8"/>
      <c r="O108" s="18"/>
      <c r="P108" s="8">
        <v>12</v>
      </c>
      <c r="Q108" s="8"/>
      <c r="R108" s="8"/>
      <c r="S108" s="8"/>
      <c r="T108" s="21"/>
      <c r="U108" s="8"/>
      <c r="V108" s="8"/>
      <c r="W108" s="8"/>
      <c r="X108" s="8">
        <v>6</v>
      </c>
      <c r="Y108" s="8"/>
      <c r="Z108" s="8"/>
      <c r="AA108" s="8"/>
      <c r="AB108" s="8"/>
      <c r="AC108" s="8"/>
      <c r="AD108" s="8"/>
      <c r="AE108" s="8"/>
      <c r="AF108" s="8"/>
      <c r="AG108" s="8"/>
      <c r="AH108" s="8"/>
      <c r="AI108" s="8"/>
      <c r="AJ108" s="8"/>
      <c r="AK108" s="8"/>
      <c r="AL108" s="8"/>
      <c r="AM108" s="8"/>
    </row>
    <row r="109" spans="1:39" ht="27" thickBot="1" x14ac:dyDescent="0.35">
      <c r="A109" s="46" t="s">
        <v>155</v>
      </c>
      <c r="B109" s="38" t="s">
        <v>205</v>
      </c>
      <c r="C109" s="28" t="s">
        <v>48</v>
      </c>
      <c r="D109" s="10">
        <v>5526600013110</v>
      </c>
      <c r="E109" s="10"/>
      <c r="F109" s="9"/>
      <c r="G109" s="9"/>
      <c r="H109" s="15">
        <v>48</v>
      </c>
      <c r="I109" s="40">
        <f t="shared" si="7"/>
        <v>12</v>
      </c>
      <c r="J109" s="44">
        <f t="shared" si="5"/>
        <v>36</v>
      </c>
      <c r="K109" s="38" t="str">
        <f t="shared" si="6"/>
        <v>Avaliable متوفر</v>
      </c>
      <c r="L109" s="8"/>
      <c r="M109" s="8"/>
      <c r="N109" s="8"/>
      <c r="O109" s="8"/>
      <c r="P109" s="8">
        <v>12</v>
      </c>
      <c r="Q109" s="8"/>
      <c r="R109" s="8"/>
      <c r="S109" s="8"/>
      <c r="T109" s="21"/>
      <c r="U109" s="8"/>
      <c r="V109" s="8"/>
      <c r="W109" s="8"/>
      <c r="X109" s="8"/>
      <c r="Y109" s="8"/>
      <c r="Z109" s="8"/>
      <c r="AA109" s="8"/>
      <c r="AB109" s="8"/>
      <c r="AC109" s="8"/>
      <c r="AD109" s="8"/>
      <c r="AE109" s="8"/>
      <c r="AF109" s="8"/>
      <c r="AG109" s="8"/>
      <c r="AH109" s="8"/>
      <c r="AI109" s="8"/>
      <c r="AJ109" s="8"/>
      <c r="AK109" s="8"/>
      <c r="AL109" s="8"/>
      <c r="AM109" s="8"/>
    </row>
    <row r="110" spans="1:39" ht="27" thickBot="1" x14ac:dyDescent="0.35">
      <c r="A110" s="46" t="s">
        <v>156</v>
      </c>
      <c r="B110" s="38" t="s">
        <v>205</v>
      </c>
      <c r="C110" s="28" t="s">
        <v>48</v>
      </c>
      <c r="D110" s="30">
        <v>6980016899413</v>
      </c>
      <c r="E110" s="10"/>
      <c r="F110" s="9"/>
      <c r="G110" s="9"/>
      <c r="H110" s="15">
        <v>80</v>
      </c>
      <c r="I110" s="40">
        <f t="shared" si="7"/>
        <v>12</v>
      </c>
      <c r="J110" s="44">
        <f t="shared" si="5"/>
        <v>68</v>
      </c>
      <c r="K110" s="38" t="str">
        <f t="shared" si="6"/>
        <v>Avaliable متوفر</v>
      </c>
      <c r="L110" s="8"/>
      <c r="M110" s="18"/>
      <c r="N110" s="8"/>
      <c r="O110" s="8"/>
      <c r="P110" s="8">
        <v>12</v>
      </c>
      <c r="Q110" s="8"/>
      <c r="R110" s="8"/>
      <c r="S110" s="8"/>
      <c r="T110" s="21"/>
      <c r="U110" s="8"/>
      <c r="V110" s="8"/>
      <c r="W110" s="8"/>
      <c r="X110" s="8"/>
      <c r="Y110" s="8"/>
      <c r="Z110" s="8"/>
      <c r="AA110" s="8"/>
      <c r="AB110" s="8"/>
      <c r="AC110" s="8"/>
      <c r="AD110" s="8"/>
      <c r="AE110" s="8"/>
      <c r="AF110" s="8"/>
      <c r="AG110" s="8"/>
      <c r="AH110" s="8"/>
      <c r="AI110" s="8"/>
      <c r="AJ110" s="8"/>
      <c r="AK110" s="8"/>
      <c r="AL110" s="8"/>
      <c r="AM110" s="8"/>
    </row>
    <row r="111" spans="1:39" ht="27" thickBot="1" x14ac:dyDescent="0.35">
      <c r="A111" s="46" t="s">
        <v>157</v>
      </c>
      <c r="B111" s="38" t="s">
        <v>205</v>
      </c>
      <c r="C111" s="28" t="s">
        <v>48</v>
      </c>
      <c r="D111" s="10">
        <v>6908060987115</v>
      </c>
      <c r="E111" s="10">
        <v>2724568820259</v>
      </c>
      <c r="F111" s="9"/>
      <c r="G111" s="9"/>
      <c r="H111" s="15">
        <v>48</v>
      </c>
      <c r="I111" s="40">
        <f t="shared" si="7"/>
        <v>12</v>
      </c>
      <c r="J111" s="44">
        <f t="shared" si="5"/>
        <v>36</v>
      </c>
      <c r="K111" s="38" t="str">
        <f t="shared" si="6"/>
        <v>Avaliable متوفر</v>
      </c>
      <c r="L111" s="8"/>
      <c r="M111" s="8"/>
      <c r="N111" s="8"/>
      <c r="O111" s="8"/>
      <c r="P111" s="8">
        <v>12</v>
      </c>
      <c r="Q111" s="8"/>
      <c r="R111" s="8"/>
      <c r="S111" s="8"/>
      <c r="T111" s="21"/>
      <c r="U111" s="8"/>
      <c r="V111" s="8"/>
      <c r="W111" s="8"/>
      <c r="X111" s="8"/>
      <c r="Y111" s="8"/>
      <c r="Z111" s="8"/>
      <c r="AA111" s="8"/>
      <c r="AB111" s="8"/>
      <c r="AC111" s="8"/>
      <c r="AD111" s="8"/>
      <c r="AE111" s="8"/>
      <c r="AF111" s="8"/>
      <c r="AG111" s="8"/>
      <c r="AH111" s="8"/>
      <c r="AI111" s="8"/>
      <c r="AJ111" s="8"/>
      <c r="AK111" s="8"/>
      <c r="AL111" s="8"/>
      <c r="AM111" s="8"/>
    </row>
    <row r="112" spans="1:39" ht="16.2" thickBot="1" x14ac:dyDescent="0.35">
      <c r="A112" s="46" t="s">
        <v>158</v>
      </c>
      <c r="B112" s="38" t="s">
        <v>205</v>
      </c>
      <c r="C112" s="28" t="s">
        <v>226</v>
      </c>
      <c r="D112" s="10">
        <v>6927051449012</v>
      </c>
      <c r="E112" s="10"/>
      <c r="F112" s="9"/>
      <c r="G112" s="9"/>
      <c r="H112" s="15">
        <v>80</v>
      </c>
      <c r="I112" s="40">
        <f t="shared" si="7"/>
        <v>12</v>
      </c>
      <c r="J112" s="44">
        <f t="shared" si="5"/>
        <v>68</v>
      </c>
      <c r="K112" s="38" t="str">
        <f t="shared" si="6"/>
        <v>Avaliable متوفر</v>
      </c>
      <c r="L112" s="8"/>
      <c r="M112" s="18"/>
      <c r="N112" s="8"/>
      <c r="O112" s="8"/>
      <c r="P112" s="8">
        <v>12</v>
      </c>
      <c r="Q112" s="8"/>
      <c r="R112" s="8"/>
      <c r="S112" s="8"/>
      <c r="T112" s="21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  <c r="AF112" s="8"/>
      <c r="AG112" s="8"/>
      <c r="AH112" s="8"/>
      <c r="AI112" s="8"/>
      <c r="AJ112" s="8"/>
      <c r="AK112" s="8"/>
      <c r="AL112" s="8"/>
      <c r="AM112" s="8"/>
    </row>
    <row r="113" spans="1:39" ht="16.2" thickBot="1" x14ac:dyDescent="0.35">
      <c r="A113" s="46" t="s">
        <v>159</v>
      </c>
      <c r="B113" s="38" t="s">
        <v>205</v>
      </c>
      <c r="C113" s="28" t="s">
        <v>225</v>
      </c>
      <c r="D113" s="10">
        <v>6171701411076</v>
      </c>
      <c r="E113" s="10"/>
      <c r="F113" s="9"/>
      <c r="G113" s="9"/>
      <c r="H113" s="16">
        <v>298</v>
      </c>
      <c r="I113" s="40">
        <f t="shared" si="7"/>
        <v>0</v>
      </c>
      <c r="J113" s="44">
        <f t="shared" si="5"/>
        <v>298</v>
      </c>
      <c r="K113" s="38" t="str">
        <f t="shared" si="6"/>
        <v>Avaliable متوفر</v>
      </c>
      <c r="L113" s="8"/>
      <c r="M113" s="8"/>
      <c r="N113" s="8"/>
      <c r="O113" s="8"/>
      <c r="P113" s="8"/>
      <c r="Q113" s="8"/>
      <c r="R113" s="8"/>
      <c r="S113" s="8"/>
      <c r="T113" s="21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  <c r="AF113" s="8"/>
      <c r="AG113" s="8"/>
      <c r="AH113" s="8"/>
      <c r="AI113" s="8"/>
      <c r="AJ113" s="8"/>
      <c r="AK113" s="8"/>
      <c r="AL113" s="8"/>
      <c r="AM113" s="8"/>
    </row>
    <row r="114" spans="1:39" ht="16.2" thickBot="1" x14ac:dyDescent="0.35">
      <c r="A114" s="46" t="s">
        <v>160</v>
      </c>
      <c r="B114" s="38" t="s">
        <v>205</v>
      </c>
      <c r="C114" s="28" t="s">
        <v>224</v>
      </c>
      <c r="D114" s="10">
        <v>6927051431086</v>
      </c>
      <c r="E114" s="10"/>
      <c r="F114" s="9"/>
      <c r="G114" s="9"/>
      <c r="H114" s="15">
        <v>80</v>
      </c>
      <c r="I114" s="40">
        <f t="shared" si="7"/>
        <v>12</v>
      </c>
      <c r="J114" s="44">
        <f t="shared" si="5"/>
        <v>68</v>
      </c>
      <c r="K114" s="38" t="str">
        <f t="shared" si="6"/>
        <v>Avaliable متوفر</v>
      </c>
      <c r="L114" s="8"/>
      <c r="M114" s="18"/>
      <c r="N114" s="8"/>
      <c r="O114" s="8"/>
      <c r="P114" s="8">
        <v>12</v>
      </c>
      <c r="Q114" s="8"/>
      <c r="R114" s="8"/>
      <c r="S114" s="8"/>
      <c r="T114" s="21"/>
      <c r="U114" s="8"/>
      <c r="V114" s="8"/>
      <c r="W114" s="8"/>
      <c r="X114" s="8"/>
      <c r="Y114" s="8"/>
      <c r="Z114" s="8"/>
      <c r="AA114" s="8"/>
      <c r="AB114" s="8"/>
      <c r="AC114" s="8"/>
      <c r="AD114" s="8"/>
      <c r="AE114" s="8"/>
      <c r="AF114" s="8"/>
      <c r="AG114" s="8"/>
      <c r="AH114" s="8"/>
      <c r="AI114" s="8"/>
      <c r="AJ114" s="8"/>
      <c r="AK114" s="8"/>
      <c r="AL114" s="8"/>
      <c r="AM114" s="8"/>
    </row>
    <row r="115" spans="1:39" ht="16.2" thickBot="1" x14ac:dyDescent="0.35">
      <c r="A115" s="46" t="s">
        <v>161</v>
      </c>
      <c r="B115" s="38" t="s">
        <v>205</v>
      </c>
      <c r="C115" s="28" t="s">
        <v>227</v>
      </c>
      <c r="D115" s="10">
        <v>6965485288050</v>
      </c>
      <c r="E115" s="10"/>
      <c r="F115" s="9"/>
      <c r="G115" s="9"/>
      <c r="H115" s="15">
        <v>24</v>
      </c>
      <c r="I115" s="40">
        <f t="shared" si="7"/>
        <v>12</v>
      </c>
      <c r="J115" s="44">
        <f t="shared" si="5"/>
        <v>12</v>
      </c>
      <c r="K115" s="38" t="str">
        <f t="shared" si="6"/>
        <v>Avaliable متوفر</v>
      </c>
      <c r="L115" s="8"/>
      <c r="M115" s="8"/>
      <c r="N115" s="8"/>
      <c r="O115" s="8"/>
      <c r="P115" s="8">
        <v>12</v>
      </c>
      <c r="Q115" s="8"/>
      <c r="R115" s="8"/>
      <c r="S115" s="8"/>
      <c r="T115" s="21"/>
      <c r="U115" s="8"/>
      <c r="V115" s="8"/>
      <c r="W115" s="8"/>
      <c r="X115" s="8"/>
      <c r="Y115" s="8"/>
      <c r="Z115" s="8"/>
      <c r="AA115" s="8"/>
      <c r="AB115" s="8"/>
      <c r="AC115" s="8"/>
      <c r="AD115" s="8"/>
      <c r="AE115" s="8"/>
      <c r="AF115" s="8"/>
      <c r="AG115" s="8"/>
      <c r="AH115" s="8"/>
      <c r="AI115" s="8"/>
      <c r="AJ115" s="8"/>
      <c r="AK115" s="8"/>
      <c r="AL115" s="8"/>
      <c r="AM115" s="8"/>
    </row>
    <row r="116" spans="1:39" ht="16.2" thickBot="1" x14ac:dyDescent="0.35">
      <c r="A116" s="46" t="s">
        <v>162</v>
      </c>
      <c r="B116" s="38" t="s">
        <v>205</v>
      </c>
      <c r="C116" s="28" t="s">
        <v>228</v>
      </c>
      <c r="D116" s="10">
        <v>6965485288012</v>
      </c>
      <c r="E116" s="10"/>
      <c r="F116" s="9"/>
      <c r="G116" s="9"/>
      <c r="H116" s="15">
        <v>24</v>
      </c>
      <c r="I116" s="40">
        <f t="shared" si="7"/>
        <v>12</v>
      </c>
      <c r="J116" s="44">
        <f t="shared" ref="J116:J144" si="8">SUM(H116-I116)</f>
        <v>12</v>
      </c>
      <c r="K116" s="38" t="str">
        <f t="shared" ref="K116:K147" si="9">IF(J116&gt;1, "Avaliable متوفر", IF(J116=0, "Not Avaliable غير متوفر", IF(J116&lt;0, "Missing يوجد نقص", "Poor")))</f>
        <v>Avaliable متوفر</v>
      </c>
      <c r="L116" s="8"/>
      <c r="M116" s="8"/>
      <c r="N116" s="8"/>
      <c r="O116" s="8"/>
      <c r="P116" s="8">
        <v>12</v>
      </c>
      <c r="Q116" s="8"/>
      <c r="R116" s="8"/>
      <c r="S116" s="8"/>
      <c r="T116" s="21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  <c r="AK116" s="8"/>
      <c r="AL116" s="8"/>
      <c r="AM116" s="8"/>
    </row>
    <row r="117" spans="1:39" ht="16.2" thickBot="1" x14ac:dyDescent="0.35">
      <c r="A117" s="46" t="s">
        <v>163</v>
      </c>
      <c r="B117" s="38" t="s">
        <v>205</v>
      </c>
      <c r="C117" s="28" t="s">
        <v>229</v>
      </c>
      <c r="D117" s="31">
        <v>6927051442068</v>
      </c>
      <c r="E117" s="10"/>
      <c r="F117" s="9"/>
      <c r="G117" s="9"/>
      <c r="H117" s="15">
        <v>79</v>
      </c>
      <c r="I117" s="40">
        <f t="shared" si="7"/>
        <v>12</v>
      </c>
      <c r="J117" s="44">
        <f t="shared" si="8"/>
        <v>67</v>
      </c>
      <c r="K117" s="38" t="str">
        <f t="shared" si="9"/>
        <v>Avaliable متوفر</v>
      </c>
      <c r="L117" s="8"/>
      <c r="M117" s="18"/>
      <c r="N117" s="8"/>
      <c r="O117" s="8"/>
      <c r="P117" s="8">
        <v>12</v>
      </c>
      <c r="Q117" s="8"/>
      <c r="R117" s="8"/>
      <c r="S117" s="8"/>
      <c r="T117" s="21"/>
      <c r="U117" s="8"/>
      <c r="V117" s="8"/>
      <c r="W117" s="8"/>
      <c r="X117" s="8"/>
      <c r="Y117" s="8"/>
      <c r="Z117" s="8"/>
      <c r="AA117" s="8"/>
      <c r="AB117" s="8"/>
      <c r="AC117" s="8"/>
      <c r="AD117" s="8"/>
      <c r="AE117" s="8"/>
      <c r="AF117" s="8"/>
      <c r="AG117" s="8"/>
      <c r="AH117" s="8"/>
      <c r="AI117" s="8"/>
      <c r="AJ117" s="8"/>
      <c r="AK117" s="8"/>
      <c r="AL117" s="8"/>
      <c r="AM117" s="8"/>
    </row>
    <row r="118" spans="1:39" ht="16.2" thickBot="1" x14ac:dyDescent="0.35">
      <c r="A118" s="46" t="s">
        <v>164</v>
      </c>
      <c r="B118" s="38" t="s">
        <v>205</v>
      </c>
      <c r="C118" s="28" t="s">
        <v>230</v>
      </c>
      <c r="D118" s="31">
        <v>5526600013448</v>
      </c>
      <c r="E118" s="10"/>
      <c r="F118" s="9"/>
      <c r="G118" s="9"/>
      <c r="H118" s="15">
        <v>30</v>
      </c>
      <c r="I118" s="40">
        <f t="shared" si="7"/>
        <v>12</v>
      </c>
      <c r="J118" s="44">
        <f t="shared" si="8"/>
        <v>18</v>
      </c>
      <c r="K118" s="38" t="str">
        <f t="shared" si="9"/>
        <v>Avaliable متوفر</v>
      </c>
      <c r="L118" s="8"/>
      <c r="M118" s="8"/>
      <c r="N118" s="8"/>
      <c r="O118" s="8"/>
      <c r="P118" s="8">
        <v>12</v>
      </c>
      <c r="Q118" s="8"/>
      <c r="R118" s="8"/>
      <c r="S118" s="8"/>
      <c r="T118" s="21"/>
      <c r="U118" s="8"/>
      <c r="V118" s="8"/>
      <c r="W118" s="8"/>
      <c r="X118" s="8"/>
      <c r="Y118" s="8"/>
      <c r="Z118" s="8"/>
      <c r="AA118" s="8"/>
      <c r="AB118" s="8"/>
      <c r="AC118" s="8"/>
      <c r="AD118" s="8"/>
      <c r="AE118" s="8"/>
      <c r="AF118" s="8"/>
      <c r="AG118" s="8"/>
      <c r="AH118" s="8"/>
      <c r="AI118" s="8"/>
      <c r="AJ118" s="8"/>
      <c r="AK118" s="8"/>
      <c r="AL118" s="8"/>
      <c r="AM118" s="8"/>
    </row>
    <row r="119" spans="1:39" ht="16.2" thickBot="1" x14ac:dyDescent="0.35">
      <c r="A119" s="46" t="s">
        <v>165</v>
      </c>
      <c r="B119" s="38" t="s">
        <v>205</v>
      </c>
      <c r="C119" s="28" t="s">
        <v>231</v>
      </c>
      <c r="D119" s="10">
        <v>5526600013387</v>
      </c>
      <c r="E119" s="10"/>
      <c r="F119" s="9"/>
      <c r="G119" s="9"/>
      <c r="H119" s="17">
        <v>24</v>
      </c>
      <c r="I119" s="40">
        <f t="shared" si="7"/>
        <v>12</v>
      </c>
      <c r="J119" s="44">
        <f t="shared" si="8"/>
        <v>12</v>
      </c>
      <c r="K119" s="38" t="str">
        <f t="shared" si="9"/>
        <v>Avaliable متوفر</v>
      </c>
      <c r="L119" s="8"/>
      <c r="M119" s="8"/>
      <c r="N119" s="8"/>
      <c r="O119" s="8"/>
      <c r="P119" s="8">
        <v>12</v>
      </c>
      <c r="Q119" s="8"/>
      <c r="R119" s="8"/>
      <c r="S119" s="8"/>
      <c r="T119" s="21"/>
      <c r="U119" s="18"/>
      <c r="V119" s="8"/>
      <c r="W119" s="18"/>
      <c r="X119" s="8"/>
      <c r="Y119" s="18"/>
      <c r="Z119" s="8"/>
      <c r="AA119" s="8"/>
      <c r="AB119" s="8"/>
      <c r="AC119" s="8"/>
      <c r="AD119" s="8"/>
      <c r="AE119" s="8"/>
      <c r="AF119" s="8"/>
      <c r="AG119" s="8"/>
      <c r="AH119" s="8"/>
      <c r="AI119" s="8"/>
      <c r="AJ119" s="8"/>
      <c r="AK119" s="8"/>
      <c r="AL119" s="8"/>
      <c r="AM119" s="8"/>
    </row>
    <row r="120" spans="1:39" ht="16.2" thickBot="1" x14ac:dyDescent="0.35">
      <c r="A120" s="46" t="s">
        <v>166</v>
      </c>
      <c r="B120" s="38" t="s">
        <v>205</v>
      </c>
      <c r="C120" s="28" t="s">
        <v>232</v>
      </c>
      <c r="D120" s="10">
        <v>5526600013370</v>
      </c>
      <c r="E120" s="10"/>
      <c r="F120" s="9"/>
      <c r="G120" s="9"/>
      <c r="H120" s="17">
        <v>24</v>
      </c>
      <c r="I120" s="40">
        <f t="shared" si="7"/>
        <v>12</v>
      </c>
      <c r="J120" s="44">
        <f t="shared" si="8"/>
        <v>12</v>
      </c>
      <c r="K120" s="38" t="str">
        <f t="shared" si="9"/>
        <v>Avaliable متوفر</v>
      </c>
      <c r="L120" s="8"/>
      <c r="M120" s="18"/>
      <c r="N120" s="8"/>
      <c r="O120" s="8"/>
      <c r="P120" s="8">
        <v>11</v>
      </c>
      <c r="Q120" s="18"/>
      <c r="R120" s="8"/>
      <c r="S120" s="18"/>
      <c r="T120" s="21">
        <v>1</v>
      </c>
      <c r="U120" s="8"/>
      <c r="V120" s="8"/>
      <c r="W120" s="8"/>
      <c r="X120" s="8"/>
      <c r="Y120" s="8"/>
      <c r="Z120" s="8"/>
      <c r="AA120" s="8"/>
      <c r="AB120" s="8"/>
      <c r="AC120" s="8"/>
      <c r="AD120" s="8"/>
      <c r="AE120" s="8"/>
      <c r="AF120" s="8"/>
      <c r="AG120" s="8"/>
      <c r="AH120" s="8"/>
      <c r="AI120" s="8"/>
      <c r="AJ120" s="8"/>
      <c r="AK120" s="8"/>
      <c r="AL120" s="8"/>
      <c r="AM120" s="8"/>
    </row>
    <row r="121" spans="1:39" ht="16.2" thickBot="1" x14ac:dyDescent="0.35">
      <c r="A121" s="46" t="s">
        <v>167</v>
      </c>
      <c r="B121" s="38" t="s">
        <v>205</v>
      </c>
      <c r="C121" s="28" t="s">
        <v>233</v>
      </c>
      <c r="D121" s="10">
        <v>6171701407659</v>
      </c>
      <c r="E121" s="10"/>
      <c r="F121" s="9"/>
      <c r="G121" s="9"/>
      <c r="H121" s="17">
        <v>179</v>
      </c>
      <c r="I121" s="40">
        <f t="shared" si="7"/>
        <v>12</v>
      </c>
      <c r="J121" s="44">
        <f t="shared" si="8"/>
        <v>167</v>
      </c>
      <c r="K121" s="38" t="str">
        <f t="shared" si="9"/>
        <v>Avaliable متوفر</v>
      </c>
      <c r="L121" s="8"/>
      <c r="M121" s="8"/>
      <c r="N121" s="8"/>
      <c r="O121" s="8"/>
      <c r="P121" s="8">
        <v>12</v>
      </c>
      <c r="Q121" s="8"/>
      <c r="R121" s="8"/>
      <c r="S121" s="8"/>
      <c r="T121" s="21"/>
      <c r="U121" s="8"/>
      <c r="V121" s="8"/>
      <c r="W121" s="8"/>
      <c r="X121" s="8"/>
      <c r="Y121" s="8"/>
      <c r="Z121" s="8"/>
      <c r="AA121" s="8"/>
      <c r="AB121" s="8"/>
      <c r="AC121" s="8"/>
      <c r="AD121" s="8"/>
      <c r="AE121" s="8"/>
      <c r="AF121" s="8"/>
      <c r="AG121" s="8"/>
      <c r="AH121" s="8"/>
      <c r="AI121" s="8"/>
      <c r="AJ121" s="8"/>
      <c r="AK121" s="8"/>
      <c r="AL121" s="8"/>
      <c r="AM121" s="8"/>
    </row>
    <row r="122" spans="1:39" ht="16.2" thickBot="1" x14ac:dyDescent="0.35">
      <c r="A122" s="46" t="s">
        <v>168</v>
      </c>
      <c r="B122" s="38" t="s">
        <v>205</v>
      </c>
      <c r="C122" s="28" t="s">
        <v>234</v>
      </c>
      <c r="D122" s="10">
        <v>5526600013004</v>
      </c>
      <c r="E122" s="10"/>
      <c r="F122" s="9"/>
      <c r="G122" s="9"/>
      <c r="H122" s="17">
        <v>24</v>
      </c>
      <c r="I122" s="40">
        <f t="shared" si="7"/>
        <v>12</v>
      </c>
      <c r="J122" s="44">
        <f t="shared" si="8"/>
        <v>12</v>
      </c>
      <c r="K122" s="38" t="str">
        <f t="shared" si="9"/>
        <v>Avaliable متوفر</v>
      </c>
      <c r="L122" s="8"/>
      <c r="M122" s="18"/>
      <c r="N122" s="8"/>
      <c r="O122" s="8"/>
      <c r="P122" s="8">
        <v>12</v>
      </c>
      <c r="Q122" s="8"/>
      <c r="R122" s="8"/>
      <c r="S122" s="8"/>
      <c r="T122" s="21"/>
      <c r="U122" s="8"/>
      <c r="V122" s="8"/>
      <c r="W122" s="8"/>
      <c r="X122" s="8"/>
      <c r="Y122" s="8"/>
      <c r="Z122" s="8"/>
      <c r="AA122" s="8"/>
      <c r="AB122" s="8"/>
      <c r="AC122" s="8"/>
      <c r="AD122" s="8"/>
      <c r="AE122" s="8"/>
      <c r="AF122" s="8"/>
      <c r="AG122" s="8"/>
      <c r="AH122" s="8"/>
      <c r="AI122" s="8"/>
      <c r="AJ122" s="8"/>
      <c r="AK122" s="8"/>
      <c r="AL122" s="8"/>
      <c r="AM122" s="8"/>
    </row>
    <row r="123" spans="1:39" ht="16.2" thickBot="1" x14ac:dyDescent="0.35">
      <c r="A123" s="46" t="s">
        <v>169</v>
      </c>
      <c r="B123" s="38" t="s">
        <v>205</v>
      </c>
      <c r="C123" s="28" t="s">
        <v>235</v>
      </c>
      <c r="D123" s="30">
        <v>6927051418087</v>
      </c>
      <c r="E123" s="10"/>
      <c r="F123" s="9"/>
      <c r="G123" s="9"/>
      <c r="H123" s="17">
        <v>48</v>
      </c>
      <c r="I123" s="40">
        <f t="shared" si="7"/>
        <v>12</v>
      </c>
      <c r="J123" s="44">
        <f t="shared" si="8"/>
        <v>36</v>
      </c>
      <c r="K123" s="38" t="str">
        <f t="shared" si="9"/>
        <v>Avaliable متوفر</v>
      </c>
      <c r="L123" s="8"/>
      <c r="M123" s="18"/>
      <c r="N123" s="8"/>
      <c r="O123" s="8"/>
      <c r="P123" s="8">
        <v>12</v>
      </c>
      <c r="Q123" s="8"/>
      <c r="R123" s="8"/>
      <c r="S123" s="8"/>
      <c r="T123" s="21"/>
      <c r="U123" s="8"/>
      <c r="V123" s="8"/>
      <c r="W123" s="8"/>
      <c r="X123" s="8"/>
      <c r="Y123" s="8"/>
      <c r="Z123" s="8"/>
      <c r="AA123" s="8"/>
      <c r="AB123" s="8"/>
      <c r="AC123" s="8"/>
      <c r="AD123" s="8"/>
      <c r="AE123" s="8"/>
      <c r="AF123" s="8"/>
      <c r="AG123" s="8"/>
      <c r="AH123" s="8"/>
      <c r="AI123" s="8"/>
      <c r="AJ123" s="8"/>
      <c r="AK123" s="8"/>
      <c r="AL123" s="8"/>
      <c r="AM123" s="8"/>
    </row>
    <row r="124" spans="1:39" ht="16.2" thickBot="1" x14ac:dyDescent="0.35">
      <c r="A124" s="46" t="s">
        <v>170</v>
      </c>
      <c r="B124" s="38" t="s">
        <v>205</v>
      </c>
      <c r="C124" s="28" t="s">
        <v>236</v>
      </c>
      <c r="D124" s="31">
        <v>6942872787839</v>
      </c>
      <c r="E124" s="10">
        <v>2724568821492</v>
      </c>
      <c r="F124" s="9"/>
      <c r="G124" s="9"/>
      <c r="H124" s="17">
        <v>108</v>
      </c>
      <c r="I124" s="40">
        <f t="shared" si="7"/>
        <v>12</v>
      </c>
      <c r="J124" s="44">
        <f t="shared" si="8"/>
        <v>96</v>
      </c>
      <c r="K124" s="38" t="str">
        <f t="shared" si="9"/>
        <v>Avaliable متوفر</v>
      </c>
      <c r="L124" s="8"/>
      <c r="M124" s="18"/>
      <c r="N124" s="8"/>
      <c r="O124" s="8"/>
      <c r="P124" s="8">
        <v>12</v>
      </c>
      <c r="Q124" s="8"/>
      <c r="R124" s="8"/>
      <c r="S124" s="8"/>
      <c r="T124" s="21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  <c r="AF124" s="8"/>
      <c r="AG124" s="8"/>
      <c r="AH124" s="8"/>
      <c r="AI124" s="8"/>
      <c r="AJ124" s="8"/>
      <c r="AK124" s="8"/>
      <c r="AL124" s="8"/>
      <c r="AM124" s="8"/>
    </row>
    <row r="125" spans="1:39" ht="16.2" thickBot="1" x14ac:dyDescent="0.35">
      <c r="A125" s="46" t="s">
        <v>171</v>
      </c>
      <c r="B125" s="38" t="s">
        <v>205</v>
      </c>
      <c r="C125" s="28" t="s">
        <v>237</v>
      </c>
      <c r="D125" s="31">
        <v>6942872787839</v>
      </c>
      <c r="E125" s="10"/>
      <c r="F125" s="9"/>
      <c r="G125" s="9"/>
      <c r="H125" s="17">
        <v>36</v>
      </c>
      <c r="I125" s="40">
        <f t="shared" si="7"/>
        <v>12</v>
      </c>
      <c r="J125" s="44">
        <f t="shared" si="8"/>
        <v>24</v>
      </c>
      <c r="K125" s="38" t="str">
        <f t="shared" si="9"/>
        <v>Avaliable متوفر</v>
      </c>
      <c r="L125" s="8"/>
      <c r="M125" s="18"/>
      <c r="N125" s="8"/>
      <c r="O125" s="8"/>
      <c r="P125" s="8">
        <v>12</v>
      </c>
      <c r="Q125" s="8"/>
      <c r="R125" s="8"/>
      <c r="S125" s="8"/>
      <c r="T125" s="21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/>
      <c r="AF125" s="8"/>
      <c r="AG125" s="8"/>
      <c r="AH125" s="8"/>
      <c r="AI125" s="8"/>
      <c r="AJ125" s="8"/>
      <c r="AK125" s="8"/>
      <c r="AL125" s="8"/>
      <c r="AM125" s="8"/>
    </row>
    <row r="126" spans="1:39" ht="28.2" thickBot="1" x14ac:dyDescent="0.35">
      <c r="A126" s="46" t="s">
        <v>172</v>
      </c>
      <c r="B126" s="38" t="s">
        <v>205</v>
      </c>
      <c r="C126" s="28" t="s">
        <v>208</v>
      </c>
      <c r="D126" s="10">
        <v>6937550900105</v>
      </c>
      <c r="E126" s="27" t="s">
        <v>32</v>
      </c>
      <c r="F126" s="9"/>
      <c r="G126" s="9"/>
      <c r="H126" s="17">
        <v>120</v>
      </c>
      <c r="I126" s="40">
        <f t="shared" si="7"/>
        <v>24</v>
      </c>
      <c r="J126" s="44">
        <f t="shared" si="8"/>
        <v>96</v>
      </c>
      <c r="K126" s="38" t="str">
        <f t="shared" si="9"/>
        <v>Avaliable متوفر</v>
      </c>
      <c r="L126" s="8"/>
      <c r="M126" s="8"/>
      <c r="N126" s="8"/>
      <c r="O126" s="8"/>
      <c r="P126" s="8"/>
      <c r="Q126" s="8"/>
      <c r="R126" s="8"/>
      <c r="S126" s="8"/>
      <c r="T126" s="21"/>
      <c r="U126" s="8"/>
      <c r="V126" s="8"/>
      <c r="W126" s="8"/>
      <c r="X126" s="8"/>
      <c r="Y126" s="8"/>
      <c r="Z126" s="8">
        <v>12</v>
      </c>
      <c r="AA126" s="8"/>
      <c r="AB126" s="8">
        <v>12</v>
      </c>
      <c r="AC126" s="8"/>
      <c r="AD126" s="8"/>
      <c r="AE126" s="8"/>
      <c r="AF126" s="8"/>
      <c r="AG126" s="8"/>
      <c r="AH126" s="8"/>
      <c r="AI126" s="8"/>
      <c r="AJ126" s="8"/>
      <c r="AK126" s="8"/>
      <c r="AL126" s="8"/>
      <c r="AM126" s="8"/>
    </row>
    <row r="127" spans="1:39" ht="16.2" thickBot="1" x14ac:dyDescent="0.35">
      <c r="A127" s="46" t="s">
        <v>173</v>
      </c>
      <c r="B127" s="38" t="s">
        <v>205</v>
      </c>
      <c r="C127" s="28" t="s">
        <v>209</v>
      </c>
      <c r="D127" s="10">
        <v>6937550900013</v>
      </c>
      <c r="E127" s="10">
        <v>2724568822918</v>
      </c>
      <c r="F127" s="9"/>
      <c r="G127" s="9"/>
      <c r="H127" s="17">
        <v>120</v>
      </c>
      <c r="I127" s="40">
        <f t="shared" si="7"/>
        <v>24</v>
      </c>
      <c r="J127" s="44">
        <f t="shared" si="8"/>
        <v>96</v>
      </c>
      <c r="K127" s="38" t="str">
        <f t="shared" si="9"/>
        <v>Avaliable متوفر</v>
      </c>
      <c r="L127" s="8"/>
      <c r="M127" s="8"/>
      <c r="N127" s="8"/>
      <c r="O127" s="8"/>
      <c r="P127" s="8"/>
      <c r="Q127" s="8"/>
      <c r="R127" s="8"/>
      <c r="S127" s="8"/>
      <c r="T127" s="21"/>
      <c r="U127" s="8"/>
      <c r="V127" s="8"/>
      <c r="W127" s="8"/>
      <c r="X127" s="8"/>
      <c r="Y127" s="8"/>
      <c r="Z127" s="8">
        <v>12</v>
      </c>
      <c r="AA127" s="8"/>
      <c r="AB127" s="8">
        <v>12</v>
      </c>
      <c r="AC127" s="8"/>
      <c r="AD127" s="8"/>
      <c r="AE127" s="8"/>
      <c r="AF127" s="8"/>
      <c r="AG127" s="8"/>
      <c r="AH127" s="8"/>
      <c r="AI127" s="8"/>
      <c r="AJ127" s="8"/>
      <c r="AK127" s="8"/>
      <c r="AL127" s="8"/>
      <c r="AM127" s="8"/>
    </row>
    <row r="128" spans="1:39" ht="16.2" thickBot="1" x14ac:dyDescent="0.35">
      <c r="A128" s="46" t="s">
        <v>174</v>
      </c>
      <c r="B128" s="38" t="s">
        <v>205</v>
      </c>
      <c r="C128" s="28" t="s">
        <v>238</v>
      </c>
      <c r="D128" s="10"/>
      <c r="E128" s="10"/>
      <c r="F128" s="9"/>
      <c r="G128" s="9"/>
      <c r="H128" s="17">
        <v>18</v>
      </c>
      <c r="I128" s="40">
        <f t="shared" si="7"/>
        <v>0</v>
      </c>
      <c r="J128" s="44">
        <f t="shared" si="8"/>
        <v>18</v>
      </c>
      <c r="K128" s="38" t="str">
        <f t="shared" si="9"/>
        <v>Avaliable متوفر</v>
      </c>
      <c r="L128" s="8"/>
      <c r="M128" s="8"/>
      <c r="N128" s="8"/>
      <c r="O128" s="8"/>
      <c r="P128" s="8"/>
      <c r="Q128" s="8"/>
      <c r="R128" s="8"/>
      <c r="S128" s="8"/>
      <c r="T128" s="21"/>
      <c r="U128" s="8"/>
      <c r="V128" s="8"/>
      <c r="W128" s="8"/>
      <c r="X128" s="8"/>
      <c r="Y128" s="8"/>
      <c r="Z128" s="8"/>
      <c r="AA128" s="8"/>
      <c r="AB128" s="8"/>
      <c r="AC128" s="8"/>
      <c r="AD128" s="8"/>
      <c r="AE128" s="8"/>
      <c r="AF128" s="8"/>
      <c r="AG128" s="8"/>
      <c r="AH128" s="8"/>
      <c r="AI128" s="8"/>
      <c r="AJ128" s="8"/>
      <c r="AK128" s="8"/>
      <c r="AL128" s="8"/>
      <c r="AM128" s="8"/>
    </row>
    <row r="129" spans="1:39" ht="15" thickBot="1" x14ac:dyDescent="0.35">
      <c r="A129" s="46" t="s">
        <v>175</v>
      </c>
      <c r="B129" s="38" t="s">
        <v>205</v>
      </c>
      <c r="C129" s="28" t="s">
        <v>239</v>
      </c>
      <c r="D129" s="12">
        <v>9714226105920</v>
      </c>
      <c r="E129" s="13">
        <v>2724319033372</v>
      </c>
      <c r="F129" s="49"/>
      <c r="G129" s="49"/>
      <c r="H129" s="14">
        <v>5</v>
      </c>
      <c r="I129" s="40">
        <f t="shared" si="7"/>
        <v>10</v>
      </c>
      <c r="J129" s="44">
        <f t="shared" si="8"/>
        <v>-5</v>
      </c>
      <c r="K129" s="39" t="str">
        <f t="shared" si="9"/>
        <v>Missing يوجد نقص</v>
      </c>
      <c r="L129" s="11">
        <v>5</v>
      </c>
      <c r="M129" s="11"/>
      <c r="N129" s="11"/>
      <c r="O129" s="11"/>
      <c r="P129" s="11"/>
      <c r="Q129" s="11"/>
      <c r="R129" s="11"/>
      <c r="S129" s="11"/>
      <c r="T129" s="21"/>
      <c r="U129" s="8"/>
      <c r="V129" s="8"/>
      <c r="W129" s="8"/>
      <c r="X129" s="8"/>
      <c r="Y129" s="8"/>
      <c r="Z129" s="8">
        <v>5</v>
      </c>
      <c r="AA129" s="8"/>
      <c r="AB129" s="8"/>
      <c r="AC129" s="8"/>
      <c r="AD129" s="8"/>
      <c r="AE129" s="8"/>
      <c r="AF129" s="8"/>
      <c r="AG129" s="8"/>
      <c r="AH129" s="8"/>
      <c r="AI129" s="8"/>
      <c r="AJ129" s="8"/>
      <c r="AK129" s="8"/>
      <c r="AL129" s="8"/>
      <c r="AM129" s="8"/>
    </row>
    <row r="130" spans="1:39" ht="28.2" thickBot="1" x14ac:dyDescent="0.35">
      <c r="A130" s="46" t="s">
        <v>176</v>
      </c>
      <c r="B130" s="38" t="s">
        <v>205</v>
      </c>
      <c r="C130" s="28" t="s">
        <v>240</v>
      </c>
      <c r="D130" s="12">
        <v>9714226101076</v>
      </c>
      <c r="E130" s="26" t="s">
        <v>31</v>
      </c>
      <c r="F130" s="49"/>
      <c r="G130" s="49"/>
      <c r="H130" s="14">
        <v>12</v>
      </c>
      <c r="I130" s="40">
        <f t="shared" si="7"/>
        <v>12</v>
      </c>
      <c r="J130" s="44">
        <f t="shared" si="8"/>
        <v>0</v>
      </c>
      <c r="K130" s="39" t="str">
        <f t="shared" si="9"/>
        <v>Not Avaliable غير متوفر</v>
      </c>
      <c r="L130" s="11"/>
      <c r="M130" s="11"/>
      <c r="N130" s="11"/>
      <c r="O130" s="11"/>
      <c r="P130" s="11"/>
      <c r="Q130" s="11"/>
      <c r="R130" s="11"/>
      <c r="S130" s="11"/>
      <c r="T130" s="21"/>
      <c r="U130" s="8"/>
      <c r="V130" s="8"/>
      <c r="W130" s="8"/>
      <c r="X130" s="8"/>
      <c r="Y130" s="8"/>
      <c r="Z130" s="8"/>
      <c r="AA130" s="8"/>
      <c r="AB130" s="8">
        <v>12</v>
      </c>
      <c r="AC130" s="8"/>
      <c r="AD130" s="8"/>
      <c r="AE130" s="8"/>
      <c r="AF130" s="8"/>
      <c r="AG130" s="8"/>
      <c r="AH130" s="8"/>
      <c r="AI130" s="8"/>
      <c r="AJ130" s="8"/>
      <c r="AK130" s="8"/>
      <c r="AL130" s="8"/>
      <c r="AM130" s="8"/>
    </row>
    <row r="131" spans="1:39" ht="15" thickBot="1" x14ac:dyDescent="0.35">
      <c r="A131" s="46" t="s">
        <v>177</v>
      </c>
      <c r="B131" s="38" t="s">
        <v>205</v>
      </c>
      <c r="C131" s="28" t="s">
        <v>241</v>
      </c>
      <c r="D131" s="12"/>
      <c r="E131" s="13"/>
      <c r="F131" s="49"/>
      <c r="G131" s="49"/>
      <c r="H131" s="14">
        <v>30</v>
      </c>
      <c r="I131" s="40">
        <f t="shared" si="7"/>
        <v>0</v>
      </c>
      <c r="J131" s="44">
        <f t="shared" si="8"/>
        <v>30</v>
      </c>
      <c r="K131" s="39" t="str">
        <f t="shared" si="9"/>
        <v>Avaliable متوفر</v>
      </c>
      <c r="L131" s="11"/>
      <c r="M131" s="11"/>
      <c r="N131" s="11"/>
      <c r="O131" s="11"/>
      <c r="P131" s="11"/>
      <c r="Q131" s="11"/>
      <c r="R131" s="11"/>
      <c r="S131" s="11"/>
      <c r="T131" s="21"/>
      <c r="U131" s="8"/>
      <c r="V131" s="8"/>
      <c r="W131" s="8"/>
      <c r="X131" s="8"/>
      <c r="Y131" s="8"/>
      <c r="Z131" s="8"/>
      <c r="AA131" s="8"/>
      <c r="AB131" s="8"/>
      <c r="AC131" s="8"/>
      <c r="AD131" s="8"/>
      <c r="AE131" s="8"/>
      <c r="AF131" s="8"/>
      <c r="AG131" s="8"/>
      <c r="AH131" s="8"/>
      <c r="AI131" s="8"/>
      <c r="AJ131" s="8"/>
      <c r="AK131" s="8"/>
      <c r="AL131" s="8"/>
      <c r="AM131" s="8"/>
    </row>
    <row r="132" spans="1:39" ht="15" thickBot="1" x14ac:dyDescent="0.35">
      <c r="A132" s="46" t="s">
        <v>178</v>
      </c>
      <c r="B132" s="38" t="s">
        <v>205</v>
      </c>
      <c r="C132" s="28" t="s">
        <v>242</v>
      </c>
      <c r="D132" s="12"/>
      <c r="E132" s="13"/>
      <c r="F132" s="49"/>
      <c r="G132" s="49"/>
      <c r="H132" s="14">
        <v>4</v>
      </c>
      <c r="I132" s="40">
        <f t="shared" si="7"/>
        <v>0</v>
      </c>
      <c r="J132" s="44">
        <f t="shared" si="8"/>
        <v>4</v>
      </c>
      <c r="K132" s="39" t="str">
        <f t="shared" si="9"/>
        <v>Avaliable متوفر</v>
      </c>
      <c r="L132" s="11"/>
      <c r="M132" s="11"/>
      <c r="N132" s="11"/>
      <c r="O132" s="11"/>
      <c r="P132" s="11"/>
      <c r="Q132" s="11"/>
      <c r="R132" s="11"/>
      <c r="S132" s="11"/>
      <c r="T132" s="21"/>
      <c r="U132" s="8"/>
      <c r="V132" s="8"/>
      <c r="W132" s="8"/>
      <c r="X132" s="8"/>
      <c r="Y132" s="8"/>
      <c r="Z132" s="8"/>
      <c r="AA132" s="8"/>
      <c r="AB132" s="8"/>
      <c r="AC132" s="8"/>
      <c r="AD132" s="8"/>
      <c r="AE132" s="8"/>
      <c r="AF132" s="8"/>
      <c r="AG132" s="8"/>
      <c r="AH132" s="8"/>
      <c r="AI132" s="8"/>
      <c r="AJ132" s="8"/>
      <c r="AK132" s="8"/>
      <c r="AL132" s="8"/>
      <c r="AM132" s="8"/>
    </row>
    <row r="133" spans="1:39" ht="15" thickBot="1" x14ac:dyDescent="0.35">
      <c r="A133" s="46" t="s">
        <v>179</v>
      </c>
      <c r="B133" s="38" t="s">
        <v>205</v>
      </c>
      <c r="C133" s="28" t="s">
        <v>210</v>
      </c>
      <c r="D133" s="12"/>
      <c r="E133" s="13"/>
      <c r="F133" s="49"/>
      <c r="G133" s="49"/>
      <c r="H133" s="14">
        <v>8</v>
      </c>
      <c r="I133" s="40">
        <f t="shared" si="7"/>
        <v>0</v>
      </c>
      <c r="J133" s="44">
        <f t="shared" si="8"/>
        <v>8</v>
      </c>
      <c r="K133" s="39" t="str">
        <f t="shared" si="9"/>
        <v>Avaliable متوفر</v>
      </c>
      <c r="L133" s="11"/>
      <c r="M133" s="11"/>
      <c r="N133" s="11"/>
      <c r="O133" s="11"/>
      <c r="P133" s="11"/>
      <c r="Q133" s="11"/>
      <c r="R133" s="11"/>
      <c r="S133" s="11"/>
      <c r="T133" s="21"/>
      <c r="U133" s="8"/>
      <c r="V133" s="8"/>
      <c r="W133" s="8"/>
      <c r="X133" s="8"/>
      <c r="Y133" s="8"/>
      <c r="Z133" s="8"/>
      <c r="AA133" s="8"/>
      <c r="AB133" s="8"/>
      <c r="AC133" s="8"/>
      <c r="AD133" s="8"/>
      <c r="AE133" s="8"/>
      <c r="AF133" s="8"/>
      <c r="AG133" s="8"/>
      <c r="AH133" s="8"/>
      <c r="AI133" s="8"/>
      <c r="AJ133" s="8"/>
      <c r="AK133" s="8"/>
      <c r="AL133" s="8"/>
      <c r="AM133" s="8"/>
    </row>
    <row r="134" spans="1:39" ht="15" thickBot="1" x14ac:dyDescent="0.35">
      <c r="A134" s="46" t="s">
        <v>180</v>
      </c>
      <c r="B134" s="38" t="s">
        <v>205</v>
      </c>
      <c r="C134" s="28" t="s">
        <v>243</v>
      </c>
      <c r="D134" s="10">
        <v>890625488938</v>
      </c>
      <c r="E134" s="19"/>
      <c r="F134" s="50"/>
      <c r="G134" s="50"/>
      <c r="H134" s="20">
        <v>388</v>
      </c>
      <c r="I134" s="40">
        <f t="shared" si="7"/>
        <v>12</v>
      </c>
      <c r="J134" s="44">
        <f t="shared" si="8"/>
        <v>376</v>
      </c>
      <c r="K134" s="38" t="str">
        <f t="shared" si="9"/>
        <v>Avaliable متوفر</v>
      </c>
      <c r="L134" s="8"/>
      <c r="M134" s="18"/>
      <c r="N134" s="8"/>
      <c r="O134" s="8"/>
      <c r="P134" s="8">
        <v>12</v>
      </c>
      <c r="Q134" s="8"/>
      <c r="R134" s="8"/>
      <c r="S134" s="8"/>
      <c r="T134" s="21"/>
      <c r="U134" s="8"/>
      <c r="V134" s="8"/>
      <c r="W134" s="8"/>
      <c r="X134" s="8"/>
      <c r="Y134" s="8"/>
      <c r="Z134" s="8"/>
      <c r="AA134" s="8"/>
      <c r="AB134" s="8"/>
      <c r="AC134" s="8"/>
      <c r="AD134" s="8"/>
      <c r="AE134" s="8"/>
      <c r="AF134" s="8"/>
      <c r="AG134" s="8"/>
      <c r="AH134" s="8"/>
      <c r="AI134" s="8"/>
      <c r="AJ134" s="8"/>
      <c r="AK134" s="8"/>
      <c r="AL134" s="8"/>
      <c r="AM134" s="8"/>
    </row>
    <row r="135" spans="1:39" ht="15" thickBot="1" x14ac:dyDescent="0.35">
      <c r="A135" s="46" t="s">
        <v>181</v>
      </c>
      <c r="B135" s="38" t="s">
        <v>205</v>
      </c>
      <c r="C135" s="28" t="s">
        <v>244</v>
      </c>
      <c r="D135" s="12"/>
      <c r="E135" s="13">
        <v>2724320381165</v>
      </c>
      <c r="F135" s="49"/>
      <c r="G135" s="51"/>
      <c r="H135" s="14">
        <v>24</v>
      </c>
      <c r="I135" s="40">
        <f t="shared" si="7"/>
        <v>10</v>
      </c>
      <c r="J135" s="44">
        <f t="shared" si="8"/>
        <v>14</v>
      </c>
      <c r="K135" s="39" t="str">
        <f t="shared" si="9"/>
        <v>Avaliable متوفر</v>
      </c>
      <c r="L135" s="11">
        <v>10</v>
      </c>
      <c r="M135" s="11"/>
      <c r="N135" s="11"/>
      <c r="O135" s="11"/>
      <c r="P135" s="11"/>
      <c r="Q135" s="11"/>
      <c r="R135" s="11"/>
      <c r="S135" s="11"/>
      <c r="T135" s="21"/>
      <c r="U135" s="8"/>
      <c r="V135" s="8"/>
      <c r="W135" s="8"/>
      <c r="X135" s="8"/>
      <c r="Y135" s="8"/>
      <c r="Z135" s="8"/>
      <c r="AA135" s="8"/>
      <c r="AB135" s="8"/>
      <c r="AC135" s="8"/>
      <c r="AD135" s="8"/>
      <c r="AE135" s="8"/>
      <c r="AF135" s="8"/>
      <c r="AG135" s="8"/>
      <c r="AH135" s="8"/>
      <c r="AI135" s="8"/>
      <c r="AJ135" s="8"/>
      <c r="AK135" s="8"/>
      <c r="AL135" s="8"/>
      <c r="AM135" s="8"/>
    </row>
    <row r="136" spans="1:39" ht="15" thickBot="1" x14ac:dyDescent="0.35">
      <c r="A136" s="46" t="s">
        <v>182</v>
      </c>
      <c r="B136" s="39" t="s">
        <v>207</v>
      </c>
      <c r="C136" s="28" t="s">
        <v>245</v>
      </c>
      <c r="D136" s="12"/>
      <c r="E136" s="13"/>
      <c r="F136" s="49"/>
      <c r="G136" s="49"/>
      <c r="H136" s="14"/>
      <c r="I136" s="40">
        <f t="shared" si="7"/>
        <v>12</v>
      </c>
      <c r="J136" s="44">
        <f t="shared" si="8"/>
        <v>-12</v>
      </c>
      <c r="K136" s="39" t="str">
        <f t="shared" si="9"/>
        <v>Missing يوجد نقص</v>
      </c>
      <c r="L136" s="11"/>
      <c r="M136" s="11"/>
      <c r="N136" s="11"/>
      <c r="O136" s="11"/>
      <c r="P136" s="11">
        <v>12</v>
      </c>
      <c r="Q136" s="11"/>
      <c r="R136" s="11"/>
      <c r="S136" s="11"/>
      <c r="T136" s="21"/>
      <c r="U136" s="11"/>
      <c r="V136" s="8"/>
      <c r="W136" s="8"/>
      <c r="X136" s="8"/>
      <c r="Y136" s="8"/>
      <c r="Z136" s="8"/>
      <c r="AA136" s="8"/>
      <c r="AB136" s="8"/>
      <c r="AC136" s="8"/>
      <c r="AD136" s="8"/>
      <c r="AE136" s="8"/>
      <c r="AF136" s="8"/>
      <c r="AG136" s="8"/>
      <c r="AH136" s="8"/>
      <c r="AI136" s="8"/>
      <c r="AJ136" s="8"/>
      <c r="AK136" s="8"/>
      <c r="AL136" s="8"/>
      <c r="AM136" s="8"/>
    </row>
    <row r="137" spans="1:39" ht="15" thickBot="1" x14ac:dyDescent="0.35">
      <c r="A137" s="46" t="s">
        <v>183</v>
      </c>
      <c r="B137" s="39" t="s">
        <v>207</v>
      </c>
      <c r="C137" s="28" t="s">
        <v>246</v>
      </c>
      <c r="D137" s="12"/>
      <c r="E137" s="13">
        <v>2724292620149</v>
      </c>
      <c r="F137" s="51"/>
      <c r="G137" s="51"/>
      <c r="H137" s="14"/>
      <c r="I137" s="40">
        <f t="shared" si="7"/>
        <v>5</v>
      </c>
      <c r="J137" s="45">
        <f t="shared" si="8"/>
        <v>-5</v>
      </c>
      <c r="K137" s="41" t="str">
        <f t="shared" si="9"/>
        <v>Missing يوجد نقص</v>
      </c>
      <c r="L137" s="11"/>
      <c r="M137" s="11"/>
      <c r="N137" s="11"/>
      <c r="O137" s="11"/>
      <c r="P137" s="11">
        <v>5</v>
      </c>
      <c r="Q137" s="11"/>
      <c r="R137" s="11"/>
      <c r="S137" s="11"/>
      <c r="T137" s="11"/>
      <c r="U137" s="11"/>
      <c r="V137" s="8"/>
      <c r="W137" s="8"/>
      <c r="X137" s="8"/>
      <c r="Y137" s="8"/>
      <c r="Z137" s="8"/>
      <c r="AA137" s="8"/>
      <c r="AB137" s="8"/>
      <c r="AC137" s="8"/>
      <c r="AD137" s="8"/>
      <c r="AE137" s="8"/>
      <c r="AF137" s="8"/>
      <c r="AG137" s="8"/>
      <c r="AH137" s="8"/>
      <c r="AI137" s="8"/>
      <c r="AJ137" s="8"/>
      <c r="AK137" s="8"/>
      <c r="AL137" s="8"/>
      <c r="AM137" s="8"/>
    </row>
    <row r="138" spans="1:39" ht="15" thickBot="1" x14ac:dyDescent="0.35">
      <c r="A138" s="46" t="s">
        <v>184</v>
      </c>
      <c r="B138" s="39" t="s">
        <v>207</v>
      </c>
      <c r="C138" s="28" t="s">
        <v>247</v>
      </c>
      <c r="D138" s="12"/>
      <c r="E138" s="13">
        <v>2724300185684</v>
      </c>
      <c r="F138" s="51"/>
      <c r="G138" s="51"/>
      <c r="H138" s="14">
        <v>0</v>
      </c>
      <c r="I138" s="40">
        <f t="shared" si="7"/>
        <v>0</v>
      </c>
      <c r="J138" s="45">
        <f t="shared" si="8"/>
        <v>0</v>
      </c>
      <c r="K138" s="41" t="str">
        <f t="shared" si="9"/>
        <v>Not Avaliable غير متوفر</v>
      </c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8"/>
      <c r="W138" s="8"/>
      <c r="X138" s="8"/>
      <c r="Y138" s="8"/>
      <c r="Z138" s="8"/>
      <c r="AA138" s="8"/>
      <c r="AB138" s="8"/>
      <c r="AC138" s="8"/>
      <c r="AD138" s="8"/>
      <c r="AE138" s="8"/>
      <c r="AF138" s="8"/>
      <c r="AG138" s="8"/>
      <c r="AH138" s="8"/>
      <c r="AI138" s="8"/>
      <c r="AJ138" s="8"/>
      <c r="AK138" s="8"/>
      <c r="AL138" s="8"/>
      <c r="AM138" s="8"/>
    </row>
    <row r="139" spans="1:39" ht="15" thickBot="1" x14ac:dyDescent="0.35">
      <c r="A139" s="46" t="s">
        <v>185</v>
      </c>
      <c r="B139" s="39" t="s">
        <v>207</v>
      </c>
      <c r="C139" s="28" t="s">
        <v>248</v>
      </c>
      <c r="D139" s="12"/>
      <c r="E139" s="12">
        <v>2724441566984</v>
      </c>
      <c r="F139" s="51"/>
      <c r="G139" s="51"/>
      <c r="H139" s="23">
        <v>0</v>
      </c>
      <c r="I139" s="40">
        <f t="shared" si="7"/>
        <v>0</v>
      </c>
      <c r="J139" s="45">
        <f t="shared" si="8"/>
        <v>0</v>
      </c>
      <c r="K139" s="41" t="str">
        <f t="shared" si="9"/>
        <v>Not Avaliable غير متوفر</v>
      </c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8"/>
      <c r="W139" s="8"/>
      <c r="X139" s="8"/>
      <c r="Y139" s="8"/>
      <c r="Z139" s="8"/>
      <c r="AA139" s="8"/>
      <c r="AB139" s="8"/>
      <c r="AC139" s="8"/>
      <c r="AD139" s="8"/>
      <c r="AE139" s="8"/>
      <c r="AF139" s="8"/>
      <c r="AG139" s="8"/>
      <c r="AH139" s="8"/>
      <c r="AI139" s="8"/>
      <c r="AJ139" s="8"/>
      <c r="AK139" s="8"/>
      <c r="AL139" s="8"/>
      <c r="AM139" s="8"/>
    </row>
    <row r="140" spans="1:39" ht="15" thickBot="1" x14ac:dyDescent="0.35">
      <c r="A140" s="46" t="s">
        <v>186</v>
      </c>
      <c r="B140" s="39" t="s">
        <v>207</v>
      </c>
      <c r="C140" s="28" t="s">
        <v>249</v>
      </c>
      <c r="D140" s="12"/>
      <c r="E140" s="12">
        <v>2724304470038</v>
      </c>
      <c r="F140" s="51"/>
      <c r="G140" s="51"/>
      <c r="H140" s="23">
        <v>0</v>
      </c>
      <c r="I140" s="40">
        <f t="shared" si="7"/>
        <v>0</v>
      </c>
      <c r="J140" s="45">
        <f t="shared" si="8"/>
        <v>0</v>
      </c>
      <c r="K140" s="41" t="str">
        <f t="shared" si="9"/>
        <v>Not Avaliable غير متوفر</v>
      </c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8"/>
      <c r="W140" s="8"/>
      <c r="X140" s="8"/>
      <c r="Y140" s="8"/>
      <c r="Z140" s="8"/>
      <c r="AA140" s="8"/>
      <c r="AB140" s="8"/>
      <c r="AC140" s="8"/>
      <c r="AD140" s="8"/>
      <c r="AE140" s="8"/>
      <c r="AF140" s="8"/>
      <c r="AG140" s="8"/>
      <c r="AH140" s="8"/>
      <c r="AI140" s="8"/>
      <c r="AJ140" s="8"/>
      <c r="AK140" s="8"/>
      <c r="AL140" s="8"/>
      <c r="AM140" s="8"/>
    </row>
    <row r="141" spans="1:39" ht="15" thickBot="1" x14ac:dyDescent="0.35">
      <c r="A141" s="46" t="s">
        <v>187</v>
      </c>
      <c r="B141" s="39" t="s">
        <v>207</v>
      </c>
      <c r="C141" s="28" t="s">
        <v>250</v>
      </c>
      <c r="D141" s="12"/>
      <c r="E141" s="12">
        <v>2724333672281</v>
      </c>
      <c r="F141" s="51"/>
      <c r="G141" s="51"/>
      <c r="H141" s="23">
        <v>0</v>
      </c>
      <c r="I141" s="40">
        <f t="shared" si="7"/>
        <v>0</v>
      </c>
      <c r="J141" s="45">
        <f t="shared" si="8"/>
        <v>0</v>
      </c>
      <c r="K141" s="41" t="str">
        <f t="shared" si="9"/>
        <v>Not Avaliable غير متوفر</v>
      </c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8"/>
      <c r="W141" s="8"/>
      <c r="X141" s="8"/>
      <c r="Y141" s="8"/>
      <c r="Z141" s="8"/>
      <c r="AA141" s="8"/>
      <c r="AB141" s="8"/>
      <c r="AC141" s="8"/>
      <c r="AD141" s="8"/>
      <c r="AE141" s="8"/>
      <c r="AF141" s="8"/>
      <c r="AG141" s="8"/>
      <c r="AH141" s="8"/>
      <c r="AI141" s="8"/>
      <c r="AJ141" s="8"/>
      <c r="AK141" s="8"/>
      <c r="AL141" s="8"/>
      <c r="AM141" s="8"/>
    </row>
    <row r="142" spans="1:39" ht="15" thickBot="1" x14ac:dyDescent="0.35">
      <c r="A142" s="46" t="s">
        <v>188</v>
      </c>
      <c r="B142" s="39" t="s">
        <v>207</v>
      </c>
      <c r="C142" s="28" t="s">
        <v>251</v>
      </c>
      <c r="D142" s="12"/>
      <c r="E142" s="12">
        <v>2724333672199</v>
      </c>
      <c r="F142" s="51"/>
      <c r="G142" s="51"/>
      <c r="H142" s="23">
        <v>0</v>
      </c>
      <c r="I142" s="40">
        <f t="shared" si="7"/>
        <v>0</v>
      </c>
      <c r="J142" s="45">
        <f t="shared" si="8"/>
        <v>0</v>
      </c>
      <c r="K142" s="41" t="str">
        <f t="shared" si="9"/>
        <v>Not Avaliable غير متوفر</v>
      </c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8"/>
      <c r="W142" s="8"/>
      <c r="X142" s="8"/>
      <c r="Y142" s="8"/>
      <c r="Z142" s="8"/>
      <c r="AA142" s="8"/>
      <c r="AB142" s="8"/>
      <c r="AC142" s="8"/>
      <c r="AD142" s="8"/>
      <c r="AE142" s="8"/>
      <c r="AF142" s="8"/>
      <c r="AG142" s="8"/>
      <c r="AH142" s="8"/>
      <c r="AI142" s="8"/>
      <c r="AJ142" s="8"/>
      <c r="AK142" s="8"/>
      <c r="AL142" s="8"/>
      <c r="AM142" s="8"/>
    </row>
    <row r="143" spans="1:39" ht="15" thickBot="1" x14ac:dyDescent="0.35">
      <c r="A143" s="46" t="s">
        <v>189</v>
      </c>
      <c r="B143" s="39" t="s">
        <v>207</v>
      </c>
      <c r="C143" s="28" t="s">
        <v>252</v>
      </c>
      <c r="D143" s="12"/>
      <c r="E143" s="33">
        <v>6953011700350</v>
      </c>
      <c r="F143" s="52"/>
      <c r="G143" s="52"/>
      <c r="H143" s="32">
        <v>180</v>
      </c>
      <c r="I143" s="40">
        <f t="shared" si="7"/>
        <v>0</v>
      </c>
      <c r="J143" s="45">
        <f t="shared" si="8"/>
        <v>180</v>
      </c>
      <c r="K143" s="42" t="str">
        <f t="shared" si="9"/>
        <v>Avaliable متوفر</v>
      </c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  <c r="AG143" s="11"/>
      <c r="AH143" s="11"/>
      <c r="AI143" s="11"/>
      <c r="AJ143" s="11"/>
      <c r="AK143" s="11"/>
      <c r="AL143" s="11"/>
      <c r="AM143" s="11"/>
    </row>
    <row r="144" spans="1:39" ht="15" thickBot="1" x14ac:dyDescent="0.35">
      <c r="A144" s="46" t="s">
        <v>190</v>
      </c>
      <c r="B144" s="39" t="s">
        <v>207</v>
      </c>
      <c r="C144" s="34" t="s">
        <v>211</v>
      </c>
      <c r="D144" s="12"/>
      <c r="E144" s="33"/>
      <c r="F144" s="52"/>
      <c r="G144" s="52"/>
      <c r="H144" s="32">
        <v>0</v>
      </c>
      <c r="I144" s="40">
        <f t="shared" si="7"/>
        <v>0</v>
      </c>
      <c r="J144" s="45">
        <f t="shared" si="8"/>
        <v>0</v>
      </c>
      <c r="K144" s="42" t="str">
        <f t="shared" si="9"/>
        <v>Not Avaliable غير متوفر</v>
      </c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  <c r="AD144" s="11"/>
      <c r="AE144" s="11"/>
      <c r="AF144" s="11"/>
      <c r="AG144" s="11"/>
      <c r="AH144" s="11"/>
      <c r="AI144" s="11"/>
      <c r="AJ144" s="11"/>
      <c r="AK144" s="11"/>
      <c r="AL144" s="11"/>
      <c r="AM144" s="11"/>
    </row>
    <row r="145" spans="1:39" ht="15" thickBot="1" x14ac:dyDescent="0.35">
      <c r="A145" s="46" t="s">
        <v>191</v>
      </c>
      <c r="B145" s="39" t="s">
        <v>207</v>
      </c>
      <c r="C145" s="34" t="s">
        <v>212</v>
      </c>
      <c r="D145" s="12">
        <v>8413228080211</v>
      </c>
      <c r="E145" s="35"/>
      <c r="F145" s="53"/>
      <c r="G145" s="53"/>
      <c r="H145" s="36">
        <v>951</v>
      </c>
      <c r="I145" s="40">
        <f>SUM(L145+N145+P145+R145+T145+V145+X145+Z145+AB145+AD145+AF145+AH145+AJ145+AL145)</f>
        <v>0</v>
      </c>
      <c r="J145" s="45">
        <f t="shared" ref="J145:J157" si="10">SUM(H145-I145)</f>
        <v>951</v>
      </c>
      <c r="K145" s="43" t="str">
        <f t="shared" si="9"/>
        <v>Avaliable متوفر</v>
      </c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  <c r="AD145" s="11"/>
      <c r="AE145" s="11"/>
      <c r="AF145" s="11"/>
      <c r="AG145" s="11"/>
      <c r="AH145" s="11"/>
      <c r="AI145" s="11"/>
      <c r="AJ145" s="11"/>
      <c r="AK145" s="11"/>
      <c r="AL145" s="11"/>
      <c r="AM145" s="11"/>
    </row>
    <row r="146" spans="1:39" ht="15" thickBot="1" x14ac:dyDescent="0.35">
      <c r="A146" s="46" t="s">
        <v>192</v>
      </c>
      <c r="B146" s="39" t="s">
        <v>207</v>
      </c>
      <c r="C146" s="34" t="s">
        <v>213</v>
      </c>
      <c r="D146" s="12">
        <v>7502001982789</v>
      </c>
      <c r="E146" s="35"/>
      <c r="F146" s="53"/>
      <c r="G146" s="53"/>
      <c r="H146" s="36">
        <v>265</v>
      </c>
      <c r="I146" s="40">
        <f>SUM(L146+N146+P146+R146+T146+V146+X146+Z146+AB146+AD146+AF146+AH146+AJ146+AL146)</f>
        <v>0</v>
      </c>
      <c r="J146" s="45">
        <f t="shared" si="10"/>
        <v>265</v>
      </c>
      <c r="K146" s="43" t="str">
        <f t="shared" si="9"/>
        <v>Avaliable متوفر</v>
      </c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  <c r="AF146" s="11"/>
      <c r="AG146" s="11"/>
      <c r="AH146" s="11"/>
      <c r="AI146" s="11"/>
      <c r="AJ146" s="11"/>
      <c r="AK146" s="11"/>
      <c r="AL146" s="11"/>
      <c r="AM146" s="11"/>
    </row>
    <row r="147" spans="1:39" ht="15" thickBot="1" x14ac:dyDescent="0.35">
      <c r="A147" s="46" t="s">
        <v>193</v>
      </c>
      <c r="B147" s="39" t="s">
        <v>207</v>
      </c>
      <c r="C147" s="34" t="s">
        <v>214</v>
      </c>
      <c r="D147" s="12">
        <v>6931038630027</v>
      </c>
      <c r="E147" s="35"/>
      <c r="F147" s="53"/>
      <c r="G147" s="53"/>
      <c r="H147" s="36">
        <v>30</v>
      </c>
      <c r="I147" s="40">
        <f>SUM(L147+N147+P147+R147+T147+V147+X147+Z147+AB147+AD147+AF147+AH147+AJ147+AL147)</f>
        <v>0</v>
      </c>
      <c r="J147" s="45">
        <f t="shared" si="10"/>
        <v>30</v>
      </c>
      <c r="K147" s="43" t="str">
        <f t="shared" si="9"/>
        <v>Avaliable متوفر</v>
      </c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F147" s="11"/>
      <c r="AG147" s="11"/>
      <c r="AH147" s="11"/>
      <c r="AI147" s="11"/>
      <c r="AJ147" s="11"/>
      <c r="AK147" s="11"/>
      <c r="AL147" s="11"/>
      <c r="AM147" s="11"/>
    </row>
    <row r="148" spans="1:39" ht="15" thickBot="1" x14ac:dyDescent="0.35">
      <c r="A148" s="46" t="s">
        <v>194</v>
      </c>
      <c r="B148" s="39" t="s">
        <v>207</v>
      </c>
      <c r="C148" s="34" t="s">
        <v>215</v>
      </c>
      <c r="D148" s="12"/>
      <c r="E148" s="35"/>
      <c r="F148" s="53"/>
      <c r="G148" s="53"/>
      <c r="H148" s="36">
        <v>70</v>
      </c>
      <c r="I148" s="40">
        <f>SUM(L148+N148+P148+R148+T148+V148+X148+Z148+AB148+AD148+AF148+AH148+AJ148+AL148)</f>
        <v>0</v>
      </c>
      <c r="J148" s="45">
        <f t="shared" si="10"/>
        <v>70</v>
      </c>
      <c r="K148" s="43" t="str">
        <f t="shared" ref="K148:K179" si="11">IF(J148&gt;1, "Avaliable متوفر", IF(J148=0, "Not Avaliable غير متوفر", IF(J148&lt;0, "Missing يوجد نقص", "Poor")))</f>
        <v>Avaliable متوفر</v>
      </c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  <c r="AD148" s="11"/>
      <c r="AE148" s="11"/>
      <c r="AF148" s="11"/>
      <c r="AG148" s="11"/>
      <c r="AH148" s="11"/>
      <c r="AI148" s="11"/>
      <c r="AJ148" s="11"/>
      <c r="AK148" s="11"/>
      <c r="AL148" s="11"/>
      <c r="AM148" s="11"/>
    </row>
    <row r="149" spans="1:39" ht="15" thickBot="1" x14ac:dyDescent="0.35">
      <c r="A149" s="46" t="s">
        <v>195</v>
      </c>
      <c r="B149" s="39" t="s">
        <v>207</v>
      </c>
      <c r="C149" s="34" t="s">
        <v>216</v>
      </c>
      <c r="D149" s="12"/>
      <c r="E149" s="35"/>
      <c r="F149" s="53"/>
      <c r="G149" s="53"/>
      <c r="H149" s="36">
        <v>570</v>
      </c>
      <c r="I149" s="40">
        <f t="shared" ref="I149:I157" si="12">SUM(L149+N149+P149+R149+T149+V149+X149+Z149+AB149+AD149+AF149+AH149+AJ149+AL149)</f>
        <v>0</v>
      </c>
      <c r="J149" s="45">
        <f t="shared" si="10"/>
        <v>570</v>
      </c>
      <c r="K149" s="43" t="str">
        <f t="shared" si="11"/>
        <v>Avaliable متوفر</v>
      </c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  <c r="AD149" s="11"/>
      <c r="AE149" s="11"/>
      <c r="AF149" s="11"/>
      <c r="AG149" s="11"/>
      <c r="AH149" s="11"/>
      <c r="AI149" s="11"/>
      <c r="AJ149" s="11"/>
      <c r="AK149" s="11"/>
      <c r="AL149" s="11"/>
      <c r="AM149" s="11"/>
    </row>
    <row r="150" spans="1:39" ht="15" thickBot="1" x14ac:dyDescent="0.35">
      <c r="A150" s="46" t="s">
        <v>196</v>
      </c>
      <c r="B150" s="39" t="s">
        <v>207</v>
      </c>
      <c r="C150" s="34" t="s">
        <v>217</v>
      </c>
      <c r="D150" s="12"/>
      <c r="E150" s="35"/>
      <c r="F150" s="53"/>
      <c r="G150" s="53"/>
      <c r="H150" s="36">
        <v>20</v>
      </c>
      <c r="I150" s="40">
        <f t="shared" si="12"/>
        <v>0</v>
      </c>
      <c r="J150" s="45">
        <f t="shared" si="10"/>
        <v>20</v>
      </c>
      <c r="K150" s="43" t="str">
        <f t="shared" si="11"/>
        <v>Avaliable متوفر</v>
      </c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  <c r="AA150" s="11"/>
      <c r="AB150" s="11"/>
      <c r="AC150" s="11"/>
      <c r="AD150" s="11"/>
      <c r="AE150" s="11"/>
      <c r="AF150" s="11"/>
      <c r="AG150" s="11"/>
      <c r="AH150" s="11"/>
      <c r="AI150" s="11"/>
      <c r="AJ150" s="11"/>
      <c r="AK150" s="11"/>
      <c r="AL150" s="11"/>
      <c r="AM150" s="11"/>
    </row>
    <row r="151" spans="1:39" ht="15" thickBot="1" x14ac:dyDescent="0.35">
      <c r="A151" s="46" t="s">
        <v>197</v>
      </c>
      <c r="B151" s="39" t="s">
        <v>207</v>
      </c>
      <c r="C151" s="34" t="s">
        <v>218</v>
      </c>
      <c r="D151" s="12">
        <v>6926599006077</v>
      </c>
      <c r="E151" s="35"/>
      <c r="F151" s="53"/>
      <c r="G151" s="53"/>
      <c r="H151" s="36">
        <v>29</v>
      </c>
      <c r="I151" s="40">
        <f t="shared" si="12"/>
        <v>0</v>
      </c>
      <c r="J151" s="45">
        <f t="shared" si="10"/>
        <v>29</v>
      </c>
      <c r="K151" s="43" t="str">
        <f t="shared" si="11"/>
        <v>Avaliable متوفر</v>
      </c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  <c r="AB151" s="11"/>
      <c r="AC151" s="11"/>
      <c r="AD151" s="11"/>
      <c r="AE151" s="11"/>
      <c r="AF151" s="11"/>
      <c r="AG151" s="11"/>
      <c r="AH151" s="11"/>
      <c r="AI151" s="11"/>
      <c r="AJ151" s="11"/>
      <c r="AK151" s="11"/>
      <c r="AL151" s="11"/>
      <c r="AM151" s="11"/>
    </row>
    <row r="152" spans="1:39" ht="15" thickBot="1" x14ac:dyDescent="0.35">
      <c r="A152" s="46" t="s">
        <v>198</v>
      </c>
      <c r="B152" s="39" t="s">
        <v>207</v>
      </c>
      <c r="C152" s="34" t="s">
        <v>219</v>
      </c>
      <c r="D152" s="12">
        <v>6926599006091</v>
      </c>
      <c r="E152" s="35"/>
      <c r="F152" s="53"/>
      <c r="G152" s="53"/>
      <c r="H152" s="36">
        <v>20</v>
      </c>
      <c r="I152" s="40">
        <f t="shared" si="12"/>
        <v>0</v>
      </c>
      <c r="J152" s="45">
        <f t="shared" si="10"/>
        <v>20</v>
      </c>
      <c r="K152" s="43" t="str">
        <f t="shared" si="11"/>
        <v>Avaliable متوفر</v>
      </c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  <c r="AA152" s="11"/>
      <c r="AB152" s="11"/>
      <c r="AC152" s="11"/>
      <c r="AD152" s="11"/>
      <c r="AE152" s="11"/>
      <c r="AF152" s="11"/>
      <c r="AG152" s="11"/>
      <c r="AH152" s="11"/>
      <c r="AI152" s="11"/>
      <c r="AJ152" s="11"/>
      <c r="AK152" s="11"/>
      <c r="AL152" s="11"/>
      <c r="AM152" s="11"/>
    </row>
    <row r="153" spans="1:39" ht="15" thickBot="1" x14ac:dyDescent="0.35">
      <c r="A153" s="46" t="s">
        <v>199</v>
      </c>
      <c r="B153" s="39" t="s">
        <v>207</v>
      </c>
      <c r="C153" s="34" t="s">
        <v>220</v>
      </c>
      <c r="D153" s="12">
        <v>6988775566423</v>
      </c>
      <c r="E153" s="35"/>
      <c r="F153" s="53"/>
      <c r="G153" s="51"/>
      <c r="H153" s="36">
        <v>12</v>
      </c>
      <c r="I153" s="40">
        <f t="shared" si="12"/>
        <v>0</v>
      </c>
      <c r="J153" s="45">
        <f t="shared" si="10"/>
        <v>12</v>
      </c>
      <c r="K153" s="43" t="str">
        <f t="shared" si="11"/>
        <v>Avaliable متوفر</v>
      </c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  <c r="AF153" s="11"/>
      <c r="AG153" s="11"/>
      <c r="AH153" s="11"/>
      <c r="AI153" s="11"/>
      <c r="AJ153" s="11"/>
      <c r="AK153" s="11"/>
      <c r="AL153" s="11"/>
      <c r="AM153" s="11"/>
    </row>
    <row r="154" spans="1:39" ht="15" thickBot="1" x14ac:dyDescent="0.35">
      <c r="A154" s="46" t="s">
        <v>200</v>
      </c>
      <c r="B154" s="39" t="s">
        <v>207</v>
      </c>
      <c r="C154" s="34" t="s">
        <v>221</v>
      </c>
      <c r="D154" s="12">
        <v>6922488512186</v>
      </c>
      <c r="E154" s="35"/>
      <c r="F154" s="53"/>
      <c r="G154" s="53"/>
      <c r="H154" s="36">
        <v>9</v>
      </c>
      <c r="I154" s="40">
        <f t="shared" si="12"/>
        <v>0</v>
      </c>
      <c r="J154" s="45">
        <f t="shared" si="10"/>
        <v>9</v>
      </c>
      <c r="K154" s="43" t="str">
        <f t="shared" si="11"/>
        <v>Avaliable متوفر</v>
      </c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  <c r="AA154" s="11"/>
      <c r="AB154" s="11"/>
      <c r="AC154" s="11"/>
      <c r="AD154" s="11"/>
      <c r="AE154" s="11"/>
      <c r="AF154" s="11"/>
      <c r="AG154" s="11"/>
      <c r="AH154" s="11"/>
      <c r="AI154" s="11"/>
      <c r="AJ154" s="11"/>
      <c r="AK154" s="11"/>
      <c r="AL154" s="11"/>
      <c r="AM154" s="11"/>
    </row>
    <row r="155" spans="1:39" ht="15" thickBot="1" x14ac:dyDescent="0.35">
      <c r="A155" s="46" t="s">
        <v>201</v>
      </c>
      <c r="B155" s="39" t="s">
        <v>207</v>
      </c>
      <c r="C155" s="34" t="s">
        <v>222</v>
      </c>
      <c r="D155" s="12">
        <v>6923643990085</v>
      </c>
      <c r="E155" s="35"/>
      <c r="F155" s="53"/>
      <c r="G155" s="53"/>
      <c r="H155" s="36">
        <v>6</v>
      </c>
      <c r="I155" s="40">
        <f t="shared" si="12"/>
        <v>0</v>
      </c>
      <c r="J155" s="45">
        <f t="shared" si="10"/>
        <v>6</v>
      </c>
      <c r="K155" s="43" t="str">
        <f t="shared" si="11"/>
        <v>Avaliable متوفر</v>
      </c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  <c r="AA155" s="11"/>
      <c r="AB155" s="11"/>
      <c r="AC155" s="11"/>
      <c r="AD155" s="11"/>
      <c r="AE155" s="11"/>
      <c r="AF155" s="11"/>
      <c r="AG155" s="11"/>
      <c r="AH155" s="11"/>
      <c r="AI155" s="11"/>
      <c r="AJ155" s="11"/>
      <c r="AK155" s="11"/>
      <c r="AL155" s="11"/>
      <c r="AM155" s="11"/>
    </row>
    <row r="156" spans="1:39" ht="15" thickBot="1" x14ac:dyDescent="0.35">
      <c r="A156" s="46" t="s">
        <v>202</v>
      </c>
      <c r="B156" s="39" t="s">
        <v>207</v>
      </c>
      <c r="C156" s="34" t="s">
        <v>223</v>
      </c>
      <c r="D156" s="12">
        <v>6924536777110</v>
      </c>
      <c r="E156" s="35"/>
      <c r="F156" s="53"/>
      <c r="G156" s="53"/>
      <c r="H156" s="36">
        <v>5</v>
      </c>
      <c r="I156" s="40">
        <f t="shared" si="12"/>
        <v>0</v>
      </c>
      <c r="J156" s="45">
        <f t="shared" si="10"/>
        <v>5</v>
      </c>
      <c r="K156" s="43" t="str">
        <f t="shared" si="11"/>
        <v>Avaliable متوفر</v>
      </c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  <c r="AA156" s="11"/>
      <c r="AB156" s="11"/>
      <c r="AC156" s="11"/>
      <c r="AD156" s="11"/>
      <c r="AE156" s="11"/>
      <c r="AF156" s="11"/>
      <c r="AG156" s="11"/>
      <c r="AH156" s="11"/>
      <c r="AI156" s="11"/>
      <c r="AJ156" s="11"/>
      <c r="AK156" s="11"/>
      <c r="AL156" s="11"/>
      <c r="AM156" s="11"/>
    </row>
    <row r="157" spans="1:39" ht="15" thickBot="1" x14ac:dyDescent="0.35">
      <c r="A157" s="46" t="s">
        <v>203</v>
      </c>
      <c r="B157" s="39" t="s">
        <v>207</v>
      </c>
      <c r="C157" s="34" t="s">
        <v>47</v>
      </c>
      <c r="D157" s="12">
        <v>6922488540301</v>
      </c>
      <c r="E157" s="35"/>
      <c r="F157" s="53"/>
      <c r="G157" s="53"/>
      <c r="H157" s="36">
        <v>13</v>
      </c>
      <c r="I157" s="40">
        <f t="shared" si="12"/>
        <v>0</v>
      </c>
      <c r="J157" s="45">
        <f t="shared" si="10"/>
        <v>13</v>
      </c>
      <c r="K157" s="43" t="str">
        <f t="shared" si="11"/>
        <v>Avaliable متوفر</v>
      </c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11"/>
      <c r="AB157" s="11"/>
      <c r="AC157" s="11"/>
      <c r="AD157" s="11"/>
      <c r="AE157" s="11"/>
      <c r="AF157" s="11"/>
      <c r="AG157" s="11"/>
      <c r="AH157" s="11"/>
      <c r="AI157" s="11"/>
      <c r="AJ157" s="11"/>
      <c r="AK157" s="11"/>
      <c r="AL157" s="11"/>
      <c r="AM157" s="11"/>
    </row>
  </sheetData>
  <mergeCells count="23">
    <mergeCell ref="G8:I8"/>
    <mergeCell ref="M13:N13"/>
    <mergeCell ref="J12:N12"/>
    <mergeCell ref="J7:L7"/>
    <mergeCell ref="J8:L8"/>
    <mergeCell ref="J13:L13"/>
    <mergeCell ref="G12:I12"/>
    <mergeCell ref="G13:I13"/>
    <mergeCell ref="G7:I7"/>
    <mergeCell ref="M7:N8"/>
    <mergeCell ref="B4:D4"/>
    <mergeCell ref="E12:E14"/>
    <mergeCell ref="B7:C7"/>
    <mergeCell ref="B8:C8"/>
    <mergeCell ref="B12:C12"/>
    <mergeCell ref="B13:C13"/>
    <mergeCell ref="B14:C14"/>
    <mergeCell ref="B9:C9"/>
    <mergeCell ref="G15:I15"/>
    <mergeCell ref="J15:N15"/>
    <mergeCell ref="G16:I16"/>
    <mergeCell ref="J16:L16"/>
    <mergeCell ref="M16:N16"/>
  </mergeCells>
  <conditionalFormatting sqref="M13">
    <cfRule type="cellIs" dxfId="66" priority="5" stopIfTrue="1" operator="equal">
      <formula>"Missing يوجد نقص"</formula>
    </cfRule>
    <cfRule type="cellIs" dxfId="65" priority="44" stopIfTrue="1" operator="equal">
      <formula>"Avaliable متوفر"</formula>
    </cfRule>
    <cfRule type="cellIs" dxfId="64" priority="45" stopIfTrue="1" operator="equal">
      <formula>"NOT Avaliable غير متوفر"</formula>
    </cfRule>
  </conditionalFormatting>
  <conditionalFormatting sqref="J20:K157 J13:K13">
    <cfRule type="iconSet" priority="43">
      <iconSet iconSet="3Symbols">
        <cfvo type="percent" val="0"/>
        <cfvo type="num" val="-1" gte="0"/>
        <cfvo type="num" val="1" gte="0"/>
      </iconSet>
    </cfRule>
  </conditionalFormatting>
  <conditionalFormatting sqref="A20:G157">
    <cfRule type="expression" dxfId="63" priority="23" stopIfTrue="1">
      <formula>IF(ISBLANK($B$4), 0, SEARCH($B$4,$A20&amp;$B20&amp;$C20&amp;$D20&amp;$E20&amp;$F20&amp;$G20))</formula>
    </cfRule>
  </conditionalFormatting>
  <conditionalFormatting sqref="V20:W157">
    <cfRule type="expression" dxfId="62" priority="20" stopIfTrue="1">
      <formula>$J20&lt;0</formula>
    </cfRule>
    <cfRule type="expression" dxfId="61" priority="21" stopIfTrue="1">
      <formula>$J20&gt;0</formula>
    </cfRule>
    <cfRule type="expression" dxfId="60" priority="22" stopIfTrue="1">
      <formula>$J20=0</formula>
    </cfRule>
  </conditionalFormatting>
  <conditionalFormatting sqref="X20:Y157">
    <cfRule type="expression" dxfId="59" priority="17" stopIfTrue="1">
      <formula>$J20&lt;0</formula>
    </cfRule>
    <cfRule type="expression" dxfId="58" priority="18" stopIfTrue="1">
      <formula>$J20&gt;0</formula>
    </cfRule>
    <cfRule type="expression" dxfId="57" priority="19" stopIfTrue="1">
      <formula>$J20=0</formula>
    </cfRule>
  </conditionalFormatting>
  <conditionalFormatting sqref="Z20:AM157">
    <cfRule type="expression" dxfId="56" priority="11" stopIfTrue="1">
      <formula>$J20&lt;0</formula>
    </cfRule>
    <cfRule type="expression" dxfId="55" priority="12" stopIfTrue="1">
      <formula>$J20&gt;0</formula>
    </cfRule>
    <cfRule type="expression" dxfId="54" priority="13" stopIfTrue="1">
      <formula>$J20=0</formula>
    </cfRule>
  </conditionalFormatting>
  <conditionalFormatting sqref="J20:K157">
    <cfRule type="cellIs" dxfId="53" priority="6" operator="equal">
      <formula>"Missing يوجد نقص"</formula>
    </cfRule>
    <cfRule type="cellIs" dxfId="52" priority="7" operator="equal">
      <formula>"Not Avaliable غير متوفر"</formula>
    </cfRule>
    <cfRule type="cellIs" dxfId="51" priority="8" operator="equal">
      <formula>"Avaliable متوفر"</formula>
    </cfRule>
    <cfRule type="cellIs" dxfId="50" priority="9" operator="greaterThan">
      <formula>0</formula>
    </cfRule>
    <cfRule type="cellIs" dxfId="49" priority="10" operator="equal">
      <formula>0</formula>
    </cfRule>
  </conditionalFormatting>
  <conditionalFormatting sqref="A20:AM157">
    <cfRule type="expression" dxfId="48" priority="47" stopIfTrue="1">
      <formula>$J20&lt;0</formula>
    </cfRule>
    <cfRule type="expression" dxfId="47" priority="48" stopIfTrue="1">
      <formula>$J20&gt;0</formula>
    </cfRule>
    <cfRule type="expression" dxfId="46" priority="49" stopIfTrue="1">
      <formula>$J20=0</formula>
    </cfRule>
  </conditionalFormatting>
  <conditionalFormatting sqref="M16">
    <cfRule type="cellIs" dxfId="45" priority="1" stopIfTrue="1" operator="equal">
      <formula>"Missing يوجد نقص"</formula>
    </cfRule>
    <cfRule type="cellIs" dxfId="44" priority="3" stopIfTrue="1" operator="equal">
      <formula>"Avaliable متوفر"</formula>
    </cfRule>
    <cfRule type="cellIs" dxfId="43" priority="4" stopIfTrue="1" operator="equal">
      <formula>"NOT Avaliable غير متوفر"</formula>
    </cfRule>
  </conditionalFormatting>
  <conditionalFormatting sqref="J16:K16">
    <cfRule type="iconSet" priority="2">
      <iconSet iconSet="3Symbols">
        <cfvo type="percent" val="0"/>
        <cfvo type="num" val="-1" gte="0"/>
        <cfvo type="num" val="1" gte="0"/>
      </iconSet>
    </cfRule>
  </conditionalFormatting>
  <dataValidations disablePrompts="1" count="2">
    <dataValidation type="list" allowBlank="1" showInputMessage="1" showErrorMessage="1" sqref="B7:C7">
      <formula1>$A$20:$A$157</formula1>
    </dataValidation>
    <dataValidation type="list" allowBlank="1" showDropDown="1" showInputMessage="1" showErrorMessage="1" sqref="J12:K12 J15:K15">
      <formula1>$D$20:$D$157</formula1>
    </dataValidation>
  </dataValidations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STOCK 2018</vt:lpstr>
      <vt:lpstr>Search_Box</vt:lpstr>
    </vt:vector>
  </TitlesOfParts>
  <Company>ELSAFADY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solyman elsafady</dc:creator>
  <cp:lastModifiedBy>solyman elsafady</cp:lastModifiedBy>
  <dcterms:created xsi:type="dcterms:W3CDTF">2018-02-28T20:26:36Z</dcterms:created>
  <dcterms:modified xsi:type="dcterms:W3CDTF">2018-03-18T07:00:16Z</dcterms:modified>
</cp:coreProperties>
</file>