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5600" windowHeight="9525"/>
  </bookViews>
  <sheets>
    <sheet name="0" sheetId="8" r:id="rId1"/>
    <sheet name="ورقة3" sheetId="3" state="hidden" r:id="rId2"/>
    <sheet name="ورقة4" sheetId="4" state="hidden" r:id="rId3"/>
    <sheet name="ورقة5" sheetId="5" state="hidden" r:id="rId4"/>
  </sheets>
  <calcPr calcId="125725"/>
</workbook>
</file>

<file path=xl/calcChain.xml><?xml version="1.0" encoding="utf-8"?>
<calcChain xmlns="http://schemas.openxmlformats.org/spreadsheetml/2006/main">
  <c r="I8" i="8"/>
  <c r="H19" i="5" l="1"/>
  <c r="H23" s="1"/>
  <c r="H11"/>
  <c r="G11"/>
  <c r="D20" s="1"/>
  <c r="F11"/>
  <c r="H10"/>
  <c r="G10"/>
  <c r="F10"/>
  <c r="D19" s="1"/>
  <c r="H19" i="4"/>
  <c r="H23" s="1"/>
  <c r="H11"/>
  <c r="G11"/>
  <c r="H13" s="1"/>
  <c r="F11"/>
  <c r="D21" s="1"/>
  <c r="H10"/>
  <c r="G10"/>
  <c r="F10"/>
  <c r="F13" s="1"/>
  <c r="H19" i="3"/>
  <c r="H23" s="1"/>
  <c r="H11"/>
  <c r="G11"/>
  <c r="F11"/>
  <c r="D21" s="1"/>
  <c r="H10"/>
  <c r="G10"/>
  <c r="F10"/>
  <c r="F13" l="1"/>
  <c r="H13"/>
  <c r="D21" i="5"/>
  <c r="D23" s="1"/>
  <c r="D24" s="1"/>
  <c r="F13"/>
  <c r="H13"/>
  <c r="D20" i="4"/>
  <c r="D19"/>
  <c r="D23" s="1"/>
  <c r="D24" s="1"/>
  <c r="D20" i="3"/>
  <c r="D19"/>
  <c r="D23" l="1"/>
  <c r="D24" s="1"/>
</calcChain>
</file>

<file path=xl/comments1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sharedStrings.xml><?xml version="1.0" encoding="utf-8"?>
<sst xmlns="http://schemas.openxmlformats.org/spreadsheetml/2006/main" count="148" uniqueCount="55">
  <si>
    <t>تاريخ العودة من الاجازة</t>
  </si>
  <si>
    <t>مدة الخدمة</t>
  </si>
  <si>
    <t>سنة</t>
  </si>
  <si>
    <t>شهر</t>
  </si>
  <si>
    <t>يوم</t>
  </si>
  <si>
    <t>الراتب الاساسي</t>
  </si>
  <si>
    <t>عدد ايام العمل</t>
  </si>
  <si>
    <t>عدد ايام الاجازة</t>
  </si>
  <si>
    <t>البيان</t>
  </si>
  <si>
    <t>المبلغ المستحق</t>
  </si>
  <si>
    <t>الاستقطاعات</t>
  </si>
  <si>
    <t>الاستحقاقات</t>
  </si>
  <si>
    <t>المبلغ المستقطع</t>
  </si>
  <si>
    <t>اجمالي المبلغ المستحق</t>
  </si>
  <si>
    <t>اجمالي المبلغ المستقطع</t>
  </si>
  <si>
    <t>صافي المستحق</t>
  </si>
  <si>
    <t>ــ راتب الشهر الحالي</t>
  </si>
  <si>
    <t>ــ مكافأة نهاية الخدمة</t>
  </si>
  <si>
    <t>ــ راتب الاجازة المستحقة</t>
  </si>
  <si>
    <t>ــ اخرى</t>
  </si>
  <si>
    <t>ــ سلف مستحقة</t>
  </si>
  <si>
    <t>ــ تذكرة السفر</t>
  </si>
  <si>
    <t>المحاسب</t>
  </si>
  <si>
    <t>الادارة المالية</t>
  </si>
  <si>
    <t>المدير العام</t>
  </si>
  <si>
    <t>...........</t>
  </si>
  <si>
    <t>................</t>
  </si>
  <si>
    <t>...............</t>
  </si>
  <si>
    <t>اقرار</t>
  </si>
  <si>
    <t xml:space="preserve">أقر أنا الموقع أدنـاه وأنا بكامل الأوصاف المعتبرة شرعا وبمحض اختياري بأنني قد استلمت كامل مستحقاتي النظامية والتي بلغت مبلغا ً وقدره(             ) ...................................................وباستلامي لمستحقاتي أكون قد برأت ذمة المؤسسة إبراء ً تاما ً من أي حقوق أو مطالبات ولا يحق لي في الحاضر او المستقبل أن أتقدم لأي جهة حكومية أو غيرهـا نظير مدة خدمتي الموضحة أعلاه وعلى ذلك جرى التوقيع.                                                                                                                                            
</t>
  </si>
  <si>
    <t>القسم</t>
  </si>
  <si>
    <t xml:space="preserve">مسمى الوظيفة </t>
  </si>
  <si>
    <t xml:space="preserve">اسم الموظف </t>
  </si>
  <si>
    <t xml:space="preserve">تاريخ التعيين </t>
  </si>
  <si>
    <t xml:space="preserve">تاريخ انهاء العمل </t>
  </si>
  <si>
    <t>فترة الاجازة</t>
  </si>
  <si>
    <t>اسم الموظف : .....................................................         التوقيع : ........................................................................</t>
  </si>
  <si>
    <t>تصفية مستحقات موظف</t>
  </si>
  <si>
    <t>توقيع شئون الموظفين :......................................................</t>
  </si>
  <si>
    <t>محمد زبير احمد شيخ امام</t>
  </si>
  <si>
    <t>فني شبكات</t>
  </si>
  <si>
    <t>التقنية المفيدة</t>
  </si>
  <si>
    <t>القيمة</t>
  </si>
  <si>
    <t>لو</t>
  </si>
  <si>
    <t xml:space="preserve"> = H8 </t>
  </si>
  <si>
    <t>i4/2/3/360</t>
  </si>
  <si>
    <t>يضاف اليها</t>
  </si>
  <si>
    <t>اكبر من 1800حتى 3600</t>
  </si>
  <si>
    <t>اضرب الناتج فى</t>
  </si>
  <si>
    <t xml:space="preserve">اضرب 1800فى </t>
  </si>
  <si>
    <t>i4/2/360</t>
  </si>
  <si>
    <t xml:space="preserve">يضاف اليها ما زاد عن 1800 حتى 3600 ضرب فى </t>
  </si>
  <si>
    <t xml:space="preserve">يضاف اليها ما زاد عن  3600  الى ما لا نهاية ضرب فى </t>
  </si>
  <si>
    <t>i4/360</t>
  </si>
  <si>
    <t>السلام عليكم ايها الاخوة الافاضل برجاء المساعدة فى عمل الداله المرفقة مع خالص الشكر والتحية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</si>
</sst>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[$-1010000]yyyy/mm/dd;@"/>
  </numFmts>
  <fonts count="12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left" readingOrder="2"/>
    </xf>
    <xf numFmtId="0" fontId="0" fillId="0" borderId="0" xfId="0" applyAlignment="1">
      <alignment horizontal="right" readingOrder="2"/>
    </xf>
    <xf numFmtId="0" fontId="0" fillId="2" borderId="11" xfId="0" applyFill="1" applyBorder="1" applyAlignment="1">
      <alignment readingOrder="2"/>
    </xf>
    <xf numFmtId="0" fontId="0" fillId="2" borderId="11" xfId="0" applyFill="1" applyBorder="1" applyAlignment="1">
      <alignment horizontal="center" readingOrder="2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readingOrder="2"/>
    </xf>
    <xf numFmtId="0" fontId="0" fillId="2" borderId="18" xfId="0" applyFill="1" applyBorder="1" applyAlignment="1">
      <alignment horizontal="center" readingOrder="2"/>
    </xf>
    <xf numFmtId="0" fontId="0" fillId="2" borderId="10" xfId="0" applyFill="1" applyBorder="1" applyAlignment="1">
      <alignment horizontal="center" readingOrder="2"/>
    </xf>
    <xf numFmtId="0" fontId="0" fillId="2" borderId="11" xfId="0" applyFill="1" applyBorder="1" applyAlignment="1">
      <alignment horizontal="center" vertical="center" readingOrder="2"/>
    </xf>
    <xf numFmtId="0" fontId="0" fillId="2" borderId="12" xfId="0" applyFill="1" applyBorder="1" applyAlignment="1">
      <alignment vertical="center" readingOrder="2"/>
    </xf>
    <xf numFmtId="0" fontId="0" fillId="2" borderId="14" xfId="0" applyFill="1" applyBorder="1" applyAlignment="1">
      <alignment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165" fontId="4" fillId="0" borderId="18" xfId="0" applyNumberFormat="1" applyFont="1" applyBorder="1" applyAlignment="1">
      <alignment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readingOrder="2"/>
    </xf>
    <xf numFmtId="0" fontId="7" fillId="0" borderId="34" xfId="0" applyFont="1" applyBorder="1" applyAlignment="1">
      <alignment horizontal="center" readingOrder="2"/>
    </xf>
    <xf numFmtId="0" fontId="7" fillId="0" borderId="19" xfId="0" applyFont="1" applyBorder="1" applyAlignment="1">
      <alignment horizontal="center" readingOrder="2"/>
    </xf>
    <xf numFmtId="0" fontId="7" fillId="0" borderId="24" xfId="0" applyFont="1" applyBorder="1" applyAlignment="1">
      <alignment horizontal="center" readingOrder="2"/>
    </xf>
    <xf numFmtId="0" fontId="7" fillId="2" borderId="14" xfId="0" applyFont="1" applyFill="1" applyBorder="1" applyAlignment="1">
      <alignment horizontal="center" readingOrder="2"/>
    </xf>
    <xf numFmtId="0" fontId="8" fillId="0" borderId="34" xfId="0" applyFont="1" applyBorder="1" applyAlignment="1">
      <alignment horizontal="center" readingOrder="2"/>
    </xf>
    <xf numFmtId="0" fontId="8" fillId="0" borderId="19" xfId="0" applyFont="1" applyBorder="1" applyAlignment="1">
      <alignment horizontal="center" readingOrder="2"/>
    </xf>
    <xf numFmtId="0" fontId="8" fillId="0" borderId="24" xfId="0" applyFont="1" applyBorder="1" applyAlignment="1">
      <alignment horizontal="center" readingOrder="2"/>
    </xf>
    <xf numFmtId="0" fontId="8" fillId="2" borderId="14" xfId="0" applyFont="1" applyFill="1" applyBorder="1" applyAlignment="1">
      <alignment horizontal="center" readingOrder="2"/>
    </xf>
    <xf numFmtId="0" fontId="2" fillId="0" borderId="14" xfId="0" applyFont="1" applyBorder="1" applyAlignment="1">
      <alignment horizontal="center" readingOrder="2"/>
    </xf>
    <xf numFmtId="0" fontId="0" fillId="3" borderId="36" xfId="0" applyFill="1" applyBorder="1" applyAlignment="1">
      <alignment horizontal="center" vertical="center" readingOrder="2"/>
    </xf>
    <xf numFmtId="0" fontId="0" fillId="3" borderId="39" xfId="0" applyFill="1" applyBorder="1" applyAlignment="1">
      <alignment horizontal="center" vertical="center" readingOrder="2"/>
    </xf>
    <xf numFmtId="0" fontId="7" fillId="0" borderId="40" xfId="0" applyFont="1" applyBorder="1" applyAlignment="1">
      <alignment horizontal="center" readingOrder="2"/>
    </xf>
    <xf numFmtId="4" fontId="7" fillId="4" borderId="19" xfId="0" applyNumberFormat="1" applyFont="1" applyFill="1" applyBorder="1" applyAlignment="1">
      <alignment horizontal="center" readingOrder="2"/>
    </xf>
    <xf numFmtId="164" fontId="7" fillId="3" borderId="37" xfId="1" applyFont="1" applyFill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readingOrder="2"/>
    </xf>
    <xf numFmtId="0" fontId="7" fillId="0" borderId="0" xfId="0" applyFont="1" applyBorder="1" applyAlignment="1">
      <alignment horizontal="center" readingOrder="2"/>
    </xf>
    <xf numFmtId="2" fontId="0" fillId="0" borderId="0" xfId="0" applyNumberFormat="1"/>
    <xf numFmtId="43" fontId="0" fillId="0" borderId="0" xfId="0" applyNumberFormat="1" applyAlignment="1">
      <alignment readingOrder="2"/>
    </xf>
    <xf numFmtId="165" fontId="0" fillId="0" borderId="36" xfId="0" applyNumberFormat="1" applyBorder="1" applyAlignment="1">
      <alignment horizontal="center" readingOrder="2"/>
    </xf>
    <xf numFmtId="165" fontId="0" fillId="0" borderId="39" xfId="0" applyNumberFormat="1" applyBorder="1" applyAlignment="1">
      <alignment horizontal="center" readingOrder="2"/>
    </xf>
    <xf numFmtId="165" fontId="0" fillId="0" borderId="38" xfId="0" applyNumberFormat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readingOrder="2"/>
    </xf>
    <xf numFmtId="0" fontId="0" fillId="0" borderId="5" xfId="0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2" borderId="35" xfId="0" applyFill="1" applyBorder="1" applyAlignment="1">
      <alignment horizontal="center" vertical="center" textRotation="90" readingOrder="2"/>
    </xf>
    <xf numFmtId="0" fontId="0" fillId="2" borderId="23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0" borderId="7" xfId="0" applyBorder="1" applyAlignment="1">
      <alignment horizontal="right" readingOrder="2"/>
    </xf>
    <xf numFmtId="0" fontId="0" fillId="0" borderId="8" xfId="0" applyBorder="1" applyAlignment="1">
      <alignment horizontal="right" readingOrder="2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1" xfId="0" applyBorder="1" applyAlignment="1">
      <alignment horizontal="center" readingOrder="2"/>
    </xf>
    <xf numFmtId="0" fontId="2" fillId="0" borderId="14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wrapText="1" readingOrder="2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0" borderId="31" xfId="0" applyBorder="1" applyAlignment="1">
      <alignment horizontal="center" readingOrder="2"/>
    </xf>
    <xf numFmtId="0" fontId="0" fillId="0" borderId="32" xfId="0" applyBorder="1" applyAlignment="1">
      <alignment horizontal="center" readingOrder="2"/>
    </xf>
    <xf numFmtId="0" fontId="0" fillId="0" borderId="26" xfId="0" applyBorder="1" applyAlignment="1">
      <alignment horizontal="center" readingOrder="2"/>
    </xf>
    <xf numFmtId="0" fontId="0" fillId="0" borderId="33" xfId="0" applyBorder="1" applyAlignment="1">
      <alignment horizont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2" borderId="20" xfId="0" applyFill="1" applyBorder="1" applyAlignment="1">
      <alignment horizontal="center" readingOrder="2"/>
    </xf>
    <xf numFmtId="0" fontId="0" fillId="2" borderId="21" xfId="0" applyFill="1" applyBorder="1" applyAlignment="1">
      <alignment horizontal="center" readingOrder="2"/>
    </xf>
    <xf numFmtId="0" fontId="1" fillId="0" borderId="11" xfId="0" applyFont="1" applyBorder="1" applyAlignment="1">
      <alignment horizontal="center" readingOrder="2"/>
    </xf>
    <xf numFmtId="0" fontId="1" fillId="0" borderId="12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0" fillId="0" borderId="11" xfId="0" applyBorder="1" applyAlignment="1">
      <alignment horizontal="center"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10" xfId="0" applyFill="1" applyBorder="1" applyAlignment="1">
      <alignment horizontal="right" vertical="center" readingOrder="2"/>
    </xf>
    <xf numFmtId="0" fontId="0" fillId="2" borderId="9" xfId="0" applyFill="1" applyBorder="1" applyAlignment="1">
      <alignment horizontal="right" vertical="center" readingOrder="2"/>
    </xf>
    <xf numFmtId="0" fontId="0" fillId="2" borderId="20" xfId="0" applyFill="1" applyBorder="1" applyAlignment="1">
      <alignment horizontal="right" vertical="center" readingOrder="2"/>
    </xf>
    <xf numFmtId="0" fontId="0" fillId="2" borderId="21" xfId="0" applyFill="1" applyBorder="1" applyAlignment="1">
      <alignment horizontal="right" vertical="center" readingOrder="2"/>
    </xf>
    <xf numFmtId="0" fontId="0" fillId="0" borderId="20" xfId="0" applyBorder="1" applyAlignment="1">
      <alignment horizontal="center" readingOrder="2"/>
    </xf>
    <xf numFmtId="0" fontId="0" fillId="0" borderId="22" xfId="0" applyBorder="1" applyAlignment="1">
      <alignment horizontal="center" readingOrder="2"/>
    </xf>
    <xf numFmtId="0" fontId="0" fillId="0" borderId="21" xfId="0" applyBorder="1" applyAlignment="1">
      <alignment horizontal="center" readingOrder="2"/>
    </xf>
    <xf numFmtId="0" fontId="0" fillId="2" borderId="14" xfId="0" applyFill="1" applyBorder="1" applyAlignment="1">
      <alignment horizontal="center" readingOrder="2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2" borderId="16" xfId="0" applyFill="1" applyBorder="1" applyAlignment="1">
      <alignment horizontal="right" vertical="center" readingOrder="2"/>
    </xf>
    <xf numFmtId="0" fontId="0" fillId="2" borderId="17" xfId="0" applyFill="1" applyBorder="1" applyAlignment="1">
      <alignment horizontal="right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9"/>
  <sheetViews>
    <sheetView rightToLeft="1" tabSelected="1" topLeftCell="C1" zoomScaleNormal="100" workbookViewId="0">
      <selection activeCell="H8" sqref="H8"/>
    </sheetView>
  </sheetViews>
  <sheetFormatPr defaultRowHeight="22.9" customHeight="1"/>
  <cols>
    <col min="1" max="1" width="1.7109375" bestFit="1" customWidth="1"/>
    <col min="2" max="2" width="2.140625" bestFit="1" customWidth="1"/>
    <col min="3" max="3" width="7.28515625" customWidth="1"/>
    <col min="4" max="4" width="20" customWidth="1"/>
    <col min="5" max="5" width="11.140625" bestFit="1" customWidth="1"/>
    <col min="6" max="6" width="13" customWidth="1"/>
    <col min="7" max="7" width="35.7109375" customWidth="1"/>
    <col min="8" max="8" width="11.28515625" customWidth="1"/>
    <col min="9" max="9" width="16.42578125" customWidth="1"/>
    <col min="10" max="11" width="2.140625" style="35" bestFit="1" customWidth="1"/>
    <col min="12" max="12" width="5.85546875" style="35" bestFit="1" customWidth="1"/>
    <col min="13" max="13" width="16.140625" style="35" bestFit="1" customWidth="1"/>
    <col min="14" max="14" width="9.85546875" style="35" customWidth="1"/>
    <col min="15" max="15" width="14.140625" style="35" bestFit="1" customWidth="1"/>
    <col min="16" max="16" width="33" style="35" bestFit="1" customWidth="1"/>
    <col min="17" max="18" width="9.85546875" style="35" customWidth="1"/>
  </cols>
  <sheetData>
    <row r="3" spans="1:18" ht="22.9" customHeight="1" thickBot="1"/>
    <row r="4" spans="1:18" ht="22.9" customHeight="1" thickBot="1">
      <c r="G4" s="30" t="s">
        <v>42</v>
      </c>
      <c r="H4" s="31"/>
      <c r="I4" s="34">
        <v>2000</v>
      </c>
    </row>
    <row r="6" spans="1:18" ht="22.9" customHeight="1">
      <c r="F6" s="3"/>
    </row>
    <row r="7" spans="1:18" ht="22.9" customHeight="1" thickBot="1">
      <c r="A7" s="3"/>
      <c r="B7" s="3"/>
      <c r="C7" s="3"/>
      <c r="D7" s="3"/>
      <c r="E7" s="3"/>
      <c r="F7" s="3"/>
      <c r="G7" s="3"/>
      <c r="H7" s="42"/>
    </row>
    <row r="8" spans="1:18" ht="22.9" customHeight="1" thickBot="1">
      <c r="A8" s="43"/>
      <c r="B8" s="44"/>
      <c r="C8" s="44"/>
      <c r="D8" s="45"/>
      <c r="E8" s="32">
        <v>4</v>
      </c>
      <c r="F8" s="22">
        <v>11</v>
      </c>
      <c r="G8" s="22">
        <v>30</v>
      </c>
      <c r="H8" s="22">
        <v>780</v>
      </c>
      <c r="I8" s="33">
        <f>IF(AND(H8&gt;1800,H8&lt;=3600),I4*2/3/360,IF(AND(H8&gt;720,H8&lt;=1800),I4/1/3/360,IF(H8&lt;=720,0,IF(H8&gt;3600,I4/2+(H8-1800*I4)/360,""))))</f>
        <v>1.8518518518518516</v>
      </c>
      <c r="J8" s="36"/>
      <c r="K8" s="36"/>
      <c r="L8" s="36"/>
      <c r="M8" s="36"/>
      <c r="N8" s="36"/>
      <c r="O8" s="36"/>
    </row>
    <row r="9" spans="1:18" ht="22.9" customHeight="1">
      <c r="A9" s="39"/>
      <c r="B9" s="39"/>
      <c r="C9" s="39"/>
      <c r="D9" s="39"/>
      <c r="E9" s="40"/>
      <c r="F9" s="40"/>
      <c r="G9" s="40"/>
      <c r="H9" s="40"/>
      <c r="J9" s="36"/>
      <c r="K9" s="36"/>
      <c r="L9" s="36"/>
      <c r="M9" s="36"/>
      <c r="N9" s="36"/>
      <c r="O9" s="36"/>
      <c r="P9" s="38"/>
      <c r="Q9" s="38"/>
      <c r="R9" s="38"/>
    </row>
    <row r="10" spans="1:18" ht="22.9" customHeight="1">
      <c r="A10" s="3"/>
      <c r="B10" s="3"/>
      <c r="C10" s="47" t="s">
        <v>54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36"/>
    </row>
    <row r="11" spans="1:18" ht="22.9" customHeight="1">
      <c r="A11" s="36"/>
      <c r="B11" s="36" t="s">
        <v>43</v>
      </c>
      <c r="C11" s="36" t="s">
        <v>44</v>
      </c>
      <c r="D11" s="36">
        <v>1800</v>
      </c>
      <c r="E11" s="36" t="s">
        <v>48</v>
      </c>
      <c r="F11" s="36" t="s">
        <v>45</v>
      </c>
      <c r="G11" s="35" t="s">
        <v>46</v>
      </c>
    </row>
    <row r="12" spans="1:18" ht="22.9" customHeight="1">
      <c r="A12" s="35"/>
      <c r="B12" s="36" t="s">
        <v>43</v>
      </c>
      <c r="C12" s="36" t="s">
        <v>44</v>
      </c>
      <c r="D12" s="35" t="s">
        <v>47</v>
      </c>
      <c r="E12" s="36" t="s">
        <v>49</v>
      </c>
      <c r="F12" s="36" t="s">
        <v>50</v>
      </c>
      <c r="G12" s="35" t="s">
        <v>51</v>
      </c>
      <c r="H12" s="36" t="s">
        <v>50</v>
      </c>
      <c r="I12" s="46" t="s">
        <v>52</v>
      </c>
      <c r="J12" s="46"/>
      <c r="K12" s="46"/>
      <c r="L12" s="46"/>
      <c r="M12" s="46"/>
      <c r="N12" s="36" t="s">
        <v>53</v>
      </c>
      <c r="O12" s="1"/>
    </row>
    <row r="15" spans="1:18" ht="22.9" customHeight="1">
      <c r="G15" s="41"/>
      <c r="J15" s="37"/>
      <c r="K15" s="37"/>
    </row>
    <row r="18" spans="15:15" ht="22.9" customHeight="1">
      <c r="O18" s="37"/>
    </row>
    <row r="19" spans="15:15" ht="22.9" customHeight="1">
      <c r="O19" s="37"/>
    </row>
  </sheetData>
  <mergeCells count="3">
    <mergeCell ref="A8:D8"/>
    <mergeCell ref="I12:M12"/>
    <mergeCell ref="C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9" t="s">
        <v>37</v>
      </c>
      <c r="B5" s="90"/>
      <c r="C5" s="90"/>
      <c r="D5" s="90"/>
      <c r="E5" s="90"/>
      <c r="F5" s="90"/>
      <c r="G5" s="90"/>
      <c r="H5" s="91"/>
    </row>
    <row r="6" spans="1:8" ht="16.5" thickTop="1" thickBot="1"/>
    <row r="7" spans="1:8" ht="16.5" thickTop="1" thickBot="1">
      <c r="A7" s="7" t="s">
        <v>32</v>
      </c>
      <c r="B7" s="78" t="s">
        <v>39</v>
      </c>
      <c r="C7" s="78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4"/>
      <c r="G8" s="64"/>
      <c r="H8" s="64"/>
    </row>
    <row r="9" spans="1:8" ht="22.5" thickTop="1" thickBot="1">
      <c r="A9" s="92" t="s">
        <v>33</v>
      </c>
      <c r="B9" s="93"/>
      <c r="C9" s="18">
        <v>41449</v>
      </c>
      <c r="D9" s="2"/>
      <c r="E9" s="94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6" t="s">
        <v>34</v>
      </c>
      <c r="B10" s="97"/>
      <c r="C10" s="18">
        <v>42520</v>
      </c>
      <c r="D10" s="2"/>
      <c r="E10" s="95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1" t="s">
        <v>0</v>
      </c>
      <c r="B11" s="8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3" t="s">
        <v>5</v>
      </c>
      <c r="B13" s="8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5" t="s">
        <v>38</v>
      </c>
      <c r="F15" s="86"/>
      <c r="G15" s="86"/>
      <c r="H15" s="87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8" t="s">
        <v>8</v>
      </c>
      <c r="C17" s="88"/>
      <c r="D17" s="15" t="s">
        <v>9</v>
      </c>
      <c r="E17" s="15"/>
      <c r="F17" s="88" t="s">
        <v>8</v>
      </c>
      <c r="G17" s="88"/>
      <c r="H17" s="15" t="s">
        <v>12</v>
      </c>
    </row>
    <row r="18" spans="1:13" ht="18.600000000000001" customHeight="1" thickTop="1">
      <c r="A18" s="51" t="s">
        <v>11</v>
      </c>
      <c r="B18" s="54" t="s">
        <v>16</v>
      </c>
      <c r="C18" s="55"/>
      <c r="D18" s="21">
        <v>5000</v>
      </c>
      <c r="E18" s="51" t="s">
        <v>10</v>
      </c>
      <c r="F18" s="54" t="s">
        <v>20</v>
      </c>
      <c r="G18" s="55"/>
      <c r="H18" s="25">
        <v>3500</v>
      </c>
    </row>
    <row r="19" spans="1:13" ht="18.600000000000001" customHeight="1">
      <c r="A19" s="52"/>
      <c r="B19" s="56" t="s">
        <v>17</v>
      </c>
      <c r="C19" s="57"/>
      <c r="D19" s="22">
        <f>ROUNDUP(IF($F$10&lt;5,SUM($C$13*$F$10/6,$C$13/72*$G$10,$C$13/2160*$H$10)),)</f>
        <v>2203</v>
      </c>
      <c r="E19" s="52"/>
      <c r="F19" s="56" t="s">
        <v>19</v>
      </c>
      <c r="G19" s="57"/>
      <c r="H19" s="26">
        <f>3150+500+265</f>
        <v>3915</v>
      </c>
    </row>
    <row r="20" spans="1:13" ht="18.600000000000001" customHeight="1">
      <c r="A20" s="52"/>
      <c r="B20" s="56" t="s">
        <v>18</v>
      </c>
      <c r="C20" s="57"/>
      <c r="D20" s="22">
        <f>ROUNDUP(IF($F$11&lt;=1,SUM($C$13*$F$11,$C$13/24*$G$11,$C$13/720*$H$11)),)</f>
        <v>1475</v>
      </c>
      <c r="E20" s="52"/>
      <c r="F20" s="58"/>
      <c r="G20" s="58"/>
      <c r="H20" s="26"/>
    </row>
    <row r="21" spans="1:13" ht="18.600000000000001" customHeight="1">
      <c r="A21" s="52"/>
      <c r="B21" s="56" t="s">
        <v>21</v>
      </c>
      <c r="C21" s="57"/>
      <c r="D21" s="22">
        <f>ROUNDUP(IF($F$11&lt;=1,SUM(1873*$F$11,1873/24*$G$11,1873/720*$H$11)),)</f>
        <v>614</v>
      </c>
      <c r="E21" s="52"/>
      <c r="F21" s="58"/>
      <c r="G21" s="58"/>
      <c r="H21" s="26"/>
    </row>
    <row r="22" spans="1:13" ht="18.600000000000001" customHeight="1" thickBot="1">
      <c r="A22" s="53"/>
      <c r="B22" s="48" t="s">
        <v>19</v>
      </c>
      <c r="C22" s="49"/>
      <c r="D22" s="23"/>
      <c r="E22" s="53"/>
      <c r="F22" s="50"/>
      <c r="G22" s="50"/>
      <c r="H22" s="27"/>
    </row>
    <row r="23" spans="1:13" ht="18.600000000000001" customHeight="1" thickTop="1" thickBot="1">
      <c r="A23" s="15"/>
      <c r="B23" s="72" t="s">
        <v>13</v>
      </c>
      <c r="C23" s="73"/>
      <c r="D23" s="24">
        <f>SUM(D18:D22)</f>
        <v>9292</v>
      </c>
      <c r="E23" s="15"/>
      <c r="F23" s="72" t="s">
        <v>14</v>
      </c>
      <c r="G23" s="73"/>
      <c r="H23" s="28">
        <f>SUM(H18:H22)</f>
        <v>7415</v>
      </c>
    </row>
    <row r="24" spans="1:13" ht="18.600000000000001" customHeight="1" thickTop="1" thickBot="1">
      <c r="A24" s="74" t="s">
        <v>15</v>
      </c>
      <c r="B24" s="75"/>
      <c r="C24" s="76"/>
      <c r="D24" s="29">
        <f>D23-H23</f>
        <v>1877</v>
      </c>
      <c r="E24" s="77"/>
      <c r="F24" s="78"/>
      <c r="G24" s="78"/>
      <c r="H24" s="79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80" t="s">
        <v>23</v>
      </c>
      <c r="E26" s="80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80" t="s">
        <v>26</v>
      </c>
      <c r="E28" s="80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6.5" thickTop="1" thickBot="1">
      <c r="A31" s="59"/>
      <c r="B31" s="63"/>
      <c r="C31" s="64"/>
      <c r="D31" s="64"/>
      <c r="E31" s="64"/>
      <c r="F31" s="64"/>
      <c r="G31" s="64"/>
      <c r="H31" s="65"/>
    </row>
    <row r="32" spans="1:13" ht="16.5" thickTop="1" thickBot="1">
      <c r="A32" s="59"/>
      <c r="B32" s="63"/>
      <c r="C32" s="64"/>
      <c r="D32" s="64"/>
      <c r="E32" s="64"/>
      <c r="F32" s="64"/>
      <c r="G32" s="64"/>
      <c r="H32" s="65"/>
    </row>
    <row r="33" spans="1:8" ht="15" customHeight="1" thickTop="1" thickBot="1">
      <c r="A33" s="59"/>
      <c r="B33" s="66"/>
      <c r="C33" s="67"/>
      <c r="D33" s="67"/>
      <c r="E33" s="67"/>
      <c r="F33" s="67"/>
      <c r="G33" s="67"/>
      <c r="H33" s="68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9" t="s">
        <v>36</v>
      </c>
      <c r="B35" s="70"/>
      <c r="C35" s="70"/>
      <c r="D35" s="70"/>
      <c r="E35" s="70"/>
      <c r="F35" s="70"/>
      <c r="G35" s="70"/>
      <c r="H35" s="71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9" t="s">
        <v>37</v>
      </c>
      <c r="B5" s="90"/>
      <c r="C5" s="90"/>
      <c r="D5" s="90"/>
      <c r="E5" s="90"/>
      <c r="F5" s="90"/>
      <c r="G5" s="90"/>
      <c r="H5" s="91"/>
    </row>
    <row r="6" spans="1:8" ht="16.5" thickTop="1" thickBot="1"/>
    <row r="7" spans="1:8" ht="16.5" thickTop="1" thickBot="1">
      <c r="A7" s="7" t="s">
        <v>32</v>
      </c>
      <c r="B7" s="78" t="s">
        <v>39</v>
      </c>
      <c r="C7" s="78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4"/>
      <c r="G8" s="64"/>
      <c r="H8" s="64"/>
    </row>
    <row r="9" spans="1:8" ht="22.5" thickTop="1" thickBot="1">
      <c r="A9" s="92" t="s">
        <v>33</v>
      </c>
      <c r="B9" s="93"/>
      <c r="C9" s="18">
        <v>41449</v>
      </c>
      <c r="D9" s="2"/>
      <c r="E9" s="94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6" t="s">
        <v>34</v>
      </c>
      <c r="B10" s="97"/>
      <c r="C10" s="18">
        <v>42520</v>
      </c>
      <c r="D10" s="2"/>
      <c r="E10" s="95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1" t="s">
        <v>0</v>
      </c>
      <c r="B11" s="8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3" t="s">
        <v>5</v>
      </c>
      <c r="B13" s="8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5" t="s">
        <v>38</v>
      </c>
      <c r="F15" s="86"/>
      <c r="G15" s="86"/>
      <c r="H15" s="87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8" t="s">
        <v>8</v>
      </c>
      <c r="C17" s="88"/>
      <c r="D17" s="15" t="s">
        <v>9</v>
      </c>
      <c r="E17" s="15"/>
      <c r="F17" s="88" t="s">
        <v>8</v>
      </c>
      <c r="G17" s="88"/>
      <c r="H17" s="15" t="s">
        <v>12</v>
      </c>
    </row>
    <row r="18" spans="1:13" ht="18.600000000000001" customHeight="1" thickTop="1">
      <c r="A18" s="51" t="s">
        <v>11</v>
      </c>
      <c r="B18" s="54" t="s">
        <v>16</v>
      </c>
      <c r="C18" s="55"/>
      <c r="D18" s="21">
        <v>5000</v>
      </c>
      <c r="E18" s="51" t="s">
        <v>10</v>
      </c>
      <c r="F18" s="54" t="s">
        <v>20</v>
      </c>
      <c r="G18" s="55"/>
      <c r="H18" s="25">
        <v>3500</v>
      </c>
    </row>
    <row r="19" spans="1:13" ht="18.600000000000001" customHeight="1">
      <c r="A19" s="52"/>
      <c r="B19" s="56" t="s">
        <v>17</v>
      </c>
      <c r="C19" s="57"/>
      <c r="D19" s="22">
        <f>ROUNDUP(IF($F$10&lt;5,SUM($C$13*$F$10/6,$C$13/72*$G$10,$C$13/2160*$H$10)),)</f>
        <v>2203</v>
      </c>
      <c r="E19" s="52"/>
      <c r="F19" s="56" t="s">
        <v>19</v>
      </c>
      <c r="G19" s="57"/>
      <c r="H19" s="26">
        <f>3150+500+265</f>
        <v>3915</v>
      </c>
    </row>
    <row r="20" spans="1:13" ht="18.600000000000001" customHeight="1">
      <c r="A20" s="52"/>
      <c r="B20" s="56" t="s">
        <v>18</v>
      </c>
      <c r="C20" s="57"/>
      <c r="D20" s="22">
        <f>ROUNDUP(IF($F$11&lt;=1,SUM($C$13*$F$11,$C$13/24*$G$11,$C$13/720*$H$11)),)</f>
        <v>1475</v>
      </c>
      <c r="E20" s="52"/>
      <c r="F20" s="58"/>
      <c r="G20" s="58"/>
      <c r="H20" s="26"/>
    </row>
    <row r="21" spans="1:13" ht="18.600000000000001" customHeight="1">
      <c r="A21" s="52"/>
      <c r="B21" s="56" t="s">
        <v>21</v>
      </c>
      <c r="C21" s="57"/>
      <c r="D21" s="22">
        <f>ROUNDUP(IF($F$11&lt;=1,SUM(1873*$F$11,1873/24*$G$11,1873/720*$H$11)),)</f>
        <v>614</v>
      </c>
      <c r="E21" s="52"/>
      <c r="F21" s="58"/>
      <c r="G21" s="58"/>
      <c r="H21" s="26"/>
    </row>
    <row r="22" spans="1:13" ht="18.600000000000001" customHeight="1" thickBot="1">
      <c r="A22" s="53"/>
      <c r="B22" s="48" t="s">
        <v>19</v>
      </c>
      <c r="C22" s="49"/>
      <c r="D22" s="23"/>
      <c r="E22" s="53"/>
      <c r="F22" s="50"/>
      <c r="G22" s="50"/>
      <c r="H22" s="27"/>
    </row>
    <row r="23" spans="1:13" ht="18.600000000000001" customHeight="1" thickTop="1" thickBot="1">
      <c r="A23" s="15"/>
      <c r="B23" s="72" t="s">
        <v>13</v>
      </c>
      <c r="C23" s="73"/>
      <c r="D23" s="24">
        <f>SUM(D18:D22)</f>
        <v>9292</v>
      </c>
      <c r="E23" s="15"/>
      <c r="F23" s="72" t="s">
        <v>14</v>
      </c>
      <c r="G23" s="73"/>
      <c r="H23" s="28">
        <f>SUM(H18:H22)</f>
        <v>7415</v>
      </c>
    </row>
    <row r="24" spans="1:13" ht="18.600000000000001" customHeight="1" thickTop="1" thickBot="1">
      <c r="A24" s="74" t="s">
        <v>15</v>
      </c>
      <c r="B24" s="75"/>
      <c r="C24" s="76"/>
      <c r="D24" s="29">
        <f>D23-H23</f>
        <v>1877</v>
      </c>
      <c r="E24" s="77"/>
      <c r="F24" s="78"/>
      <c r="G24" s="78"/>
      <c r="H24" s="79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80" t="s">
        <v>23</v>
      </c>
      <c r="E26" s="80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80" t="s">
        <v>26</v>
      </c>
      <c r="E28" s="80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6.5" thickTop="1" thickBot="1">
      <c r="A31" s="59"/>
      <c r="B31" s="63"/>
      <c r="C31" s="64"/>
      <c r="D31" s="64"/>
      <c r="E31" s="64"/>
      <c r="F31" s="64"/>
      <c r="G31" s="64"/>
      <c r="H31" s="65"/>
    </row>
    <row r="32" spans="1:13" ht="16.5" thickTop="1" thickBot="1">
      <c r="A32" s="59"/>
      <c r="B32" s="63"/>
      <c r="C32" s="64"/>
      <c r="D32" s="64"/>
      <c r="E32" s="64"/>
      <c r="F32" s="64"/>
      <c r="G32" s="64"/>
      <c r="H32" s="65"/>
    </row>
    <row r="33" spans="1:8" ht="15" customHeight="1" thickTop="1" thickBot="1">
      <c r="A33" s="59"/>
      <c r="B33" s="66"/>
      <c r="C33" s="67"/>
      <c r="D33" s="67"/>
      <c r="E33" s="67"/>
      <c r="F33" s="67"/>
      <c r="G33" s="67"/>
      <c r="H33" s="68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9" t="s">
        <v>36</v>
      </c>
      <c r="B35" s="70"/>
      <c r="C35" s="70"/>
      <c r="D35" s="70"/>
      <c r="E35" s="70"/>
      <c r="F35" s="70"/>
      <c r="G35" s="70"/>
      <c r="H35" s="71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9" t="s">
        <v>37</v>
      </c>
      <c r="B5" s="90"/>
      <c r="C5" s="90"/>
      <c r="D5" s="90"/>
      <c r="E5" s="90"/>
      <c r="F5" s="90"/>
      <c r="G5" s="90"/>
      <c r="H5" s="91"/>
    </row>
    <row r="6" spans="1:8" ht="16.5" thickTop="1" thickBot="1"/>
    <row r="7" spans="1:8" ht="16.5" thickTop="1" thickBot="1">
      <c r="A7" s="7" t="s">
        <v>32</v>
      </c>
      <c r="B7" s="78" t="s">
        <v>39</v>
      </c>
      <c r="C7" s="78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4"/>
      <c r="G8" s="64"/>
      <c r="H8" s="64"/>
    </row>
    <row r="9" spans="1:8" ht="22.5" thickTop="1" thickBot="1">
      <c r="A9" s="92" t="s">
        <v>33</v>
      </c>
      <c r="B9" s="93"/>
      <c r="C9" s="18">
        <v>41449</v>
      </c>
      <c r="D9" s="2"/>
      <c r="E9" s="94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6" t="s">
        <v>34</v>
      </c>
      <c r="B10" s="97"/>
      <c r="C10" s="18">
        <v>42520</v>
      </c>
      <c r="D10" s="2"/>
      <c r="E10" s="95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1" t="s">
        <v>0</v>
      </c>
      <c r="B11" s="8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3" t="s">
        <v>5</v>
      </c>
      <c r="B13" s="8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5" t="s">
        <v>38</v>
      </c>
      <c r="F15" s="86"/>
      <c r="G15" s="86"/>
      <c r="H15" s="87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8" t="s">
        <v>8</v>
      </c>
      <c r="C17" s="88"/>
      <c r="D17" s="15" t="s">
        <v>9</v>
      </c>
      <c r="E17" s="15"/>
      <c r="F17" s="88" t="s">
        <v>8</v>
      </c>
      <c r="G17" s="88"/>
      <c r="H17" s="15" t="s">
        <v>12</v>
      </c>
    </row>
    <row r="18" spans="1:13" ht="18.600000000000001" customHeight="1" thickTop="1">
      <c r="A18" s="51" t="s">
        <v>11</v>
      </c>
      <c r="B18" s="54" t="s">
        <v>16</v>
      </c>
      <c r="C18" s="55"/>
      <c r="D18" s="21">
        <v>5000</v>
      </c>
      <c r="E18" s="51" t="s">
        <v>10</v>
      </c>
      <c r="F18" s="54" t="s">
        <v>20</v>
      </c>
      <c r="G18" s="55"/>
      <c r="H18" s="25">
        <v>3500</v>
      </c>
    </row>
    <row r="19" spans="1:13" ht="18.600000000000001" customHeight="1">
      <c r="A19" s="52"/>
      <c r="B19" s="56" t="s">
        <v>17</v>
      </c>
      <c r="C19" s="57"/>
      <c r="D19" s="22">
        <f>ROUNDUP(IF($F$10&lt;5,SUM($C$13*$F$10/6,$C$13/72*$G$10,$C$13/2160*$H$10)),)</f>
        <v>2203</v>
      </c>
      <c r="E19" s="52"/>
      <c r="F19" s="56" t="s">
        <v>19</v>
      </c>
      <c r="G19" s="57"/>
      <c r="H19" s="26">
        <f>3150+500+265</f>
        <v>3915</v>
      </c>
    </row>
    <row r="20" spans="1:13" ht="18.600000000000001" customHeight="1">
      <c r="A20" s="52"/>
      <c r="B20" s="56" t="s">
        <v>18</v>
      </c>
      <c r="C20" s="57"/>
      <c r="D20" s="22">
        <f>ROUNDUP(IF($F$11&lt;=1,SUM($C$13*$F$11,$C$13/24*$G$11,$C$13/720*$H$11)),)</f>
        <v>1475</v>
      </c>
      <c r="E20" s="52"/>
      <c r="F20" s="58"/>
      <c r="G20" s="58"/>
      <c r="H20" s="26"/>
    </row>
    <row r="21" spans="1:13" ht="18.600000000000001" customHeight="1">
      <c r="A21" s="52"/>
      <c r="B21" s="56" t="s">
        <v>21</v>
      </c>
      <c r="C21" s="57"/>
      <c r="D21" s="22">
        <f>ROUNDUP(IF($F$11&lt;=1,SUM(1873*$F$11,1873/24*$G$11,1873/720*$H$11)),)</f>
        <v>614</v>
      </c>
      <c r="E21" s="52"/>
      <c r="F21" s="58"/>
      <c r="G21" s="58"/>
      <c r="H21" s="26"/>
    </row>
    <row r="22" spans="1:13" ht="18.600000000000001" customHeight="1" thickBot="1">
      <c r="A22" s="53"/>
      <c r="B22" s="48" t="s">
        <v>19</v>
      </c>
      <c r="C22" s="49"/>
      <c r="D22" s="23"/>
      <c r="E22" s="53"/>
      <c r="F22" s="50"/>
      <c r="G22" s="50"/>
      <c r="H22" s="27"/>
    </row>
    <row r="23" spans="1:13" ht="18.600000000000001" customHeight="1" thickTop="1" thickBot="1">
      <c r="A23" s="15"/>
      <c r="B23" s="72" t="s">
        <v>13</v>
      </c>
      <c r="C23" s="73"/>
      <c r="D23" s="24">
        <f>SUM(D18:D22)</f>
        <v>9292</v>
      </c>
      <c r="E23" s="15"/>
      <c r="F23" s="72" t="s">
        <v>14</v>
      </c>
      <c r="G23" s="73"/>
      <c r="H23" s="28">
        <f>SUM(H18:H22)</f>
        <v>7415</v>
      </c>
    </row>
    <row r="24" spans="1:13" ht="18.600000000000001" customHeight="1" thickTop="1" thickBot="1">
      <c r="A24" s="74" t="s">
        <v>15</v>
      </c>
      <c r="B24" s="75"/>
      <c r="C24" s="76"/>
      <c r="D24" s="29">
        <f>D23-H23</f>
        <v>1877</v>
      </c>
      <c r="E24" s="77"/>
      <c r="F24" s="78"/>
      <c r="G24" s="78"/>
      <c r="H24" s="79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80" t="s">
        <v>23</v>
      </c>
      <c r="E26" s="80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80" t="s">
        <v>26</v>
      </c>
      <c r="E28" s="80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6.5" thickTop="1" thickBot="1">
      <c r="A31" s="59"/>
      <c r="B31" s="63"/>
      <c r="C31" s="64"/>
      <c r="D31" s="64"/>
      <c r="E31" s="64"/>
      <c r="F31" s="64"/>
      <c r="G31" s="64"/>
      <c r="H31" s="65"/>
    </row>
    <row r="32" spans="1:13" ht="16.5" thickTop="1" thickBot="1">
      <c r="A32" s="59"/>
      <c r="B32" s="63"/>
      <c r="C32" s="64"/>
      <c r="D32" s="64"/>
      <c r="E32" s="64"/>
      <c r="F32" s="64"/>
      <c r="G32" s="64"/>
      <c r="H32" s="65"/>
    </row>
    <row r="33" spans="1:8" ht="15" customHeight="1" thickTop="1" thickBot="1">
      <c r="A33" s="59"/>
      <c r="B33" s="66"/>
      <c r="C33" s="67"/>
      <c r="D33" s="67"/>
      <c r="E33" s="67"/>
      <c r="F33" s="67"/>
      <c r="G33" s="67"/>
      <c r="H33" s="68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9" t="s">
        <v>36</v>
      </c>
      <c r="B35" s="70"/>
      <c r="C35" s="70"/>
      <c r="D35" s="70"/>
      <c r="E35" s="70"/>
      <c r="F35" s="70"/>
      <c r="G35" s="70"/>
      <c r="H35" s="71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</vt:lpstr>
      <vt:lpstr>ورقة3</vt:lpstr>
      <vt:lpstr>ورقة4</vt:lpstr>
      <vt:lpstr>ورقة5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cp:lastPrinted>2016-05-25T14:33:09Z</cp:lastPrinted>
  <dcterms:created xsi:type="dcterms:W3CDTF">2016-05-25T13:03:50Z</dcterms:created>
  <dcterms:modified xsi:type="dcterms:W3CDTF">2018-03-19T06:10:11Z</dcterms:modified>
</cp:coreProperties>
</file>