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2805" windowWidth="14805" windowHeight="5310" tabRatio="863" activeTab="25"/>
  </bookViews>
  <sheets>
    <sheet name="1" sheetId="2" r:id="rId1"/>
    <sheet name="2" sheetId="3" r:id="rId2"/>
    <sheet name="3" sheetId="1" r:id="rId3"/>
    <sheet name="4" sheetId="4" r:id="rId4"/>
    <sheet name="5" sheetId="5" r:id="rId5"/>
    <sheet name="6" sheetId="6" r:id="rId6"/>
    <sheet name="7" sheetId="7" r:id="rId7"/>
    <sheet name="8" sheetId="8" r:id="rId8"/>
    <sheet name="9" sheetId="10" r:id="rId9"/>
    <sheet name="10" sheetId="9" r:id="rId10"/>
    <sheet name="11" sheetId="13" r:id="rId11"/>
    <sheet name="12" sheetId="11" r:id="rId12"/>
    <sheet name="13" sheetId="12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36" r:id="rId26"/>
    <sheet name="27" sheetId="26" r:id="rId27"/>
    <sheet name="28" sheetId="27" r:id="rId28"/>
    <sheet name="29" sheetId="28" r:id="rId29"/>
    <sheet name="30" sheetId="29" r:id="rId30"/>
    <sheet name="31" sheetId="30" r:id="rId31"/>
    <sheet name="الاجمالى" sheetId="31" r:id="rId32"/>
    <sheet name="Sheet1" sheetId="37" state="hidden" r:id="rId33"/>
    <sheet name="Sheet2" sheetId="38" state="hidden" r:id="rId34"/>
  </sheets>
  <externalReferences>
    <externalReference r:id="rId35"/>
  </externalReferences>
  <calcPr calcId="144525"/>
  <fileRecoveryPr autoRecover="0"/>
</workbook>
</file>

<file path=xl/calcChain.xml><?xml version="1.0" encoding="utf-8"?>
<calcChain xmlns="http://schemas.openxmlformats.org/spreadsheetml/2006/main">
  <c r="AD20" i="31" l="1"/>
  <c r="AC17" i="31"/>
  <c r="X6" i="2" l="1"/>
  <c r="F6" i="2"/>
  <c r="E6" i="2" l="1"/>
  <c r="X12" i="2"/>
  <c r="X12" i="31" s="1"/>
  <c r="D7" i="31"/>
  <c r="E7" i="31"/>
  <c r="F7" i="31"/>
  <c r="G7" i="31"/>
  <c r="H7" i="31"/>
  <c r="I7" i="31"/>
  <c r="J7" i="31"/>
  <c r="K7" i="31"/>
  <c r="L7" i="31"/>
  <c r="M7" i="31"/>
  <c r="N7" i="31"/>
  <c r="O7" i="31"/>
  <c r="P7" i="31"/>
  <c r="Q7" i="31"/>
  <c r="R7" i="31"/>
  <c r="S7" i="31"/>
  <c r="T7" i="31"/>
  <c r="U7" i="31"/>
  <c r="V7" i="31"/>
  <c r="W7" i="31"/>
  <c r="X7" i="31"/>
  <c r="Y7" i="31"/>
  <c r="Z7" i="31"/>
  <c r="AA7" i="31"/>
  <c r="D8" i="31"/>
  <c r="E8" i="31"/>
  <c r="F8" i="31"/>
  <c r="G8" i="31"/>
  <c r="H8" i="31"/>
  <c r="I8" i="31"/>
  <c r="J8" i="31"/>
  <c r="K8" i="31"/>
  <c r="L8" i="31"/>
  <c r="M8" i="31"/>
  <c r="N8" i="31"/>
  <c r="O8" i="31"/>
  <c r="P8" i="31"/>
  <c r="Q8" i="31"/>
  <c r="R8" i="31"/>
  <c r="S8" i="31"/>
  <c r="T8" i="31"/>
  <c r="U8" i="31"/>
  <c r="V8" i="31"/>
  <c r="W8" i="31"/>
  <c r="X8" i="31"/>
  <c r="Y8" i="31"/>
  <c r="Z8" i="31"/>
  <c r="AA8" i="31"/>
  <c r="D9" i="31"/>
  <c r="E9" i="31"/>
  <c r="F9" i="31"/>
  <c r="G9" i="31"/>
  <c r="H9" i="31"/>
  <c r="I9" i="31"/>
  <c r="J9" i="31"/>
  <c r="K9" i="31"/>
  <c r="L9" i="31"/>
  <c r="M9" i="31"/>
  <c r="N9" i="31"/>
  <c r="O9" i="31"/>
  <c r="P9" i="31"/>
  <c r="Q9" i="31"/>
  <c r="R9" i="31"/>
  <c r="S9" i="31"/>
  <c r="T9" i="31"/>
  <c r="U9" i="31"/>
  <c r="V9" i="31"/>
  <c r="W9" i="31"/>
  <c r="X9" i="31"/>
  <c r="Y9" i="31"/>
  <c r="Z9" i="31"/>
  <c r="AA9" i="31"/>
  <c r="D10" i="31"/>
  <c r="E10" i="31"/>
  <c r="F10" i="31"/>
  <c r="G10" i="31"/>
  <c r="H10" i="31"/>
  <c r="I10" i="31"/>
  <c r="J10" i="31"/>
  <c r="K10" i="31"/>
  <c r="L10" i="31"/>
  <c r="M10" i="31"/>
  <c r="N10" i="31"/>
  <c r="O10" i="31"/>
  <c r="P10" i="31"/>
  <c r="Q10" i="31"/>
  <c r="R10" i="31"/>
  <c r="S10" i="31"/>
  <c r="T10" i="31"/>
  <c r="U10" i="31"/>
  <c r="V10" i="31"/>
  <c r="W10" i="31"/>
  <c r="X10" i="31"/>
  <c r="Y10" i="31"/>
  <c r="Z10" i="31"/>
  <c r="AA10" i="31"/>
  <c r="D12" i="31"/>
  <c r="E12" i="31"/>
  <c r="G12" i="31"/>
  <c r="H12" i="31"/>
  <c r="I12" i="31"/>
  <c r="J12" i="31"/>
  <c r="K12" i="31"/>
  <c r="L12" i="31"/>
  <c r="M12" i="31"/>
  <c r="N12" i="31"/>
  <c r="O12" i="31"/>
  <c r="P12" i="31"/>
  <c r="Q12" i="31"/>
  <c r="R12" i="31"/>
  <c r="S12" i="31"/>
  <c r="T12" i="31"/>
  <c r="U12" i="31"/>
  <c r="V12" i="31"/>
  <c r="W12" i="31"/>
  <c r="Y12" i="31"/>
  <c r="Z12" i="31"/>
  <c r="AA12" i="31"/>
  <c r="D13" i="31"/>
  <c r="E13" i="31"/>
  <c r="F13" i="31"/>
  <c r="G13" i="31"/>
  <c r="H13" i="31"/>
  <c r="I13" i="31"/>
  <c r="J13" i="31"/>
  <c r="K13" i="31"/>
  <c r="L13" i="31"/>
  <c r="M13" i="31"/>
  <c r="N13" i="31"/>
  <c r="O13" i="31"/>
  <c r="P13" i="31"/>
  <c r="Q13" i="31"/>
  <c r="R13" i="31"/>
  <c r="S13" i="31"/>
  <c r="T13" i="31"/>
  <c r="U13" i="31"/>
  <c r="V13" i="31"/>
  <c r="W13" i="31"/>
  <c r="X13" i="31"/>
  <c r="Y13" i="31"/>
  <c r="Z13" i="31"/>
  <c r="AA13" i="31"/>
  <c r="D14" i="31"/>
  <c r="E14" i="31"/>
  <c r="F14" i="31"/>
  <c r="G14" i="31"/>
  <c r="H14" i="31"/>
  <c r="I14" i="31"/>
  <c r="J14" i="31"/>
  <c r="K14" i="31"/>
  <c r="L14" i="31"/>
  <c r="M14" i="31"/>
  <c r="N14" i="31"/>
  <c r="O14" i="31"/>
  <c r="P14" i="31"/>
  <c r="Q14" i="31"/>
  <c r="R14" i="31"/>
  <c r="S14" i="31"/>
  <c r="T14" i="31"/>
  <c r="U14" i="31"/>
  <c r="V14" i="31"/>
  <c r="W14" i="31"/>
  <c r="X14" i="31"/>
  <c r="Y14" i="31"/>
  <c r="Z14" i="31"/>
  <c r="AA14" i="31"/>
  <c r="D15" i="31"/>
  <c r="E15" i="31"/>
  <c r="F15" i="31"/>
  <c r="G15" i="31"/>
  <c r="H15" i="31"/>
  <c r="I15" i="31"/>
  <c r="J15" i="31"/>
  <c r="K15" i="31"/>
  <c r="L15" i="31"/>
  <c r="M15" i="31"/>
  <c r="N15" i="31"/>
  <c r="O15" i="31"/>
  <c r="P15" i="31"/>
  <c r="Q15" i="31"/>
  <c r="R15" i="31"/>
  <c r="S15" i="31"/>
  <c r="T15" i="31"/>
  <c r="U15" i="31"/>
  <c r="V15" i="31"/>
  <c r="W15" i="31"/>
  <c r="X15" i="31"/>
  <c r="Y15" i="31"/>
  <c r="Z15" i="31"/>
  <c r="AA15" i="31"/>
  <c r="D16" i="31"/>
  <c r="E16" i="31"/>
  <c r="F16" i="31"/>
  <c r="G16" i="31"/>
  <c r="H16" i="31"/>
  <c r="I16" i="31"/>
  <c r="J16" i="31"/>
  <c r="K16" i="31"/>
  <c r="L16" i="31"/>
  <c r="M16" i="31"/>
  <c r="N16" i="31"/>
  <c r="O16" i="31"/>
  <c r="P16" i="31"/>
  <c r="Q16" i="31"/>
  <c r="R16" i="31"/>
  <c r="S16" i="31"/>
  <c r="T16" i="31"/>
  <c r="U16" i="31"/>
  <c r="V16" i="31"/>
  <c r="W16" i="31"/>
  <c r="X16" i="31"/>
  <c r="Y16" i="31"/>
  <c r="Z16" i="31"/>
  <c r="AA16" i="31"/>
  <c r="D17" i="31"/>
  <c r="E17" i="31"/>
  <c r="F17" i="31"/>
  <c r="G17" i="31"/>
  <c r="H17" i="31"/>
  <c r="I17" i="31"/>
  <c r="J17" i="31"/>
  <c r="K17" i="31"/>
  <c r="L17" i="31"/>
  <c r="M17" i="31"/>
  <c r="N17" i="31"/>
  <c r="O17" i="31"/>
  <c r="P17" i="31"/>
  <c r="Q17" i="31"/>
  <c r="R17" i="31"/>
  <c r="S17" i="31"/>
  <c r="T17" i="31"/>
  <c r="U17" i="31"/>
  <c r="V17" i="31"/>
  <c r="W17" i="31"/>
  <c r="X17" i="31"/>
  <c r="Y17" i="31"/>
  <c r="Z17" i="31"/>
  <c r="AA17" i="31"/>
  <c r="F12" i="31"/>
  <c r="E19" i="31"/>
  <c r="F19" i="31"/>
  <c r="G19" i="31"/>
  <c r="H19" i="31"/>
  <c r="I19" i="31"/>
  <c r="J19" i="31"/>
  <c r="K19" i="31"/>
  <c r="L19" i="31"/>
  <c r="M19" i="31"/>
  <c r="N19" i="31"/>
  <c r="O19" i="31"/>
  <c r="P19" i="31"/>
  <c r="Q19" i="31"/>
  <c r="R19" i="31"/>
  <c r="T19" i="31"/>
  <c r="U19" i="31"/>
  <c r="V19" i="31"/>
  <c r="W19" i="31"/>
  <c r="X19" i="31"/>
  <c r="Y19" i="31"/>
  <c r="Z19" i="31"/>
  <c r="AA19" i="31"/>
  <c r="S19" i="31"/>
  <c r="D19" i="31"/>
  <c r="D21" i="31"/>
  <c r="E21" i="31"/>
  <c r="F21" i="31"/>
  <c r="G21" i="31"/>
  <c r="H21" i="31"/>
  <c r="I21" i="31"/>
  <c r="J21" i="31"/>
  <c r="K21" i="31"/>
  <c r="L21" i="31"/>
  <c r="M21" i="31"/>
  <c r="N21" i="31"/>
  <c r="O21" i="31"/>
  <c r="P21" i="31"/>
  <c r="Q21" i="31"/>
  <c r="R21" i="31"/>
  <c r="S21" i="31"/>
  <c r="T21" i="31"/>
  <c r="U21" i="31"/>
  <c r="V21" i="31"/>
  <c r="W21" i="31"/>
  <c r="X21" i="31"/>
  <c r="Y21" i="31"/>
  <c r="Z21" i="31"/>
  <c r="AA21" i="31"/>
  <c r="D22" i="31"/>
  <c r="E22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D23" i="31"/>
  <c r="E23" i="31"/>
  <c r="F23" i="31"/>
  <c r="G23" i="31"/>
  <c r="H23" i="31"/>
  <c r="I23" i="31"/>
  <c r="J23" i="31"/>
  <c r="K23" i="31"/>
  <c r="L23" i="31"/>
  <c r="M23" i="31"/>
  <c r="N23" i="31"/>
  <c r="O23" i="31"/>
  <c r="P23" i="31"/>
  <c r="Q23" i="31"/>
  <c r="R23" i="31"/>
  <c r="S23" i="31"/>
  <c r="T23" i="31"/>
  <c r="U23" i="31"/>
  <c r="V23" i="31"/>
  <c r="W23" i="31"/>
  <c r="X23" i="31"/>
  <c r="Y23" i="31"/>
  <c r="Z23" i="31"/>
  <c r="AA23" i="31"/>
  <c r="D24" i="31"/>
  <c r="E24" i="31"/>
  <c r="F24" i="31"/>
  <c r="G24" i="31"/>
  <c r="H24" i="31"/>
  <c r="I24" i="31"/>
  <c r="J24" i="31"/>
  <c r="K24" i="31"/>
  <c r="L24" i="31"/>
  <c r="M24" i="31"/>
  <c r="N24" i="31"/>
  <c r="O24" i="31"/>
  <c r="P24" i="31"/>
  <c r="Q24" i="31"/>
  <c r="R24" i="31"/>
  <c r="S24" i="31"/>
  <c r="T24" i="31"/>
  <c r="U24" i="31"/>
  <c r="V24" i="31"/>
  <c r="W24" i="31"/>
  <c r="X24" i="31"/>
  <c r="Y24" i="31"/>
  <c r="Z24" i="31"/>
  <c r="AA24" i="31"/>
  <c r="D25" i="31"/>
  <c r="E25" i="31"/>
  <c r="F25" i="31"/>
  <c r="G25" i="31"/>
  <c r="H25" i="31"/>
  <c r="I25" i="31"/>
  <c r="J25" i="31"/>
  <c r="K25" i="31"/>
  <c r="L25" i="31"/>
  <c r="M25" i="31"/>
  <c r="N25" i="31"/>
  <c r="O25" i="31"/>
  <c r="P25" i="31"/>
  <c r="Q25" i="31"/>
  <c r="R25" i="31"/>
  <c r="S25" i="31"/>
  <c r="T25" i="31"/>
  <c r="U25" i="31"/>
  <c r="V25" i="31"/>
  <c r="W25" i="31"/>
  <c r="X25" i="31"/>
  <c r="Y25" i="31"/>
  <c r="Z25" i="31"/>
  <c r="AA25" i="31"/>
  <c r="D26" i="31"/>
  <c r="E26" i="31"/>
  <c r="F26" i="31"/>
  <c r="G26" i="31"/>
  <c r="H26" i="31"/>
  <c r="I26" i="31"/>
  <c r="J26" i="31"/>
  <c r="K26" i="31"/>
  <c r="L26" i="31"/>
  <c r="M26" i="31"/>
  <c r="N26" i="31"/>
  <c r="O26" i="31"/>
  <c r="P26" i="31"/>
  <c r="Q26" i="31"/>
  <c r="R26" i="31"/>
  <c r="S26" i="31"/>
  <c r="T26" i="31"/>
  <c r="U26" i="31"/>
  <c r="V26" i="31"/>
  <c r="W26" i="31"/>
  <c r="X26" i="31"/>
  <c r="Y26" i="31"/>
  <c r="Z26" i="31"/>
  <c r="AA26" i="31"/>
  <c r="A35" i="31" l="1"/>
  <c r="B16" i="31" l="1"/>
  <c r="B17" i="31"/>
  <c r="B17" i="6" s="1"/>
  <c r="B15" i="31"/>
  <c r="B15" i="3" s="1"/>
  <c r="B14" i="31"/>
  <c r="B14" i="1" s="1"/>
  <c r="B9" i="31"/>
  <c r="B10" i="31"/>
  <c r="AA11" i="31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X11" i="14"/>
  <c r="Y11" i="14"/>
  <c r="Z11" i="14"/>
  <c r="AA11" i="14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E11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W11" i="18"/>
  <c r="X11" i="18"/>
  <c r="Y11" i="18"/>
  <c r="Z11" i="18"/>
  <c r="AA11" i="18"/>
  <c r="E11" i="19"/>
  <c r="F11" i="19"/>
  <c r="G11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W11" i="19"/>
  <c r="X11" i="19"/>
  <c r="Y11" i="19"/>
  <c r="Z11" i="19"/>
  <c r="AA11" i="19"/>
  <c r="E11" i="20"/>
  <c r="F11" i="20"/>
  <c r="G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W11" i="20"/>
  <c r="X11" i="20"/>
  <c r="Y11" i="20"/>
  <c r="Z11" i="20"/>
  <c r="AA11" i="20"/>
  <c r="E11" i="21"/>
  <c r="F11" i="21"/>
  <c r="G11" i="21"/>
  <c r="H11" i="21"/>
  <c r="I11" i="21"/>
  <c r="J11" i="21"/>
  <c r="K11" i="21"/>
  <c r="L11" i="21"/>
  <c r="M11" i="21"/>
  <c r="N11" i="21"/>
  <c r="O11" i="21"/>
  <c r="P11" i="21"/>
  <c r="Q11" i="21"/>
  <c r="R11" i="21"/>
  <c r="S11" i="21"/>
  <c r="T11" i="21"/>
  <c r="U11" i="21"/>
  <c r="V11" i="21"/>
  <c r="W11" i="21"/>
  <c r="X11" i="21"/>
  <c r="Y11" i="21"/>
  <c r="Z11" i="21"/>
  <c r="AA11" i="21"/>
  <c r="E11" i="22"/>
  <c r="F11" i="22"/>
  <c r="G11" i="22"/>
  <c r="H11" i="22"/>
  <c r="I11" i="22"/>
  <c r="J11" i="22"/>
  <c r="K11" i="22"/>
  <c r="L11" i="22"/>
  <c r="M11" i="22"/>
  <c r="N11" i="22"/>
  <c r="O11" i="22"/>
  <c r="P11" i="22"/>
  <c r="Q11" i="22"/>
  <c r="R11" i="22"/>
  <c r="S11" i="22"/>
  <c r="T11" i="22"/>
  <c r="U11" i="22"/>
  <c r="V11" i="22"/>
  <c r="W11" i="22"/>
  <c r="X11" i="22"/>
  <c r="Y11" i="22"/>
  <c r="Z11" i="22"/>
  <c r="AA11" i="22"/>
  <c r="E11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AA11" i="23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AA11" i="24"/>
  <c r="E11" i="25"/>
  <c r="F11" i="25"/>
  <c r="G11" i="25"/>
  <c r="H11" i="25"/>
  <c r="I11" i="25"/>
  <c r="J11" i="25"/>
  <c r="K11" i="25"/>
  <c r="L11" i="25"/>
  <c r="M11" i="25"/>
  <c r="N11" i="25"/>
  <c r="O11" i="25"/>
  <c r="P11" i="25"/>
  <c r="Q11" i="25"/>
  <c r="R11" i="25"/>
  <c r="S11" i="25"/>
  <c r="T11" i="25"/>
  <c r="U11" i="25"/>
  <c r="V11" i="25"/>
  <c r="W11" i="25"/>
  <c r="X11" i="25"/>
  <c r="Y11" i="25"/>
  <c r="Z11" i="25"/>
  <c r="AA11" i="25"/>
  <c r="E11" i="36"/>
  <c r="F11" i="36"/>
  <c r="G11" i="36"/>
  <c r="H11" i="36"/>
  <c r="I11" i="36"/>
  <c r="J11" i="36"/>
  <c r="K11" i="36"/>
  <c r="L11" i="36"/>
  <c r="M11" i="36"/>
  <c r="N11" i="36"/>
  <c r="O11" i="36"/>
  <c r="P11" i="36"/>
  <c r="Q11" i="36"/>
  <c r="R11" i="36"/>
  <c r="S11" i="36"/>
  <c r="T11" i="36"/>
  <c r="U11" i="36"/>
  <c r="V11" i="36"/>
  <c r="W11" i="36"/>
  <c r="X11" i="36"/>
  <c r="Y11" i="36"/>
  <c r="Z11" i="36"/>
  <c r="AA11" i="36"/>
  <c r="E11" i="26"/>
  <c r="F11" i="26"/>
  <c r="G11" i="26"/>
  <c r="H11" i="26"/>
  <c r="I11" i="26"/>
  <c r="J11" i="26"/>
  <c r="K11" i="26"/>
  <c r="L11" i="26"/>
  <c r="M11" i="26"/>
  <c r="N11" i="26"/>
  <c r="O11" i="26"/>
  <c r="P11" i="26"/>
  <c r="Q11" i="26"/>
  <c r="R11" i="26"/>
  <c r="S11" i="26"/>
  <c r="T11" i="26"/>
  <c r="U11" i="26"/>
  <c r="V11" i="26"/>
  <c r="W11" i="26"/>
  <c r="X11" i="26"/>
  <c r="Y11" i="26"/>
  <c r="Z11" i="26"/>
  <c r="AA11" i="26"/>
  <c r="E11" i="27"/>
  <c r="F11" i="27"/>
  <c r="G11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V11" i="27"/>
  <c r="W11" i="27"/>
  <c r="X11" i="27"/>
  <c r="Y11" i="27"/>
  <c r="Z11" i="27"/>
  <c r="AA11" i="27"/>
  <c r="E11" i="28"/>
  <c r="F11" i="28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V11" i="28"/>
  <c r="W11" i="28"/>
  <c r="X11" i="28"/>
  <c r="Y11" i="28"/>
  <c r="Z11" i="28"/>
  <c r="AA11" i="28"/>
  <c r="E11" i="29"/>
  <c r="F11" i="29"/>
  <c r="G11" i="29"/>
  <c r="H11" i="29"/>
  <c r="I11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Z11" i="29"/>
  <c r="AA11" i="29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I10" i="37"/>
  <c r="AK10" i="37" s="1"/>
  <c r="AI10" i="38"/>
  <c r="AK10" i="38" s="1"/>
  <c r="AI6" i="37"/>
  <c r="AI6" i="38"/>
  <c r="E6" i="31"/>
  <c r="F6" i="31"/>
  <c r="G6" i="31"/>
  <c r="H6" i="31"/>
  <c r="I6" i="31"/>
  <c r="J6" i="31"/>
  <c r="K6" i="31"/>
  <c r="L6" i="31"/>
  <c r="M6" i="31"/>
  <c r="N6" i="31"/>
  <c r="O6" i="31"/>
  <c r="P6" i="31"/>
  <c r="Q6" i="31"/>
  <c r="R6" i="31"/>
  <c r="S6" i="31"/>
  <c r="T6" i="31"/>
  <c r="U6" i="31"/>
  <c r="V6" i="31"/>
  <c r="W6" i="31"/>
  <c r="X6" i="31"/>
  <c r="Y6" i="31"/>
  <c r="Z6" i="31"/>
  <c r="AA6" i="31"/>
  <c r="E6" i="37"/>
  <c r="F6" i="37"/>
  <c r="G6" i="37"/>
  <c r="H6" i="37"/>
  <c r="I6" i="37"/>
  <c r="J6" i="37"/>
  <c r="K6" i="37"/>
  <c r="L6" i="37"/>
  <c r="M6" i="37"/>
  <c r="N6" i="37"/>
  <c r="O6" i="37"/>
  <c r="P6" i="37"/>
  <c r="Q6" i="37"/>
  <c r="R6" i="37"/>
  <c r="S6" i="37"/>
  <c r="T6" i="37"/>
  <c r="U6" i="37"/>
  <c r="V6" i="37"/>
  <c r="W6" i="37"/>
  <c r="X6" i="37"/>
  <c r="Y6" i="37"/>
  <c r="Z6" i="37"/>
  <c r="AA6" i="37"/>
  <c r="E6" i="38"/>
  <c r="F6" i="38"/>
  <c r="G6" i="38"/>
  <c r="H6" i="38"/>
  <c r="I6" i="38"/>
  <c r="J6" i="38"/>
  <c r="K6" i="38"/>
  <c r="L6" i="38"/>
  <c r="M6" i="38"/>
  <c r="N6" i="38"/>
  <c r="O6" i="38"/>
  <c r="P6" i="38"/>
  <c r="Q6" i="38"/>
  <c r="R6" i="38"/>
  <c r="S6" i="38"/>
  <c r="T6" i="38"/>
  <c r="U6" i="38"/>
  <c r="V6" i="38"/>
  <c r="W6" i="38"/>
  <c r="X6" i="38"/>
  <c r="Y6" i="38"/>
  <c r="Z6" i="38"/>
  <c r="AA6" i="38"/>
  <c r="D6" i="31"/>
  <c r="D6" i="37"/>
  <c r="D6" i="38"/>
  <c r="B16" i="2"/>
  <c r="B16" i="3"/>
  <c r="B16" i="1"/>
  <c r="B16" i="4"/>
  <c r="B16" i="5"/>
  <c r="B16" i="6"/>
  <c r="B16" i="7"/>
  <c r="B16" i="8"/>
  <c r="B16" i="10"/>
  <c r="B16" i="9"/>
  <c r="B15" i="13"/>
  <c r="B16" i="13"/>
  <c r="B16" i="11"/>
  <c r="B14" i="12"/>
  <c r="B16" i="12"/>
  <c r="B16" i="14"/>
  <c r="B16" i="15"/>
  <c r="B17" i="15"/>
  <c r="B16" i="16"/>
  <c r="B17" i="16"/>
  <c r="B14" i="17"/>
  <c r="B16" i="17"/>
  <c r="B16" i="18"/>
  <c r="B16" i="19"/>
  <c r="B16" i="20"/>
  <c r="B16" i="21"/>
  <c r="B16" i="22"/>
  <c r="B16" i="23"/>
  <c r="B14" i="24"/>
  <c r="B16" i="24"/>
  <c r="B16" i="25"/>
  <c r="B16" i="36"/>
  <c r="B16" i="26"/>
  <c r="B16" i="27"/>
  <c r="B14" i="28"/>
  <c r="B16" i="28"/>
  <c r="B16" i="29"/>
  <c r="B16" i="30"/>
  <c r="B17" i="30"/>
  <c r="AC6" i="2"/>
  <c r="AC6" i="3"/>
  <c r="AC6" i="1"/>
  <c r="AC6" i="4"/>
  <c r="AC6" i="5"/>
  <c r="AC6" i="6"/>
  <c r="AC6" i="7"/>
  <c r="AC6" i="8"/>
  <c r="AC6" i="10"/>
  <c r="AC6" i="9"/>
  <c r="AC6" i="13"/>
  <c r="AC6" i="11"/>
  <c r="AC6" i="12"/>
  <c r="AC6" i="14"/>
  <c r="AC6" i="15"/>
  <c r="AC6" i="16"/>
  <c r="AC6" i="17"/>
  <c r="AC6" i="18"/>
  <c r="AC6" i="19"/>
  <c r="AC6" i="20"/>
  <c r="AC6" i="21"/>
  <c r="AC6" i="22"/>
  <c r="AC6" i="23"/>
  <c r="AC6" i="24"/>
  <c r="AC6" i="25"/>
  <c r="AC6" i="36"/>
  <c r="AC6" i="26"/>
  <c r="AC6" i="27"/>
  <c r="AC6" i="28"/>
  <c r="AC6" i="29"/>
  <c r="AC6" i="30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J6" i="37"/>
  <c r="AH6" i="37"/>
  <c r="AG6" i="37"/>
  <c r="AF6" i="37"/>
  <c r="AE6" i="37"/>
  <c r="AD6" i="37"/>
  <c r="AC6" i="37"/>
  <c r="AB6" i="37"/>
  <c r="BB6" i="37" s="1"/>
  <c r="BA6" i="38"/>
  <c r="AZ6" i="38"/>
  <c r="AY6" i="38"/>
  <c r="AX6" i="38"/>
  <c r="AW6" i="38"/>
  <c r="AV6" i="38"/>
  <c r="AU6" i="38"/>
  <c r="AT6" i="38"/>
  <c r="AS6" i="38"/>
  <c r="AR6" i="38"/>
  <c r="AQ6" i="38"/>
  <c r="AP6" i="38"/>
  <c r="AO6" i="38"/>
  <c r="AN6" i="38"/>
  <c r="AM6" i="38"/>
  <c r="AL6" i="38"/>
  <c r="AJ6" i="38"/>
  <c r="AH6" i="38"/>
  <c r="AG6" i="38"/>
  <c r="AF6" i="38"/>
  <c r="AE6" i="38"/>
  <c r="AD6" i="38"/>
  <c r="AC6" i="38"/>
  <c r="AB6" i="38"/>
  <c r="B17" i="29" l="1"/>
  <c r="B17" i="17"/>
  <c r="B14" i="21"/>
  <c r="B14" i="8"/>
  <c r="B14" i="27"/>
  <c r="B14" i="25"/>
  <c r="B15" i="23"/>
  <c r="B14" i="11"/>
  <c r="B14" i="5"/>
  <c r="AK6" i="37"/>
  <c r="B14" i="20"/>
  <c r="B14" i="16"/>
  <c r="B14" i="10"/>
  <c r="B14" i="4"/>
  <c r="B14" i="2"/>
  <c r="B15" i="30"/>
  <c r="B15" i="26"/>
  <c r="B15" i="15"/>
  <c r="B15" i="1"/>
  <c r="AK6" i="38"/>
  <c r="B15" i="19"/>
  <c r="B15" i="7"/>
  <c r="P11" i="31"/>
  <c r="K11" i="31"/>
  <c r="W11" i="31"/>
  <c r="S11" i="31"/>
  <c r="O11" i="31"/>
  <c r="G11" i="31"/>
  <c r="X11" i="31"/>
  <c r="H11" i="31"/>
  <c r="L11" i="31"/>
  <c r="T11" i="31"/>
  <c r="Z11" i="31"/>
  <c r="V11" i="31"/>
  <c r="R11" i="31"/>
  <c r="N11" i="31"/>
  <c r="J11" i="31"/>
  <c r="F11" i="31"/>
  <c r="Y11" i="31"/>
  <c r="U11" i="31"/>
  <c r="Q11" i="31"/>
  <c r="M11" i="31"/>
  <c r="I11" i="31"/>
  <c r="E11" i="31"/>
  <c r="B17" i="28"/>
  <c r="B17" i="27"/>
  <c r="B17" i="26"/>
  <c r="B17" i="36"/>
  <c r="B17" i="12"/>
  <c r="B17" i="11"/>
  <c r="B17" i="13"/>
  <c r="B17" i="9"/>
  <c r="B17" i="21"/>
  <c r="B17" i="20"/>
  <c r="B17" i="19"/>
  <c r="B17" i="18"/>
  <c r="B17" i="5"/>
  <c r="B17" i="4"/>
  <c r="B17" i="1"/>
  <c r="B17" i="3"/>
  <c r="B17" i="14"/>
  <c r="B17" i="2"/>
  <c r="B17" i="25"/>
  <c r="B17" i="24"/>
  <c r="B17" i="23"/>
  <c r="B17" i="22"/>
  <c r="B17" i="10"/>
  <c r="B17" i="8"/>
  <c r="B17" i="7"/>
  <c r="B15" i="27"/>
  <c r="B15" i="24"/>
  <c r="B15" i="20"/>
  <c r="B15" i="16"/>
  <c r="B15" i="11"/>
  <c r="B15" i="8"/>
  <c r="B15" i="4"/>
  <c r="B14" i="29"/>
  <c r="B15" i="28"/>
  <c r="B14" i="36"/>
  <c r="B15" i="25"/>
  <c r="B14" i="22"/>
  <c r="B15" i="21"/>
  <c r="B14" i="18"/>
  <c r="B15" i="17"/>
  <c r="B14" i="14"/>
  <c r="B15" i="12"/>
  <c r="B14" i="9"/>
  <c r="B15" i="10"/>
  <c r="B14" i="6"/>
  <c r="B15" i="5"/>
  <c r="B14" i="3"/>
  <c r="B15" i="2"/>
  <c r="B14" i="30"/>
  <c r="B15" i="29"/>
  <c r="B14" i="26"/>
  <c r="B15" i="36"/>
  <c r="B14" i="23"/>
  <c r="B15" i="22"/>
  <c r="B14" i="19"/>
  <c r="B15" i="18"/>
  <c r="B14" i="15"/>
  <c r="B15" i="14"/>
  <c r="B14" i="13"/>
  <c r="B15" i="9"/>
  <c r="B14" i="7"/>
  <c r="B15" i="6"/>
  <c r="BB6" i="38"/>
  <c r="AC35" i="31"/>
  <c r="AF35" i="31"/>
  <c r="AG35" i="31"/>
  <c r="AH35" i="31"/>
  <c r="A37" i="31"/>
  <c r="AC37" i="31"/>
  <c r="AF37" i="31"/>
  <c r="AG37" i="31"/>
  <c r="AH37" i="31"/>
  <c r="A39" i="31"/>
  <c r="AC39" i="31"/>
  <c r="AF39" i="31"/>
  <c r="AG39" i="31"/>
  <c r="AH39" i="31"/>
  <c r="A41" i="31"/>
  <c r="AC41" i="31"/>
  <c r="AF41" i="31"/>
  <c r="AG41" i="31"/>
  <c r="AH41" i="31"/>
  <c r="A43" i="31"/>
  <c r="AC43" i="31"/>
  <c r="AF43" i="31"/>
  <c r="AG43" i="31"/>
  <c r="AH43" i="31"/>
  <c r="A45" i="31"/>
  <c r="AC45" i="31"/>
  <c r="AF45" i="31"/>
  <c r="AG45" i="31"/>
  <c r="AH45" i="31"/>
  <c r="A47" i="31"/>
  <c r="AC47" i="31"/>
  <c r="AF47" i="31"/>
  <c r="AG47" i="31"/>
  <c r="AH47" i="31"/>
  <c r="A49" i="31"/>
  <c r="AC49" i="31"/>
  <c r="AF49" i="31"/>
  <c r="AG49" i="31"/>
  <c r="AH49" i="31"/>
  <c r="A51" i="31"/>
  <c r="AC51" i="31"/>
  <c r="AF51" i="31"/>
  <c r="AG51" i="31"/>
  <c r="AH51" i="31"/>
  <c r="A53" i="31"/>
  <c r="AC53" i="31"/>
  <c r="AF53" i="31"/>
  <c r="AG53" i="31"/>
  <c r="AH53" i="31"/>
  <c r="D55" i="31"/>
  <c r="L55" i="31"/>
  <c r="AB55" i="31"/>
  <c r="I18" i="2"/>
  <c r="I18" i="3"/>
  <c r="I18" i="1"/>
  <c r="I18" i="4"/>
  <c r="I18" i="5"/>
  <c r="I18" i="6"/>
  <c r="I18" i="7"/>
  <c r="I18" i="8"/>
  <c r="I18" i="10"/>
  <c r="I18" i="13"/>
  <c r="I18" i="11"/>
  <c r="I18" i="12"/>
  <c r="I18" i="14"/>
  <c r="I18" i="15"/>
  <c r="I18" i="16"/>
  <c r="I18" i="17"/>
  <c r="I18" i="18"/>
  <c r="I18" i="19"/>
  <c r="I18" i="20"/>
  <c r="I18" i="21"/>
  <c r="I18" i="22"/>
  <c r="I18" i="23"/>
  <c r="I18" i="24"/>
  <c r="I18" i="25"/>
  <c r="I18" i="36"/>
  <c r="I18" i="26"/>
  <c r="I18" i="27"/>
  <c r="I18" i="28"/>
  <c r="I18" i="29"/>
  <c r="I18" i="30"/>
  <c r="I18" i="9"/>
  <c r="L18" i="2"/>
  <c r="M18" i="2"/>
  <c r="N18" i="2"/>
  <c r="O18" i="2"/>
  <c r="P18" i="2"/>
  <c r="Q18" i="2"/>
  <c r="R18" i="2"/>
  <c r="S18" i="2"/>
  <c r="T18" i="2"/>
  <c r="U18" i="2"/>
  <c r="V18" i="2"/>
  <c r="V20" i="2" s="1"/>
  <c r="V28" i="2" s="1"/>
  <c r="W18" i="2"/>
  <c r="W20" i="2" s="1"/>
  <c r="X18" i="2"/>
  <c r="X20" i="2" s="1"/>
  <c r="Y18" i="2"/>
  <c r="Y20" i="2" s="1"/>
  <c r="Z18" i="2"/>
  <c r="AA18" i="2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L18" i="1"/>
  <c r="M18" i="1"/>
  <c r="N18" i="1"/>
  <c r="O18" i="1"/>
  <c r="P18" i="1"/>
  <c r="Q18" i="1"/>
  <c r="R18" i="1"/>
  <c r="S18" i="1"/>
  <c r="T18" i="1"/>
  <c r="U18" i="1"/>
  <c r="V18" i="1"/>
  <c r="W18" i="1"/>
  <c r="W20" i="1" s="1"/>
  <c r="X18" i="1"/>
  <c r="Y18" i="1"/>
  <c r="Z18" i="1"/>
  <c r="AA18" i="1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L18" i="5"/>
  <c r="M18" i="5"/>
  <c r="N18" i="5"/>
  <c r="O18" i="5"/>
  <c r="P18" i="5"/>
  <c r="Q18" i="5"/>
  <c r="R18" i="5"/>
  <c r="S18" i="5"/>
  <c r="T18" i="5"/>
  <c r="U18" i="5"/>
  <c r="V18" i="5"/>
  <c r="V20" i="5" s="1"/>
  <c r="V28" i="5" s="1"/>
  <c r="W18" i="5"/>
  <c r="W20" i="5" s="1"/>
  <c r="X18" i="5"/>
  <c r="Y18" i="5"/>
  <c r="Z18" i="5"/>
  <c r="AA18" i="5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L18" i="7"/>
  <c r="M18" i="7"/>
  <c r="N18" i="7"/>
  <c r="O18" i="7"/>
  <c r="P18" i="7"/>
  <c r="Q18" i="7"/>
  <c r="R18" i="7"/>
  <c r="S18" i="7"/>
  <c r="T18" i="7"/>
  <c r="U18" i="7"/>
  <c r="V18" i="7"/>
  <c r="W18" i="7"/>
  <c r="W20" i="7" s="1"/>
  <c r="X18" i="7"/>
  <c r="Y18" i="7"/>
  <c r="Z18" i="7"/>
  <c r="AA18" i="7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L18" i="10"/>
  <c r="M18" i="10"/>
  <c r="N18" i="10"/>
  <c r="O18" i="10"/>
  <c r="P18" i="10"/>
  <c r="Q18" i="10"/>
  <c r="R18" i="10"/>
  <c r="S18" i="10"/>
  <c r="T18" i="10"/>
  <c r="U18" i="10"/>
  <c r="V18" i="10"/>
  <c r="V20" i="10" s="1"/>
  <c r="V28" i="10" s="1"/>
  <c r="W18" i="10"/>
  <c r="W20" i="10" s="1"/>
  <c r="X18" i="10"/>
  <c r="Y18" i="10"/>
  <c r="Z18" i="10"/>
  <c r="AA18" i="10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L18" i="13"/>
  <c r="M18" i="13"/>
  <c r="N18" i="13"/>
  <c r="O18" i="13"/>
  <c r="P18" i="13"/>
  <c r="Q18" i="13"/>
  <c r="R18" i="13"/>
  <c r="S18" i="13"/>
  <c r="T18" i="13"/>
  <c r="U18" i="13"/>
  <c r="V18" i="13"/>
  <c r="W18" i="13"/>
  <c r="W20" i="13" s="1"/>
  <c r="X18" i="13"/>
  <c r="Y18" i="13"/>
  <c r="Z18" i="13"/>
  <c r="AA18" i="13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L18" i="12"/>
  <c r="M18" i="12"/>
  <c r="N18" i="12"/>
  <c r="O18" i="12"/>
  <c r="P18" i="12"/>
  <c r="Q18" i="12"/>
  <c r="R18" i="12"/>
  <c r="S18" i="12"/>
  <c r="T18" i="12"/>
  <c r="U18" i="12"/>
  <c r="V18" i="12"/>
  <c r="V20" i="12" s="1"/>
  <c r="V28" i="12" s="1"/>
  <c r="W18" i="12"/>
  <c r="W20" i="12" s="1"/>
  <c r="X18" i="12"/>
  <c r="Y18" i="12"/>
  <c r="Z18" i="12"/>
  <c r="AA18" i="12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L18" i="17"/>
  <c r="M18" i="17"/>
  <c r="N18" i="17"/>
  <c r="O18" i="17"/>
  <c r="P18" i="17"/>
  <c r="Q18" i="17"/>
  <c r="R18" i="17"/>
  <c r="S18" i="17"/>
  <c r="T18" i="17"/>
  <c r="U18" i="17"/>
  <c r="V18" i="17"/>
  <c r="V20" i="17" s="1"/>
  <c r="V28" i="17" s="1"/>
  <c r="W18" i="17"/>
  <c r="W20" i="17" s="1"/>
  <c r="X18" i="17"/>
  <c r="Y18" i="17"/>
  <c r="Z18" i="17"/>
  <c r="AA18" i="17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Z18" i="18"/>
  <c r="AA18" i="18"/>
  <c r="L18" i="19"/>
  <c r="M18" i="19"/>
  <c r="N18" i="19"/>
  <c r="O18" i="19"/>
  <c r="P18" i="19"/>
  <c r="Q18" i="19"/>
  <c r="R18" i="19"/>
  <c r="S18" i="19"/>
  <c r="T18" i="19"/>
  <c r="U18" i="19"/>
  <c r="V18" i="19"/>
  <c r="W18" i="19"/>
  <c r="W20" i="19" s="1"/>
  <c r="X18" i="19"/>
  <c r="Y18" i="19"/>
  <c r="Z18" i="19"/>
  <c r="AA18" i="19"/>
  <c r="L18" i="20"/>
  <c r="M18" i="20"/>
  <c r="N18" i="20"/>
  <c r="O18" i="20"/>
  <c r="P18" i="20"/>
  <c r="Q18" i="20"/>
  <c r="R18" i="20"/>
  <c r="S18" i="20"/>
  <c r="T18" i="20"/>
  <c r="U18" i="20"/>
  <c r="V18" i="20"/>
  <c r="W18" i="20"/>
  <c r="X18" i="20"/>
  <c r="Y18" i="20"/>
  <c r="Z18" i="20"/>
  <c r="AA18" i="20"/>
  <c r="L18" i="21"/>
  <c r="M18" i="21"/>
  <c r="N18" i="21"/>
  <c r="O18" i="21"/>
  <c r="P18" i="21"/>
  <c r="Q18" i="21"/>
  <c r="R18" i="21"/>
  <c r="S18" i="21"/>
  <c r="T18" i="21"/>
  <c r="U18" i="21"/>
  <c r="V18" i="21"/>
  <c r="V20" i="21" s="1"/>
  <c r="V28" i="21" s="1"/>
  <c r="W18" i="21"/>
  <c r="W20" i="21" s="1"/>
  <c r="X18" i="21"/>
  <c r="Y18" i="21"/>
  <c r="Z18" i="21"/>
  <c r="AA18" i="21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L18" i="23"/>
  <c r="M18" i="23"/>
  <c r="N18" i="23"/>
  <c r="O18" i="23"/>
  <c r="P18" i="23"/>
  <c r="Q18" i="23"/>
  <c r="R18" i="23"/>
  <c r="S18" i="23"/>
  <c r="T18" i="23"/>
  <c r="U18" i="23"/>
  <c r="V18" i="23"/>
  <c r="W18" i="23"/>
  <c r="W20" i="23" s="1"/>
  <c r="X18" i="23"/>
  <c r="Y18" i="23"/>
  <c r="Z18" i="23"/>
  <c r="AA18" i="23"/>
  <c r="L18" i="24"/>
  <c r="M18" i="24"/>
  <c r="N18" i="24"/>
  <c r="O18" i="24"/>
  <c r="P18" i="24"/>
  <c r="Q18" i="24"/>
  <c r="R18" i="24"/>
  <c r="S18" i="24"/>
  <c r="T18" i="24"/>
  <c r="U18" i="24"/>
  <c r="V18" i="24"/>
  <c r="W18" i="24"/>
  <c r="X18" i="24"/>
  <c r="Y18" i="24"/>
  <c r="Z18" i="24"/>
  <c r="AA18" i="24"/>
  <c r="L18" i="25"/>
  <c r="M18" i="25"/>
  <c r="N18" i="25"/>
  <c r="O18" i="25"/>
  <c r="P18" i="25"/>
  <c r="Q18" i="25"/>
  <c r="R18" i="25"/>
  <c r="S18" i="25"/>
  <c r="T18" i="25"/>
  <c r="U18" i="25"/>
  <c r="V18" i="25"/>
  <c r="V20" i="25" s="1"/>
  <c r="V28" i="25" s="1"/>
  <c r="W18" i="25"/>
  <c r="W20" i="25" s="1"/>
  <c r="X18" i="25"/>
  <c r="X20" i="25" s="1"/>
  <c r="Y18" i="25"/>
  <c r="Y20" i="25" s="1"/>
  <c r="Y28" i="25" s="1"/>
  <c r="Z18" i="25"/>
  <c r="AA18" i="25"/>
  <c r="L18" i="36"/>
  <c r="M18" i="36"/>
  <c r="N18" i="36"/>
  <c r="O18" i="36"/>
  <c r="P18" i="36"/>
  <c r="Q18" i="36"/>
  <c r="R18" i="36"/>
  <c r="S18" i="36"/>
  <c r="T18" i="36"/>
  <c r="U18" i="36"/>
  <c r="V18" i="36"/>
  <c r="W18" i="36"/>
  <c r="X18" i="36"/>
  <c r="Y18" i="36"/>
  <c r="Z18" i="36"/>
  <c r="AA18" i="36"/>
  <c r="L18" i="26"/>
  <c r="M18" i="26"/>
  <c r="N18" i="26"/>
  <c r="O18" i="26"/>
  <c r="P18" i="26"/>
  <c r="Q18" i="26"/>
  <c r="R18" i="26"/>
  <c r="S18" i="26"/>
  <c r="T18" i="26"/>
  <c r="U18" i="26"/>
  <c r="V18" i="26"/>
  <c r="V20" i="26" s="1"/>
  <c r="V28" i="26" s="1"/>
  <c r="W18" i="26"/>
  <c r="W20" i="26" s="1"/>
  <c r="X18" i="26"/>
  <c r="X20" i="26" s="1"/>
  <c r="Y18" i="26"/>
  <c r="Y20" i="26" s="1"/>
  <c r="Y28" i="26" s="1"/>
  <c r="Z18" i="26"/>
  <c r="AA18" i="26"/>
  <c r="L18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L18" i="28"/>
  <c r="M18" i="28"/>
  <c r="N18" i="28"/>
  <c r="O18" i="28"/>
  <c r="P18" i="28"/>
  <c r="Q18" i="28"/>
  <c r="R18" i="28"/>
  <c r="S18" i="28"/>
  <c r="T18" i="28"/>
  <c r="U18" i="28"/>
  <c r="V18" i="28"/>
  <c r="V20" i="28" s="1"/>
  <c r="V28" i="28" s="1"/>
  <c r="W18" i="28"/>
  <c r="W20" i="28" s="1"/>
  <c r="X18" i="28"/>
  <c r="X20" i="28" s="1"/>
  <c r="Y18" i="28"/>
  <c r="Y20" i="28" s="1"/>
  <c r="Y28" i="28" s="1"/>
  <c r="Z18" i="28"/>
  <c r="AA18" i="28"/>
  <c r="L18" i="29"/>
  <c r="M18" i="29"/>
  <c r="N18" i="29"/>
  <c r="O18" i="29"/>
  <c r="P18" i="29"/>
  <c r="Q18" i="29"/>
  <c r="R18" i="29"/>
  <c r="S18" i="29"/>
  <c r="T18" i="29"/>
  <c r="U18" i="29"/>
  <c r="V18" i="29"/>
  <c r="W18" i="29"/>
  <c r="X18" i="29"/>
  <c r="Y18" i="29"/>
  <c r="Z18" i="29"/>
  <c r="AA18" i="29"/>
  <c r="L18" i="30"/>
  <c r="M18" i="30"/>
  <c r="N18" i="30"/>
  <c r="O18" i="30"/>
  <c r="P18" i="30"/>
  <c r="Q18" i="30"/>
  <c r="R18" i="30"/>
  <c r="S18" i="30"/>
  <c r="T18" i="30"/>
  <c r="U18" i="30"/>
  <c r="V18" i="30"/>
  <c r="V20" i="30" s="1"/>
  <c r="V28" i="30" s="1"/>
  <c r="W18" i="30"/>
  <c r="W20" i="30" s="1"/>
  <c r="X18" i="30"/>
  <c r="Y18" i="30"/>
  <c r="Y20" i="30" s="1"/>
  <c r="Y28" i="30" s="1"/>
  <c r="Z18" i="30"/>
  <c r="AA18" i="30"/>
  <c r="V20" i="1"/>
  <c r="V28" i="1" s="1"/>
  <c r="V20" i="7"/>
  <c r="V28" i="7" s="1"/>
  <c r="V20" i="13"/>
  <c r="V28" i="13" s="1"/>
  <c r="V20" i="15"/>
  <c r="V28" i="15" s="1"/>
  <c r="W20" i="15"/>
  <c r="V20" i="19"/>
  <c r="V28" i="19" s="1"/>
  <c r="V20" i="23"/>
  <c r="V28" i="23" s="1"/>
  <c r="W28" i="25" l="1"/>
  <c r="W28" i="5"/>
  <c r="W28" i="28"/>
  <c r="W28" i="21"/>
  <c r="W28" i="17"/>
  <c r="W28" i="12"/>
  <c r="W28" i="10"/>
  <c r="W28" i="2"/>
  <c r="W28" i="30"/>
  <c r="W28" i="26"/>
  <c r="W28" i="23"/>
  <c r="W28" i="19"/>
  <c r="W28" i="15"/>
  <c r="W28" i="13"/>
  <c r="W28" i="7"/>
  <c r="W28" i="1"/>
  <c r="AF55" i="31"/>
  <c r="X20" i="29"/>
  <c r="X28" i="29" s="1"/>
  <c r="X20" i="27"/>
  <c r="X28" i="27" s="1"/>
  <c r="X20" i="36"/>
  <c r="X28" i="36" s="1"/>
  <c r="X20" i="3"/>
  <c r="AD43" i="31"/>
  <c r="Q18" i="31"/>
  <c r="L18" i="31"/>
  <c r="U18" i="31"/>
  <c r="AI49" i="31"/>
  <c r="N20" i="36"/>
  <c r="N28" i="36" s="1"/>
  <c r="W20" i="29"/>
  <c r="W20" i="27"/>
  <c r="W20" i="36"/>
  <c r="W20" i="24"/>
  <c r="W20" i="22"/>
  <c r="W20" i="20"/>
  <c r="W20" i="18"/>
  <c r="W20" i="16"/>
  <c r="W20" i="14"/>
  <c r="W20" i="11"/>
  <c r="W20" i="9"/>
  <c r="W20" i="8"/>
  <c r="W20" i="6"/>
  <c r="W20" i="4"/>
  <c r="W20" i="3"/>
  <c r="N20" i="26"/>
  <c r="N28" i="26" s="1"/>
  <c r="AG55" i="31"/>
  <c r="AD49" i="31"/>
  <c r="AI47" i="31"/>
  <c r="N20" i="27"/>
  <c r="N28" i="27" s="1"/>
  <c r="AD53" i="31"/>
  <c r="AI51" i="31"/>
  <c r="AI45" i="31"/>
  <c r="AI41" i="31"/>
  <c r="AI37" i="31"/>
  <c r="V20" i="29"/>
  <c r="V28" i="29" s="1"/>
  <c r="V20" i="27"/>
  <c r="V28" i="27" s="1"/>
  <c r="V20" i="36"/>
  <c r="V28" i="36" s="1"/>
  <c r="V20" i="24"/>
  <c r="V28" i="24" s="1"/>
  <c r="V20" i="22"/>
  <c r="V28" i="22" s="1"/>
  <c r="V20" i="20"/>
  <c r="V28" i="20" s="1"/>
  <c r="V20" i="18"/>
  <c r="V28" i="18" s="1"/>
  <c r="V20" i="16"/>
  <c r="V28" i="16" s="1"/>
  <c r="V20" i="14"/>
  <c r="V28" i="14" s="1"/>
  <c r="V20" i="11"/>
  <c r="V28" i="11" s="1"/>
  <c r="V20" i="9"/>
  <c r="V28" i="9" s="1"/>
  <c r="V20" i="8"/>
  <c r="V28" i="8" s="1"/>
  <c r="V20" i="6"/>
  <c r="V28" i="6" s="1"/>
  <c r="V20" i="4"/>
  <c r="V28" i="4" s="1"/>
  <c r="V20" i="3"/>
  <c r="V28" i="3" s="1"/>
  <c r="AI53" i="31"/>
  <c r="AA18" i="31"/>
  <c r="S18" i="31"/>
  <c r="W18" i="31"/>
  <c r="V18" i="31"/>
  <c r="K18" i="31"/>
  <c r="R18" i="31"/>
  <c r="N20" i="25"/>
  <c r="N28" i="25" s="1"/>
  <c r="N20" i="24"/>
  <c r="N28" i="24" s="1"/>
  <c r="N20" i="30"/>
  <c r="N28" i="30" s="1"/>
  <c r="N20" i="29"/>
  <c r="N28" i="29" s="1"/>
  <c r="N20" i="28"/>
  <c r="N28" i="28" s="1"/>
  <c r="N20" i="16"/>
  <c r="N28" i="16" s="1"/>
  <c r="N20" i="15"/>
  <c r="N28" i="15" s="1"/>
  <c r="N20" i="14"/>
  <c r="N28" i="14" s="1"/>
  <c r="N20" i="12"/>
  <c r="N28" i="12" s="1"/>
  <c r="N20" i="11"/>
  <c r="N28" i="11" s="1"/>
  <c r="N20" i="13"/>
  <c r="N28" i="13" s="1"/>
  <c r="N20" i="9"/>
  <c r="N28" i="9" s="1"/>
  <c r="N20" i="10"/>
  <c r="N28" i="10" s="1"/>
  <c r="N20" i="8"/>
  <c r="N28" i="8" s="1"/>
  <c r="N20" i="7"/>
  <c r="N28" i="7" s="1"/>
  <c r="N20" i="6"/>
  <c r="N28" i="6" s="1"/>
  <c r="N20" i="5"/>
  <c r="N28" i="5" s="1"/>
  <c r="N20" i="4"/>
  <c r="N28" i="4" s="1"/>
  <c r="N20" i="1"/>
  <c r="N28" i="1" s="1"/>
  <c r="N20" i="3"/>
  <c r="N28" i="3" s="1"/>
  <c r="N20" i="2"/>
  <c r="N28" i="2" s="1"/>
  <c r="T18" i="31"/>
  <c r="N20" i="23"/>
  <c r="N28" i="23" s="1"/>
  <c r="N20" i="22"/>
  <c r="N28" i="22" s="1"/>
  <c r="N20" i="21"/>
  <c r="N28" i="21" s="1"/>
  <c r="N20" i="20"/>
  <c r="N28" i="20" s="1"/>
  <c r="N20" i="19"/>
  <c r="N28" i="19" s="1"/>
  <c r="N20" i="18"/>
  <c r="N28" i="18" s="1"/>
  <c r="N20" i="17"/>
  <c r="N28" i="17" s="1"/>
  <c r="AH55" i="31"/>
  <c r="AC55" i="31"/>
  <c r="AD51" i="31"/>
  <c r="AD47" i="31"/>
  <c r="AD41" i="31"/>
  <c r="AD37" i="31"/>
  <c r="I20" i="26"/>
  <c r="I28" i="26" s="1"/>
  <c r="I20" i="23"/>
  <c r="I28" i="23" s="1"/>
  <c r="I20" i="21"/>
  <c r="I28" i="21" s="1"/>
  <c r="I20" i="20"/>
  <c r="I28" i="20" s="1"/>
  <c r="I20" i="19"/>
  <c r="I28" i="19" s="1"/>
  <c r="F18" i="31"/>
  <c r="N18" i="31"/>
  <c r="D11" i="31"/>
  <c r="P18" i="31"/>
  <c r="D18" i="31"/>
  <c r="M18" i="31"/>
  <c r="Z18" i="31"/>
  <c r="G18" i="31"/>
  <c r="H18" i="31"/>
  <c r="I20" i="13"/>
  <c r="I28" i="13" s="1"/>
  <c r="I20" i="6"/>
  <c r="I28" i="6" s="1"/>
  <c r="I20" i="4"/>
  <c r="I28" i="4" s="1"/>
  <c r="I20" i="1"/>
  <c r="I28" i="1" s="1"/>
  <c r="I20" i="3"/>
  <c r="I28" i="3" s="1"/>
  <c r="I20" i="2"/>
  <c r="I29" i="2" s="1"/>
  <c r="I6" i="3" s="1"/>
  <c r="I20" i="30"/>
  <c r="I28" i="30" s="1"/>
  <c r="I20" i="28"/>
  <c r="I28" i="28" s="1"/>
  <c r="I20" i="27"/>
  <c r="I28" i="27" s="1"/>
  <c r="I20" i="15"/>
  <c r="I28" i="15" s="1"/>
  <c r="I20" i="12"/>
  <c r="I28" i="12" s="1"/>
  <c r="I20" i="11"/>
  <c r="I28" i="11" s="1"/>
  <c r="I20" i="9"/>
  <c r="I28" i="9" s="1"/>
  <c r="I20" i="25"/>
  <c r="I28" i="25" s="1"/>
  <c r="I20" i="24"/>
  <c r="I28" i="24" s="1"/>
  <c r="I20" i="17"/>
  <c r="I28" i="17" s="1"/>
  <c r="I20" i="16"/>
  <c r="I28" i="16" s="1"/>
  <c r="I20" i="8"/>
  <c r="I28" i="8" s="1"/>
  <c r="I20" i="7"/>
  <c r="I28" i="7" s="1"/>
  <c r="AD45" i="31"/>
  <c r="AI43" i="31"/>
  <c r="AD39" i="31"/>
  <c r="AD35" i="31"/>
  <c r="X18" i="31"/>
  <c r="AI35" i="31"/>
  <c r="J18" i="31"/>
  <c r="O18" i="31"/>
  <c r="I20" i="29"/>
  <c r="I28" i="29" s="1"/>
  <c r="I20" i="36"/>
  <c r="I28" i="36" s="1"/>
  <c r="I20" i="22"/>
  <c r="I28" i="22" s="1"/>
  <c r="I20" i="18"/>
  <c r="I28" i="18" s="1"/>
  <c r="I20" i="14"/>
  <c r="I28" i="14" s="1"/>
  <c r="I20" i="10"/>
  <c r="I28" i="10" s="1"/>
  <c r="I20" i="5"/>
  <c r="I28" i="5" s="1"/>
  <c r="AI39" i="31"/>
  <c r="Y18" i="31"/>
  <c r="I18" i="31"/>
  <c r="E18" i="31"/>
  <c r="M20" i="30"/>
  <c r="M28" i="30" s="1"/>
  <c r="M20" i="29"/>
  <c r="M28" i="29" s="1"/>
  <c r="M20" i="28"/>
  <c r="M28" i="28" s="1"/>
  <c r="M20" i="27"/>
  <c r="M28" i="27" s="1"/>
  <c r="M20" i="26"/>
  <c r="M28" i="26" s="1"/>
  <c r="M20" i="36"/>
  <c r="M28" i="36" s="1"/>
  <c r="M20" i="25"/>
  <c r="M28" i="25" s="1"/>
  <c r="M20" i="24"/>
  <c r="M28" i="24" s="1"/>
  <c r="M20" i="23"/>
  <c r="M28" i="23" s="1"/>
  <c r="M20" i="22"/>
  <c r="M28" i="22" s="1"/>
  <c r="M20" i="21"/>
  <c r="M28" i="21" s="1"/>
  <c r="M20" i="20"/>
  <c r="M28" i="20" s="1"/>
  <c r="M20" i="19"/>
  <c r="M28" i="19" s="1"/>
  <c r="M20" i="18"/>
  <c r="M28" i="18" s="1"/>
  <c r="M20" i="17"/>
  <c r="M28" i="17" s="1"/>
  <c r="M20" i="16"/>
  <c r="M28" i="16" s="1"/>
  <c r="M20" i="15"/>
  <c r="M28" i="15" s="1"/>
  <c r="M20" i="14"/>
  <c r="M28" i="14" s="1"/>
  <c r="M20" i="12"/>
  <c r="M28" i="12" s="1"/>
  <c r="M20" i="11"/>
  <c r="M28" i="11" s="1"/>
  <c r="M20" i="13"/>
  <c r="M28" i="13" s="1"/>
  <c r="M20" i="9"/>
  <c r="M28" i="9" s="1"/>
  <c r="M20" i="10"/>
  <c r="M28" i="10" s="1"/>
  <c r="M20" i="8"/>
  <c r="M28" i="8" s="1"/>
  <c r="M20" i="7"/>
  <c r="M28" i="7" s="1"/>
  <c r="M20" i="6"/>
  <c r="M28" i="6" s="1"/>
  <c r="M20" i="5"/>
  <c r="M28" i="5" s="1"/>
  <c r="M20" i="4"/>
  <c r="M28" i="4" s="1"/>
  <c r="M20" i="1"/>
  <c r="M28" i="1" s="1"/>
  <c r="M20" i="3"/>
  <c r="M28" i="3" s="1"/>
  <c r="M20" i="2"/>
  <c r="M28" i="2" s="1"/>
  <c r="Y20" i="23"/>
  <c r="Y28" i="23" s="1"/>
  <c r="Y20" i="22"/>
  <c r="Y28" i="22" s="1"/>
  <c r="Y20" i="21"/>
  <c r="Y28" i="21" s="1"/>
  <c r="Y20" i="20"/>
  <c r="Y28" i="20" s="1"/>
  <c r="Y20" i="19"/>
  <c r="Y28" i="19" s="1"/>
  <c r="Y20" i="18"/>
  <c r="Y28" i="18" s="1"/>
  <c r="Y20" i="17"/>
  <c r="Y28" i="17" s="1"/>
  <c r="Y20" i="16"/>
  <c r="Y28" i="16" s="1"/>
  <c r="Y20" i="15"/>
  <c r="Y28" i="15" s="1"/>
  <c r="Y20" i="14"/>
  <c r="Y28" i="14" s="1"/>
  <c r="Y20" i="12"/>
  <c r="Y28" i="12" s="1"/>
  <c r="Y20" i="11"/>
  <c r="Y28" i="11" s="1"/>
  <c r="Y20" i="13"/>
  <c r="Y28" i="13" s="1"/>
  <c r="Y20" i="9"/>
  <c r="Y28" i="9" s="1"/>
  <c r="Y20" i="10"/>
  <c r="Y28" i="10" s="1"/>
  <c r="Y20" i="8"/>
  <c r="Y28" i="8" s="1"/>
  <c r="Y20" i="7"/>
  <c r="Y28" i="7" s="1"/>
  <c r="Y20" i="6"/>
  <c r="Y28" i="6" s="1"/>
  <c r="Y20" i="5"/>
  <c r="Y28" i="5" s="1"/>
  <c r="Y20" i="4"/>
  <c r="Y28" i="4" s="1"/>
  <c r="Y20" i="1"/>
  <c r="Y28" i="1" s="1"/>
  <c r="Y20" i="36"/>
  <c r="Y28" i="36" s="1"/>
  <c r="Y20" i="24"/>
  <c r="Y28" i="24" s="1"/>
  <c r="X20" i="24"/>
  <c r="X28" i="24" s="1"/>
  <c r="X20" i="23"/>
  <c r="X28" i="23" s="1"/>
  <c r="X20" i="22"/>
  <c r="X28" i="22" s="1"/>
  <c r="X20" i="21"/>
  <c r="X28" i="21" s="1"/>
  <c r="X20" i="20"/>
  <c r="X28" i="20" s="1"/>
  <c r="X20" i="19"/>
  <c r="X28" i="19" s="1"/>
  <c r="X20" i="18"/>
  <c r="X28" i="18" s="1"/>
  <c r="X20" i="17"/>
  <c r="X28" i="17" s="1"/>
  <c r="X20" i="16"/>
  <c r="X28" i="16" s="1"/>
  <c r="X20" i="15"/>
  <c r="X28" i="15" s="1"/>
  <c r="X20" i="14"/>
  <c r="X28" i="14" s="1"/>
  <c r="X20" i="12"/>
  <c r="X28" i="12" s="1"/>
  <c r="X20" i="11"/>
  <c r="X28" i="11" s="1"/>
  <c r="X20" i="13"/>
  <c r="X28" i="13" s="1"/>
  <c r="X20" i="9"/>
  <c r="X28" i="9" s="1"/>
  <c r="X20" i="10"/>
  <c r="X28" i="10" s="1"/>
  <c r="X20" i="8"/>
  <c r="X28" i="8" s="1"/>
  <c r="X20" i="7"/>
  <c r="X28" i="7" s="1"/>
  <c r="X20" i="6"/>
  <c r="X28" i="6" s="1"/>
  <c r="X20" i="5"/>
  <c r="X28" i="5" s="1"/>
  <c r="X20" i="4"/>
  <c r="X28" i="4" s="1"/>
  <c r="X20" i="1"/>
  <c r="X28" i="1" s="1"/>
  <c r="X28" i="28"/>
  <c r="X28" i="26"/>
  <c r="X20" i="30"/>
  <c r="X28" i="30" s="1"/>
  <c r="Y20" i="29"/>
  <c r="Y28" i="29" s="1"/>
  <c r="Y20" i="27"/>
  <c r="Y28" i="27" s="1"/>
  <c r="X28" i="3"/>
  <c r="Y20" i="3"/>
  <c r="Y28" i="3" s="1"/>
  <c r="V29" i="2"/>
  <c r="V6" i="3" s="1"/>
  <c r="W29" i="2"/>
  <c r="W6" i="3" s="1"/>
  <c r="Y29" i="2"/>
  <c r="Y6" i="3" s="1"/>
  <c r="Y28" i="2"/>
  <c r="X28" i="2"/>
  <c r="X29" i="2"/>
  <c r="X6" i="3" s="1"/>
  <c r="X28" i="25"/>
  <c r="W28" i="4" l="1"/>
  <c r="W28" i="11"/>
  <c r="W28" i="20"/>
  <c r="W28" i="27"/>
  <c r="W28" i="3"/>
  <c r="W28" i="9"/>
  <c r="W28" i="18"/>
  <c r="W28" i="36"/>
  <c r="W28" i="8"/>
  <c r="W28" i="16"/>
  <c r="W28" i="24"/>
  <c r="W28" i="6"/>
  <c r="W28" i="14"/>
  <c r="W28" i="22"/>
  <c r="W28" i="29"/>
  <c r="X20" i="31"/>
  <c r="X32" i="31" s="1"/>
  <c r="K20" i="31"/>
  <c r="K32" i="31" s="1"/>
  <c r="L20" i="31"/>
  <c r="L28" i="31" s="1"/>
  <c r="U20" i="31"/>
  <c r="U32" i="31" s="1"/>
  <c r="Q20" i="31"/>
  <c r="Q32" i="31" s="1"/>
  <c r="P20" i="31"/>
  <c r="P29" i="31" s="1"/>
  <c r="P30" i="31" s="1"/>
  <c r="R20" i="31"/>
  <c r="AA20" i="31"/>
  <c r="AA32" i="31" s="1"/>
  <c r="AI55" i="31"/>
  <c r="V20" i="31"/>
  <c r="V29" i="31" s="1"/>
  <c r="AD55" i="31"/>
  <c r="W20" i="31"/>
  <c r="M29" i="2"/>
  <c r="M6" i="3" s="1"/>
  <c r="M29" i="3" s="1"/>
  <c r="S20" i="31"/>
  <c r="S29" i="31" s="1"/>
  <c r="S30" i="31" s="1"/>
  <c r="O20" i="31"/>
  <c r="O29" i="31" s="1"/>
  <c r="O30" i="31" s="1"/>
  <c r="N20" i="31"/>
  <c r="N29" i="31" s="1"/>
  <c r="N30" i="31" s="1"/>
  <c r="T20" i="31"/>
  <c r="T32" i="31" s="1"/>
  <c r="N29" i="2"/>
  <c r="N6" i="3" s="1"/>
  <c r="I28" i="2"/>
  <c r="I20" i="31"/>
  <c r="I32" i="31" s="1"/>
  <c r="Z20" i="31"/>
  <c r="E20" i="31"/>
  <c r="H20" i="31"/>
  <c r="M20" i="31"/>
  <c r="F20" i="31"/>
  <c r="AH15" i="31" s="1"/>
  <c r="AJ15" i="31" s="1"/>
  <c r="Y20" i="31"/>
  <c r="I29" i="3"/>
  <c r="D20" i="31"/>
  <c r="G20" i="31"/>
  <c r="J20" i="31"/>
  <c r="J32" i="31" s="1"/>
  <c r="Y29" i="3"/>
  <c r="Y6" i="1" s="1"/>
  <c r="V29" i="3"/>
  <c r="V6" i="1" s="1"/>
  <c r="X29" i="3"/>
  <c r="X6" i="1" s="1"/>
  <c r="W29" i="3"/>
  <c r="W6" i="1" s="1"/>
  <c r="AH46" i="3"/>
  <c r="V30" i="31" l="1"/>
  <c r="W29" i="31"/>
  <c r="W30" i="31" s="1"/>
  <c r="AH18" i="31"/>
  <c r="AJ18" i="31" s="1"/>
  <c r="N29" i="3"/>
  <c r="N6" i="1" s="1"/>
  <c r="N29" i="1" s="1"/>
  <c r="N6" i="4" s="1"/>
  <c r="N29" i="4" s="1"/>
  <c r="N6" i="5" s="1"/>
  <c r="M6" i="1"/>
  <c r="M29" i="1" s="1"/>
  <c r="I6" i="1"/>
  <c r="I29" i="1" s="1"/>
  <c r="S32" i="31"/>
  <c r="Q28" i="31"/>
  <c r="X29" i="31"/>
  <c r="X30" i="31" s="1"/>
  <c r="X28" i="31"/>
  <c r="O28" i="31"/>
  <c r="U29" i="31"/>
  <c r="U30" i="31" s="1"/>
  <c r="R29" i="31"/>
  <c r="S28" i="31"/>
  <c r="V28" i="31"/>
  <c r="U28" i="31"/>
  <c r="V32" i="31"/>
  <c r="AA29" i="31"/>
  <c r="AA30" i="31" s="1"/>
  <c r="Q29" i="31"/>
  <c r="Q30" i="31" s="1"/>
  <c r="K28" i="31"/>
  <c r="AA28" i="31"/>
  <c r="K29" i="31"/>
  <c r="K30" i="31" s="1"/>
  <c r="P28" i="31"/>
  <c r="R28" i="31"/>
  <c r="L32" i="31"/>
  <c r="L29" i="31"/>
  <c r="L30" i="31" s="1"/>
  <c r="P32" i="31"/>
  <c r="N32" i="31"/>
  <c r="O32" i="31"/>
  <c r="W28" i="31"/>
  <c r="W32" i="31"/>
  <c r="T28" i="31"/>
  <c r="N28" i="31"/>
  <c r="I29" i="31"/>
  <c r="I30" i="31" s="1"/>
  <c r="T29" i="31"/>
  <c r="T30" i="31" s="1"/>
  <c r="I28" i="31"/>
  <c r="F29" i="31"/>
  <c r="F30" i="31" s="1"/>
  <c r="F32" i="31"/>
  <c r="E28" i="31"/>
  <c r="E32" i="31"/>
  <c r="D28" i="31"/>
  <c r="G28" i="31"/>
  <c r="H29" i="31"/>
  <c r="Z28" i="31"/>
  <c r="Z32" i="31"/>
  <c r="Y29" i="31"/>
  <c r="Y30" i="31" s="1"/>
  <c r="Y32" i="31"/>
  <c r="M28" i="31"/>
  <c r="Z29" i="31"/>
  <c r="Z30" i="31" s="1"/>
  <c r="Y28" i="31"/>
  <c r="E29" i="31"/>
  <c r="E30" i="31" s="1"/>
  <c r="M29" i="31"/>
  <c r="H28" i="31"/>
  <c r="F28" i="31"/>
  <c r="G29" i="31"/>
  <c r="J29" i="31"/>
  <c r="J30" i="31" s="1"/>
  <c r="J28" i="31"/>
  <c r="W29" i="1"/>
  <c r="W6" i="4" s="1"/>
  <c r="V29" i="1"/>
  <c r="V6" i="4" s="1"/>
  <c r="X29" i="1"/>
  <c r="X6" i="4" s="1"/>
  <c r="Y29" i="1"/>
  <c r="Y6" i="4" s="1"/>
  <c r="AH19" i="31" l="1"/>
  <c r="AJ19" i="31" s="1"/>
  <c r="I6" i="4"/>
  <c r="I29" i="4" s="1"/>
  <c r="M6" i="4"/>
  <c r="M29" i="4" s="1"/>
  <c r="M6" i="5" s="1"/>
  <c r="M29" i="5" s="1"/>
  <c r="M6" i="6" s="1"/>
  <c r="M29" i="6" s="1"/>
  <c r="M6" i="7" s="1"/>
  <c r="W29" i="4"/>
  <c r="W6" i="5" s="1"/>
  <c r="Y29" i="4"/>
  <c r="Y6" i="5" s="1"/>
  <c r="V29" i="4"/>
  <c r="V6" i="5" s="1"/>
  <c r="N29" i="5"/>
  <c r="N6" i="6" s="1"/>
  <c r="X29" i="4"/>
  <c r="X6" i="5" s="1"/>
  <c r="I6" i="5" l="1"/>
  <c r="I29" i="5" s="1"/>
  <c r="X29" i="5"/>
  <c r="X6" i="6" s="1"/>
  <c r="V29" i="5"/>
  <c r="V6" i="6" s="1"/>
  <c r="Y29" i="5"/>
  <c r="Y6" i="6" s="1"/>
  <c r="M29" i="7"/>
  <c r="M6" i="8" s="1"/>
  <c r="N29" i="6"/>
  <c r="N6" i="7" s="1"/>
  <c r="W29" i="5"/>
  <c r="W6" i="6" s="1"/>
  <c r="AF36" i="18"/>
  <c r="I6" i="6" l="1"/>
  <c r="I29" i="6" s="1"/>
  <c r="M29" i="8"/>
  <c r="M6" i="10" s="1"/>
  <c r="V29" i="6"/>
  <c r="V6" i="7" s="1"/>
  <c r="W29" i="6"/>
  <c r="W6" i="7" s="1"/>
  <c r="N29" i="7"/>
  <c r="N6" i="8" s="1"/>
  <c r="Y29" i="6"/>
  <c r="Y6" i="7" s="1"/>
  <c r="X29" i="6"/>
  <c r="X6" i="7" s="1"/>
  <c r="I6" i="7" l="1"/>
  <c r="I29" i="7" s="1"/>
  <c r="Y29" i="7"/>
  <c r="Y6" i="8" s="1"/>
  <c r="W29" i="7"/>
  <c r="W6" i="8" s="1"/>
  <c r="M29" i="10"/>
  <c r="M6" i="9" s="1"/>
  <c r="X29" i="7"/>
  <c r="X6" i="8" s="1"/>
  <c r="N29" i="8"/>
  <c r="N6" i="10" s="1"/>
  <c r="V29" i="7"/>
  <c r="V6" i="8" s="1"/>
  <c r="AF46" i="11"/>
  <c r="I6" i="8" l="1"/>
  <c r="I29" i="8" s="1"/>
  <c r="X29" i="8"/>
  <c r="X6" i="10" s="1"/>
  <c r="W29" i="8"/>
  <c r="W6" i="10" s="1"/>
  <c r="V29" i="8"/>
  <c r="V6" i="10" s="1"/>
  <c r="N29" i="10"/>
  <c r="M29" i="9"/>
  <c r="M6" i="13" s="1"/>
  <c r="Y29" i="8"/>
  <c r="Y6" i="10" s="1"/>
  <c r="A52" i="3"/>
  <c r="A52" i="1"/>
  <c r="A52" i="4"/>
  <c r="A52" i="5"/>
  <c r="A52" i="6"/>
  <c r="A52" i="7"/>
  <c r="A52" i="8"/>
  <c r="A52" i="10"/>
  <c r="A52" i="9"/>
  <c r="A52" i="13"/>
  <c r="A52" i="11"/>
  <c r="A52" i="12"/>
  <c r="A52" i="14"/>
  <c r="A52" i="15"/>
  <c r="A52" i="16"/>
  <c r="A52" i="17"/>
  <c r="A52" i="18"/>
  <c r="A52" i="19"/>
  <c r="A52" i="20"/>
  <c r="A52" i="21"/>
  <c r="A52" i="22"/>
  <c r="A52" i="23"/>
  <c r="A52" i="24"/>
  <c r="A52" i="25"/>
  <c r="A52" i="36"/>
  <c r="A52" i="26"/>
  <c r="A52" i="27"/>
  <c r="A52" i="28"/>
  <c r="A52" i="29"/>
  <c r="A52" i="30"/>
  <c r="A52" i="2"/>
  <c r="A50" i="3"/>
  <c r="A50" i="1"/>
  <c r="A50" i="4"/>
  <c r="A50" i="5"/>
  <c r="A50" i="6"/>
  <c r="A50" i="7"/>
  <c r="A50" i="8"/>
  <c r="A50" i="10"/>
  <c r="A50" i="9"/>
  <c r="A50" i="13"/>
  <c r="A50" i="11"/>
  <c r="A50" i="12"/>
  <c r="A50" i="14"/>
  <c r="A50" i="15"/>
  <c r="A50" i="16"/>
  <c r="A50" i="17"/>
  <c r="A50" i="18"/>
  <c r="A50" i="19"/>
  <c r="A50" i="20"/>
  <c r="A50" i="21"/>
  <c r="A50" i="22"/>
  <c r="A50" i="23"/>
  <c r="A50" i="24"/>
  <c r="A50" i="25"/>
  <c r="A50" i="36"/>
  <c r="A50" i="26"/>
  <c r="A50" i="27"/>
  <c r="A50" i="28"/>
  <c r="A50" i="29"/>
  <c r="A50" i="30"/>
  <c r="A50" i="2"/>
  <c r="A48" i="3"/>
  <c r="A48" i="1"/>
  <c r="A48" i="4"/>
  <c r="A48" i="5"/>
  <c r="A48" i="6"/>
  <c r="A48" i="7"/>
  <c r="A48" i="8"/>
  <c r="A48" i="10"/>
  <c r="A48" i="9"/>
  <c r="A48" i="13"/>
  <c r="A48" i="11"/>
  <c r="A48" i="12"/>
  <c r="A48" i="14"/>
  <c r="A48" i="15"/>
  <c r="A48" i="16"/>
  <c r="A48" i="17"/>
  <c r="A48" i="18"/>
  <c r="A48" i="19"/>
  <c r="A48" i="20"/>
  <c r="A48" i="21"/>
  <c r="A48" i="22"/>
  <c r="A48" i="23"/>
  <c r="A48" i="24"/>
  <c r="A48" i="25"/>
  <c r="A48" i="36"/>
  <c r="A48" i="26"/>
  <c r="A48" i="27"/>
  <c r="A48" i="28"/>
  <c r="A48" i="29"/>
  <c r="A48" i="30"/>
  <c r="A48" i="2"/>
  <c r="A46" i="3"/>
  <c r="A46" i="1"/>
  <c r="A46" i="4"/>
  <c r="A46" i="5"/>
  <c r="A46" i="6"/>
  <c r="A46" i="7"/>
  <c r="A46" i="8"/>
  <c r="A46" i="10"/>
  <c r="A46" i="9"/>
  <c r="A46" i="13"/>
  <c r="A46" i="11"/>
  <c r="A46" i="12"/>
  <c r="A46" i="14"/>
  <c r="A46" i="15"/>
  <c r="A46" i="16"/>
  <c r="A46" i="17"/>
  <c r="A46" i="18"/>
  <c r="A46" i="19"/>
  <c r="A46" i="20"/>
  <c r="A46" i="21"/>
  <c r="A46" i="22"/>
  <c r="A46" i="23"/>
  <c r="A46" i="24"/>
  <c r="A46" i="25"/>
  <c r="A46" i="36"/>
  <c r="A46" i="26"/>
  <c r="A46" i="27"/>
  <c r="A46" i="28"/>
  <c r="A46" i="29"/>
  <c r="A46" i="30"/>
  <c r="A46" i="2"/>
  <c r="A44" i="3"/>
  <c r="A44" i="1"/>
  <c r="A44" i="4"/>
  <c r="A44" i="5"/>
  <c r="A44" i="6"/>
  <c r="A44" i="7"/>
  <c r="A44" i="8"/>
  <c r="A44" i="10"/>
  <c r="A44" i="9"/>
  <c r="A44" i="13"/>
  <c r="A44" i="11"/>
  <c r="A44" i="12"/>
  <c r="A44" i="14"/>
  <c r="A44" i="15"/>
  <c r="A44" i="16"/>
  <c r="A44" i="17"/>
  <c r="A44" i="18"/>
  <c r="A44" i="19"/>
  <c r="A44" i="20"/>
  <c r="A44" i="21"/>
  <c r="A44" i="22"/>
  <c r="A44" i="23"/>
  <c r="A44" i="24"/>
  <c r="A44" i="25"/>
  <c r="A44" i="36"/>
  <c r="A44" i="26"/>
  <c r="A44" i="27"/>
  <c r="A44" i="28"/>
  <c r="A44" i="29"/>
  <c r="A44" i="30"/>
  <c r="A44" i="2"/>
  <c r="A42" i="3"/>
  <c r="A42" i="1"/>
  <c r="A42" i="4"/>
  <c r="A42" i="5"/>
  <c r="A42" i="6"/>
  <c r="A42" i="7"/>
  <c r="A42" i="8"/>
  <c r="A42" i="10"/>
  <c r="A42" i="9"/>
  <c r="A42" i="13"/>
  <c r="A42" i="11"/>
  <c r="A42" i="12"/>
  <c r="A42" i="14"/>
  <c r="A42" i="15"/>
  <c r="A42" i="16"/>
  <c r="A42" i="17"/>
  <c r="A42" i="18"/>
  <c r="A42" i="19"/>
  <c r="A42" i="20"/>
  <c r="A42" i="21"/>
  <c r="A42" i="22"/>
  <c r="A42" i="23"/>
  <c r="A42" i="24"/>
  <c r="A42" i="25"/>
  <c r="A42" i="36"/>
  <c r="A42" i="26"/>
  <c r="A42" i="27"/>
  <c r="A42" i="28"/>
  <c r="A42" i="29"/>
  <c r="A42" i="30"/>
  <c r="A42" i="2"/>
  <c r="A40" i="3"/>
  <c r="A40" i="1"/>
  <c r="A40" i="4"/>
  <c r="A40" i="5"/>
  <c r="A40" i="6"/>
  <c r="A40" i="7"/>
  <c r="A40" i="8"/>
  <c r="A40" i="10"/>
  <c r="A40" i="9"/>
  <c r="A40" i="13"/>
  <c r="A40" i="11"/>
  <c r="A40" i="12"/>
  <c r="A40" i="14"/>
  <c r="A40" i="15"/>
  <c r="A40" i="16"/>
  <c r="A40" i="17"/>
  <c r="A40" i="18"/>
  <c r="A40" i="19"/>
  <c r="A40" i="20"/>
  <c r="A40" i="21"/>
  <c r="A40" i="22"/>
  <c r="A40" i="23"/>
  <c r="A40" i="24"/>
  <c r="A40" i="25"/>
  <c r="A40" i="36"/>
  <c r="A40" i="26"/>
  <c r="A40" i="27"/>
  <c r="A40" i="28"/>
  <c r="A40" i="29"/>
  <c r="A40" i="30"/>
  <c r="A40" i="2"/>
  <c r="A38" i="3"/>
  <c r="A38" i="1"/>
  <c r="A38" i="4"/>
  <c r="A38" i="5"/>
  <c r="A38" i="6"/>
  <c r="A38" i="7"/>
  <c r="A38" i="8"/>
  <c r="A38" i="10"/>
  <c r="A38" i="9"/>
  <c r="A38" i="13"/>
  <c r="A38" i="11"/>
  <c r="A38" i="12"/>
  <c r="A38" i="14"/>
  <c r="A38" i="15"/>
  <c r="A38" i="16"/>
  <c r="A38" i="17"/>
  <c r="A38" i="18"/>
  <c r="A38" i="19"/>
  <c r="A38" i="20"/>
  <c r="A38" i="21"/>
  <c r="A38" i="22"/>
  <c r="A38" i="23"/>
  <c r="A38" i="24"/>
  <c r="A38" i="25"/>
  <c r="A38" i="36"/>
  <c r="A38" i="26"/>
  <c r="A38" i="27"/>
  <c r="A38" i="28"/>
  <c r="A38" i="29"/>
  <c r="A38" i="30"/>
  <c r="A38" i="2"/>
  <c r="A36" i="3"/>
  <c r="A36" i="1"/>
  <c r="A36" i="4"/>
  <c r="A36" i="5"/>
  <c r="A36" i="6"/>
  <c r="A36" i="7"/>
  <c r="A36" i="8"/>
  <c r="A36" i="10"/>
  <c r="A36" i="9"/>
  <c r="A36" i="13"/>
  <c r="A36" i="11"/>
  <c r="A36" i="12"/>
  <c r="A36" i="14"/>
  <c r="A36" i="15"/>
  <c r="A36" i="16"/>
  <c r="A36" i="17"/>
  <c r="A36" i="18"/>
  <c r="A36" i="19"/>
  <c r="A36" i="20"/>
  <c r="A36" i="21"/>
  <c r="A36" i="22"/>
  <c r="A36" i="23"/>
  <c r="A36" i="24"/>
  <c r="A36" i="25"/>
  <c r="A36" i="36"/>
  <c r="A36" i="26"/>
  <c r="A36" i="27"/>
  <c r="A36" i="28"/>
  <c r="A36" i="29"/>
  <c r="A36" i="30"/>
  <c r="A36" i="2"/>
  <c r="A34" i="3"/>
  <c r="A34" i="1"/>
  <c r="A34" i="4"/>
  <c r="A34" i="5"/>
  <c r="A34" i="6"/>
  <c r="A34" i="7"/>
  <c r="A34" i="8"/>
  <c r="A34" i="10"/>
  <c r="A34" i="9"/>
  <c r="A34" i="13"/>
  <c r="A34" i="11"/>
  <c r="A34" i="12"/>
  <c r="A34" i="14"/>
  <c r="A34" i="15"/>
  <c r="A34" i="16"/>
  <c r="A34" i="17"/>
  <c r="A34" i="18"/>
  <c r="A34" i="19"/>
  <c r="A34" i="20"/>
  <c r="A34" i="21"/>
  <c r="A34" i="22"/>
  <c r="A34" i="23"/>
  <c r="A34" i="24"/>
  <c r="A34" i="25"/>
  <c r="A34" i="36"/>
  <c r="A34" i="26"/>
  <c r="A34" i="27"/>
  <c r="A34" i="28"/>
  <c r="A34" i="29"/>
  <c r="A34" i="30"/>
  <c r="A34" i="2"/>
  <c r="AF36" i="30"/>
  <c r="AF38" i="30"/>
  <c r="AF40" i="30"/>
  <c r="AF42" i="30"/>
  <c r="AF44" i="30"/>
  <c r="AF46" i="30"/>
  <c r="AF48" i="30"/>
  <c r="AF50" i="30"/>
  <c r="AF52" i="30"/>
  <c r="AK36" i="2"/>
  <c r="AH36" i="3" s="1"/>
  <c r="AK36" i="3" s="1"/>
  <c r="AK34" i="2"/>
  <c r="AK38" i="2"/>
  <c r="AK40" i="2"/>
  <c r="AH40" i="3" s="1"/>
  <c r="AK42" i="2"/>
  <c r="AK44" i="2"/>
  <c r="AH44" i="3" s="1"/>
  <c r="AK46" i="2"/>
  <c r="AK48" i="2"/>
  <c r="AH48" i="3" s="1"/>
  <c r="AK50" i="2"/>
  <c r="AK52" i="2"/>
  <c r="AH52" i="3" s="1"/>
  <c r="I6" i="10" l="1"/>
  <c r="I29" i="10" s="1"/>
  <c r="N6" i="9"/>
  <c r="N29" i="9" s="1"/>
  <c r="N6" i="13" s="1"/>
  <c r="N29" i="13" s="1"/>
  <c r="N6" i="11" s="1"/>
  <c r="M29" i="13"/>
  <c r="M6" i="11" s="1"/>
  <c r="X29" i="10"/>
  <c r="X6" i="9" s="1"/>
  <c r="V29" i="10"/>
  <c r="V6" i="9" s="1"/>
  <c r="Y29" i="10"/>
  <c r="Y6" i="9" s="1"/>
  <c r="W29" i="10"/>
  <c r="W6" i="9" s="1"/>
  <c r="AK52" i="3"/>
  <c r="AH50" i="3"/>
  <c r="AK50" i="3" s="1"/>
  <c r="AK48" i="3"/>
  <c r="AK46" i="3"/>
  <c r="AH46" i="1" s="1"/>
  <c r="AK44" i="3"/>
  <c r="AH42" i="3"/>
  <c r="AK42" i="3" s="1"/>
  <c r="AK40" i="3"/>
  <c r="AH40" i="1" s="1"/>
  <c r="AH38" i="3"/>
  <c r="AK38" i="3" s="1"/>
  <c r="AH36" i="1"/>
  <c r="AK36" i="1" s="1"/>
  <c r="AH34" i="3"/>
  <c r="AK34" i="3" s="1"/>
  <c r="I6" i="9" l="1"/>
  <c r="I29" i="9" s="1"/>
  <c r="V29" i="9"/>
  <c r="V6" i="13" s="1"/>
  <c r="M29" i="11"/>
  <c r="M6" i="12" s="1"/>
  <c r="W29" i="9"/>
  <c r="W6" i="13" s="1"/>
  <c r="N29" i="11"/>
  <c r="N6" i="12" s="1"/>
  <c r="X29" i="9"/>
  <c r="X6" i="13" s="1"/>
  <c r="Y29" i="9"/>
  <c r="Y6" i="13" s="1"/>
  <c r="Y29" i="13" s="1"/>
  <c r="Y6" i="11" s="1"/>
  <c r="AH34" i="1"/>
  <c r="AK34" i="1" s="1"/>
  <c r="AH52" i="1"/>
  <c r="AK52" i="1" s="1"/>
  <c r="AH50" i="1"/>
  <c r="AK50" i="1" s="1"/>
  <c r="AH48" i="1"/>
  <c r="AK48" i="1" s="1"/>
  <c r="AK46" i="1"/>
  <c r="AH46" i="4" s="1"/>
  <c r="AH44" i="1"/>
  <c r="AK44" i="1" s="1"/>
  <c r="AH42" i="1"/>
  <c r="AK42" i="1" s="1"/>
  <c r="AK40" i="1"/>
  <c r="AH40" i="4" s="1"/>
  <c r="AH38" i="1"/>
  <c r="AK38" i="1" s="1"/>
  <c r="AH36" i="4"/>
  <c r="AK36" i="4" s="1"/>
  <c r="AF36" i="2"/>
  <c r="AF38" i="2"/>
  <c r="AF40" i="2"/>
  <c r="AF42" i="2"/>
  <c r="AF44" i="2"/>
  <c r="AF46" i="2"/>
  <c r="AF48" i="2"/>
  <c r="AF50" i="2"/>
  <c r="AF52" i="2"/>
  <c r="AF36" i="3"/>
  <c r="AF38" i="3"/>
  <c r="AF40" i="3"/>
  <c r="AF42" i="3"/>
  <c r="AF44" i="3"/>
  <c r="AF46" i="3"/>
  <c r="AF48" i="3"/>
  <c r="AF50" i="3"/>
  <c r="AF52" i="3"/>
  <c r="AF36" i="1"/>
  <c r="AF38" i="1"/>
  <c r="AF40" i="1"/>
  <c r="AF42" i="1"/>
  <c r="AF44" i="1"/>
  <c r="AF46" i="1"/>
  <c r="AF48" i="1"/>
  <c r="AF50" i="1"/>
  <c r="AF52" i="1"/>
  <c r="AF36" i="4"/>
  <c r="AF38" i="4"/>
  <c r="AF40" i="4"/>
  <c r="AF42" i="4"/>
  <c r="AF44" i="4"/>
  <c r="AF46" i="4"/>
  <c r="AF48" i="4"/>
  <c r="AF50" i="4"/>
  <c r="AF52" i="4"/>
  <c r="AF36" i="5"/>
  <c r="AF38" i="5"/>
  <c r="AF40" i="5"/>
  <c r="AF42" i="5"/>
  <c r="AF44" i="5"/>
  <c r="AF46" i="5"/>
  <c r="AF48" i="5"/>
  <c r="AF50" i="5"/>
  <c r="AF52" i="5"/>
  <c r="AF36" i="6"/>
  <c r="AF38" i="6"/>
  <c r="AF40" i="6"/>
  <c r="AF42" i="6"/>
  <c r="AF44" i="6"/>
  <c r="AF46" i="6"/>
  <c r="AF48" i="6"/>
  <c r="AF50" i="6"/>
  <c r="AF52" i="6"/>
  <c r="AF36" i="7"/>
  <c r="AF38" i="7"/>
  <c r="AF40" i="7"/>
  <c r="AF42" i="7"/>
  <c r="AF44" i="7"/>
  <c r="AF46" i="7"/>
  <c r="AF48" i="7"/>
  <c r="AF50" i="7"/>
  <c r="AF52" i="7"/>
  <c r="AF36" i="8"/>
  <c r="AF38" i="8"/>
  <c r="AF40" i="8"/>
  <c r="AF42" i="8"/>
  <c r="AF44" i="8"/>
  <c r="AF46" i="8"/>
  <c r="AF48" i="8"/>
  <c r="AF50" i="8"/>
  <c r="AF52" i="8"/>
  <c r="AF36" i="10"/>
  <c r="AF38" i="10"/>
  <c r="AF40" i="10"/>
  <c r="AF42" i="10"/>
  <c r="AF44" i="10"/>
  <c r="AF46" i="10"/>
  <c r="AF48" i="10"/>
  <c r="AF50" i="10"/>
  <c r="AF52" i="10"/>
  <c r="AF36" i="9"/>
  <c r="AF38" i="9"/>
  <c r="AF40" i="9"/>
  <c r="AF42" i="9"/>
  <c r="AF44" i="9"/>
  <c r="AF46" i="9"/>
  <c r="AF48" i="9"/>
  <c r="AF50" i="9"/>
  <c r="AF52" i="9"/>
  <c r="AF36" i="13"/>
  <c r="AF38" i="13"/>
  <c r="AF40" i="13"/>
  <c r="AF42" i="13"/>
  <c r="AF44" i="13"/>
  <c r="AF46" i="13"/>
  <c r="AF48" i="13"/>
  <c r="AF50" i="13"/>
  <c r="AF52" i="13"/>
  <c r="AF36" i="11"/>
  <c r="AF38" i="11"/>
  <c r="AF40" i="11"/>
  <c r="AF42" i="11"/>
  <c r="AF44" i="11"/>
  <c r="AF48" i="11"/>
  <c r="AF50" i="11"/>
  <c r="AF52" i="11"/>
  <c r="AF36" i="12"/>
  <c r="AF38" i="12"/>
  <c r="AF40" i="12"/>
  <c r="AF42" i="12"/>
  <c r="AF44" i="12"/>
  <c r="AF46" i="12"/>
  <c r="AF48" i="12"/>
  <c r="AF50" i="12"/>
  <c r="AF52" i="12"/>
  <c r="AF36" i="14"/>
  <c r="AF38" i="14"/>
  <c r="AF40" i="14"/>
  <c r="AF42" i="14"/>
  <c r="AF44" i="14"/>
  <c r="AF46" i="14"/>
  <c r="AF48" i="14"/>
  <c r="AF50" i="14"/>
  <c r="AF52" i="14"/>
  <c r="AF36" i="15"/>
  <c r="AF38" i="15"/>
  <c r="AF40" i="15"/>
  <c r="AF42" i="15"/>
  <c r="AF44" i="15"/>
  <c r="AF46" i="15"/>
  <c r="AF48" i="15"/>
  <c r="AF50" i="15"/>
  <c r="AF52" i="15"/>
  <c r="AF36" i="16"/>
  <c r="AF38" i="16"/>
  <c r="AF40" i="16"/>
  <c r="AF42" i="16"/>
  <c r="AF44" i="16"/>
  <c r="AF46" i="16"/>
  <c r="AF48" i="16"/>
  <c r="AF50" i="16"/>
  <c r="AF52" i="16"/>
  <c r="AF36" i="17"/>
  <c r="AF38" i="17"/>
  <c r="AF40" i="17"/>
  <c r="AF42" i="17"/>
  <c r="AF44" i="17"/>
  <c r="AF46" i="17"/>
  <c r="AF48" i="17"/>
  <c r="AF50" i="17"/>
  <c r="AF52" i="17"/>
  <c r="AF38" i="18"/>
  <c r="AF40" i="18"/>
  <c r="AF42" i="18"/>
  <c r="AF44" i="18"/>
  <c r="AF46" i="18"/>
  <c r="AF48" i="18"/>
  <c r="AF50" i="18"/>
  <c r="AF52" i="18"/>
  <c r="AF36" i="19"/>
  <c r="AF38" i="19"/>
  <c r="AF40" i="19"/>
  <c r="AF42" i="19"/>
  <c r="AF44" i="19"/>
  <c r="AF46" i="19"/>
  <c r="AF48" i="19"/>
  <c r="AF50" i="19"/>
  <c r="AF52" i="19"/>
  <c r="AF36" i="20"/>
  <c r="AF38" i="20"/>
  <c r="AF40" i="20"/>
  <c r="AF42" i="20"/>
  <c r="AF44" i="20"/>
  <c r="AF46" i="20"/>
  <c r="AF48" i="20"/>
  <c r="AF50" i="20"/>
  <c r="AF52" i="20"/>
  <c r="AF36" i="23"/>
  <c r="AF38" i="23"/>
  <c r="AF40" i="23"/>
  <c r="AF42" i="23"/>
  <c r="AF44" i="23"/>
  <c r="AF46" i="23"/>
  <c r="AF48" i="23"/>
  <c r="AF50" i="23"/>
  <c r="AF52" i="23"/>
  <c r="AF36" i="24"/>
  <c r="AF38" i="24"/>
  <c r="AF40" i="24"/>
  <c r="AF42" i="24"/>
  <c r="AF44" i="24"/>
  <c r="AF46" i="24"/>
  <c r="AF48" i="24"/>
  <c r="AF50" i="24"/>
  <c r="AF52" i="24"/>
  <c r="AF36" i="25"/>
  <c r="AF38" i="25"/>
  <c r="AF40" i="25"/>
  <c r="AF42" i="25"/>
  <c r="AF44" i="25"/>
  <c r="AF46" i="25"/>
  <c r="AF48" i="25"/>
  <c r="AF50" i="25"/>
  <c r="AF52" i="25"/>
  <c r="AF36" i="36"/>
  <c r="AF38" i="36"/>
  <c r="AF40" i="36"/>
  <c r="AF42" i="36"/>
  <c r="AF44" i="36"/>
  <c r="AF46" i="36"/>
  <c r="AF48" i="36"/>
  <c r="AF50" i="36"/>
  <c r="AF52" i="36"/>
  <c r="AF36" i="26"/>
  <c r="AF38" i="26"/>
  <c r="AF40" i="26"/>
  <c r="AF42" i="26"/>
  <c r="AF44" i="26"/>
  <c r="AF46" i="26"/>
  <c r="AF48" i="26"/>
  <c r="AF50" i="26"/>
  <c r="AF52" i="26"/>
  <c r="AF36" i="27"/>
  <c r="AF38" i="27"/>
  <c r="AF40" i="27"/>
  <c r="AF42" i="27"/>
  <c r="AF44" i="27"/>
  <c r="AF46" i="27"/>
  <c r="AF48" i="27"/>
  <c r="AF50" i="27"/>
  <c r="AF52" i="27"/>
  <c r="AF36" i="28"/>
  <c r="AF38" i="28"/>
  <c r="AF40" i="28"/>
  <c r="AF42" i="28"/>
  <c r="AF44" i="28"/>
  <c r="AF46" i="28"/>
  <c r="AF48" i="28"/>
  <c r="AF50" i="28"/>
  <c r="AF52" i="28"/>
  <c r="AF36" i="29"/>
  <c r="AF38" i="29"/>
  <c r="AF40" i="29"/>
  <c r="AF42" i="29"/>
  <c r="AF44" i="29"/>
  <c r="AF46" i="29"/>
  <c r="AF48" i="29"/>
  <c r="AF50" i="29"/>
  <c r="AF52" i="29"/>
  <c r="AF36" i="22"/>
  <c r="AF38" i="22"/>
  <c r="AF40" i="22"/>
  <c r="AF42" i="22"/>
  <c r="AF44" i="22"/>
  <c r="AF46" i="22"/>
  <c r="AF48" i="22"/>
  <c r="AF50" i="22"/>
  <c r="AF52" i="22"/>
  <c r="AF34" i="2"/>
  <c r="AF34" i="3"/>
  <c r="AF34" i="1"/>
  <c r="AF34" i="4"/>
  <c r="AF34" i="5"/>
  <c r="AF34" i="6"/>
  <c r="AF34" i="7"/>
  <c r="AF34" i="8"/>
  <c r="AF34" i="10"/>
  <c r="AF34" i="9"/>
  <c r="AF34" i="13"/>
  <c r="AF34" i="11"/>
  <c r="AF34" i="12"/>
  <c r="AF34" i="14"/>
  <c r="AF34" i="15"/>
  <c r="AF34" i="16"/>
  <c r="AF34" i="17"/>
  <c r="AF34" i="18"/>
  <c r="AF34" i="19"/>
  <c r="AF34" i="20"/>
  <c r="AF34" i="23"/>
  <c r="AF34" i="24"/>
  <c r="AF34" i="25"/>
  <c r="AF34" i="36"/>
  <c r="AF34" i="26"/>
  <c r="AF34" i="27"/>
  <c r="AF34" i="28"/>
  <c r="AF34" i="29"/>
  <c r="AF34" i="30"/>
  <c r="AF34" i="22"/>
  <c r="AF36" i="21"/>
  <c r="AF38" i="21"/>
  <c r="AF40" i="21"/>
  <c r="AF42" i="21"/>
  <c r="AF44" i="21"/>
  <c r="AF46" i="21"/>
  <c r="AF48" i="21"/>
  <c r="AF50" i="21"/>
  <c r="AF52" i="21"/>
  <c r="AF34" i="21"/>
  <c r="I6" i="13" l="1"/>
  <c r="I29" i="13" s="1"/>
  <c r="N29" i="12"/>
  <c r="N6" i="14" s="1"/>
  <c r="M29" i="12"/>
  <c r="M6" i="14" s="1"/>
  <c r="X29" i="13"/>
  <c r="X6" i="11" s="1"/>
  <c r="W29" i="13"/>
  <c r="W6" i="11" s="1"/>
  <c r="V29" i="13"/>
  <c r="V6" i="11" s="1"/>
  <c r="AH34" i="4"/>
  <c r="AK34" i="4" s="1"/>
  <c r="AH52" i="4"/>
  <c r="AK52" i="4" s="1"/>
  <c r="AH50" i="4"/>
  <c r="AK50" i="4" s="1"/>
  <c r="AH48" i="4"/>
  <c r="AK48" i="4" s="1"/>
  <c r="AK46" i="4"/>
  <c r="AH44" i="4"/>
  <c r="AK44" i="4" s="1"/>
  <c r="AH42" i="4"/>
  <c r="AK42" i="4" s="1"/>
  <c r="AK40" i="4"/>
  <c r="AH40" i="5" s="1"/>
  <c r="AH38" i="4"/>
  <c r="AK38" i="4" s="1"/>
  <c r="AH36" i="5"/>
  <c r="AK36" i="5" s="1"/>
  <c r="I6" i="11" l="1"/>
  <c r="I29" i="11" s="1"/>
  <c r="V29" i="11"/>
  <c r="V6" i="12" s="1"/>
  <c r="X29" i="11"/>
  <c r="X6" i="12" s="1"/>
  <c r="N29" i="14"/>
  <c r="N6" i="15" s="1"/>
  <c r="W29" i="11"/>
  <c r="W6" i="12" s="1"/>
  <c r="M29" i="14"/>
  <c r="M6" i="15" s="1"/>
  <c r="AH34" i="5"/>
  <c r="AK34" i="5" s="1"/>
  <c r="AH52" i="5"/>
  <c r="AK52" i="5" s="1"/>
  <c r="AH50" i="5"/>
  <c r="AK50" i="5" s="1"/>
  <c r="AH48" i="5"/>
  <c r="AK48" i="5" s="1"/>
  <c r="AK46" i="5"/>
  <c r="AH44" i="5"/>
  <c r="AK44" i="5" s="1"/>
  <c r="AH42" i="5"/>
  <c r="AK42" i="5" s="1"/>
  <c r="AK40" i="5"/>
  <c r="AH40" i="6" s="1"/>
  <c r="AH38" i="5"/>
  <c r="AK38" i="5" s="1"/>
  <c r="AH36" i="6"/>
  <c r="AK36" i="6" s="1"/>
  <c r="I6" i="12" l="1"/>
  <c r="I29" i="12" s="1"/>
  <c r="W29" i="12"/>
  <c r="W6" i="14" s="1"/>
  <c r="X29" i="12"/>
  <c r="X6" i="14" s="1"/>
  <c r="M29" i="15"/>
  <c r="M6" i="16" s="1"/>
  <c r="N29" i="15"/>
  <c r="N6" i="16" s="1"/>
  <c r="V29" i="12"/>
  <c r="V6" i="14" s="1"/>
  <c r="AH34" i="6"/>
  <c r="AK34" i="6" s="1"/>
  <c r="AH52" i="6"/>
  <c r="AK52" i="6" s="1"/>
  <c r="AH50" i="6"/>
  <c r="AK50" i="6" s="1"/>
  <c r="AH48" i="6"/>
  <c r="AK48" i="6" s="1"/>
  <c r="AK46" i="6"/>
  <c r="AH44" i="6"/>
  <c r="AK44" i="6" s="1"/>
  <c r="AH42" i="6"/>
  <c r="AK42" i="6" s="1"/>
  <c r="AK40" i="6"/>
  <c r="AH40" i="7" s="1"/>
  <c r="AH38" i="6"/>
  <c r="AK38" i="6" s="1"/>
  <c r="AH36" i="7"/>
  <c r="AK36" i="7" s="1"/>
  <c r="I6" i="14" l="1"/>
  <c r="I29" i="14" s="1"/>
  <c r="V29" i="14"/>
  <c r="V6" i="15" s="1"/>
  <c r="M29" i="16"/>
  <c r="M6" i="17" s="1"/>
  <c r="W29" i="14"/>
  <c r="W6" i="15" s="1"/>
  <c r="N29" i="16"/>
  <c r="N6" i="17" s="1"/>
  <c r="X29" i="14"/>
  <c r="X6" i="15" s="1"/>
  <c r="X29" i="15" s="1"/>
  <c r="AH34" i="7"/>
  <c r="AK34" i="7" s="1"/>
  <c r="AH52" i="7"/>
  <c r="AK52" i="7" s="1"/>
  <c r="AH50" i="7"/>
  <c r="AK50" i="7" s="1"/>
  <c r="AH48" i="7"/>
  <c r="AK48" i="7" s="1"/>
  <c r="AK46" i="7"/>
  <c r="AH44" i="7"/>
  <c r="AK44" i="7" s="1"/>
  <c r="AH42" i="7"/>
  <c r="AK42" i="7" s="1"/>
  <c r="AK40" i="7"/>
  <c r="AH40" i="8" s="1"/>
  <c r="AH38" i="7"/>
  <c r="AK38" i="7" s="1"/>
  <c r="AH36" i="8"/>
  <c r="AK36" i="8" s="1"/>
  <c r="I6" i="15" l="1"/>
  <c r="I29" i="15" s="1"/>
  <c r="M29" i="17"/>
  <c r="M6" i="18" s="1"/>
  <c r="N29" i="17"/>
  <c r="N6" i="18" s="1"/>
  <c r="X6" i="16"/>
  <c r="W29" i="15"/>
  <c r="W6" i="16" s="1"/>
  <c r="V29" i="15"/>
  <c r="V6" i="16" s="1"/>
  <c r="AH34" i="8"/>
  <c r="AK34" i="8" s="1"/>
  <c r="AH52" i="8"/>
  <c r="AK52" i="8" s="1"/>
  <c r="AH50" i="8"/>
  <c r="AK50" i="8" s="1"/>
  <c r="AH48" i="8"/>
  <c r="AK48" i="8" s="1"/>
  <c r="AK46" i="8"/>
  <c r="AH44" i="8"/>
  <c r="AK44" i="8" s="1"/>
  <c r="AH42" i="8"/>
  <c r="AK42" i="8" s="1"/>
  <c r="AK40" i="8"/>
  <c r="AH40" i="10" s="1"/>
  <c r="AH38" i="8"/>
  <c r="AK38" i="8" s="1"/>
  <c r="AH36" i="10"/>
  <c r="AK36" i="10" s="1"/>
  <c r="I6" i="16" l="1"/>
  <c r="I29" i="16" s="1"/>
  <c r="V29" i="16"/>
  <c r="V6" i="17" s="1"/>
  <c r="X29" i="16"/>
  <c r="X6" i="17" s="1"/>
  <c r="N29" i="18"/>
  <c r="N6" i="19" s="1"/>
  <c r="M29" i="18"/>
  <c r="M6" i="19" s="1"/>
  <c r="W29" i="16"/>
  <c r="W6" i="17" s="1"/>
  <c r="AH34" i="10"/>
  <c r="AK34" i="10" s="1"/>
  <c r="AH52" i="10"/>
  <c r="AK52" i="10" s="1"/>
  <c r="AH50" i="10"/>
  <c r="AK50" i="10" s="1"/>
  <c r="AH48" i="10"/>
  <c r="AK48" i="10" s="1"/>
  <c r="AK46" i="10"/>
  <c r="AH44" i="10"/>
  <c r="AK44" i="10" s="1"/>
  <c r="AH42" i="10"/>
  <c r="AK42" i="10" s="1"/>
  <c r="AK40" i="10"/>
  <c r="AH40" i="9" s="1"/>
  <c r="AH38" i="10"/>
  <c r="AK38" i="10" s="1"/>
  <c r="AH36" i="9"/>
  <c r="AK36" i="9" s="1"/>
  <c r="I6" i="17" l="1"/>
  <c r="I29" i="17" s="1"/>
  <c r="W29" i="17"/>
  <c r="W6" i="18" s="1"/>
  <c r="N29" i="19"/>
  <c r="N6" i="20" s="1"/>
  <c r="X29" i="17"/>
  <c r="X6" i="18" s="1"/>
  <c r="M29" i="19"/>
  <c r="M6" i="20" s="1"/>
  <c r="V29" i="17"/>
  <c r="V6" i="18" s="1"/>
  <c r="AH34" i="9"/>
  <c r="AK34" i="9" s="1"/>
  <c r="AH52" i="9"/>
  <c r="AK52" i="9" s="1"/>
  <c r="AH50" i="9"/>
  <c r="AK50" i="9" s="1"/>
  <c r="AH48" i="9"/>
  <c r="AK48" i="9" s="1"/>
  <c r="AK46" i="9"/>
  <c r="AH44" i="9"/>
  <c r="AK44" i="9" s="1"/>
  <c r="AH42" i="9"/>
  <c r="AK42" i="9" s="1"/>
  <c r="AK40" i="9"/>
  <c r="AH40" i="13" s="1"/>
  <c r="AH38" i="9"/>
  <c r="AK38" i="9" s="1"/>
  <c r="AH36" i="13"/>
  <c r="AK36" i="13" s="1"/>
  <c r="I6" i="18" l="1"/>
  <c r="I29" i="18" s="1"/>
  <c r="M29" i="20"/>
  <c r="M6" i="21" s="1"/>
  <c r="N29" i="20"/>
  <c r="N6" i="21" s="1"/>
  <c r="V29" i="18"/>
  <c r="V6" i="19" s="1"/>
  <c r="X29" i="18"/>
  <c r="X6" i="19" s="1"/>
  <c r="W29" i="18"/>
  <c r="W6" i="19" s="1"/>
  <c r="AH34" i="13"/>
  <c r="AK34" i="13" s="1"/>
  <c r="AH52" i="13"/>
  <c r="AK52" i="13" s="1"/>
  <c r="AH50" i="13"/>
  <c r="AK50" i="13" s="1"/>
  <c r="AH48" i="13"/>
  <c r="AK48" i="13" s="1"/>
  <c r="AK46" i="13"/>
  <c r="AH44" i="13"/>
  <c r="AK44" i="13" s="1"/>
  <c r="AH42" i="13"/>
  <c r="AK42" i="13" s="1"/>
  <c r="AK40" i="13"/>
  <c r="AH40" i="11" s="1"/>
  <c r="AH38" i="13"/>
  <c r="AK38" i="13" s="1"/>
  <c r="AH36" i="11"/>
  <c r="AK36" i="11" s="1"/>
  <c r="D18" i="1"/>
  <c r="I6" i="19" l="1"/>
  <c r="I29" i="19" s="1"/>
  <c r="M29" i="21"/>
  <c r="M6" i="22" s="1"/>
  <c r="W29" i="19"/>
  <c r="W6" i="20" s="1"/>
  <c r="X29" i="19"/>
  <c r="X6" i="20" s="1"/>
  <c r="V29" i="19"/>
  <c r="V6" i="20" s="1"/>
  <c r="N29" i="21"/>
  <c r="N6" i="22" s="1"/>
  <c r="AH34" i="11"/>
  <c r="AK34" i="11" s="1"/>
  <c r="AH52" i="11"/>
  <c r="AK52" i="11" s="1"/>
  <c r="AH50" i="11"/>
  <c r="AK50" i="11" s="1"/>
  <c r="AH48" i="11"/>
  <c r="AK48" i="11" s="1"/>
  <c r="AK46" i="11"/>
  <c r="AH44" i="11"/>
  <c r="AK44" i="11" s="1"/>
  <c r="AH42" i="11"/>
  <c r="AK42" i="11" s="1"/>
  <c r="AK40" i="11"/>
  <c r="AH40" i="12" s="1"/>
  <c r="AH38" i="11"/>
  <c r="AK38" i="11" s="1"/>
  <c r="AH36" i="12"/>
  <c r="AK36" i="12" s="1"/>
  <c r="I6" i="20" l="1"/>
  <c r="I29" i="20" s="1"/>
  <c r="W29" i="20"/>
  <c r="W6" i="21" s="1"/>
  <c r="V29" i="20"/>
  <c r="V6" i="21" s="1"/>
  <c r="M29" i="22"/>
  <c r="M6" i="23" s="1"/>
  <c r="N29" i="22"/>
  <c r="N6" i="23" s="1"/>
  <c r="X29" i="20"/>
  <c r="X6" i="21" s="1"/>
  <c r="AH34" i="12"/>
  <c r="AK34" i="12" s="1"/>
  <c r="AH52" i="12"/>
  <c r="AK52" i="12" s="1"/>
  <c r="AH50" i="12"/>
  <c r="AK50" i="12" s="1"/>
  <c r="AH48" i="12"/>
  <c r="AK48" i="12" s="1"/>
  <c r="AK46" i="12"/>
  <c r="AH44" i="12"/>
  <c r="AK44" i="12" s="1"/>
  <c r="AH42" i="12"/>
  <c r="AK42" i="12" s="1"/>
  <c r="AK40" i="12"/>
  <c r="AH40" i="14" s="1"/>
  <c r="AH38" i="12"/>
  <c r="AK38" i="12" s="1"/>
  <c r="AH36" i="14"/>
  <c r="AK36" i="14" s="1"/>
  <c r="I6" i="21" l="1"/>
  <c r="I29" i="21" s="1"/>
  <c r="X29" i="21"/>
  <c r="X6" i="22" s="1"/>
  <c r="M29" i="23"/>
  <c r="M6" i="24" s="1"/>
  <c r="V29" i="21"/>
  <c r="V6" i="22" s="1"/>
  <c r="N29" i="23"/>
  <c r="N6" i="24" s="1"/>
  <c r="W29" i="21"/>
  <c r="W6" i="22" s="1"/>
  <c r="AH34" i="14"/>
  <c r="AK34" i="14" s="1"/>
  <c r="AH52" i="14"/>
  <c r="AK52" i="14" s="1"/>
  <c r="AH50" i="14"/>
  <c r="AK50" i="14" s="1"/>
  <c r="AH48" i="14"/>
  <c r="AK48" i="14" s="1"/>
  <c r="AK46" i="14"/>
  <c r="AH44" i="14"/>
  <c r="AK44" i="14" s="1"/>
  <c r="AH42" i="14"/>
  <c r="AK42" i="14" s="1"/>
  <c r="AK40" i="14"/>
  <c r="AH40" i="15" s="1"/>
  <c r="AH38" i="14"/>
  <c r="AK38" i="14" s="1"/>
  <c r="AH36" i="15"/>
  <c r="AK36" i="15" s="1"/>
  <c r="I6" i="22" l="1"/>
  <c r="I29" i="22" s="1"/>
  <c r="N29" i="24"/>
  <c r="N6" i="25" s="1"/>
  <c r="X29" i="22"/>
  <c r="X6" i="23" s="1"/>
  <c r="V29" i="22"/>
  <c r="V6" i="23" s="1"/>
  <c r="W29" i="22"/>
  <c r="W6" i="23" s="1"/>
  <c r="M29" i="24"/>
  <c r="M6" i="25" s="1"/>
  <c r="AH34" i="15"/>
  <c r="AK34" i="15" s="1"/>
  <c r="AH52" i="15"/>
  <c r="AK52" i="15" s="1"/>
  <c r="AH50" i="15"/>
  <c r="AK50" i="15" s="1"/>
  <c r="AH48" i="15"/>
  <c r="AK48" i="15" s="1"/>
  <c r="AK46" i="15"/>
  <c r="AH44" i="15"/>
  <c r="AK44" i="15" s="1"/>
  <c r="AH42" i="15"/>
  <c r="AK42" i="15" s="1"/>
  <c r="AK40" i="15"/>
  <c r="AH40" i="16" s="1"/>
  <c r="AH38" i="15"/>
  <c r="AK38" i="15" s="1"/>
  <c r="AH36" i="16"/>
  <c r="AK36" i="16" s="1"/>
  <c r="D18" i="2"/>
  <c r="E18" i="2"/>
  <c r="F18" i="2"/>
  <c r="F20" i="2" s="1"/>
  <c r="F28" i="2" s="1"/>
  <c r="G18" i="2"/>
  <c r="G20" i="2" s="1"/>
  <c r="H18" i="2"/>
  <c r="H20" i="2" s="1"/>
  <c r="H28" i="2" s="1"/>
  <c r="J18" i="2"/>
  <c r="K18" i="2"/>
  <c r="D18" i="3"/>
  <c r="E18" i="3"/>
  <c r="F18" i="3"/>
  <c r="G18" i="3"/>
  <c r="H18" i="3"/>
  <c r="J18" i="3"/>
  <c r="K18" i="3"/>
  <c r="E18" i="1"/>
  <c r="F18" i="1"/>
  <c r="G18" i="1"/>
  <c r="H18" i="1"/>
  <c r="J18" i="1"/>
  <c r="K18" i="1"/>
  <c r="D18" i="4"/>
  <c r="E18" i="4"/>
  <c r="F18" i="4"/>
  <c r="G18" i="4"/>
  <c r="H18" i="4"/>
  <c r="J18" i="4"/>
  <c r="K18" i="4"/>
  <c r="D18" i="5"/>
  <c r="E18" i="5"/>
  <c r="F18" i="5"/>
  <c r="G18" i="5"/>
  <c r="H18" i="5"/>
  <c r="J18" i="5"/>
  <c r="K18" i="5"/>
  <c r="D18" i="6"/>
  <c r="E18" i="6"/>
  <c r="F18" i="6"/>
  <c r="G18" i="6"/>
  <c r="H18" i="6"/>
  <c r="J18" i="6"/>
  <c r="K18" i="6"/>
  <c r="D18" i="7"/>
  <c r="E18" i="7"/>
  <c r="F18" i="7"/>
  <c r="G18" i="7"/>
  <c r="H18" i="7"/>
  <c r="J18" i="7"/>
  <c r="K18" i="7"/>
  <c r="D18" i="8"/>
  <c r="E18" i="8"/>
  <c r="F18" i="8"/>
  <c r="G18" i="8"/>
  <c r="H18" i="8"/>
  <c r="J18" i="8"/>
  <c r="K18" i="8"/>
  <c r="D18" i="10"/>
  <c r="E18" i="10"/>
  <c r="F18" i="10"/>
  <c r="G18" i="10"/>
  <c r="H18" i="10"/>
  <c r="J18" i="10"/>
  <c r="K18" i="10"/>
  <c r="D18" i="9"/>
  <c r="E18" i="9"/>
  <c r="F18" i="9"/>
  <c r="G18" i="9"/>
  <c r="H18" i="9"/>
  <c r="J18" i="9"/>
  <c r="K18" i="9"/>
  <c r="D18" i="13"/>
  <c r="E18" i="13"/>
  <c r="F18" i="13"/>
  <c r="G18" i="13"/>
  <c r="H18" i="13"/>
  <c r="J18" i="13"/>
  <c r="K18" i="13"/>
  <c r="D18" i="11"/>
  <c r="E18" i="11"/>
  <c r="F18" i="11"/>
  <c r="G18" i="11"/>
  <c r="H18" i="11"/>
  <c r="J18" i="11"/>
  <c r="K18" i="11"/>
  <c r="D18" i="12"/>
  <c r="E18" i="12"/>
  <c r="F18" i="12"/>
  <c r="G18" i="12"/>
  <c r="H18" i="12"/>
  <c r="J18" i="12"/>
  <c r="K18" i="12"/>
  <c r="D18" i="14"/>
  <c r="E18" i="14"/>
  <c r="F18" i="14"/>
  <c r="G18" i="14"/>
  <c r="H18" i="14"/>
  <c r="J18" i="14"/>
  <c r="K18" i="14"/>
  <c r="D18" i="15"/>
  <c r="E18" i="15"/>
  <c r="F18" i="15"/>
  <c r="G18" i="15"/>
  <c r="H18" i="15"/>
  <c r="J18" i="15"/>
  <c r="K18" i="15"/>
  <c r="D18" i="16"/>
  <c r="E18" i="16"/>
  <c r="F18" i="16"/>
  <c r="G18" i="16"/>
  <c r="H18" i="16"/>
  <c r="J18" i="16"/>
  <c r="K18" i="16"/>
  <c r="D18" i="17"/>
  <c r="E18" i="17"/>
  <c r="F18" i="17"/>
  <c r="G18" i="17"/>
  <c r="H18" i="17"/>
  <c r="J18" i="17"/>
  <c r="K18" i="17"/>
  <c r="D18" i="18"/>
  <c r="E18" i="18"/>
  <c r="F18" i="18"/>
  <c r="G18" i="18"/>
  <c r="H18" i="18"/>
  <c r="J18" i="18"/>
  <c r="K18" i="18"/>
  <c r="D18" i="19"/>
  <c r="E18" i="19"/>
  <c r="F18" i="19"/>
  <c r="G18" i="19"/>
  <c r="H18" i="19"/>
  <c r="J18" i="19"/>
  <c r="K18" i="19"/>
  <c r="D18" i="20"/>
  <c r="E18" i="20"/>
  <c r="F18" i="20"/>
  <c r="G18" i="20"/>
  <c r="H18" i="20"/>
  <c r="J18" i="20"/>
  <c r="K18" i="20"/>
  <c r="D18" i="21"/>
  <c r="E18" i="21"/>
  <c r="F18" i="21"/>
  <c r="G18" i="21"/>
  <c r="H18" i="21"/>
  <c r="J18" i="21"/>
  <c r="K18" i="21"/>
  <c r="D18" i="22"/>
  <c r="E18" i="22"/>
  <c r="F18" i="22"/>
  <c r="G18" i="22"/>
  <c r="H18" i="22"/>
  <c r="J18" i="22"/>
  <c r="K18" i="22"/>
  <c r="D18" i="23"/>
  <c r="E18" i="23"/>
  <c r="F18" i="23"/>
  <c r="G18" i="23"/>
  <c r="H18" i="23"/>
  <c r="J18" i="23"/>
  <c r="K18" i="23"/>
  <c r="D18" i="24"/>
  <c r="E18" i="24"/>
  <c r="F18" i="24"/>
  <c r="G18" i="24"/>
  <c r="H18" i="24"/>
  <c r="J18" i="24"/>
  <c r="K18" i="24"/>
  <c r="D18" i="25"/>
  <c r="E18" i="25"/>
  <c r="F18" i="25"/>
  <c r="G18" i="25"/>
  <c r="H18" i="25"/>
  <c r="J18" i="25"/>
  <c r="K18" i="25"/>
  <c r="D18" i="36"/>
  <c r="E18" i="36"/>
  <c r="F18" i="36"/>
  <c r="G18" i="36"/>
  <c r="H18" i="36"/>
  <c r="J18" i="36"/>
  <c r="K18" i="36"/>
  <c r="D18" i="26"/>
  <c r="E18" i="26"/>
  <c r="F18" i="26"/>
  <c r="G18" i="26"/>
  <c r="H18" i="26"/>
  <c r="J18" i="26"/>
  <c r="K18" i="26"/>
  <c r="D18" i="27"/>
  <c r="E18" i="27"/>
  <c r="F18" i="27"/>
  <c r="G18" i="27"/>
  <c r="H18" i="27"/>
  <c r="J18" i="27"/>
  <c r="K18" i="27"/>
  <c r="D18" i="28"/>
  <c r="E18" i="28"/>
  <c r="F18" i="28"/>
  <c r="G18" i="28"/>
  <c r="H18" i="28"/>
  <c r="J18" i="28"/>
  <c r="K18" i="28"/>
  <c r="D18" i="29"/>
  <c r="E18" i="29"/>
  <c r="F18" i="29"/>
  <c r="G18" i="29"/>
  <c r="H18" i="29"/>
  <c r="J18" i="29"/>
  <c r="K18" i="29"/>
  <c r="D18" i="30"/>
  <c r="E18" i="30"/>
  <c r="F18" i="30"/>
  <c r="G18" i="30"/>
  <c r="H18" i="30"/>
  <c r="J18" i="30"/>
  <c r="K18" i="30"/>
  <c r="D11" i="2"/>
  <c r="P20" i="2"/>
  <c r="Q20" i="2"/>
  <c r="T20" i="2"/>
  <c r="U20" i="2"/>
  <c r="D11" i="3"/>
  <c r="L20" i="3"/>
  <c r="Q20" i="3"/>
  <c r="R20" i="3"/>
  <c r="U20" i="3"/>
  <c r="Z20" i="3"/>
  <c r="D11" i="1"/>
  <c r="L20" i="1"/>
  <c r="O20" i="1"/>
  <c r="P20" i="1"/>
  <c r="Q20" i="1"/>
  <c r="R20" i="1"/>
  <c r="S20" i="1"/>
  <c r="T20" i="1"/>
  <c r="U20" i="1"/>
  <c r="Z20" i="1"/>
  <c r="AA20" i="1"/>
  <c r="D11" i="4"/>
  <c r="L20" i="4"/>
  <c r="O20" i="4"/>
  <c r="P20" i="4"/>
  <c r="Q20" i="4"/>
  <c r="R20" i="4"/>
  <c r="S20" i="4"/>
  <c r="T20" i="4"/>
  <c r="U20" i="4"/>
  <c r="Z20" i="4"/>
  <c r="AA20" i="4"/>
  <c r="D11" i="5"/>
  <c r="L20" i="5"/>
  <c r="O20" i="5"/>
  <c r="P20" i="5"/>
  <c r="Q20" i="5"/>
  <c r="R20" i="5"/>
  <c r="S20" i="5"/>
  <c r="T20" i="5"/>
  <c r="U20" i="5"/>
  <c r="Z20" i="5"/>
  <c r="AA20" i="5"/>
  <c r="D11" i="6"/>
  <c r="L20" i="6"/>
  <c r="O20" i="6"/>
  <c r="P20" i="6"/>
  <c r="Q20" i="6"/>
  <c r="R20" i="6"/>
  <c r="S20" i="6"/>
  <c r="T20" i="6"/>
  <c r="U20" i="6"/>
  <c r="Z20" i="6"/>
  <c r="AA20" i="6"/>
  <c r="D11" i="7"/>
  <c r="L20" i="7"/>
  <c r="O20" i="7"/>
  <c r="P20" i="7"/>
  <c r="Q20" i="7"/>
  <c r="R20" i="7"/>
  <c r="S20" i="7"/>
  <c r="T20" i="7"/>
  <c r="U20" i="7"/>
  <c r="Z20" i="7"/>
  <c r="AA20" i="7"/>
  <c r="D11" i="8"/>
  <c r="L20" i="8"/>
  <c r="O20" i="8"/>
  <c r="P20" i="8"/>
  <c r="Q20" i="8"/>
  <c r="R20" i="8"/>
  <c r="S20" i="8"/>
  <c r="T20" i="8"/>
  <c r="U20" i="8"/>
  <c r="Z20" i="8"/>
  <c r="AA20" i="8"/>
  <c r="D11" i="10"/>
  <c r="L20" i="10"/>
  <c r="O20" i="10"/>
  <c r="P20" i="10"/>
  <c r="Q20" i="10"/>
  <c r="R20" i="10"/>
  <c r="S20" i="10"/>
  <c r="T20" i="10"/>
  <c r="U20" i="10"/>
  <c r="Z20" i="10"/>
  <c r="AA20" i="10"/>
  <c r="D11" i="9"/>
  <c r="L20" i="9"/>
  <c r="O20" i="9"/>
  <c r="P20" i="9"/>
  <c r="Q20" i="9"/>
  <c r="R20" i="9"/>
  <c r="S20" i="9"/>
  <c r="T20" i="9"/>
  <c r="U20" i="9"/>
  <c r="Z20" i="9"/>
  <c r="AA20" i="9"/>
  <c r="D11" i="13"/>
  <c r="L20" i="13"/>
  <c r="O20" i="13"/>
  <c r="P20" i="13"/>
  <c r="Q20" i="13"/>
  <c r="R20" i="13"/>
  <c r="S20" i="13"/>
  <c r="T20" i="13"/>
  <c r="U20" i="13"/>
  <c r="Z20" i="13"/>
  <c r="AA20" i="13"/>
  <c r="D11" i="11"/>
  <c r="L20" i="11"/>
  <c r="O20" i="11"/>
  <c r="P20" i="11"/>
  <c r="Q20" i="11"/>
  <c r="R20" i="11"/>
  <c r="S20" i="11"/>
  <c r="T20" i="11"/>
  <c r="U20" i="11"/>
  <c r="Z20" i="11"/>
  <c r="AA20" i="11"/>
  <c r="D11" i="12"/>
  <c r="L20" i="12"/>
  <c r="O20" i="12"/>
  <c r="P20" i="12"/>
  <c r="Q20" i="12"/>
  <c r="R20" i="12"/>
  <c r="S20" i="12"/>
  <c r="T20" i="12"/>
  <c r="U20" i="12"/>
  <c r="Z20" i="12"/>
  <c r="AA20" i="12"/>
  <c r="D11" i="14"/>
  <c r="L20" i="14"/>
  <c r="O20" i="14"/>
  <c r="P20" i="14"/>
  <c r="Q20" i="14"/>
  <c r="R20" i="14"/>
  <c r="S20" i="14"/>
  <c r="T20" i="14"/>
  <c r="U20" i="14"/>
  <c r="Z20" i="14"/>
  <c r="AA20" i="14"/>
  <c r="D11" i="15"/>
  <c r="L20" i="15"/>
  <c r="O20" i="15"/>
  <c r="P20" i="15"/>
  <c r="Q20" i="15"/>
  <c r="R20" i="15"/>
  <c r="S20" i="15"/>
  <c r="T20" i="15"/>
  <c r="U20" i="15"/>
  <c r="Z20" i="15"/>
  <c r="AA20" i="15"/>
  <c r="D11" i="16"/>
  <c r="L20" i="16"/>
  <c r="O20" i="16"/>
  <c r="P20" i="16"/>
  <c r="Q20" i="16"/>
  <c r="R20" i="16"/>
  <c r="S20" i="16"/>
  <c r="T20" i="16"/>
  <c r="U20" i="16"/>
  <c r="Z20" i="16"/>
  <c r="AA20" i="16"/>
  <c r="D11" i="17"/>
  <c r="L20" i="17"/>
  <c r="O20" i="17"/>
  <c r="P20" i="17"/>
  <c r="Q20" i="17"/>
  <c r="R20" i="17"/>
  <c r="S20" i="17"/>
  <c r="T20" i="17"/>
  <c r="U20" i="17"/>
  <c r="Z20" i="17"/>
  <c r="AA20" i="17"/>
  <c r="D11" i="18"/>
  <c r="L20" i="18"/>
  <c r="O20" i="18"/>
  <c r="P20" i="18"/>
  <c r="Q20" i="18"/>
  <c r="R20" i="18"/>
  <c r="S20" i="18"/>
  <c r="T20" i="18"/>
  <c r="U20" i="18"/>
  <c r="Z20" i="18"/>
  <c r="AA20" i="18"/>
  <c r="D11" i="19"/>
  <c r="L20" i="19"/>
  <c r="O20" i="19"/>
  <c r="P20" i="19"/>
  <c r="Q20" i="19"/>
  <c r="R20" i="19"/>
  <c r="S20" i="19"/>
  <c r="T20" i="19"/>
  <c r="U20" i="19"/>
  <c r="Z20" i="19"/>
  <c r="AA20" i="19"/>
  <c r="D11" i="20"/>
  <c r="L20" i="20"/>
  <c r="O20" i="20"/>
  <c r="P20" i="20"/>
  <c r="Q20" i="20"/>
  <c r="R20" i="20"/>
  <c r="S20" i="20"/>
  <c r="T20" i="20"/>
  <c r="U20" i="20"/>
  <c r="Z20" i="20"/>
  <c r="AA20" i="20"/>
  <c r="D11" i="21"/>
  <c r="L20" i="21"/>
  <c r="O20" i="21"/>
  <c r="P20" i="21"/>
  <c r="Q20" i="21"/>
  <c r="R20" i="21"/>
  <c r="S20" i="21"/>
  <c r="T20" i="21"/>
  <c r="U20" i="21"/>
  <c r="Z20" i="21"/>
  <c r="AA20" i="21"/>
  <c r="D11" i="22"/>
  <c r="L20" i="22"/>
  <c r="O20" i="22"/>
  <c r="P20" i="22"/>
  <c r="Q20" i="22"/>
  <c r="R20" i="22"/>
  <c r="S20" i="22"/>
  <c r="T20" i="22"/>
  <c r="U20" i="22"/>
  <c r="Z20" i="22"/>
  <c r="AA20" i="22"/>
  <c r="D11" i="23"/>
  <c r="L20" i="23"/>
  <c r="O20" i="23"/>
  <c r="P20" i="23"/>
  <c r="Q20" i="23"/>
  <c r="R20" i="23"/>
  <c r="S20" i="23"/>
  <c r="T20" i="23"/>
  <c r="U20" i="23"/>
  <c r="Z20" i="23"/>
  <c r="AA20" i="23"/>
  <c r="D11" i="24"/>
  <c r="L20" i="24"/>
  <c r="O20" i="24"/>
  <c r="P20" i="24"/>
  <c r="Q20" i="24"/>
  <c r="R20" i="24"/>
  <c r="S20" i="24"/>
  <c r="T20" i="24"/>
  <c r="U20" i="24"/>
  <c r="Z20" i="24"/>
  <c r="AA20" i="24"/>
  <c r="D11" i="25"/>
  <c r="L20" i="25"/>
  <c r="O20" i="25"/>
  <c r="P20" i="25"/>
  <c r="Q20" i="25"/>
  <c r="R20" i="25"/>
  <c r="S20" i="25"/>
  <c r="T20" i="25"/>
  <c r="U20" i="25"/>
  <c r="Z20" i="25"/>
  <c r="AA20" i="25"/>
  <c r="D11" i="36"/>
  <c r="L20" i="36"/>
  <c r="O20" i="36"/>
  <c r="P20" i="36"/>
  <c r="Q20" i="36"/>
  <c r="R20" i="36"/>
  <c r="S20" i="36"/>
  <c r="T20" i="36"/>
  <c r="U20" i="36"/>
  <c r="Z20" i="36"/>
  <c r="AA20" i="36"/>
  <c r="D11" i="26"/>
  <c r="L20" i="26"/>
  <c r="O20" i="26"/>
  <c r="P20" i="26"/>
  <c r="Q20" i="26"/>
  <c r="R20" i="26"/>
  <c r="S20" i="26"/>
  <c r="T20" i="26"/>
  <c r="U20" i="26"/>
  <c r="Z20" i="26"/>
  <c r="AA20" i="26"/>
  <c r="D11" i="27"/>
  <c r="L20" i="27"/>
  <c r="O20" i="27"/>
  <c r="P20" i="27"/>
  <c r="Q20" i="27"/>
  <c r="R20" i="27"/>
  <c r="S20" i="27"/>
  <c r="T20" i="27"/>
  <c r="U20" i="27"/>
  <c r="Z20" i="27"/>
  <c r="AA20" i="27"/>
  <c r="D11" i="28"/>
  <c r="L20" i="28"/>
  <c r="O20" i="28"/>
  <c r="P20" i="28"/>
  <c r="Q20" i="28"/>
  <c r="R20" i="28"/>
  <c r="S20" i="28"/>
  <c r="T20" i="28"/>
  <c r="U20" i="28"/>
  <c r="Z20" i="28"/>
  <c r="AA20" i="28"/>
  <c r="D11" i="29"/>
  <c r="L20" i="29"/>
  <c r="O20" i="29"/>
  <c r="P20" i="29"/>
  <c r="Q20" i="29"/>
  <c r="R20" i="29"/>
  <c r="S20" i="29"/>
  <c r="T20" i="29"/>
  <c r="U20" i="29"/>
  <c r="Z20" i="29"/>
  <c r="AA20" i="29"/>
  <c r="D11" i="30"/>
  <c r="L20" i="30"/>
  <c r="O20" i="30"/>
  <c r="P20" i="30"/>
  <c r="Q20" i="30"/>
  <c r="R20" i="30"/>
  <c r="S20" i="30"/>
  <c r="T20" i="30"/>
  <c r="U20" i="30"/>
  <c r="Z20" i="30"/>
  <c r="AA20" i="30"/>
  <c r="AI10" i="29" l="1"/>
  <c r="AK10" i="29" s="1"/>
  <c r="AI10" i="28"/>
  <c r="AK10" i="28" s="1"/>
  <c r="AI10" i="36"/>
  <c r="AK10" i="36" s="1"/>
  <c r="AI10" i="25"/>
  <c r="AK10" i="25" s="1"/>
  <c r="AI10" i="22"/>
  <c r="AK10" i="22" s="1"/>
  <c r="AI10" i="21"/>
  <c r="AK10" i="21" s="1"/>
  <c r="AI10" i="18"/>
  <c r="AK10" i="18" s="1"/>
  <c r="AI10" i="17"/>
  <c r="AK10" i="17" s="1"/>
  <c r="AI10" i="14"/>
  <c r="AK10" i="14" s="1"/>
  <c r="AI10" i="12"/>
  <c r="AK10" i="12" s="1"/>
  <c r="AI10" i="9"/>
  <c r="AK10" i="9" s="1"/>
  <c r="AI10" i="10"/>
  <c r="AK10" i="10" s="1"/>
  <c r="AI10" i="6"/>
  <c r="AK10" i="6" s="1"/>
  <c r="AI10" i="5"/>
  <c r="AK10" i="5" s="1"/>
  <c r="AI10" i="30"/>
  <c r="AK10" i="30" s="1"/>
  <c r="AI10" i="26"/>
  <c r="AK10" i="26" s="1"/>
  <c r="AI10" i="23"/>
  <c r="AK10" i="23" s="1"/>
  <c r="AI10" i="19"/>
  <c r="AK10" i="19" s="1"/>
  <c r="AI10" i="15"/>
  <c r="AK10" i="15" s="1"/>
  <c r="AI10" i="13"/>
  <c r="AK10" i="13" s="1"/>
  <c r="AI10" i="7"/>
  <c r="AK10" i="7" s="1"/>
  <c r="AI10" i="1"/>
  <c r="AK10" i="1" s="1"/>
  <c r="G28" i="2"/>
  <c r="AI6" i="2"/>
  <c r="AK6" i="2" s="1"/>
  <c r="AI10" i="27"/>
  <c r="AK10" i="27" s="1"/>
  <c r="AI10" i="24"/>
  <c r="AK10" i="24" s="1"/>
  <c r="AI10" i="20"/>
  <c r="AK10" i="20" s="1"/>
  <c r="AI10" i="16"/>
  <c r="AK10" i="16" s="1"/>
  <c r="AI10" i="11"/>
  <c r="AK10" i="11" s="1"/>
  <c r="AI10" i="8"/>
  <c r="AK10" i="8" s="1"/>
  <c r="AI10" i="4"/>
  <c r="AK10" i="4" s="1"/>
  <c r="I6" i="23"/>
  <c r="I29" i="23" s="1"/>
  <c r="D20" i="3"/>
  <c r="D28" i="3" s="1"/>
  <c r="J20" i="3"/>
  <c r="J28" i="3" s="1"/>
  <c r="H20" i="3"/>
  <c r="H28" i="3" s="1"/>
  <c r="G20" i="3"/>
  <c r="R20" i="2"/>
  <c r="R28" i="2" s="1"/>
  <c r="L20" i="2"/>
  <c r="L28" i="2" s="1"/>
  <c r="AA20" i="2"/>
  <c r="AA28" i="2" s="1"/>
  <c r="S20" i="2"/>
  <c r="S28" i="2" s="1"/>
  <c r="O20" i="2"/>
  <c r="O28" i="2" s="1"/>
  <c r="AA20" i="3"/>
  <c r="AA28" i="3" s="1"/>
  <c r="S20" i="3"/>
  <c r="S28" i="3" s="1"/>
  <c r="O20" i="3"/>
  <c r="O28" i="3" s="1"/>
  <c r="T20" i="3"/>
  <c r="T28" i="3" s="1"/>
  <c r="P20" i="3"/>
  <c r="P28" i="3" s="1"/>
  <c r="Z20" i="2"/>
  <c r="N29" i="25"/>
  <c r="N6" i="36" s="1"/>
  <c r="M29" i="25"/>
  <c r="M6" i="36" s="1"/>
  <c r="X29" i="23"/>
  <c r="X6" i="24" s="1"/>
  <c r="V29" i="23"/>
  <c r="V6" i="24" s="1"/>
  <c r="W29" i="23"/>
  <c r="W6" i="24" s="1"/>
  <c r="AH34" i="16"/>
  <c r="AK34" i="16" s="1"/>
  <c r="AH52" i="16"/>
  <c r="AK52" i="16" s="1"/>
  <c r="AH50" i="16"/>
  <c r="AK50" i="16" s="1"/>
  <c r="AH48" i="16"/>
  <c r="AK48" i="16" s="1"/>
  <c r="AK46" i="16"/>
  <c r="AH44" i="16"/>
  <c r="AK44" i="16" s="1"/>
  <c r="AH42" i="16"/>
  <c r="AK42" i="16" s="1"/>
  <c r="AK40" i="16"/>
  <c r="AH40" i="17" s="1"/>
  <c r="AH38" i="16"/>
  <c r="AK38" i="16" s="1"/>
  <c r="AH36" i="17"/>
  <c r="AK36" i="17" s="1"/>
  <c r="T28" i="30"/>
  <c r="P28" i="30"/>
  <c r="S28" i="29"/>
  <c r="H20" i="29"/>
  <c r="H28" i="29" s="1"/>
  <c r="R28" i="28"/>
  <c r="K20" i="27"/>
  <c r="K28" i="27" s="1"/>
  <c r="E20" i="27"/>
  <c r="E28" i="27" s="1"/>
  <c r="J20" i="30"/>
  <c r="J28" i="30" s="1"/>
  <c r="D20" i="30"/>
  <c r="D28" i="30" s="1"/>
  <c r="AA28" i="29"/>
  <c r="O28" i="29"/>
  <c r="G20" i="29"/>
  <c r="Z28" i="28"/>
  <c r="L28" i="28"/>
  <c r="F20" i="28"/>
  <c r="F28" i="28" s="1"/>
  <c r="U28" i="27"/>
  <c r="Q28" i="27"/>
  <c r="T28" i="26"/>
  <c r="P28" i="26"/>
  <c r="J20" i="26"/>
  <c r="J28" i="26" s="1"/>
  <c r="D20" i="26"/>
  <c r="D28" i="26" s="1"/>
  <c r="AA28" i="36"/>
  <c r="S28" i="36"/>
  <c r="O28" i="36"/>
  <c r="H20" i="36"/>
  <c r="H28" i="36" s="1"/>
  <c r="G20" i="36"/>
  <c r="Z28" i="25"/>
  <c r="R28" i="25"/>
  <c r="L28" i="25"/>
  <c r="F20" i="25"/>
  <c r="F28" i="25" s="1"/>
  <c r="Q28" i="24"/>
  <c r="P28" i="23"/>
  <c r="J20" i="23"/>
  <c r="J28" i="23" s="1"/>
  <c r="AA28" i="22"/>
  <c r="S28" i="22"/>
  <c r="O28" i="22"/>
  <c r="G20" i="22"/>
  <c r="Z28" i="21"/>
  <c r="R28" i="21"/>
  <c r="L28" i="21"/>
  <c r="F20" i="21"/>
  <c r="F28" i="21" s="1"/>
  <c r="Q28" i="20"/>
  <c r="K20" i="20"/>
  <c r="K28" i="20" s="1"/>
  <c r="E20" i="20"/>
  <c r="E28" i="20" s="1"/>
  <c r="P28" i="19"/>
  <c r="J20" i="19"/>
  <c r="J28" i="19" s="1"/>
  <c r="S28" i="18"/>
  <c r="O28" i="18"/>
  <c r="G20" i="18"/>
  <c r="R28" i="17"/>
  <c r="F20" i="17"/>
  <c r="F28" i="17" s="1"/>
  <c r="Q28" i="16"/>
  <c r="K20" i="16"/>
  <c r="K28" i="16" s="1"/>
  <c r="P28" i="15"/>
  <c r="J20" i="15"/>
  <c r="J28" i="15" s="1"/>
  <c r="AA28" i="14"/>
  <c r="S28" i="14"/>
  <c r="O28" i="14"/>
  <c r="H20" i="14"/>
  <c r="H28" i="14" s="1"/>
  <c r="G20" i="14"/>
  <c r="R28" i="12"/>
  <c r="U28" i="11"/>
  <c r="Q28" i="11"/>
  <c r="E20" i="11"/>
  <c r="E28" i="11" s="1"/>
  <c r="P28" i="13"/>
  <c r="J20" i="13"/>
  <c r="J28" i="13" s="1"/>
  <c r="AA28" i="9"/>
  <c r="S28" i="9"/>
  <c r="O28" i="9"/>
  <c r="H20" i="9"/>
  <c r="H28" i="9" s="1"/>
  <c r="G20" i="9"/>
  <c r="Z28" i="10"/>
  <c r="R28" i="10"/>
  <c r="L28" i="10"/>
  <c r="F20" i="10"/>
  <c r="F28" i="10" s="1"/>
  <c r="U28" i="8"/>
  <c r="Q28" i="8"/>
  <c r="K20" i="8"/>
  <c r="K28" i="8" s="1"/>
  <c r="E20" i="8"/>
  <c r="E28" i="8" s="1"/>
  <c r="T28" i="7"/>
  <c r="P28" i="7"/>
  <c r="J20" i="7"/>
  <c r="J28" i="7" s="1"/>
  <c r="D20" i="7"/>
  <c r="D28" i="7" s="1"/>
  <c r="AA28" i="6"/>
  <c r="S28" i="6"/>
  <c r="O28" i="6"/>
  <c r="H20" i="6"/>
  <c r="H28" i="6" s="1"/>
  <c r="G20" i="6"/>
  <c r="Z28" i="5"/>
  <c r="R28" i="5"/>
  <c r="L28" i="5"/>
  <c r="F20" i="5"/>
  <c r="F28" i="5" s="1"/>
  <c r="U28" i="4"/>
  <c r="Q28" i="4"/>
  <c r="K20" i="4"/>
  <c r="K28" i="4" s="1"/>
  <c r="E20" i="4"/>
  <c r="E28" i="4" s="1"/>
  <c r="T28" i="1"/>
  <c r="P28" i="1"/>
  <c r="J20" i="1"/>
  <c r="J28" i="1" s="1"/>
  <c r="U28" i="30"/>
  <c r="K20" i="30"/>
  <c r="K28" i="30" s="1"/>
  <c r="E20" i="30"/>
  <c r="E28" i="30" s="1"/>
  <c r="T28" i="29"/>
  <c r="J20" i="29"/>
  <c r="J28" i="29" s="1"/>
  <c r="AA28" i="28"/>
  <c r="O28" i="28"/>
  <c r="G20" i="28"/>
  <c r="Z28" i="27"/>
  <c r="R28" i="27"/>
  <c r="U28" i="26"/>
  <c r="K20" i="26"/>
  <c r="K28" i="26" s="1"/>
  <c r="E20" i="26"/>
  <c r="E28" i="26" s="1"/>
  <c r="T28" i="36"/>
  <c r="J20" i="36"/>
  <c r="J28" i="36" s="1"/>
  <c r="D20" i="36"/>
  <c r="D28" i="36" s="1"/>
  <c r="O28" i="25"/>
  <c r="G20" i="25"/>
  <c r="Z28" i="24"/>
  <c r="U28" i="23"/>
  <c r="J20" i="22"/>
  <c r="J28" i="22" s="1"/>
  <c r="D20" i="22"/>
  <c r="D28" i="22" s="1"/>
  <c r="S28" i="21"/>
  <c r="H20" i="21"/>
  <c r="H28" i="21" s="1"/>
  <c r="F20" i="20"/>
  <c r="F28" i="20" s="1"/>
  <c r="U28" i="19"/>
  <c r="K20" i="19"/>
  <c r="K28" i="19" s="1"/>
  <c r="T28" i="18"/>
  <c r="AA28" i="17"/>
  <c r="O28" i="17"/>
  <c r="G20" i="17"/>
  <c r="K20" i="15"/>
  <c r="K28" i="15" s="1"/>
  <c r="P28" i="14"/>
  <c r="D20" i="14"/>
  <c r="D28" i="14" s="1"/>
  <c r="S28" i="12"/>
  <c r="G20" i="12"/>
  <c r="Z28" i="11"/>
  <c r="L28" i="11"/>
  <c r="F20" i="11"/>
  <c r="F28" i="11" s="1"/>
  <c r="K20" i="13"/>
  <c r="K28" i="13" s="1"/>
  <c r="T28" i="9"/>
  <c r="J20" i="9"/>
  <c r="J28" i="9" s="1"/>
  <c r="D20" i="9"/>
  <c r="D28" i="9" s="1"/>
  <c r="S28" i="10"/>
  <c r="H20" i="10"/>
  <c r="H28" i="10" s="1"/>
  <c r="R28" i="8"/>
  <c r="F20" i="8"/>
  <c r="F28" i="8" s="1"/>
  <c r="U28" i="7"/>
  <c r="K20" i="7"/>
  <c r="K28" i="7" s="1"/>
  <c r="E20" i="7"/>
  <c r="E28" i="7" s="1"/>
  <c r="P28" i="6"/>
  <c r="D20" i="6"/>
  <c r="D28" i="6" s="1"/>
  <c r="O28" i="5"/>
  <c r="G20" i="5"/>
  <c r="Z28" i="4"/>
  <c r="L28" i="4"/>
  <c r="F20" i="4"/>
  <c r="F28" i="4" s="1"/>
  <c r="U28" i="1"/>
  <c r="K20" i="1"/>
  <c r="K28" i="1" s="1"/>
  <c r="Q28" i="30"/>
  <c r="P28" i="29"/>
  <c r="D20" i="29"/>
  <c r="D28" i="29" s="1"/>
  <c r="S28" i="28"/>
  <c r="H20" i="28"/>
  <c r="H28" i="28" s="1"/>
  <c r="L28" i="27"/>
  <c r="F20" i="27"/>
  <c r="F28" i="27" s="1"/>
  <c r="Q28" i="26"/>
  <c r="P28" i="36"/>
  <c r="AA28" i="25"/>
  <c r="S28" i="25"/>
  <c r="H20" i="25"/>
  <c r="H28" i="25" s="1"/>
  <c r="R28" i="24"/>
  <c r="E20" i="23"/>
  <c r="E28" i="23" s="1"/>
  <c r="P28" i="22"/>
  <c r="AA28" i="21"/>
  <c r="O28" i="21"/>
  <c r="G20" i="21"/>
  <c r="Z28" i="20"/>
  <c r="Q28" i="19"/>
  <c r="J20" i="18"/>
  <c r="J28" i="18" s="1"/>
  <c r="S28" i="17"/>
  <c r="H20" i="17"/>
  <c r="H28" i="17" s="1"/>
  <c r="U28" i="15"/>
  <c r="Q28" i="15"/>
  <c r="E20" i="15"/>
  <c r="E28" i="15" s="1"/>
  <c r="T28" i="14"/>
  <c r="J20" i="14"/>
  <c r="J28" i="14" s="1"/>
  <c r="AA28" i="12"/>
  <c r="O28" i="12"/>
  <c r="Q28" i="13"/>
  <c r="E20" i="13"/>
  <c r="E28" i="13" s="1"/>
  <c r="P28" i="9"/>
  <c r="AA28" i="10"/>
  <c r="O28" i="10"/>
  <c r="G20" i="10"/>
  <c r="Z28" i="8"/>
  <c r="L28" i="8"/>
  <c r="Q28" i="7"/>
  <c r="T28" i="6"/>
  <c r="J20" i="6"/>
  <c r="J28" i="6" s="1"/>
  <c r="AA28" i="5"/>
  <c r="S28" i="5"/>
  <c r="H20" i="5"/>
  <c r="H28" i="5" s="1"/>
  <c r="R28" i="4"/>
  <c r="Q28" i="1"/>
  <c r="E20" i="1"/>
  <c r="E28" i="1" s="1"/>
  <c r="D20" i="1"/>
  <c r="D28" i="1" s="1"/>
  <c r="D20" i="24"/>
  <c r="D28" i="24" s="1"/>
  <c r="S28" i="23"/>
  <c r="L28" i="23"/>
  <c r="U28" i="22"/>
  <c r="L28" i="22"/>
  <c r="T28" i="20"/>
  <c r="D20" i="20"/>
  <c r="D28" i="20" s="1"/>
  <c r="R28" i="19"/>
  <c r="F20" i="19"/>
  <c r="F28" i="19" s="1"/>
  <c r="Z28" i="18"/>
  <c r="U28" i="18"/>
  <c r="R28" i="18"/>
  <c r="L28" i="18"/>
  <c r="F20" i="18"/>
  <c r="F28" i="18" s="1"/>
  <c r="U28" i="17"/>
  <c r="T28" i="17"/>
  <c r="K20" i="17"/>
  <c r="K28" i="17" s="1"/>
  <c r="D20" i="17"/>
  <c r="D28" i="17" s="1"/>
  <c r="O28" i="16"/>
  <c r="J20" i="16"/>
  <c r="J28" i="16" s="1"/>
  <c r="L28" i="15"/>
  <c r="U28" i="12"/>
  <c r="Q28" i="12"/>
  <c r="K20" i="12"/>
  <c r="K28" i="12" s="1"/>
  <c r="T28" i="11"/>
  <c r="L28" i="13"/>
  <c r="Z28" i="30"/>
  <c r="R28" i="30"/>
  <c r="L28" i="30"/>
  <c r="F20" i="30"/>
  <c r="F28" i="30" s="1"/>
  <c r="U28" i="29"/>
  <c r="Q28" i="29"/>
  <c r="K20" i="29"/>
  <c r="K28" i="29" s="1"/>
  <c r="E20" i="29"/>
  <c r="E28" i="29" s="1"/>
  <c r="T28" i="28"/>
  <c r="P28" i="28"/>
  <c r="J20" i="28"/>
  <c r="J28" i="28" s="1"/>
  <c r="D20" i="28"/>
  <c r="D28" i="28" s="1"/>
  <c r="AA28" i="27"/>
  <c r="S28" i="27"/>
  <c r="O28" i="27"/>
  <c r="H20" i="27"/>
  <c r="H28" i="27" s="1"/>
  <c r="G20" i="27"/>
  <c r="Z28" i="26"/>
  <c r="R28" i="26"/>
  <c r="L28" i="26"/>
  <c r="F20" i="26"/>
  <c r="F28" i="26" s="1"/>
  <c r="U28" i="36"/>
  <c r="Q28" i="36"/>
  <c r="K20" i="36"/>
  <c r="K28" i="36" s="1"/>
  <c r="E20" i="36"/>
  <c r="E28" i="36" s="1"/>
  <c r="T28" i="25"/>
  <c r="P28" i="25"/>
  <c r="J20" i="25"/>
  <c r="J28" i="25" s="1"/>
  <c r="D20" i="25"/>
  <c r="D28" i="25" s="1"/>
  <c r="AA28" i="24"/>
  <c r="S28" i="24"/>
  <c r="O28" i="24"/>
  <c r="G20" i="24"/>
  <c r="Z28" i="23"/>
  <c r="R28" i="23"/>
  <c r="K20" i="22"/>
  <c r="K28" i="22" s="1"/>
  <c r="E20" i="22"/>
  <c r="E28" i="22" s="1"/>
  <c r="T28" i="21"/>
  <c r="P28" i="21"/>
  <c r="J20" i="21"/>
  <c r="J28" i="21" s="1"/>
  <c r="D20" i="21"/>
  <c r="D28" i="21" s="1"/>
  <c r="AA28" i="20"/>
  <c r="S28" i="20"/>
  <c r="O28" i="20"/>
  <c r="H20" i="20"/>
  <c r="H28" i="20" s="1"/>
  <c r="G20" i="20"/>
  <c r="Z28" i="19"/>
  <c r="L28" i="19"/>
  <c r="Q28" i="18"/>
  <c r="K20" i="18"/>
  <c r="K28" i="18" s="1"/>
  <c r="E20" i="18"/>
  <c r="E28" i="18" s="1"/>
  <c r="P28" i="17"/>
  <c r="J20" i="17"/>
  <c r="J28" i="17" s="1"/>
  <c r="AA28" i="16"/>
  <c r="S28" i="16"/>
  <c r="G20" i="16"/>
  <c r="Z28" i="15"/>
  <c r="R28" i="15"/>
  <c r="F20" i="15"/>
  <c r="F28" i="15" s="1"/>
  <c r="U28" i="14"/>
  <c r="Q28" i="14"/>
  <c r="K20" i="14"/>
  <c r="K28" i="14" s="1"/>
  <c r="E20" i="14"/>
  <c r="E28" i="14" s="1"/>
  <c r="T28" i="12"/>
  <c r="P28" i="12"/>
  <c r="J20" i="12"/>
  <c r="J28" i="12" s="1"/>
  <c r="D20" i="12"/>
  <c r="D28" i="12" s="1"/>
  <c r="AA28" i="11"/>
  <c r="S28" i="11"/>
  <c r="O28" i="11"/>
  <c r="H20" i="11"/>
  <c r="H28" i="11" s="1"/>
  <c r="G20" i="11"/>
  <c r="Z28" i="13"/>
  <c r="R28" i="13"/>
  <c r="U28" i="9"/>
  <c r="Q28" i="9"/>
  <c r="K20" i="9"/>
  <c r="K28" i="9" s="1"/>
  <c r="E20" i="9"/>
  <c r="E28" i="9" s="1"/>
  <c r="T28" i="10"/>
  <c r="P28" i="10"/>
  <c r="J20" i="10"/>
  <c r="J28" i="10" s="1"/>
  <c r="D20" i="10"/>
  <c r="D28" i="10" s="1"/>
  <c r="AA28" i="8"/>
  <c r="S28" i="8"/>
  <c r="O28" i="8"/>
  <c r="H20" i="8"/>
  <c r="H28" i="8" s="1"/>
  <c r="G20" i="8"/>
  <c r="Z28" i="7"/>
  <c r="R28" i="7"/>
  <c r="L28" i="7"/>
  <c r="F20" i="7"/>
  <c r="F28" i="7" s="1"/>
  <c r="U28" i="6"/>
  <c r="Q28" i="6"/>
  <c r="K20" i="6"/>
  <c r="K28" i="6" s="1"/>
  <c r="E20" i="6"/>
  <c r="E28" i="6" s="1"/>
  <c r="T28" i="5"/>
  <c r="P28" i="5"/>
  <c r="J20" i="5"/>
  <c r="J28" i="5" s="1"/>
  <c r="D20" i="5"/>
  <c r="D28" i="5" s="1"/>
  <c r="AA28" i="4"/>
  <c r="S28" i="4"/>
  <c r="O28" i="4"/>
  <c r="H20" i="4"/>
  <c r="H28" i="4" s="1"/>
  <c r="G20" i="4"/>
  <c r="Z28" i="1"/>
  <c r="R28" i="1"/>
  <c r="L28" i="1"/>
  <c r="F20" i="1"/>
  <c r="F28" i="1" s="1"/>
  <c r="U28" i="3"/>
  <c r="Q28" i="3"/>
  <c r="K20" i="3"/>
  <c r="K28" i="3" s="1"/>
  <c r="E20" i="3"/>
  <c r="E28" i="3" s="1"/>
  <c r="T28" i="2"/>
  <c r="P28" i="2"/>
  <c r="J20" i="2"/>
  <c r="J28" i="2" s="1"/>
  <c r="D20" i="2"/>
  <c r="D28" i="2" s="1"/>
  <c r="H29" i="2"/>
  <c r="H6" i="3" s="1"/>
  <c r="G29" i="2"/>
  <c r="G6" i="3" s="1"/>
  <c r="AA28" i="30"/>
  <c r="S28" i="30"/>
  <c r="O28" i="30"/>
  <c r="H20" i="30"/>
  <c r="H28" i="30" s="1"/>
  <c r="G20" i="30"/>
  <c r="Z28" i="29"/>
  <c r="R28" i="29"/>
  <c r="L28" i="29"/>
  <c r="F20" i="29"/>
  <c r="F28" i="29" s="1"/>
  <c r="U28" i="28"/>
  <c r="Q28" i="28"/>
  <c r="K20" i="28"/>
  <c r="K28" i="28" s="1"/>
  <c r="E20" i="28"/>
  <c r="E28" i="28" s="1"/>
  <c r="T28" i="27"/>
  <c r="P28" i="27"/>
  <c r="J20" i="27"/>
  <c r="J28" i="27" s="1"/>
  <c r="D20" i="27"/>
  <c r="D28" i="27" s="1"/>
  <c r="AA28" i="26"/>
  <c r="S28" i="26"/>
  <c r="O28" i="26"/>
  <c r="H20" i="26"/>
  <c r="H28" i="26" s="1"/>
  <c r="G20" i="26"/>
  <c r="Z28" i="36"/>
  <c r="R28" i="36"/>
  <c r="L28" i="36"/>
  <c r="F20" i="36"/>
  <c r="F28" i="36" s="1"/>
  <c r="U28" i="25"/>
  <c r="Q28" i="25"/>
  <c r="K20" i="25"/>
  <c r="K28" i="25" s="1"/>
  <c r="E20" i="25"/>
  <c r="E28" i="25" s="1"/>
  <c r="T28" i="24"/>
  <c r="P28" i="24"/>
  <c r="J20" i="24"/>
  <c r="J28" i="24" s="1"/>
  <c r="AA28" i="23"/>
  <c r="O28" i="23"/>
  <c r="G20" i="23"/>
  <c r="Z28" i="22"/>
  <c r="R28" i="22"/>
  <c r="F20" i="22"/>
  <c r="F28" i="22" s="1"/>
  <c r="U28" i="21"/>
  <c r="Q28" i="21"/>
  <c r="K20" i="21"/>
  <c r="K28" i="21" s="1"/>
  <c r="E20" i="21"/>
  <c r="E28" i="21" s="1"/>
  <c r="P28" i="20"/>
  <c r="J20" i="20"/>
  <c r="J28" i="20" s="1"/>
  <c r="AA28" i="19"/>
  <c r="S28" i="19"/>
  <c r="O28" i="19"/>
  <c r="H20" i="19"/>
  <c r="H28" i="19" s="1"/>
  <c r="G20" i="19"/>
  <c r="Q28" i="17"/>
  <c r="E20" i="17"/>
  <c r="E28" i="17" s="1"/>
  <c r="P28" i="16"/>
  <c r="D20" i="16"/>
  <c r="D28" i="16" s="1"/>
  <c r="AA28" i="15"/>
  <c r="S28" i="15"/>
  <c r="O28" i="15"/>
  <c r="G20" i="15"/>
  <c r="Z28" i="14"/>
  <c r="R28" i="14"/>
  <c r="L28" i="14"/>
  <c r="F20" i="14"/>
  <c r="F28" i="14" s="1"/>
  <c r="E20" i="12"/>
  <c r="E28" i="12" s="1"/>
  <c r="P28" i="11"/>
  <c r="J20" i="11"/>
  <c r="J28" i="11" s="1"/>
  <c r="D20" i="11"/>
  <c r="D28" i="11" s="1"/>
  <c r="AA28" i="13"/>
  <c r="S28" i="13"/>
  <c r="O28" i="13"/>
  <c r="G20" i="13"/>
  <c r="Z28" i="9"/>
  <c r="R28" i="9"/>
  <c r="L28" i="9"/>
  <c r="F20" i="9"/>
  <c r="F28" i="9" s="1"/>
  <c r="U28" i="10"/>
  <c r="Q28" i="10"/>
  <c r="K20" i="10"/>
  <c r="K28" i="10" s="1"/>
  <c r="E20" i="10"/>
  <c r="E28" i="10" s="1"/>
  <c r="T28" i="8"/>
  <c r="P28" i="8"/>
  <c r="J20" i="8"/>
  <c r="J28" i="8" s="1"/>
  <c r="D20" i="8"/>
  <c r="D28" i="8" s="1"/>
  <c r="AA28" i="7"/>
  <c r="S28" i="7"/>
  <c r="O28" i="7"/>
  <c r="H20" i="7"/>
  <c r="H28" i="7" s="1"/>
  <c r="G20" i="7"/>
  <c r="Z28" i="6"/>
  <c r="R28" i="6"/>
  <c r="L28" i="6"/>
  <c r="F20" i="6"/>
  <c r="F28" i="6" s="1"/>
  <c r="U28" i="5"/>
  <c r="Q28" i="5"/>
  <c r="K20" i="5"/>
  <c r="K28" i="5" s="1"/>
  <c r="E20" i="5"/>
  <c r="E28" i="5" s="1"/>
  <c r="T28" i="4"/>
  <c r="P28" i="4"/>
  <c r="J20" i="4"/>
  <c r="J28" i="4" s="1"/>
  <c r="D20" i="4"/>
  <c r="D28" i="4" s="1"/>
  <c r="AA28" i="1"/>
  <c r="S28" i="1"/>
  <c r="O28" i="1"/>
  <c r="H20" i="1"/>
  <c r="H28" i="1" s="1"/>
  <c r="G20" i="1"/>
  <c r="Z28" i="3"/>
  <c r="R28" i="3"/>
  <c r="L28" i="3"/>
  <c r="F20" i="3"/>
  <c r="F28" i="3" s="1"/>
  <c r="U28" i="2"/>
  <c r="Q28" i="2"/>
  <c r="K20" i="2"/>
  <c r="K28" i="2" s="1"/>
  <c r="E20" i="2"/>
  <c r="E28" i="2" s="1"/>
  <c r="U28" i="24"/>
  <c r="K20" i="24"/>
  <c r="K28" i="24" s="1"/>
  <c r="E20" i="24"/>
  <c r="E28" i="24" s="1"/>
  <c r="T28" i="23"/>
  <c r="H20" i="22"/>
  <c r="H28" i="22" s="1"/>
  <c r="U28" i="20"/>
  <c r="T28" i="19"/>
  <c r="D20" i="19"/>
  <c r="D28" i="19" s="1"/>
  <c r="AA28" i="18"/>
  <c r="Z28" i="17"/>
  <c r="L28" i="17"/>
  <c r="U28" i="16"/>
  <c r="E20" i="16"/>
  <c r="E28" i="16" s="1"/>
  <c r="T28" i="15"/>
  <c r="Z28" i="12"/>
  <c r="L28" i="12"/>
  <c r="F20" i="12"/>
  <c r="F28" i="12" s="1"/>
  <c r="K20" i="11"/>
  <c r="K28" i="11" s="1"/>
  <c r="T28" i="13"/>
  <c r="L28" i="24"/>
  <c r="Q28" i="23"/>
  <c r="K20" i="23"/>
  <c r="K28" i="23" s="1"/>
  <c r="T28" i="22"/>
  <c r="R28" i="20"/>
  <c r="L28" i="20"/>
  <c r="E20" i="19"/>
  <c r="E28" i="19" s="1"/>
  <c r="P28" i="18"/>
  <c r="D20" i="18"/>
  <c r="D28" i="18" s="1"/>
  <c r="R28" i="16"/>
  <c r="L28" i="16"/>
  <c r="F20" i="16"/>
  <c r="F28" i="16" s="1"/>
  <c r="R28" i="11"/>
  <c r="U28" i="13"/>
  <c r="F20" i="24"/>
  <c r="F28" i="24" s="1"/>
  <c r="H20" i="24"/>
  <c r="H28" i="24" s="1"/>
  <c r="F20" i="23"/>
  <c r="F28" i="23" s="1"/>
  <c r="D20" i="23"/>
  <c r="D28" i="23" s="1"/>
  <c r="H20" i="23"/>
  <c r="H28" i="23" s="1"/>
  <c r="Q28" i="22"/>
  <c r="H20" i="18"/>
  <c r="H28" i="18" s="1"/>
  <c r="Z28" i="16"/>
  <c r="T28" i="16"/>
  <c r="H20" i="16"/>
  <c r="H28" i="16" s="1"/>
  <c r="D20" i="15"/>
  <c r="D28" i="15" s="1"/>
  <c r="H20" i="15"/>
  <c r="H28" i="15" s="1"/>
  <c r="H20" i="12"/>
  <c r="H28" i="12" s="1"/>
  <c r="F20" i="13"/>
  <c r="F28" i="13" s="1"/>
  <c r="D20" i="13"/>
  <c r="D28" i="13" s="1"/>
  <c r="H20" i="13"/>
  <c r="H28" i="13" s="1"/>
  <c r="G28" i="11" l="1"/>
  <c r="AI6" i="11"/>
  <c r="AK6" i="11" s="1"/>
  <c r="G28" i="16"/>
  <c r="AI6" i="16"/>
  <c r="AK6" i="16" s="1"/>
  <c r="G28" i="21"/>
  <c r="AI6" i="21"/>
  <c r="AK6" i="21" s="1"/>
  <c r="Z28" i="2"/>
  <c r="AI10" i="2"/>
  <c r="AK10" i="2" s="1"/>
  <c r="G28" i="13"/>
  <c r="AI6" i="13"/>
  <c r="AK6" i="13" s="1"/>
  <c r="G28" i="24"/>
  <c r="AI6" i="24"/>
  <c r="AK6" i="24" s="1"/>
  <c r="G28" i="25"/>
  <c r="AI6" i="25"/>
  <c r="AK6" i="25" s="1"/>
  <c r="G28" i="18"/>
  <c r="AI6" i="18"/>
  <c r="AK6" i="18" s="1"/>
  <c r="G28" i="22"/>
  <c r="AI6" i="22"/>
  <c r="AK6" i="22" s="1"/>
  <c r="G28" i="3"/>
  <c r="AI6" i="3"/>
  <c r="AK6" i="3" s="1"/>
  <c r="G28" i="1"/>
  <c r="AI6" i="1"/>
  <c r="AK6" i="1" s="1"/>
  <c r="G28" i="8"/>
  <c r="AI6" i="8"/>
  <c r="AK6" i="8" s="1"/>
  <c r="G28" i="12"/>
  <c r="AI6" i="12"/>
  <c r="AK6" i="12" s="1"/>
  <c r="G28" i="28"/>
  <c r="AI6" i="28"/>
  <c r="AK6" i="28" s="1"/>
  <c r="G28" i="9"/>
  <c r="AI6" i="9"/>
  <c r="AK6" i="9" s="1"/>
  <c r="AI10" i="3"/>
  <c r="AK10" i="3" s="1"/>
  <c r="G28" i="15"/>
  <c r="AI6" i="15"/>
  <c r="AK6" i="15" s="1"/>
  <c r="G28" i="19"/>
  <c r="AI6" i="19"/>
  <c r="AK6" i="19" s="1"/>
  <c r="G28" i="26"/>
  <c r="AI6" i="26"/>
  <c r="AK6" i="26" s="1"/>
  <c r="G28" i="4"/>
  <c r="AI6" i="4"/>
  <c r="AK6" i="4" s="1"/>
  <c r="G28" i="6"/>
  <c r="AI6" i="6"/>
  <c r="AK6" i="6" s="1"/>
  <c r="G28" i="14"/>
  <c r="AI6" i="14"/>
  <c r="AK6" i="14" s="1"/>
  <c r="G28" i="29"/>
  <c r="AI6" i="29"/>
  <c r="AK6" i="29" s="1"/>
  <c r="G28" i="27"/>
  <c r="AI6" i="27"/>
  <c r="AK6" i="27" s="1"/>
  <c r="G28" i="5"/>
  <c r="AI6" i="5"/>
  <c r="AK6" i="5" s="1"/>
  <c r="G28" i="7"/>
  <c r="AI6" i="7"/>
  <c r="AK6" i="7" s="1"/>
  <c r="G28" i="23"/>
  <c r="AI6" i="23"/>
  <c r="AK6" i="23" s="1"/>
  <c r="G28" i="30"/>
  <c r="AI6" i="30"/>
  <c r="AK6" i="30" s="1"/>
  <c r="G28" i="20"/>
  <c r="AI6" i="20"/>
  <c r="AK6" i="20" s="1"/>
  <c r="G28" i="10"/>
  <c r="AI6" i="10"/>
  <c r="AK6" i="10" s="1"/>
  <c r="G28" i="17"/>
  <c r="AI6" i="17"/>
  <c r="AK6" i="17" s="1"/>
  <c r="G28" i="36"/>
  <c r="AI6" i="36"/>
  <c r="AK6" i="36" s="1"/>
  <c r="I6" i="24"/>
  <c r="I29" i="24" s="1"/>
  <c r="O29" i="2"/>
  <c r="AA29" i="2"/>
  <c r="S29" i="2"/>
  <c r="S6" i="3" s="1"/>
  <c r="N29" i="36"/>
  <c r="N6" i="26" s="1"/>
  <c r="V29" i="24"/>
  <c r="V6" i="25" s="1"/>
  <c r="W29" i="24"/>
  <c r="W6" i="25" s="1"/>
  <c r="X29" i="24"/>
  <c r="X6" i="25" s="1"/>
  <c r="M29" i="36"/>
  <c r="M6" i="26" s="1"/>
  <c r="AH34" i="17"/>
  <c r="AK34" i="17" s="1"/>
  <c r="AH52" i="17"/>
  <c r="AK52" i="17" s="1"/>
  <c r="AH50" i="17"/>
  <c r="AK50" i="17" s="1"/>
  <c r="AH48" i="17"/>
  <c r="AK48" i="17" s="1"/>
  <c r="AK46" i="17"/>
  <c r="AH44" i="17"/>
  <c r="AK44" i="17" s="1"/>
  <c r="AH42" i="17"/>
  <c r="AK42" i="17" s="1"/>
  <c r="AK40" i="17"/>
  <c r="AH40" i="18" s="1"/>
  <c r="AH38" i="17"/>
  <c r="AK38" i="17" s="1"/>
  <c r="AH36" i="18"/>
  <c r="AK36" i="18" s="1"/>
  <c r="G29" i="3"/>
  <c r="G6" i="1" s="1"/>
  <c r="H29" i="3"/>
  <c r="H6" i="1" s="1"/>
  <c r="E29" i="2"/>
  <c r="E6" i="3" s="1"/>
  <c r="U29" i="2"/>
  <c r="U6" i="3" s="1"/>
  <c r="K29" i="2"/>
  <c r="K6" i="3" s="1"/>
  <c r="Q29" i="2"/>
  <c r="Q6" i="3" s="1"/>
  <c r="F29" i="2"/>
  <c r="F6" i="3" s="1"/>
  <c r="J29" i="2"/>
  <c r="J6" i="3" s="1"/>
  <c r="L29" i="2"/>
  <c r="L6" i="3" s="1"/>
  <c r="P29" i="2"/>
  <c r="P6" i="3" s="1"/>
  <c r="R29" i="2"/>
  <c r="R6" i="3" s="1"/>
  <c r="T29" i="2"/>
  <c r="T6" i="3" s="1"/>
  <c r="Z29" i="2"/>
  <c r="Z6" i="3" s="1"/>
  <c r="AA6" i="3" l="1"/>
  <c r="AA29" i="3" s="1"/>
  <c r="AA6" i="1" s="1"/>
  <c r="AA29" i="1" s="1"/>
  <c r="AA6" i="4" s="1"/>
  <c r="AA29" i="4" s="1"/>
  <c r="AA6" i="5" s="1"/>
  <c r="O6" i="3"/>
  <c r="O29" i="3" s="1"/>
  <c r="O6" i="1" s="1"/>
  <c r="O29" i="1" s="1"/>
  <c r="O6" i="4" s="1"/>
  <c r="O29" i="4" s="1"/>
  <c r="O6" i="5" s="1"/>
  <c r="I6" i="25"/>
  <c r="I29" i="25" s="1"/>
  <c r="S29" i="3"/>
  <c r="S6" i="1" s="1"/>
  <c r="S29" i="1" s="1"/>
  <c r="S6" i="4" s="1"/>
  <c r="X29" i="25"/>
  <c r="X6" i="36" s="1"/>
  <c r="M29" i="26"/>
  <c r="M6" i="27" s="1"/>
  <c r="W29" i="25"/>
  <c r="W6" i="36" s="1"/>
  <c r="V29" i="25"/>
  <c r="V6" i="36" s="1"/>
  <c r="N29" i="26"/>
  <c r="N6" i="27" s="1"/>
  <c r="AH34" i="18"/>
  <c r="AK34" i="18" s="1"/>
  <c r="AH52" i="18"/>
  <c r="AK52" i="18" s="1"/>
  <c r="AH50" i="18"/>
  <c r="AK50" i="18" s="1"/>
  <c r="AH48" i="18"/>
  <c r="AK48" i="18" s="1"/>
  <c r="AK46" i="18"/>
  <c r="AH44" i="18"/>
  <c r="AK44" i="18" s="1"/>
  <c r="AH42" i="18"/>
  <c r="AK42" i="18" s="1"/>
  <c r="AK40" i="18"/>
  <c r="AH40" i="19" s="1"/>
  <c r="AH38" i="18"/>
  <c r="AK38" i="18" s="1"/>
  <c r="AH36" i="19"/>
  <c r="AK36" i="19" s="1"/>
  <c r="G29" i="1"/>
  <c r="G6" i="4" s="1"/>
  <c r="H29" i="1"/>
  <c r="H6" i="4" s="1"/>
  <c r="Z29" i="3"/>
  <c r="Z6" i="1" s="1"/>
  <c r="T29" i="3"/>
  <c r="T6" i="1" s="1"/>
  <c r="R29" i="3"/>
  <c r="R6" i="1" s="1"/>
  <c r="P29" i="3"/>
  <c r="P6" i="1" s="1"/>
  <c r="L29" i="3"/>
  <c r="L6" i="1" s="1"/>
  <c r="J29" i="3"/>
  <c r="J6" i="1" s="1"/>
  <c r="F29" i="3"/>
  <c r="F6" i="1" s="1"/>
  <c r="Q29" i="3"/>
  <c r="Q6" i="1" s="1"/>
  <c r="K29" i="3"/>
  <c r="K6" i="1" s="1"/>
  <c r="U29" i="3"/>
  <c r="U6" i="1" s="1"/>
  <c r="E29" i="3"/>
  <c r="E6" i="1" s="1"/>
  <c r="I6" i="36" l="1"/>
  <c r="I29" i="36" s="1"/>
  <c r="V29" i="36"/>
  <c r="V6" i="26" s="1"/>
  <c r="M29" i="27"/>
  <c r="M6" i="28" s="1"/>
  <c r="N29" i="27"/>
  <c r="N6" i="28" s="1"/>
  <c r="H29" i="4"/>
  <c r="W29" i="36"/>
  <c r="W6" i="26" s="1"/>
  <c r="X29" i="36"/>
  <c r="X6" i="26" s="1"/>
  <c r="G29" i="4"/>
  <c r="AH34" i="19"/>
  <c r="AK34" i="19" s="1"/>
  <c r="AH52" i="19"/>
  <c r="AK52" i="19" s="1"/>
  <c r="AH50" i="19"/>
  <c r="AK50" i="19" s="1"/>
  <c r="AH48" i="19"/>
  <c r="AK48" i="19" s="1"/>
  <c r="AK46" i="19"/>
  <c r="AH44" i="19"/>
  <c r="AK44" i="19" s="1"/>
  <c r="AH42" i="19"/>
  <c r="AK42" i="19" s="1"/>
  <c r="AK40" i="19"/>
  <c r="AH40" i="20" s="1"/>
  <c r="AH38" i="19"/>
  <c r="AK38" i="19" s="1"/>
  <c r="AH36" i="20"/>
  <c r="AK36" i="20" s="1"/>
  <c r="S29" i="4"/>
  <c r="S6" i="5" s="1"/>
  <c r="E29" i="1"/>
  <c r="E6" i="4" s="1"/>
  <c r="U29" i="1"/>
  <c r="U6" i="4" s="1"/>
  <c r="K29" i="1"/>
  <c r="K6" i="4" s="1"/>
  <c r="Q29" i="1"/>
  <c r="Q6" i="4" s="1"/>
  <c r="F29" i="1"/>
  <c r="F6" i="4" s="1"/>
  <c r="J29" i="1"/>
  <c r="J6" i="4" s="1"/>
  <c r="L29" i="1"/>
  <c r="L6" i="4" s="1"/>
  <c r="P29" i="1"/>
  <c r="P6" i="4" s="1"/>
  <c r="R29" i="1"/>
  <c r="R6" i="4" s="1"/>
  <c r="T29" i="1"/>
  <c r="T6" i="4" s="1"/>
  <c r="Z29" i="1"/>
  <c r="Z6" i="4" s="1"/>
  <c r="O29" i="5"/>
  <c r="O6" i="6" s="1"/>
  <c r="AA29" i="5"/>
  <c r="AA6" i="6" s="1"/>
  <c r="I6" i="26" l="1"/>
  <c r="I29" i="26" s="1"/>
  <c r="G6" i="5"/>
  <c r="G29" i="5" s="1"/>
  <c r="G6" i="6" s="1"/>
  <c r="H6" i="5"/>
  <c r="H29" i="5" s="1"/>
  <c r="H6" i="6" s="1"/>
  <c r="N29" i="28"/>
  <c r="N6" i="29" s="1"/>
  <c r="X29" i="26"/>
  <c r="X6" i="27" s="1"/>
  <c r="M29" i="28"/>
  <c r="M6" i="29" s="1"/>
  <c r="S29" i="5"/>
  <c r="S6" i="6" s="1"/>
  <c r="W29" i="26"/>
  <c r="W6" i="27" s="1"/>
  <c r="V29" i="26"/>
  <c r="V6" i="27" s="1"/>
  <c r="AH34" i="20"/>
  <c r="AK34" i="20" s="1"/>
  <c r="AH52" i="20"/>
  <c r="AK52" i="20" s="1"/>
  <c r="AH50" i="20"/>
  <c r="AK50" i="20" s="1"/>
  <c r="AH48" i="20"/>
  <c r="AK48" i="20" s="1"/>
  <c r="AK46" i="20"/>
  <c r="AH44" i="20"/>
  <c r="AK44" i="20" s="1"/>
  <c r="AH42" i="20"/>
  <c r="AK42" i="20" s="1"/>
  <c r="AK40" i="20"/>
  <c r="AH40" i="21" s="1"/>
  <c r="AH38" i="20"/>
  <c r="AK38" i="20" s="1"/>
  <c r="AH36" i="21"/>
  <c r="AK36" i="21" s="1"/>
  <c r="Z29" i="4"/>
  <c r="Z6" i="5" s="1"/>
  <c r="T29" i="4"/>
  <c r="T6" i="5" s="1"/>
  <c r="R29" i="4"/>
  <c r="R6" i="5" s="1"/>
  <c r="P29" i="4"/>
  <c r="P6" i="5" s="1"/>
  <c r="L29" i="4"/>
  <c r="L6" i="5" s="1"/>
  <c r="J29" i="4"/>
  <c r="J6" i="5" s="1"/>
  <c r="F29" i="4"/>
  <c r="F6" i="5" s="1"/>
  <c r="Q29" i="4"/>
  <c r="Q6" i="5" s="1"/>
  <c r="K29" i="4"/>
  <c r="K6" i="5" s="1"/>
  <c r="U29" i="4"/>
  <c r="U6" i="5" s="1"/>
  <c r="E29" i="4"/>
  <c r="E6" i="5" s="1"/>
  <c r="I6" i="27" l="1"/>
  <c r="I29" i="27" s="1"/>
  <c r="N29" i="29"/>
  <c r="N6" i="30" s="1"/>
  <c r="W29" i="27"/>
  <c r="W6" i="28" s="1"/>
  <c r="M29" i="29"/>
  <c r="M6" i="30" s="1"/>
  <c r="V29" i="27"/>
  <c r="V6" i="28" s="1"/>
  <c r="X29" i="27"/>
  <c r="X6" i="28" s="1"/>
  <c r="AH34" i="21"/>
  <c r="AK34" i="21" s="1"/>
  <c r="AH52" i="21"/>
  <c r="AK52" i="21" s="1"/>
  <c r="AH50" i="21"/>
  <c r="AK50" i="21" s="1"/>
  <c r="AH48" i="21"/>
  <c r="AK48" i="21" s="1"/>
  <c r="AK46" i="21"/>
  <c r="AH44" i="21"/>
  <c r="AK44" i="21" s="1"/>
  <c r="AH42" i="21"/>
  <c r="AK42" i="21" s="1"/>
  <c r="AK40" i="21"/>
  <c r="AH40" i="22" s="1"/>
  <c r="AH38" i="21"/>
  <c r="AK38" i="21" s="1"/>
  <c r="AH36" i="22"/>
  <c r="AK36" i="22" s="1"/>
  <c r="E29" i="5"/>
  <c r="E6" i="6" s="1"/>
  <c r="U29" i="5"/>
  <c r="U6" i="6" s="1"/>
  <c r="K29" i="5"/>
  <c r="K6" i="6" s="1"/>
  <c r="Q29" i="5"/>
  <c r="Q6" i="6" s="1"/>
  <c r="F29" i="5"/>
  <c r="F6" i="6" s="1"/>
  <c r="J29" i="5"/>
  <c r="J6" i="6" s="1"/>
  <c r="L29" i="5"/>
  <c r="L6" i="6" s="1"/>
  <c r="P29" i="5"/>
  <c r="P6" i="6" s="1"/>
  <c r="R29" i="5"/>
  <c r="R6" i="6" s="1"/>
  <c r="T29" i="5"/>
  <c r="T6" i="6" s="1"/>
  <c r="Z29" i="5"/>
  <c r="Z6" i="6" s="1"/>
  <c r="I6" i="28" l="1"/>
  <c r="I29" i="28" s="1"/>
  <c r="N29" i="30"/>
  <c r="V29" i="28"/>
  <c r="V6" i="29" s="1"/>
  <c r="X29" i="28"/>
  <c r="X6" i="29" s="1"/>
  <c r="W29" i="28"/>
  <c r="W6" i="29" s="1"/>
  <c r="M29" i="30"/>
  <c r="AH34" i="22"/>
  <c r="AK34" i="22" s="1"/>
  <c r="AH52" i="22"/>
  <c r="AK52" i="22" s="1"/>
  <c r="AH50" i="22"/>
  <c r="AK50" i="22" s="1"/>
  <c r="AH48" i="22"/>
  <c r="AK48" i="22" s="1"/>
  <c r="AK46" i="22"/>
  <c r="AH44" i="22"/>
  <c r="AK44" i="22" s="1"/>
  <c r="AH42" i="22"/>
  <c r="AK42" i="22" s="1"/>
  <c r="AK40" i="22"/>
  <c r="AH40" i="23" s="1"/>
  <c r="AH38" i="22"/>
  <c r="AK38" i="22" s="1"/>
  <c r="AH36" i="23"/>
  <c r="AK36" i="23" s="1"/>
  <c r="R29" i="6"/>
  <c r="R6" i="7" s="1"/>
  <c r="I6" i="29" l="1"/>
  <c r="I29" i="29" s="1"/>
  <c r="W29" i="29"/>
  <c r="W6" i="30" s="1"/>
  <c r="X29" i="29"/>
  <c r="X6" i="30" s="1"/>
  <c r="V29" i="29"/>
  <c r="V6" i="30" s="1"/>
  <c r="AH34" i="23"/>
  <c r="AK34" i="23" s="1"/>
  <c r="AH52" i="23"/>
  <c r="AK52" i="23" s="1"/>
  <c r="AH50" i="23"/>
  <c r="AK50" i="23" s="1"/>
  <c r="AH48" i="23"/>
  <c r="AK48" i="23" s="1"/>
  <c r="AK46" i="23"/>
  <c r="AH44" i="23"/>
  <c r="AK44" i="23" s="1"/>
  <c r="AH42" i="23"/>
  <c r="AK42" i="23" s="1"/>
  <c r="AK40" i="23"/>
  <c r="AH40" i="24" s="1"/>
  <c r="AH38" i="23"/>
  <c r="AK38" i="23" s="1"/>
  <c r="AH36" i="24"/>
  <c r="AK36" i="24" s="1"/>
  <c r="R29" i="7"/>
  <c r="R6" i="8" s="1"/>
  <c r="I6" i="30" l="1"/>
  <c r="I29" i="30" s="1"/>
  <c r="V29" i="30"/>
  <c r="W29" i="30"/>
  <c r="X29" i="30"/>
  <c r="AH34" i="24"/>
  <c r="AK34" i="24" s="1"/>
  <c r="AH52" i="24"/>
  <c r="AK52" i="24" s="1"/>
  <c r="AH50" i="24"/>
  <c r="AK50" i="24" s="1"/>
  <c r="AH48" i="24"/>
  <c r="AK48" i="24" s="1"/>
  <c r="AK46" i="24"/>
  <c r="AH44" i="24"/>
  <c r="AK44" i="24" s="1"/>
  <c r="AH42" i="24"/>
  <c r="AK42" i="24" s="1"/>
  <c r="AK40" i="24"/>
  <c r="AH40" i="25" s="1"/>
  <c r="AH38" i="24"/>
  <c r="AK38" i="24" s="1"/>
  <c r="AH36" i="25"/>
  <c r="AK36" i="25" s="1"/>
  <c r="R29" i="8"/>
  <c r="R6" i="10" s="1"/>
  <c r="AH34" i="25" l="1"/>
  <c r="AK34" i="25" s="1"/>
  <c r="AH52" i="25"/>
  <c r="AK52" i="25" s="1"/>
  <c r="AH50" i="25"/>
  <c r="AK50" i="25" s="1"/>
  <c r="AH48" i="25"/>
  <c r="AK48" i="25" s="1"/>
  <c r="AK46" i="25"/>
  <c r="AH44" i="25"/>
  <c r="AK44" i="25" s="1"/>
  <c r="AH42" i="25"/>
  <c r="AK42" i="25" s="1"/>
  <c r="AK40" i="25"/>
  <c r="AH40" i="36" s="1"/>
  <c r="AH38" i="25"/>
  <c r="AK38" i="25" s="1"/>
  <c r="AH36" i="36"/>
  <c r="AK36" i="36" s="1"/>
  <c r="R29" i="10"/>
  <c r="R6" i="9" s="1"/>
  <c r="AH34" i="36" l="1"/>
  <c r="AK34" i="36" s="1"/>
  <c r="AH52" i="36"/>
  <c r="AK52" i="36" s="1"/>
  <c r="AH50" i="36"/>
  <c r="AK50" i="36" s="1"/>
  <c r="AH48" i="36"/>
  <c r="AK48" i="36" s="1"/>
  <c r="AK46" i="36"/>
  <c r="AH44" i="36"/>
  <c r="AK44" i="36" s="1"/>
  <c r="AH42" i="36"/>
  <c r="AK42" i="36" s="1"/>
  <c r="AK40" i="36"/>
  <c r="AH40" i="26" s="1"/>
  <c r="AH38" i="36"/>
  <c r="AK38" i="36" s="1"/>
  <c r="AH36" i="26"/>
  <c r="AK36" i="26" s="1"/>
  <c r="R29" i="9"/>
  <c r="R6" i="13" s="1"/>
  <c r="AH34" i="26" l="1"/>
  <c r="AK34" i="26" s="1"/>
  <c r="AH52" i="26"/>
  <c r="AK52" i="26" s="1"/>
  <c r="AH50" i="26"/>
  <c r="AK50" i="26" s="1"/>
  <c r="AH48" i="26"/>
  <c r="AK48" i="26" s="1"/>
  <c r="AK46" i="26"/>
  <c r="AH44" i="26"/>
  <c r="AK44" i="26" s="1"/>
  <c r="AH42" i="26"/>
  <c r="AK42" i="26" s="1"/>
  <c r="AK40" i="26"/>
  <c r="AH40" i="27" s="1"/>
  <c r="AH38" i="26"/>
  <c r="AK38" i="26" s="1"/>
  <c r="AH36" i="27"/>
  <c r="AK36" i="27" s="1"/>
  <c r="R29" i="13"/>
  <c r="R6" i="11" s="1"/>
  <c r="AH34" i="27" l="1"/>
  <c r="AK34" i="27" s="1"/>
  <c r="AH52" i="27"/>
  <c r="AK52" i="27" s="1"/>
  <c r="AH50" i="27"/>
  <c r="AK50" i="27" s="1"/>
  <c r="AH48" i="27"/>
  <c r="AK48" i="27" s="1"/>
  <c r="AK46" i="27"/>
  <c r="AH44" i="27"/>
  <c r="AK44" i="27" s="1"/>
  <c r="AH42" i="27"/>
  <c r="AK42" i="27" s="1"/>
  <c r="AK40" i="27"/>
  <c r="AH40" i="28" s="1"/>
  <c r="AH38" i="27"/>
  <c r="AK38" i="27" s="1"/>
  <c r="AH36" i="28"/>
  <c r="AK36" i="28" s="1"/>
  <c r="R29" i="11"/>
  <c r="R6" i="12" s="1"/>
  <c r="T29" i="6"/>
  <c r="T6" i="7" s="1"/>
  <c r="G29" i="6"/>
  <c r="G6" i="7" s="1"/>
  <c r="AH34" i="28" l="1"/>
  <c r="AK34" i="28" s="1"/>
  <c r="AH52" i="28"/>
  <c r="AK52" i="28" s="1"/>
  <c r="AH50" i="28"/>
  <c r="AK50" i="28" s="1"/>
  <c r="AH48" i="28"/>
  <c r="AK48" i="28" s="1"/>
  <c r="AK46" i="28"/>
  <c r="AH44" i="28"/>
  <c r="AK44" i="28" s="1"/>
  <c r="AH42" i="28"/>
  <c r="AK42" i="28" s="1"/>
  <c r="AK40" i="28"/>
  <c r="AH40" i="29" s="1"/>
  <c r="AH38" i="28"/>
  <c r="AK38" i="28" s="1"/>
  <c r="AH36" i="29"/>
  <c r="AK36" i="29" s="1"/>
  <c r="R29" i="12"/>
  <c r="R6" i="14" s="1"/>
  <c r="T29" i="7"/>
  <c r="T6" i="8" s="1"/>
  <c r="G29" i="7"/>
  <c r="G6" i="8" s="1"/>
  <c r="AH34" i="29" l="1"/>
  <c r="AK34" i="29" s="1"/>
  <c r="AH52" i="29"/>
  <c r="AK52" i="29" s="1"/>
  <c r="AH50" i="29"/>
  <c r="AK50" i="29" s="1"/>
  <c r="AH48" i="29"/>
  <c r="AK48" i="29" s="1"/>
  <c r="AK46" i="29"/>
  <c r="AH44" i="29"/>
  <c r="AK44" i="29" s="1"/>
  <c r="AH42" i="29"/>
  <c r="AK42" i="29" s="1"/>
  <c r="AK40" i="29"/>
  <c r="AH40" i="30" s="1"/>
  <c r="AH38" i="29"/>
  <c r="AK38" i="29" s="1"/>
  <c r="AH36" i="30"/>
  <c r="AK36" i="30" s="1"/>
  <c r="R29" i="14"/>
  <c r="R6" i="15" s="1"/>
  <c r="T29" i="8"/>
  <c r="T6" i="10" s="1"/>
  <c r="G29" i="8"/>
  <c r="G6" i="10" s="1"/>
  <c r="AH34" i="30" l="1"/>
  <c r="AK34" i="30" s="1"/>
  <c r="AH52" i="30"/>
  <c r="AK52" i="30" s="1"/>
  <c r="AH50" i="30"/>
  <c r="AK50" i="30" s="1"/>
  <c r="AH48" i="30"/>
  <c r="AK48" i="30" s="1"/>
  <c r="AK46" i="30"/>
  <c r="AH44" i="30"/>
  <c r="AK44" i="30" s="1"/>
  <c r="AH42" i="30"/>
  <c r="AK42" i="30" s="1"/>
  <c r="AK40" i="30"/>
  <c r="AH38" i="30"/>
  <c r="AK38" i="30" s="1"/>
  <c r="R29" i="15"/>
  <c r="R6" i="16" s="1"/>
  <c r="T29" i="10"/>
  <c r="T6" i="9" s="1"/>
  <c r="G29" i="10"/>
  <c r="G6" i="9" s="1"/>
  <c r="R29" i="16" l="1"/>
  <c r="R6" i="17" s="1"/>
  <c r="T29" i="9"/>
  <c r="T6" i="13" s="1"/>
  <c r="G29" i="9"/>
  <c r="G6" i="13" s="1"/>
  <c r="T29" i="13" l="1"/>
  <c r="R29" i="17"/>
  <c r="R6" i="18" s="1"/>
  <c r="G29" i="13"/>
  <c r="G6" i="11" s="1"/>
  <c r="T6" i="11" l="1"/>
  <c r="T29" i="11" s="1"/>
  <c r="T6" i="12" s="1"/>
  <c r="Y29" i="11"/>
  <c r="Y6" i="12" s="1"/>
  <c r="R29" i="18"/>
  <c r="R6" i="19" s="1"/>
  <c r="G29" i="11"/>
  <c r="G6" i="12" s="1"/>
  <c r="E29" i="6"/>
  <c r="E6" i="7" s="1"/>
  <c r="Y29" i="12" l="1"/>
  <c r="Y6" i="14" s="1"/>
  <c r="Y29" i="14" s="1"/>
  <c r="Y6" i="15" s="1"/>
  <c r="Y29" i="15" s="1"/>
  <c r="Y6" i="16" s="1"/>
  <c r="Y29" i="16" s="1"/>
  <c r="Y6" i="17" s="1"/>
  <c r="Y29" i="17" s="1"/>
  <c r="Y6" i="18" s="1"/>
  <c r="Y29" i="18" s="1"/>
  <c r="Y6" i="19" s="1"/>
  <c r="Y29" i="19" s="1"/>
  <c r="Y6" i="20" s="1"/>
  <c r="Y29" i="20" s="1"/>
  <c r="Y6" i="21" s="1"/>
  <c r="Y29" i="21" s="1"/>
  <c r="Y6" i="22" s="1"/>
  <c r="Y29" i="22" s="1"/>
  <c r="Y6" i="23" s="1"/>
  <c r="Y29" i="23" s="1"/>
  <c r="Y6" i="24" s="1"/>
  <c r="Y29" i="24" s="1"/>
  <c r="Y6" i="25" s="1"/>
  <c r="Y29" i="25" s="1"/>
  <c r="Y6" i="36" s="1"/>
  <c r="Y29" i="36" s="1"/>
  <c r="Y6" i="26" s="1"/>
  <c r="Y29" i="26" s="1"/>
  <c r="Y6" i="27" s="1"/>
  <c r="Y29" i="27" s="1"/>
  <c r="Y6" i="28" s="1"/>
  <c r="Y29" i="28" s="1"/>
  <c r="Y6" i="29" s="1"/>
  <c r="Y29" i="29" s="1"/>
  <c r="Y6" i="30" s="1"/>
  <c r="Y29" i="30" s="1"/>
  <c r="G29" i="12"/>
  <c r="G6" i="14" s="1"/>
  <c r="T29" i="12"/>
  <c r="T6" i="14" s="1"/>
  <c r="R29" i="19"/>
  <c r="R6" i="20" s="1"/>
  <c r="F29" i="6"/>
  <c r="F6" i="7" s="1"/>
  <c r="K29" i="6"/>
  <c r="K6" i="7" s="1"/>
  <c r="O29" i="6"/>
  <c r="O6" i="7" s="1"/>
  <c r="Q29" i="6"/>
  <c r="Q6" i="7" s="1"/>
  <c r="Z29" i="6"/>
  <c r="Z6" i="7" s="1"/>
  <c r="J29" i="6"/>
  <c r="J6" i="7" s="1"/>
  <c r="L29" i="6"/>
  <c r="L6" i="7" s="1"/>
  <c r="P29" i="6"/>
  <c r="P6" i="7" s="1"/>
  <c r="S29" i="6"/>
  <c r="S6" i="7" s="1"/>
  <c r="U29" i="6"/>
  <c r="U6" i="7" s="1"/>
  <c r="AA29" i="6"/>
  <c r="AA6" i="7" s="1"/>
  <c r="H29" i="6"/>
  <c r="H6" i="7" s="1"/>
  <c r="E29" i="7"/>
  <c r="E6" i="8" s="1"/>
  <c r="T29" i="14" l="1"/>
  <c r="T6" i="15" s="1"/>
  <c r="R29" i="20"/>
  <c r="R6" i="21" s="1"/>
  <c r="G29" i="14"/>
  <c r="G6" i="15" s="1"/>
  <c r="AA29" i="7"/>
  <c r="AA6" i="8" s="1"/>
  <c r="U29" i="7"/>
  <c r="U6" i="8" s="1"/>
  <c r="S29" i="7"/>
  <c r="S6" i="8" s="1"/>
  <c r="P29" i="7"/>
  <c r="P6" i="8" s="1"/>
  <c r="L29" i="7"/>
  <c r="L6" i="8" s="1"/>
  <c r="J29" i="7"/>
  <c r="J6" i="8" s="1"/>
  <c r="Z29" i="7"/>
  <c r="Z6" i="8" s="1"/>
  <c r="Q29" i="7"/>
  <c r="Q6" i="8" s="1"/>
  <c r="O29" i="7"/>
  <c r="O6" i="8" s="1"/>
  <c r="K29" i="7"/>
  <c r="K6" i="8" s="1"/>
  <c r="F29" i="7"/>
  <c r="F6" i="8" s="1"/>
  <c r="E29" i="8"/>
  <c r="E6" i="10" s="1"/>
  <c r="T29" i="15" l="1"/>
  <c r="G29" i="15"/>
  <c r="G6" i="16" s="1"/>
  <c r="R29" i="21"/>
  <c r="R6" i="22" s="1"/>
  <c r="F29" i="8"/>
  <c r="F6" i="10" s="1"/>
  <c r="K29" i="8"/>
  <c r="K6" i="10" s="1"/>
  <c r="O29" i="8"/>
  <c r="O6" i="10" s="1"/>
  <c r="Q29" i="8"/>
  <c r="Q6" i="10" s="1"/>
  <c r="Z29" i="8"/>
  <c r="Z6" i="10" s="1"/>
  <c r="J29" i="8"/>
  <c r="J6" i="10" s="1"/>
  <c r="L29" i="8"/>
  <c r="L6" i="10" s="1"/>
  <c r="P29" i="8"/>
  <c r="P6" i="10" s="1"/>
  <c r="S29" i="8"/>
  <c r="S6" i="10" s="1"/>
  <c r="U29" i="8"/>
  <c r="U6" i="10" s="1"/>
  <c r="AA29" i="8"/>
  <c r="AA6" i="10" s="1"/>
  <c r="E29" i="10"/>
  <c r="E6" i="9" s="1"/>
  <c r="T6" i="16" l="1"/>
  <c r="T29" i="16" s="1"/>
  <c r="T6" i="17" s="1"/>
  <c r="T29" i="17" s="1"/>
  <c r="R29" i="22"/>
  <c r="R6" i="23" s="1"/>
  <c r="G29" i="16"/>
  <c r="G6" i="17" s="1"/>
  <c r="AA29" i="10"/>
  <c r="AA6" i="9" s="1"/>
  <c r="U29" i="10"/>
  <c r="U6" i="9" s="1"/>
  <c r="S29" i="10"/>
  <c r="S6" i="9" s="1"/>
  <c r="P29" i="10"/>
  <c r="P6" i="9" s="1"/>
  <c r="L29" i="10"/>
  <c r="L6" i="9" s="1"/>
  <c r="J29" i="10"/>
  <c r="J6" i="9" s="1"/>
  <c r="Z29" i="10"/>
  <c r="Z6" i="9" s="1"/>
  <c r="Q29" i="10"/>
  <c r="Q6" i="9" s="1"/>
  <c r="O29" i="10"/>
  <c r="O6" i="9" s="1"/>
  <c r="F29" i="10"/>
  <c r="F6" i="9" s="1"/>
  <c r="E29" i="9"/>
  <c r="E6" i="13" s="1"/>
  <c r="T6" i="18" l="1"/>
  <c r="T29" i="18" s="1"/>
  <c r="T6" i="19" s="1"/>
  <c r="T29" i="19" s="1"/>
  <c r="T6" i="20" s="1"/>
  <c r="G29" i="17"/>
  <c r="G6" i="18" s="1"/>
  <c r="R29" i="23"/>
  <c r="R6" i="24" s="1"/>
  <c r="H29" i="7"/>
  <c r="H6" i="8" s="1"/>
  <c r="F29" i="9"/>
  <c r="F6" i="13" s="1"/>
  <c r="O29" i="9"/>
  <c r="O6" i="13" s="1"/>
  <c r="Q29" i="9"/>
  <c r="Q6" i="13" s="1"/>
  <c r="Z29" i="9"/>
  <c r="Z6" i="13" s="1"/>
  <c r="L29" i="9"/>
  <c r="L6" i="13" s="1"/>
  <c r="P29" i="9"/>
  <c r="P6" i="13" s="1"/>
  <c r="S29" i="9"/>
  <c r="S6" i="13" s="1"/>
  <c r="U29" i="9"/>
  <c r="U6" i="13" s="1"/>
  <c r="AA29" i="9"/>
  <c r="AA6" i="13" s="1"/>
  <c r="E29" i="13"/>
  <c r="E6" i="11" s="1"/>
  <c r="R29" i="24" l="1"/>
  <c r="R6" i="25" s="1"/>
  <c r="T29" i="20"/>
  <c r="T6" i="21" s="1"/>
  <c r="G29" i="18"/>
  <c r="G6" i="19" s="1"/>
  <c r="E29" i="11"/>
  <c r="E6" i="12" s="1"/>
  <c r="K29" i="10"/>
  <c r="K6" i="9" s="1"/>
  <c r="AA29" i="13"/>
  <c r="AA6" i="11" s="1"/>
  <c r="U29" i="13"/>
  <c r="U6" i="11" s="1"/>
  <c r="S29" i="13"/>
  <c r="S6" i="11" s="1"/>
  <c r="P29" i="13"/>
  <c r="P6" i="11" s="1"/>
  <c r="L29" i="13"/>
  <c r="L6" i="11" s="1"/>
  <c r="Z29" i="13"/>
  <c r="Z6" i="11" s="1"/>
  <c r="Q29" i="13"/>
  <c r="Q6" i="11" s="1"/>
  <c r="O29" i="13"/>
  <c r="O6" i="11" s="1"/>
  <c r="F29" i="13"/>
  <c r="F6" i="11" s="1"/>
  <c r="E29" i="12" l="1"/>
  <c r="E6" i="14" s="1"/>
  <c r="G29" i="19"/>
  <c r="G6" i="20" s="1"/>
  <c r="T29" i="21"/>
  <c r="T6" i="22" s="1"/>
  <c r="R29" i="25"/>
  <c r="R6" i="36" s="1"/>
  <c r="F29" i="11"/>
  <c r="F6" i="12" s="1"/>
  <c r="O29" i="11"/>
  <c r="O6" i="12" s="1"/>
  <c r="Q29" i="11"/>
  <c r="Q6" i="12" s="1"/>
  <c r="L29" i="11"/>
  <c r="L6" i="12" s="1"/>
  <c r="P29" i="11"/>
  <c r="P6" i="12" s="1"/>
  <c r="S29" i="11"/>
  <c r="S6" i="12" s="1"/>
  <c r="K29" i="9"/>
  <c r="K6" i="13" s="1"/>
  <c r="J29" i="9"/>
  <c r="J6" i="13" s="1"/>
  <c r="H29" i="8"/>
  <c r="H6" i="10" s="1"/>
  <c r="Z29" i="11"/>
  <c r="Z6" i="12" s="1"/>
  <c r="U29" i="11"/>
  <c r="U6" i="12" s="1"/>
  <c r="AA29" i="11"/>
  <c r="AA6" i="12" s="1"/>
  <c r="T29" i="22" l="1"/>
  <c r="T6" i="23" s="1"/>
  <c r="S29" i="12"/>
  <c r="S6" i="14" s="1"/>
  <c r="P29" i="12"/>
  <c r="P6" i="14" s="1"/>
  <c r="L29" i="12"/>
  <c r="L6" i="14" s="1"/>
  <c r="Q29" i="12"/>
  <c r="Q6" i="14" s="1"/>
  <c r="O29" i="12"/>
  <c r="O6" i="14" s="1"/>
  <c r="F29" i="12"/>
  <c r="F6" i="14" s="1"/>
  <c r="R29" i="36"/>
  <c r="R6" i="26" s="1"/>
  <c r="G29" i="20"/>
  <c r="G6" i="21" s="1"/>
  <c r="E29" i="14"/>
  <c r="E6" i="15" s="1"/>
  <c r="U29" i="12"/>
  <c r="U6" i="14" s="1"/>
  <c r="Z29" i="12"/>
  <c r="Z6" i="14" s="1"/>
  <c r="K29" i="13"/>
  <c r="K6" i="11" s="1"/>
  <c r="H29" i="10"/>
  <c r="H6" i="9" s="1"/>
  <c r="J29" i="13"/>
  <c r="J6" i="11" s="1"/>
  <c r="AA29" i="12"/>
  <c r="AA6" i="14" s="1"/>
  <c r="T29" i="23" l="1"/>
  <c r="E29" i="15"/>
  <c r="E6" i="16" s="1"/>
  <c r="G29" i="21"/>
  <c r="G6" i="22" s="1"/>
  <c r="R29" i="26"/>
  <c r="R6" i="27" s="1"/>
  <c r="F29" i="14"/>
  <c r="F6" i="15" s="1"/>
  <c r="O29" i="14"/>
  <c r="O6" i="15" s="1"/>
  <c r="Q29" i="14"/>
  <c r="Q6" i="15" s="1"/>
  <c r="L29" i="14"/>
  <c r="L6" i="15" s="1"/>
  <c r="P29" i="14"/>
  <c r="P6" i="15" s="1"/>
  <c r="J29" i="11"/>
  <c r="J6" i="12" s="1"/>
  <c r="K29" i="11"/>
  <c r="K6" i="12" s="1"/>
  <c r="H29" i="9"/>
  <c r="H6" i="13" s="1"/>
  <c r="Z29" i="14"/>
  <c r="Z6" i="15" s="1"/>
  <c r="S29" i="14"/>
  <c r="S6" i="15" s="1"/>
  <c r="U29" i="14"/>
  <c r="U6" i="15" s="1"/>
  <c r="AA29" i="14"/>
  <c r="AA6" i="15" s="1"/>
  <c r="T6" i="24" l="1"/>
  <c r="T29" i="24" s="1"/>
  <c r="T6" i="25" s="1"/>
  <c r="T29" i="25" s="1"/>
  <c r="T6" i="36" s="1"/>
  <c r="K29" i="12"/>
  <c r="K6" i="14" s="1"/>
  <c r="J29" i="12"/>
  <c r="J6" i="14" s="1"/>
  <c r="P29" i="15"/>
  <c r="P6" i="16" s="1"/>
  <c r="L29" i="15"/>
  <c r="L6" i="16" s="1"/>
  <c r="Q29" i="15"/>
  <c r="Q6" i="16" s="1"/>
  <c r="O29" i="15"/>
  <c r="O6" i="16" s="1"/>
  <c r="F29" i="15"/>
  <c r="F6" i="16" s="1"/>
  <c r="R29" i="27"/>
  <c r="R6" i="28" s="1"/>
  <c r="G29" i="22"/>
  <c r="G6" i="23" s="1"/>
  <c r="E29" i="16"/>
  <c r="E6" i="17" s="1"/>
  <c r="U29" i="15"/>
  <c r="U6" i="16" s="1"/>
  <c r="S29" i="15"/>
  <c r="S6" i="16" s="1"/>
  <c r="H29" i="13"/>
  <c r="H6" i="11" s="1"/>
  <c r="AA29" i="15"/>
  <c r="AA6" i="16" s="1"/>
  <c r="Z29" i="15"/>
  <c r="Z6" i="16" s="1"/>
  <c r="S29" i="16" l="1"/>
  <c r="S6" i="17" s="1"/>
  <c r="E29" i="17"/>
  <c r="E6" i="18" s="1"/>
  <c r="G29" i="23"/>
  <c r="G6" i="24" s="1"/>
  <c r="T29" i="36"/>
  <c r="T6" i="26" s="1"/>
  <c r="R29" i="28"/>
  <c r="R6" i="29" s="1"/>
  <c r="F29" i="16"/>
  <c r="F6" i="17" s="1"/>
  <c r="O29" i="16"/>
  <c r="O6" i="17" s="1"/>
  <c r="Q29" i="16"/>
  <c r="Q6" i="17" s="1"/>
  <c r="L29" i="16"/>
  <c r="L6" i="17" s="1"/>
  <c r="P29" i="16"/>
  <c r="P6" i="17" s="1"/>
  <c r="J29" i="14"/>
  <c r="J6" i="15" s="1"/>
  <c r="K29" i="14"/>
  <c r="K6" i="15" s="1"/>
  <c r="H29" i="11"/>
  <c r="H6" i="12" s="1"/>
  <c r="Z29" i="16"/>
  <c r="Z6" i="17" s="1"/>
  <c r="U29" i="16"/>
  <c r="U6" i="17" s="1"/>
  <c r="AA29" i="16"/>
  <c r="AA6" i="17" s="1"/>
  <c r="H29" i="12" l="1"/>
  <c r="H6" i="14" s="1"/>
  <c r="K29" i="15"/>
  <c r="K6" i="16" s="1"/>
  <c r="J29" i="15"/>
  <c r="J6" i="16" s="1"/>
  <c r="P29" i="17"/>
  <c r="P6" i="18" s="1"/>
  <c r="L29" i="17"/>
  <c r="L6" i="18" s="1"/>
  <c r="Q29" i="17"/>
  <c r="Q6" i="18" s="1"/>
  <c r="O29" i="17"/>
  <c r="O6" i="18" s="1"/>
  <c r="F29" i="17"/>
  <c r="F6" i="18" s="1"/>
  <c r="R29" i="29"/>
  <c r="R6" i="30" s="1"/>
  <c r="T29" i="26"/>
  <c r="T6" i="27" s="1"/>
  <c r="G29" i="24"/>
  <c r="G6" i="25" s="1"/>
  <c r="E29" i="18"/>
  <c r="E6" i="19" s="1"/>
  <c r="S29" i="17"/>
  <c r="S6" i="18" s="1"/>
  <c r="AA29" i="17"/>
  <c r="AA6" i="18" s="1"/>
  <c r="U29" i="17"/>
  <c r="U6" i="18" s="1"/>
  <c r="Z29" i="17"/>
  <c r="Z6" i="18" s="1"/>
  <c r="Z29" i="18" l="1"/>
  <c r="Z6" i="19" s="1"/>
  <c r="U29" i="18"/>
  <c r="U6" i="19" s="1"/>
  <c r="S29" i="18"/>
  <c r="S6" i="19" s="1"/>
  <c r="E29" i="19"/>
  <c r="E6" i="20" s="1"/>
  <c r="G29" i="25"/>
  <c r="G6" i="36" s="1"/>
  <c r="T29" i="27"/>
  <c r="T6" i="28" s="1"/>
  <c r="R29" i="30"/>
  <c r="F29" i="18"/>
  <c r="F6" i="19" s="1"/>
  <c r="O29" i="18"/>
  <c r="O6" i="19" s="1"/>
  <c r="Q29" i="18"/>
  <c r="Q6" i="19" s="1"/>
  <c r="L29" i="18"/>
  <c r="L6" i="19" s="1"/>
  <c r="P29" i="18"/>
  <c r="P6" i="19" s="1"/>
  <c r="J29" i="16"/>
  <c r="J6" i="17" s="1"/>
  <c r="K29" i="16"/>
  <c r="K6" i="17" s="1"/>
  <c r="H29" i="14"/>
  <c r="H6" i="15" s="1"/>
  <c r="AA29" i="18"/>
  <c r="AA6" i="19" s="1"/>
  <c r="H29" i="15" l="1"/>
  <c r="H6" i="16" s="1"/>
  <c r="K29" i="17"/>
  <c r="K6" i="18" s="1"/>
  <c r="J29" i="17"/>
  <c r="J6" i="18" s="1"/>
  <c r="P29" i="19"/>
  <c r="P6" i="20" s="1"/>
  <c r="L29" i="19"/>
  <c r="L6" i="20" s="1"/>
  <c r="Q29" i="19"/>
  <c r="Q6" i="20" s="1"/>
  <c r="O29" i="19"/>
  <c r="O6" i="20" s="1"/>
  <c r="F29" i="19"/>
  <c r="F6" i="20" s="1"/>
  <c r="T29" i="28"/>
  <c r="T6" i="29" s="1"/>
  <c r="G29" i="36"/>
  <c r="G6" i="26" s="1"/>
  <c r="E29" i="20"/>
  <c r="E6" i="21" s="1"/>
  <c r="S29" i="19"/>
  <c r="S6" i="20" s="1"/>
  <c r="U29" i="19"/>
  <c r="U6" i="20" s="1"/>
  <c r="Z29" i="19"/>
  <c r="Z6" i="20" s="1"/>
  <c r="AA29" i="19"/>
  <c r="AA6" i="20" s="1"/>
  <c r="AA29" i="20" l="1"/>
  <c r="AA6" i="21" s="1"/>
  <c r="Z29" i="20"/>
  <c r="Z6" i="21" s="1"/>
  <c r="U29" i="20"/>
  <c r="U6" i="21" s="1"/>
  <c r="S29" i="20"/>
  <c r="S6" i="21" s="1"/>
  <c r="E29" i="21"/>
  <c r="E6" i="22" s="1"/>
  <c r="G29" i="26"/>
  <c r="G6" i="27" s="1"/>
  <c r="T29" i="29"/>
  <c r="T6" i="30" s="1"/>
  <c r="F29" i="20"/>
  <c r="F6" i="21" s="1"/>
  <c r="O29" i="20"/>
  <c r="O6" i="21" s="1"/>
  <c r="Q29" i="20"/>
  <c r="Q6" i="21" s="1"/>
  <c r="L29" i="20"/>
  <c r="L6" i="21" s="1"/>
  <c r="P29" i="20"/>
  <c r="P6" i="21" s="1"/>
  <c r="J29" i="18"/>
  <c r="J6" i="19" s="1"/>
  <c r="K29" i="18"/>
  <c r="K6" i="19" s="1"/>
  <c r="H29" i="16"/>
  <c r="H6" i="17" s="1"/>
  <c r="H29" i="17" l="1"/>
  <c r="H6" i="18" s="1"/>
  <c r="K29" i="19"/>
  <c r="K6" i="20" s="1"/>
  <c r="J29" i="19"/>
  <c r="J6" i="20" s="1"/>
  <c r="P29" i="21"/>
  <c r="P6" i="22" s="1"/>
  <c r="L29" i="21"/>
  <c r="L6" i="22" s="1"/>
  <c r="Q29" i="21"/>
  <c r="Q6" i="22" s="1"/>
  <c r="O29" i="21"/>
  <c r="O6" i="22" s="1"/>
  <c r="F29" i="21"/>
  <c r="F6" i="22" s="1"/>
  <c r="T29" i="30"/>
  <c r="G29" i="27"/>
  <c r="G6" i="28" s="1"/>
  <c r="E29" i="22"/>
  <c r="E6" i="23" s="1"/>
  <c r="S29" i="21"/>
  <c r="S6" i="22" s="1"/>
  <c r="AA29" i="21"/>
  <c r="AA6" i="22" s="1"/>
  <c r="U29" i="21"/>
  <c r="U6" i="22" s="1"/>
  <c r="Z29" i="21"/>
  <c r="Z6" i="22" s="1"/>
  <c r="Z29" i="22" l="1"/>
  <c r="Z6" i="23" s="1"/>
  <c r="P29" i="22"/>
  <c r="P6" i="23" s="1"/>
  <c r="S29" i="22"/>
  <c r="S6" i="23" s="1"/>
  <c r="E29" i="23"/>
  <c r="E6" i="24" s="1"/>
  <c r="G29" i="28"/>
  <c r="G6" i="29" s="1"/>
  <c r="F29" i="22"/>
  <c r="F6" i="23" s="1"/>
  <c r="O29" i="22"/>
  <c r="O6" i="23" s="1"/>
  <c r="Q29" i="22"/>
  <c r="Q6" i="23" s="1"/>
  <c r="L29" i="22"/>
  <c r="L6" i="23" s="1"/>
  <c r="J29" i="20"/>
  <c r="J6" i="21" s="1"/>
  <c r="K29" i="20"/>
  <c r="K6" i="21" s="1"/>
  <c r="H29" i="18"/>
  <c r="H6" i="19" s="1"/>
  <c r="U29" i="22"/>
  <c r="U6" i="23" s="1"/>
  <c r="AA29" i="22"/>
  <c r="AA6" i="23" s="1"/>
  <c r="U29" i="23" l="1"/>
  <c r="U6" i="24" s="1"/>
  <c r="H29" i="19"/>
  <c r="H6" i="20" s="1"/>
  <c r="K29" i="21"/>
  <c r="K6" i="22" s="1"/>
  <c r="J29" i="21"/>
  <c r="J6" i="22" s="1"/>
  <c r="P29" i="23"/>
  <c r="P6" i="24" s="1"/>
  <c r="L29" i="23"/>
  <c r="L6" i="24" s="1"/>
  <c r="Q29" i="23"/>
  <c r="Q6" i="24" s="1"/>
  <c r="O29" i="23"/>
  <c r="O6" i="24" s="1"/>
  <c r="F29" i="23"/>
  <c r="F6" i="24" s="1"/>
  <c r="G29" i="29"/>
  <c r="G6" i="30" s="1"/>
  <c r="E29" i="24"/>
  <c r="E6" i="25" s="1"/>
  <c r="S29" i="23"/>
  <c r="S6" i="24" s="1"/>
  <c r="AA29" i="23"/>
  <c r="AA6" i="24" s="1"/>
  <c r="Z29" i="23"/>
  <c r="Z6" i="24" s="1"/>
  <c r="J29" i="22" l="1"/>
  <c r="J6" i="23" s="1"/>
  <c r="Z29" i="24"/>
  <c r="Z6" i="25" s="1"/>
  <c r="AA29" i="24"/>
  <c r="AA6" i="25" s="1"/>
  <c r="S29" i="24"/>
  <c r="S6" i="25" s="1"/>
  <c r="E29" i="25"/>
  <c r="E6" i="36" s="1"/>
  <c r="G29" i="30"/>
  <c r="F29" i="24"/>
  <c r="F6" i="25" s="1"/>
  <c r="O29" i="24"/>
  <c r="O6" i="25" s="1"/>
  <c r="Q29" i="24"/>
  <c r="Q6" i="25" s="1"/>
  <c r="L29" i="24"/>
  <c r="L6" i="25" s="1"/>
  <c r="P29" i="24"/>
  <c r="P6" i="25" s="1"/>
  <c r="K29" i="22"/>
  <c r="K6" i="23" s="1"/>
  <c r="H29" i="20"/>
  <c r="H6" i="21" s="1"/>
  <c r="U29" i="24"/>
  <c r="U6" i="25" s="1"/>
  <c r="U29" i="25" l="1"/>
  <c r="U6" i="36" s="1"/>
  <c r="H29" i="21"/>
  <c r="H6" i="22" s="1"/>
  <c r="K29" i="23"/>
  <c r="K6" i="24" s="1"/>
  <c r="J29" i="23"/>
  <c r="J6" i="24" s="1"/>
  <c r="P29" i="25"/>
  <c r="P6" i="36" s="1"/>
  <c r="L29" i="25"/>
  <c r="L6" i="36" s="1"/>
  <c r="Q29" i="25"/>
  <c r="Q6" i="36" s="1"/>
  <c r="O29" i="25"/>
  <c r="O6" i="36" s="1"/>
  <c r="F29" i="25"/>
  <c r="F6" i="36" s="1"/>
  <c r="E29" i="36"/>
  <c r="E6" i="26" s="1"/>
  <c r="S29" i="25"/>
  <c r="S6" i="36" s="1"/>
  <c r="Z29" i="25"/>
  <c r="Z6" i="36" s="1"/>
  <c r="AA29" i="25"/>
  <c r="AA6" i="36" s="1"/>
  <c r="H29" i="22" l="1"/>
  <c r="H6" i="23" s="1"/>
  <c r="Z29" i="36"/>
  <c r="Z6" i="26" s="1"/>
  <c r="S29" i="36"/>
  <c r="S6" i="26" s="1"/>
  <c r="E29" i="26"/>
  <c r="E6" i="27" s="1"/>
  <c r="F29" i="36"/>
  <c r="F6" i="26" s="1"/>
  <c r="O29" i="36"/>
  <c r="O6" i="26" s="1"/>
  <c r="Q29" i="36"/>
  <c r="Q6" i="26" s="1"/>
  <c r="L29" i="36"/>
  <c r="L6" i="26" s="1"/>
  <c r="P29" i="36"/>
  <c r="P6" i="26" s="1"/>
  <c r="J29" i="24"/>
  <c r="J6" i="25" s="1"/>
  <c r="K29" i="24"/>
  <c r="K6" i="25" s="1"/>
  <c r="U29" i="36"/>
  <c r="U6" i="26" s="1"/>
  <c r="AA29" i="36"/>
  <c r="AA6" i="26" s="1"/>
  <c r="AA29" i="26" l="1"/>
  <c r="AA6" i="27" s="1"/>
  <c r="U29" i="26"/>
  <c r="U6" i="27" s="1"/>
  <c r="H29" i="23"/>
  <c r="H6" i="24" s="1"/>
  <c r="K29" i="25"/>
  <c r="K6" i="36" s="1"/>
  <c r="J29" i="25"/>
  <c r="J6" i="36" s="1"/>
  <c r="P29" i="26"/>
  <c r="P6" i="27" s="1"/>
  <c r="L29" i="26"/>
  <c r="L6" i="27" s="1"/>
  <c r="Q29" i="26"/>
  <c r="Q6" i="27" s="1"/>
  <c r="O29" i="26"/>
  <c r="O6" i="27" s="1"/>
  <c r="F29" i="26"/>
  <c r="F6" i="27" s="1"/>
  <c r="E29" i="27"/>
  <c r="E6" i="28" s="1"/>
  <c r="S29" i="26"/>
  <c r="S6" i="27" s="1"/>
  <c r="Z29" i="26"/>
  <c r="Z6" i="27" s="1"/>
  <c r="Z29" i="27" l="1"/>
  <c r="Z6" i="28" s="1"/>
  <c r="S29" i="27"/>
  <c r="S6" i="28" s="1"/>
  <c r="E29" i="28"/>
  <c r="E6" i="29" s="1"/>
  <c r="F29" i="27"/>
  <c r="F6" i="28" s="1"/>
  <c r="O29" i="27"/>
  <c r="O6" i="28" s="1"/>
  <c r="Q29" i="27"/>
  <c r="Q6" i="28" s="1"/>
  <c r="L29" i="27"/>
  <c r="L6" i="28" s="1"/>
  <c r="P29" i="27"/>
  <c r="P6" i="28" s="1"/>
  <c r="J29" i="36"/>
  <c r="J6" i="26" s="1"/>
  <c r="K29" i="36"/>
  <c r="K6" i="26" s="1"/>
  <c r="H29" i="24"/>
  <c r="H6" i="25" s="1"/>
  <c r="U29" i="27"/>
  <c r="U6" i="28" s="1"/>
  <c r="AA29" i="27"/>
  <c r="AA6" i="28" s="1"/>
  <c r="AA29" i="28" l="1"/>
  <c r="AA6" i="29" s="1"/>
  <c r="U29" i="28"/>
  <c r="U6" i="29" s="1"/>
  <c r="H29" i="25"/>
  <c r="H6" i="36" s="1"/>
  <c r="K29" i="26"/>
  <c r="K6" i="27" s="1"/>
  <c r="J29" i="26"/>
  <c r="J6" i="27" s="1"/>
  <c r="P29" i="28"/>
  <c r="P6" i="29" s="1"/>
  <c r="L29" i="28"/>
  <c r="L6" i="29" s="1"/>
  <c r="Q29" i="28"/>
  <c r="Q6" i="29" s="1"/>
  <c r="O29" i="28"/>
  <c r="O6" i="29" s="1"/>
  <c r="F29" i="28"/>
  <c r="F6" i="29" s="1"/>
  <c r="E29" i="29"/>
  <c r="E6" i="30" s="1"/>
  <c r="S29" i="28"/>
  <c r="S6" i="29" s="1"/>
  <c r="Z29" i="28"/>
  <c r="Z6" i="29" s="1"/>
  <c r="Z29" i="29" l="1"/>
  <c r="Z6" i="30" s="1"/>
  <c r="S29" i="29"/>
  <c r="S6" i="30" s="1"/>
  <c r="E29" i="30"/>
  <c r="F29" i="29"/>
  <c r="F6" i="30" s="1"/>
  <c r="O29" i="29"/>
  <c r="O6" i="30" s="1"/>
  <c r="Q29" i="29"/>
  <c r="Q6" i="30" s="1"/>
  <c r="L29" i="29"/>
  <c r="L6" i="30" s="1"/>
  <c r="P29" i="29"/>
  <c r="P6" i="30" s="1"/>
  <c r="J29" i="27"/>
  <c r="J6" i="28" s="1"/>
  <c r="K29" i="27"/>
  <c r="K6" i="28" s="1"/>
  <c r="H29" i="36"/>
  <c r="H6" i="26" s="1"/>
  <c r="U29" i="29"/>
  <c r="U6" i="30" s="1"/>
  <c r="AA29" i="29"/>
  <c r="AA6" i="30" s="1"/>
  <c r="AA29" i="30" l="1"/>
  <c r="U29" i="30"/>
  <c r="H29" i="26"/>
  <c r="H6" i="27" s="1"/>
  <c r="K29" i="28"/>
  <c r="K6" i="29" s="1"/>
  <c r="J29" i="28"/>
  <c r="J6" i="29" s="1"/>
  <c r="P29" i="30"/>
  <c r="L29" i="30"/>
  <c r="Q29" i="30"/>
  <c r="O29" i="30"/>
  <c r="F29" i="30"/>
  <c r="S29" i="30"/>
  <c r="Z29" i="30"/>
  <c r="J29" i="29" l="1"/>
  <c r="J6" i="30" s="1"/>
  <c r="K29" i="29"/>
  <c r="K6" i="30" s="1"/>
  <c r="H29" i="27"/>
  <c r="H6" i="28" s="1"/>
  <c r="H29" i="28" l="1"/>
  <c r="H6" i="29" s="1"/>
  <c r="K29" i="30"/>
  <c r="J29" i="30"/>
  <c r="H29" i="29" l="1"/>
  <c r="H6" i="30" s="1"/>
  <c r="H29" i="30" l="1"/>
  <c r="D29" i="2"/>
  <c r="D6" i="3" l="1"/>
  <c r="D29" i="3" l="1"/>
  <c r="D6" i="1" l="1"/>
  <c r="D29" i="1" l="1"/>
  <c r="D6" i="4" l="1"/>
  <c r="D29" i="4" l="1"/>
  <c r="D6" i="5" l="1"/>
  <c r="D29" i="5" l="1"/>
  <c r="D6" i="6" l="1"/>
  <c r="D29" i="6" l="1"/>
  <c r="D6" i="7" l="1"/>
  <c r="D29" i="7" l="1"/>
  <c r="D6" i="8" l="1"/>
  <c r="D29" i="8" l="1"/>
  <c r="D6" i="10" l="1"/>
  <c r="D29" i="10" l="1"/>
  <c r="D6" i="9" l="1"/>
  <c r="D29" i="9" l="1"/>
  <c r="D6" i="13" l="1"/>
  <c r="D29" i="13" l="1"/>
  <c r="D6" i="11" l="1"/>
  <c r="D29" i="11" l="1"/>
  <c r="D6" i="12" l="1"/>
  <c r="D29" i="12" l="1"/>
  <c r="D6" i="14" l="1"/>
  <c r="D29" i="14" l="1"/>
  <c r="D6" i="15" l="1"/>
  <c r="D29" i="15" l="1"/>
  <c r="D6" i="16" l="1"/>
  <c r="D29" i="16" l="1"/>
  <c r="D6" i="17" l="1"/>
  <c r="D29" i="17" l="1"/>
  <c r="D6" i="18" l="1"/>
  <c r="D29" i="18" l="1"/>
  <c r="D6" i="19" l="1"/>
  <c r="D29" i="19" l="1"/>
  <c r="D6" i="20" l="1"/>
  <c r="D29" i="20" l="1"/>
  <c r="D6" i="21" l="1"/>
  <c r="D29" i="21" l="1"/>
  <c r="D6" i="22" l="1"/>
  <c r="D29" i="22" l="1"/>
  <c r="D29" i="31"/>
  <c r="D6" i="23" l="1"/>
  <c r="D29" i="23" l="1"/>
  <c r="D6" i="24" l="1"/>
  <c r="D29" i="24" l="1"/>
  <c r="D6" i="25" s="1"/>
  <c r="D29" i="25" l="1"/>
  <c r="D6" i="36" l="1"/>
  <c r="D29" i="36" l="1"/>
  <c r="D6" i="26" l="1"/>
  <c r="D29" i="26" l="1"/>
  <c r="D6" i="27" l="1"/>
  <c r="D29" i="27" l="1"/>
  <c r="D6" i="28" l="1"/>
  <c r="D29" i="28" l="1"/>
  <c r="D6" i="29" l="1"/>
  <c r="D29" i="29" l="1"/>
  <c r="D6" i="30" l="1"/>
  <c r="D29" i="30" l="1"/>
  <c r="AB8" i="36"/>
  <c r="AB14" i="36"/>
  <c r="AB18" i="36"/>
  <c r="AB15" i="36"/>
  <c r="AB29" i="36"/>
  <c r="AB16" i="36"/>
  <c r="AB21" i="36"/>
  <c r="AB9" i="36"/>
  <c r="AB24" i="36"/>
  <c r="AB22" i="36"/>
  <c r="AB13" i="36"/>
  <c r="AB23" i="36"/>
  <c r="AB12" i="36"/>
  <c r="AB26" i="36"/>
  <c r="AB10" i="36"/>
  <c r="AB17" i="36"/>
  <c r="AB11" i="36"/>
  <c r="AB25" i="36"/>
  <c r="AB19" i="36"/>
  <c r="AB7" i="36"/>
  <c r="AB12" i="25"/>
  <c r="AB19" i="25"/>
  <c r="AB16" i="25"/>
  <c r="AB18" i="25"/>
  <c r="AB29" i="25"/>
  <c r="AB7" i="25"/>
  <c r="AB21" i="25"/>
  <c r="AB10" i="25"/>
  <c r="AB15" i="25"/>
  <c r="AB14" i="25"/>
  <c r="AB24" i="25"/>
  <c r="AB26" i="25"/>
  <c r="AB13" i="25"/>
  <c r="AB23" i="25"/>
  <c r="AB11" i="25"/>
  <c r="AB22" i="25"/>
  <c r="AB17" i="25"/>
  <c r="AB8" i="25"/>
  <c r="AB25" i="25"/>
  <c r="AB9" i="25"/>
  <c r="H3" i="19"/>
  <c r="H32" i="31"/>
  <c r="H3" i="16"/>
  <c r="H3" i="9"/>
  <c r="H3" i="2"/>
  <c r="H3" i="22"/>
  <c r="H3" i="23"/>
  <c r="H3" i="3"/>
  <c r="H3" i="11"/>
  <c r="H3" i="14"/>
  <c r="H3" i="36"/>
  <c r="H30" i="31"/>
  <c r="H3" i="21"/>
  <c r="H3" i="20"/>
  <c r="H3" i="12"/>
  <c r="H3" i="29"/>
  <c r="H3" i="5"/>
  <c r="H3" i="7"/>
  <c r="H3" i="24"/>
  <c r="H3" i="30"/>
  <c r="H3" i="18"/>
  <c r="H3" i="17"/>
  <c r="H3" i="6"/>
  <c r="H3" i="13"/>
  <c r="H3" i="15"/>
  <c r="H3" i="10"/>
  <c r="H3" i="28"/>
  <c r="H3" i="26"/>
  <c r="H3" i="4"/>
  <c r="H3" i="8"/>
  <c r="H3" i="25"/>
  <c r="H3" i="1"/>
  <c r="H3" i="31"/>
  <c r="H3" i="27"/>
  <c r="G3" i="1"/>
  <c r="G3" i="27"/>
  <c r="G3" i="36"/>
  <c r="G3" i="4"/>
  <c r="G30" i="31"/>
  <c r="G3" i="18"/>
  <c r="G3" i="23"/>
  <c r="G3" i="11"/>
  <c r="G3" i="5"/>
  <c r="G3" i="20"/>
  <c r="G3" i="14"/>
  <c r="G3" i="28"/>
  <c r="G3" i="29"/>
  <c r="G3" i="16"/>
  <c r="G3" i="12"/>
  <c r="G3" i="10"/>
  <c r="G3" i="19"/>
  <c r="G3" i="17"/>
  <c r="G3" i="13"/>
  <c r="G3" i="7"/>
  <c r="G3" i="9"/>
  <c r="G3" i="15"/>
  <c r="G3" i="30"/>
  <c r="G32" i="31"/>
  <c r="G3" i="25"/>
  <c r="G3" i="26"/>
  <c r="G3" i="3"/>
  <c r="G3" i="6"/>
  <c r="G3" i="2"/>
  <c r="G3" i="22"/>
  <c r="G3" i="24"/>
  <c r="G3" i="8"/>
  <c r="R3" i="28"/>
  <c r="R3" i="8"/>
  <c r="R3" i="14"/>
  <c r="R3" i="20"/>
  <c r="R3" i="30"/>
  <c r="R3" i="16"/>
  <c r="R3" i="5"/>
  <c r="R3" i="13"/>
  <c r="R3" i="15"/>
  <c r="R3" i="6"/>
  <c r="R3" i="22"/>
  <c r="R3" i="23"/>
  <c r="R3" i="4"/>
  <c r="R3" i="7"/>
  <c r="R3" i="17"/>
  <c r="R3" i="27"/>
  <c r="R30" i="31"/>
  <c r="R3" i="19"/>
  <c r="R3" i="21"/>
  <c r="R3" i="1"/>
  <c r="R3" i="10"/>
  <c r="R3" i="11"/>
  <c r="R3" i="2"/>
  <c r="R3" i="18"/>
  <c r="R3" i="36"/>
  <c r="R32" i="31"/>
  <c r="R3" i="26"/>
  <c r="R3" i="25"/>
  <c r="R3" i="9"/>
  <c r="R3" i="3"/>
  <c r="R3" i="12"/>
  <c r="R3" i="24"/>
  <c r="R3" i="31"/>
  <c r="R3" i="29"/>
  <c r="L50" i="31"/>
  <c r="L48" i="31"/>
  <c r="L52" i="31"/>
  <c r="L46" i="31"/>
  <c r="L44" i="31"/>
  <c r="L42" i="31"/>
  <c r="L38" i="31"/>
  <c r="L40" i="31"/>
  <c r="L36" i="31"/>
  <c r="M30" i="31"/>
  <c r="M32" i="31"/>
  <c r="AB13" i="1"/>
  <c r="AB8" i="1"/>
  <c r="AB21" i="1"/>
  <c r="AB7" i="1"/>
  <c r="AB9" i="1"/>
  <c r="AB29" i="1"/>
  <c r="AB19" i="1"/>
  <c r="AB18" i="1"/>
  <c r="AB12" i="1"/>
  <c r="AB16" i="1"/>
  <c r="AB22" i="1"/>
  <c r="AB14" i="1"/>
  <c r="AB15" i="1"/>
  <c r="AB23" i="1"/>
  <c r="AB25" i="1"/>
  <c r="AB17" i="1"/>
  <c r="AB11" i="1"/>
  <c r="AB10" i="1"/>
  <c r="AB26" i="1"/>
  <c r="AB24" i="1"/>
  <c r="AB18" i="7"/>
  <c r="AB17" i="7"/>
  <c r="AB26" i="7"/>
  <c r="AB11" i="7"/>
  <c r="AB9" i="7"/>
  <c r="AB21" i="7"/>
  <c r="AB29" i="7"/>
  <c r="AB16" i="7"/>
  <c r="AB7" i="7"/>
  <c r="AB10" i="7"/>
  <c r="AB15" i="7"/>
  <c r="AB24" i="7"/>
  <c r="AB19" i="7"/>
  <c r="AB22" i="7"/>
  <c r="AB25" i="7"/>
  <c r="AB13" i="7"/>
  <c r="AB14" i="7"/>
  <c r="AB23" i="7"/>
  <c r="AB12" i="7"/>
  <c r="AB8" i="7"/>
  <c r="AB12" i="13"/>
  <c r="AB13" i="13"/>
  <c r="AB24" i="13"/>
  <c r="AB10" i="13"/>
  <c r="AB17" i="13"/>
  <c r="AB29" i="13"/>
  <c r="AB25" i="13"/>
  <c r="AB9" i="13"/>
  <c r="AB16" i="13"/>
  <c r="AB22" i="13"/>
  <c r="AB21" i="13"/>
  <c r="AB14" i="13"/>
  <c r="AB23" i="13"/>
  <c r="AB8" i="13"/>
  <c r="AB26" i="13"/>
  <c r="AB19" i="13"/>
  <c r="AB18" i="13"/>
  <c r="AB7" i="13"/>
  <c r="AB15" i="13"/>
  <c r="AB11" i="13"/>
  <c r="AB8" i="15"/>
  <c r="AB21" i="15"/>
  <c r="AB11" i="15"/>
  <c r="AB26" i="15"/>
  <c r="AB14" i="15"/>
  <c r="AB24" i="15"/>
  <c r="AB16" i="15"/>
  <c r="AB18" i="15"/>
  <c r="AB10" i="15"/>
  <c r="AB9" i="15"/>
  <c r="AB12" i="15"/>
  <c r="AB25" i="15"/>
  <c r="AB15" i="15"/>
  <c r="AB13" i="15"/>
  <c r="AB7" i="15"/>
  <c r="AB17" i="15"/>
  <c r="AB22" i="15"/>
  <c r="AB23" i="15"/>
  <c r="AB29" i="15"/>
  <c r="AB19" i="15"/>
  <c r="AB13" i="19"/>
  <c r="AB9" i="19"/>
  <c r="AB17" i="19"/>
  <c r="AB16" i="19"/>
  <c r="AB11" i="19"/>
  <c r="AB8" i="19"/>
  <c r="AB26" i="19"/>
  <c r="AB21" i="19"/>
  <c r="AB10" i="19"/>
  <c r="AB22" i="19"/>
  <c r="AB23" i="19"/>
  <c r="AB25" i="19"/>
  <c r="AB7" i="19"/>
  <c r="AB15" i="19"/>
  <c r="AB18" i="19"/>
  <c r="AB19" i="19"/>
  <c r="AB24" i="19"/>
  <c r="AB29" i="19"/>
  <c r="AB14" i="19"/>
  <c r="AB12" i="19"/>
  <c r="AB15" i="23"/>
  <c r="AB7" i="23"/>
  <c r="AB11" i="23"/>
  <c r="AB24" i="23"/>
  <c r="AB29" i="23"/>
  <c r="AB14" i="23"/>
  <c r="AB22" i="23"/>
  <c r="AB8" i="23"/>
  <c r="AB23" i="23"/>
  <c r="AB18" i="23"/>
  <c r="AB13" i="23"/>
  <c r="AB17" i="23"/>
  <c r="AB26" i="23"/>
  <c r="AB9" i="23"/>
  <c r="AB12" i="23"/>
  <c r="AB19" i="23"/>
  <c r="AB16" i="23"/>
  <c r="AB25" i="23"/>
  <c r="AB10" i="23"/>
  <c r="AB21" i="23"/>
  <c r="AB18" i="27"/>
  <c r="AB25" i="27"/>
  <c r="AB12" i="27"/>
  <c r="AB11" i="27"/>
  <c r="AB29" i="27"/>
  <c r="AB23" i="27"/>
  <c r="AB10" i="27"/>
  <c r="AB22" i="27"/>
  <c r="AB26" i="27"/>
  <c r="AB19" i="27"/>
  <c r="AB14" i="27"/>
  <c r="AB17" i="27"/>
  <c r="AB24" i="27"/>
  <c r="AB21" i="27"/>
  <c r="AB9" i="27"/>
  <c r="AB13" i="27"/>
  <c r="AB8" i="27"/>
  <c r="AB16" i="27"/>
  <c r="AB7" i="27"/>
  <c r="AB15" i="27"/>
  <c r="AB21" i="4"/>
  <c r="AB14" i="4"/>
  <c r="AB11" i="4"/>
  <c r="AB26" i="4"/>
  <c r="AB25" i="4"/>
  <c r="AB9" i="4"/>
  <c r="AB16" i="4"/>
  <c r="AB8" i="4"/>
  <c r="AB12" i="4"/>
  <c r="AB23" i="4"/>
  <c r="AB22" i="4"/>
  <c r="AB10" i="4"/>
  <c r="AB18" i="4"/>
  <c r="AB7" i="4"/>
  <c r="AB13" i="4"/>
  <c r="AB29" i="4"/>
  <c r="AB19" i="4"/>
  <c r="AB15" i="4"/>
  <c r="AB17" i="4"/>
  <c r="AB24" i="4"/>
  <c r="AB26" i="8"/>
  <c r="AB21" i="8"/>
  <c r="AB9" i="8"/>
  <c r="AB11" i="8"/>
  <c r="AB10" i="8"/>
  <c r="AB13" i="8"/>
  <c r="AB14" i="8"/>
  <c r="AB18" i="8"/>
  <c r="AB7" i="8"/>
  <c r="AB15" i="8"/>
  <c r="AB25" i="8"/>
  <c r="AB22" i="8"/>
  <c r="AB23" i="8"/>
  <c r="AB29" i="8"/>
  <c r="AB19" i="8"/>
  <c r="AB8" i="8"/>
  <c r="AB16" i="8"/>
  <c r="AB17" i="8"/>
  <c r="AB24" i="8"/>
  <c r="AB12" i="8"/>
  <c r="AB10" i="11"/>
  <c r="AB15" i="11"/>
  <c r="AB21" i="11"/>
  <c r="AB11" i="11"/>
  <c r="AB24" i="11"/>
  <c r="AB17" i="11"/>
  <c r="AB22" i="11"/>
  <c r="AB23" i="11"/>
  <c r="AB14" i="11"/>
  <c r="AB26" i="11"/>
  <c r="AB25" i="11"/>
  <c r="AB19" i="11"/>
  <c r="AB16" i="11"/>
  <c r="AB13" i="11"/>
  <c r="AB8" i="11"/>
  <c r="AB7" i="11"/>
  <c r="AB12" i="11"/>
  <c r="AB18" i="11"/>
  <c r="AB9" i="11"/>
  <c r="AB29" i="11"/>
  <c r="AB29" i="16"/>
  <c r="AB9" i="16"/>
  <c r="AB22" i="16"/>
  <c r="AB10" i="16"/>
  <c r="AB19" i="16"/>
  <c r="AB14" i="16"/>
  <c r="AB26" i="16"/>
  <c r="AB8" i="16"/>
  <c r="AB16" i="16"/>
  <c r="AB12" i="16"/>
  <c r="AB23" i="16"/>
  <c r="AB7" i="16"/>
  <c r="AB24" i="16"/>
  <c r="AB13" i="16"/>
  <c r="AB18" i="16"/>
  <c r="AB11" i="16"/>
  <c r="AB15" i="16"/>
  <c r="AB25" i="16"/>
  <c r="AB17" i="16"/>
  <c r="AB21" i="16"/>
  <c r="AB14" i="20"/>
  <c r="AB17" i="20"/>
  <c r="AB16" i="20"/>
  <c r="AB23" i="20"/>
  <c r="AB7" i="20"/>
  <c r="AB15" i="20"/>
  <c r="AB19" i="20"/>
  <c r="AB13" i="20"/>
  <c r="AB8" i="20"/>
  <c r="AB11" i="20"/>
  <c r="AB22" i="20"/>
  <c r="AB10" i="20"/>
  <c r="AB26" i="20"/>
  <c r="AB25" i="20"/>
  <c r="AB18" i="20"/>
  <c r="AB21" i="20"/>
  <c r="AB24" i="20"/>
  <c r="AB9" i="20"/>
  <c r="AB12" i="20"/>
  <c r="AB29" i="20"/>
  <c r="AB18" i="24"/>
  <c r="AB14" i="24"/>
  <c r="AB13" i="24"/>
  <c r="AB19" i="24"/>
  <c r="AB22" i="24"/>
  <c r="AB25" i="24"/>
  <c r="AB26" i="24"/>
  <c r="AB11" i="24"/>
  <c r="AB7" i="24"/>
  <c r="AB23" i="24"/>
  <c r="AB9" i="24"/>
  <c r="AB12" i="24"/>
  <c r="AB8" i="24"/>
  <c r="AB24" i="24"/>
  <c r="AB16" i="24"/>
  <c r="AB21" i="24"/>
  <c r="AB10" i="24"/>
  <c r="AB17" i="24"/>
  <c r="AB15" i="24"/>
  <c r="AB21" i="28"/>
  <c r="AB23" i="28"/>
  <c r="AB19" i="28"/>
  <c r="AB17" i="28"/>
  <c r="AB16" i="28"/>
  <c r="AB11" i="28"/>
  <c r="AB13" i="28"/>
  <c r="AB10" i="28"/>
  <c r="AB18" i="28"/>
  <c r="AB7" i="28"/>
  <c r="AB25" i="28"/>
  <c r="AB29" i="28"/>
  <c r="AB8" i="28"/>
  <c r="AB12" i="28"/>
  <c r="AB24" i="28"/>
  <c r="AB15" i="28"/>
  <c r="AB9" i="28"/>
  <c r="AB14" i="28"/>
  <c r="AB22" i="28"/>
  <c r="AB26" i="28"/>
  <c r="AB26" i="5"/>
  <c r="AB7" i="5"/>
  <c r="AB10" i="5"/>
  <c r="AB24" i="5"/>
  <c r="AB21" i="5"/>
  <c r="AB17" i="5"/>
  <c r="AB8" i="5"/>
  <c r="AB22" i="5"/>
  <c r="AB29" i="5"/>
  <c r="AB13" i="5"/>
  <c r="AB12" i="5"/>
  <c r="AB18" i="5"/>
  <c r="AB19" i="5"/>
  <c r="AB11" i="5"/>
  <c r="AB23" i="5"/>
  <c r="AB15" i="5"/>
  <c r="AB14" i="5"/>
  <c r="AB16" i="5"/>
  <c r="AB9" i="5"/>
  <c r="AB25" i="5"/>
  <c r="AB11" i="10"/>
  <c r="AB18" i="10"/>
  <c r="AB23" i="10"/>
  <c r="AB29" i="10"/>
  <c r="AB17" i="10"/>
  <c r="AB15" i="10"/>
  <c r="AB19" i="10"/>
  <c r="AB14" i="10"/>
  <c r="AB7" i="10"/>
  <c r="AB22" i="10"/>
  <c r="AB10" i="10"/>
  <c r="AB24" i="10"/>
  <c r="AB12" i="10"/>
  <c r="AB21" i="10"/>
  <c r="AB8" i="10"/>
  <c r="AB9" i="10"/>
  <c r="AB16" i="10"/>
  <c r="AB26" i="10"/>
  <c r="AB25" i="10"/>
  <c r="AB13" i="10"/>
  <c r="AB8" i="12"/>
  <c r="AB24" i="12"/>
  <c r="AB11" i="12"/>
  <c r="AB17" i="12"/>
  <c r="AB10" i="12"/>
  <c r="AB26" i="12"/>
  <c r="AB13" i="12"/>
  <c r="AB25" i="12"/>
  <c r="AB14" i="12"/>
  <c r="AB12" i="12"/>
  <c r="AB16" i="12"/>
  <c r="AB7" i="12"/>
  <c r="AB22" i="12"/>
  <c r="AB23" i="12"/>
  <c r="AB18" i="12"/>
  <c r="AB19" i="12"/>
  <c r="AB15" i="12"/>
  <c r="AB9" i="12"/>
  <c r="AB29" i="12"/>
  <c r="AB21" i="12"/>
  <c r="AB12" i="17"/>
  <c r="AB24" i="17"/>
  <c r="AB17" i="17"/>
  <c r="AB22" i="17"/>
  <c r="AB7" i="17"/>
  <c r="AB11" i="17"/>
  <c r="AB9" i="17"/>
  <c r="AB18" i="17"/>
  <c r="AB16" i="17"/>
  <c r="AB21" i="17"/>
  <c r="AB13" i="17"/>
  <c r="AB19" i="17"/>
  <c r="AB25" i="17"/>
  <c r="AB29" i="17"/>
  <c r="AB15" i="17"/>
  <c r="AB26" i="17"/>
  <c r="AB23" i="17"/>
  <c r="AB10" i="17"/>
  <c r="AB14" i="17"/>
  <c r="AB8" i="17"/>
  <c r="AB21" i="21"/>
  <c r="AB10" i="21"/>
  <c r="AB25" i="21"/>
  <c r="AB7" i="21"/>
  <c r="AB17" i="21"/>
  <c r="AB12" i="21"/>
  <c r="AB16" i="21"/>
  <c r="AB29" i="21"/>
  <c r="AB24" i="21"/>
  <c r="AB14" i="21"/>
  <c r="AB19" i="21"/>
  <c r="AB13" i="21"/>
  <c r="AB22" i="21"/>
  <c r="AB9" i="21"/>
  <c r="AB8" i="21"/>
  <c r="AB18" i="21"/>
  <c r="AB26" i="21"/>
  <c r="AB15" i="21"/>
  <c r="AB23" i="21"/>
  <c r="AB11" i="21"/>
  <c r="AB26" i="29"/>
  <c r="AB23" i="29"/>
  <c r="AB9" i="29"/>
  <c r="AB19" i="29"/>
  <c r="AB21" i="29"/>
  <c r="AB7" i="29"/>
  <c r="AB18" i="29"/>
  <c r="AB24" i="29"/>
  <c r="AB14" i="29"/>
  <c r="AB15" i="29"/>
  <c r="AB29" i="29"/>
  <c r="AB16" i="29"/>
  <c r="AB25" i="29"/>
  <c r="AB17" i="29"/>
  <c r="AB13" i="29"/>
  <c r="AB8" i="29"/>
  <c r="AB12" i="29"/>
  <c r="AB10" i="29"/>
  <c r="AB22" i="29"/>
  <c r="AB11" i="29"/>
  <c r="AB8" i="3"/>
  <c r="AB18" i="3"/>
  <c r="AB24" i="3"/>
  <c r="AB11" i="3"/>
  <c r="AB26" i="3"/>
  <c r="AB14" i="3"/>
  <c r="AB29" i="3"/>
  <c r="AB13" i="3"/>
  <c r="AB9" i="3"/>
  <c r="AB7" i="3"/>
  <c r="AB23" i="3"/>
  <c r="AB15" i="3"/>
  <c r="AB12" i="3"/>
  <c r="AB17" i="3"/>
  <c r="AB16" i="3"/>
  <c r="AB21" i="3"/>
  <c r="AB22" i="3"/>
  <c r="AB19" i="3"/>
  <c r="AB25" i="3"/>
  <c r="AB10" i="3"/>
  <c r="AB22" i="6"/>
  <c r="AB21" i="6"/>
  <c r="AB17" i="6"/>
  <c r="AB7" i="6"/>
  <c r="AB13" i="6"/>
  <c r="AB9" i="6"/>
  <c r="AB16" i="6"/>
  <c r="AB24" i="6"/>
  <c r="AB23" i="6"/>
  <c r="AB11" i="6"/>
  <c r="AB8" i="6"/>
  <c r="AB18" i="6"/>
  <c r="AB26" i="6"/>
  <c r="AB10" i="6"/>
  <c r="AB19" i="6"/>
  <c r="AB29" i="6"/>
  <c r="AB14" i="6"/>
  <c r="AB25" i="6"/>
  <c r="AB15" i="6"/>
  <c r="AB12" i="6"/>
  <c r="AB12" i="9"/>
  <c r="AB22" i="9"/>
  <c r="AB26" i="9"/>
  <c r="AB18" i="9"/>
  <c r="AB15" i="9"/>
  <c r="AB14" i="9"/>
  <c r="AB17" i="9"/>
  <c r="AB13" i="9"/>
  <c r="AB8" i="9"/>
  <c r="AB25" i="9"/>
  <c r="AB7" i="9"/>
  <c r="AB23" i="9"/>
  <c r="AB10" i="9"/>
  <c r="AB29" i="9"/>
  <c r="AB24" i="9"/>
  <c r="AB19" i="9"/>
  <c r="AB11" i="9"/>
  <c r="AB16" i="9"/>
  <c r="AB9" i="9"/>
  <c r="AB21" i="9"/>
  <c r="AB18" i="14"/>
  <c r="AB8" i="14"/>
  <c r="AB9" i="14"/>
  <c r="AB13" i="14"/>
  <c r="AB24" i="14"/>
  <c r="AB22" i="14"/>
  <c r="AB16" i="14"/>
  <c r="AB26" i="14"/>
  <c r="AB15" i="14"/>
  <c r="AB25" i="14"/>
  <c r="AB21" i="14"/>
  <c r="AB17" i="14"/>
  <c r="AB11" i="14"/>
  <c r="AB29" i="14"/>
  <c r="AB12" i="14"/>
  <c r="AB19" i="14"/>
  <c r="AB23" i="14"/>
  <c r="AB10" i="14"/>
  <c r="AB14" i="14"/>
  <c r="AB7" i="14"/>
  <c r="AB25" i="18"/>
  <c r="AB22" i="18"/>
  <c r="AB26" i="18"/>
  <c r="AB13" i="18"/>
  <c r="AB11" i="18"/>
  <c r="AB29" i="18"/>
  <c r="AB17" i="18"/>
  <c r="AB14" i="18"/>
  <c r="AB8" i="18"/>
  <c r="AB9" i="18"/>
  <c r="AB15" i="18"/>
  <c r="AB24" i="18"/>
  <c r="AB16" i="18"/>
  <c r="AB23" i="18"/>
  <c r="AB7" i="18"/>
  <c r="AB10" i="18"/>
  <c r="AB18" i="18"/>
  <c r="AB21" i="18"/>
  <c r="AB19" i="18"/>
  <c r="AB12" i="18"/>
  <c r="AB9" i="22"/>
  <c r="AB12" i="22"/>
  <c r="AB19" i="22"/>
  <c r="AB15" i="22"/>
  <c r="AB8" i="22"/>
  <c r="AB18" i="22"/>
  <c r="AB11" i="22"/>
  <c r="AB22" i="22"/>
  <c r="AB25" i="22"/>
  <c r="AB14" i="22"/>
  <c r="AB26" i="22"/>
  <c r="AB13" i="22"/>
  <c r="AB16" i="22"/>
  <c r="AB17" i="22"/>
  <c r="AB7" i="22"/>
  <c r="AB23" i="22"/>
  <c r="AB21" i="22"/>
  <c r="AB24" i="22"/>
  <c r="AB29" i="22"/>
  <c r="AB10" i="22"/>
  <c r="AB12" i="26"/>
  <c r="AB9" i="26"/>
  <c r="AB7" i="26"/>
  <c r="AB15" i="26"/>
  <c r="AB8" i="26"/>
  <c r="AB10" i="26"/>
  <c r="AB19" i="26"/>
  <c r="AB29" i="26"/>
  <c r="AB14" i="26"/>
  <c r="AB26" i="26"/>
  <c r="AB17" i="26"/>
  <c r="AB23" i="26"/>
  <c r="AB22" i="26"/>
  <c r="AB18" i="26"/>
  <c r="AB11" i="26"/>
  <c r="AB25" i="26"/>
  <c r="AB13" i="26"/>
  <c r="AB21" i="26"/>
  <c r="AB24" i="26"/>
  <c r="AB16" i="26"/>
  <c r="AB9" i="30"/>
  <c r="AB12" i="30"/>
  <c r="AB22" i="30"/>
  <c r="AB11" i="30"/>
  <c r="AB10" i="30"/>
  <c r="AB7" i="30"/>
  <c r="AB16" i="30"/>
  <c r="AB26" i="30"/>
  <c r="AB8" i="30"/>
  <c r="AB23" i="30"/>
  <c r="AB14" i="30"/>
  <c r="AB24" i="30"/>
  <c r="AB18" i="30"/>
  <c r="AB17" i="30"/>
  <c r="AB15" i="30"/>
  <c r="AB25" i="30"/>
  <c r="AB13" i="30"/>
  <c r="AB29" i="30"/>
  <c r="AB19" i="30"/>
  <c r="AB21" i="30"/>
  <c r="L51" i="4"/>
  <c r="L43" i="4"/>
  <c r="L53" i="4"/>
  <c r="L45" i="4"/>
  <c r="L37" i="4"/>
  <c r="L35" i="4"/>
  <c r="L41" i="4"/>
  <c r="L49" i="4"/>
  <c r="L39" i="4"/>
  <c r="M3" i="4"/>
  <c r="L47" i="4"/>
  <c r="L47" i="8"/>
  <c r="L37" i="8"/>
  <c r="L39" i="8"/>
  <c r="L41" i="8"/>
  <c r="L49" i="8"/>
  <c r="L43" i="8"/>
  <c r="L45" i="8"/>
  <c r="L35" i="8"/>
  <c r="L53" i="8"/>
  <c r="M3" i="8"/>
  <c r="L51" i="8"/>
  <c r="L51" i="11"/>
  <c r="L47" i="11"/>
  <c r="L39" i="11"/>
  <c r="L35" i="11"/>
  <c r="L49" i="11"/>
  <c r="L45" i="11"/>
  <c r="L53" i="11"/>
  <c r="L41" i="11"/>
  <c r="L37" i="11"/>
  <c r="M3" i="11"/>
  <c r="L43" i="11"/>
  <c r="L47" i="16"/>
  <c r="L49" i="16"/>
  <c r="L39" i="16"/>
  <c r="L35" i="16"/>
  <c r="L41" i="16"/>
  <c r="L45" i="16"/>
  <c r="L37" i="16"/>
  <c r="L51" i="16"/>
  <c r="L43" i="16"/>
  <c r="M3" i="16"/>
  <c r="L53" i="16"/>
  <c r="L39" i="20"/>
  <c r="L37" i="20"/>
  <c r="L49" i="20"/>
  <c r="L53" i="20"/>
  <c r="L41" i="20"/>
  <c r="L35" i="20"/>
  <c r="L43" i="20"/>
  <c r="L51" i="20"/>
  <c r="L45" i="20"/>
  <c r="M3" i="20"/>
  <c r="L47" i="20"/>
  <c r="L47" i="24"/>
  <c r="L35" i="24"/>
  <c r="L51" i="24"/>
  <c r="L53" i="24"/>
  <c r="L45" i="24"/>
  <c r="L43" i="24"/>
  <c r="L41" i="24"/>
  <c r="L37" i="24"/>
  <c r="L49" i="24"/>
  <c r="M3" i="24"/>
  <c r="L39" i="24"/>
  <c r="L51" i="27"/>
  <c r="L45" i="27"/>
  <c r="L49" i="27"/>
  <c r="L47" i="27"/>
  <c r="L37" i="27"/>
  <c r="L41" i="27"/>
  <c r="L53" i="27"/>
  <c r="L43" i="27"/>
  <c r="L35" i="27"/>
  <c r="M3" i="27"/>
  <c r="L39" i="27"/>
  <c r="L49" i="3"/>
  <c r="L43" i="3"/>
  <c r="L41" i="3"/>
  <c r="L45" i="3"/>
  <c r="L51" i="3"/>
  <c r="L37" i="3"/>
  <c r="L53" i="3"/>
  <c r="L35" i="3"/>
  <c r="L39" i="3"/>
  <c r="M3" i="3"/>
  <c r="L47" i="3"/>
  <c r="L47" i="5"/>
  <c r="L51" i="5"/>
  <c r="L43" i="5"/>
  <c r="L53" i="5"/>
  <c r="L35" i="5"/>
  <c r="L45" i="5"/>
  <c r="L49" i="5"/>
  <c r="L39" i="5"/>
  <c r="L37" i="5"/>
  <c r="M3" i="5"/>
  <c r="L41" i="5"/>
  <c r="L53" i="10"/>
  <c r="L39" i="10"/>
  <c r="L47" i="10"/>
  <c r="L45" i="10"/>
  <c r="L37" i="10"/>
  <c r="L43" i="10"/>
  <c r="L49" i="10"/>
  <c r="L51" i="10"/>
  <c r="L35" i="10"/>
  <c r="M3" i="10"/>
  <c r="L41" i="10"/>
  <c r="L49" i="12"/>
  <c r="L35" i="12"/>
  <c r="L39" i="12"/>
  <c r="L51" i="12"/>
  <c r="L47" i="12"/>
  <c r="L43" i="12"/>
  <c r="L53" i="12"/>
  <c r="L45" i="12"/>
  <c r="L41" i="12"/>
  <c r="M3" i="12"/>
  <c r="L37" i="12"/>
  <c r="L37" i="17"/>
  <c r="L39" i="17"/>
  <c r="L41" i="17"/>
  <c r="L51" i="17"/>
  <c r="L35" i="17"/>
  <c r="L47" i="17"/>
  <c r="L53" i="17"/>
  <c r="L43" i="17"/>
  <c r="L45" i="17"/>
  <c r="M3" i="17"/>
  <c r="L49" i="17"/>
  <c r="L53" i="21"/>
  <c r="L45" i="21"/>
  <c r="L41" i="21"/>
  <c r="L49" i="21"/>
  <c r="L37" i="21"/>
  <c r="L35" i="21"/>
  <c r="L43" i="21"/>
  <c r="L47" i="21"/>
  <c r="L51" i="21"/>
  <c r="M3" i="21"/>
  <c r="L39" i="21"/>
  <c r="L35" i="25"/>
  <c r="L37" i="25"/>
  <c r="L53" i="25"/>
  <c r="L47" i="25"/>
  <c r="L43" i="25"/>
  <c r="L49" i="25"/>
  <c r="L41" i="25"/>
  <c r="L39" i="25"/>
  <c r="L51" i="25"/>
  <c r="M3" i="25"/>
  <c r="L45" i="25"/>
  <c r="L45" i="28"/>
  <c r="L49" i="28"/>
  <c r="L43" i="28"/>
  <c r="L51" i="28"/>
  <c r="L39" i="28"/>
  <c r="L47" i="28"/>
  <c r="L41" i="28"/>
  <c r="L35" i="28"/>
  <c r="L37" i="28"/>
  <c r="M3" i="28"/>
  <c r="L53" i="28"/>
  <c r="L47" i="2"/>
  <c r="L45" i="2"/>
  <c r="L49" i="2"/>
  <c r="L35" i="2"/>
  <c r="L39" i="2"/>
  <c r="L37" i="2"/>
  <c r="L51" i="2"/>
  <c r="L53" i="2"/>
  <c r="L41" i="2"/>
  <c r="M3" i="2"/>
  <c r="L43" i="2"/>
  <c r="L41" i="6"/>
  <c r="L43" i="6"/>
  <c r="L47" i="6"/>
  <c r="L37" i="6"/>
  <c r="L53" i="6"/>
  <c r="L51" i="6"/>
  <c r="L45" i="6"/>
  <c r="L39" i="6"/>
  <c r="L49" i="6"/>
  <c r="M3" i="6"/>
  <c r="L35" i="6"/>
  <c r="L37" i="9"/>
  <c r="L35" i="9"/>
  <c r="L51" i="9"/>
  <c r="L39" i="9"/>
  <c r="L49" i="9"/>
  <c r="L45" i="9"/>
  <c r="L47" i="9"/>
  <c r="L43" i="9"/>
  <c r="L53" i="9"/>
  <c r="M3" i="9"/>
  <c r="L41" i="9"/>
  <c r="L41" i="14"/>
  <c r="L37" i="14"/>
  <c r="L39" i="14"/>
  <c r="L43" i="14"/>
  <c r="L35" i="14"/>
  <c r="L51" i="14"/>
  <c r="L49" i="14"/>
  <c r="L45" i="14"/>
  <c r="L53" i="14"/>
  <c r="M3" i="14"/>
  <c r="L47" i="14"/>
  <c r="L51" i="18"/>
  <c r="L37" i="18"/>
  <c r="L47" i="18"/>
  <c r="L45" i="18"/>
  <c r="L41" i="18"/>
  <c r="L49" i="18"/>
  <c r="L53" i="18"/>
  <c r="L43" i="18"/>
  <c r="L39" i="18"/>
  <c r="M3" i="18"/>
  <c r="L35" i="18"/>
  <c r="L47" i="22"/>
  <c r="L49" i="22"/>
  <c r="L53" i="22"/>
  <c r="L41" i="22"/>
  <c r="L43" i="22"/>
  <c r="L45" i="22"/>
  <c r="L37" i="22"/>
  <c r="L39" i="22"/>
  <c r="L51" i="22"/>
  <c r="M3" i="22"/>
  <c r="L35" i="22"/>
  <c r="L47" i="36"/>
  <c r="L39" i="36"/>
  <c r="L41" i="36"/>
  <c r="L45" i="36"/>
  <c r="L43" i="36"/>
  <c r="L49" i="36"/>
  <c r="L35" i="36"/>
  <c r="L51" i="36"/>
  <c r="L37" i="36"/>
  <c r="M3" i="36"/>
  <c r="L53" i="36"/>
  <c r="L49" i="29"/>
  <c r="L37" i="29"/>
  <c r="L45" i="29"/>
  <c r="L35" i="29"/>
  <c r="L53" i="29"/>
  <c r="L47" i="29"/>
  <c r="L43" i="29"/>
  <c r="L41" i="29"/>
  <c r="L51" i="29"/>
  <c r="M3" i="29"/>
  <c r="L39" i="29"/>
  <c r="L37" i="1"/>
  <c r="L45" i="1"/>
  <c r="L35" i="1"/>
  <c r="L51" i="1"/>
  <c r="L49" i="1"/>
  <c r="L47" i="1"/>
  <c r="L53" i="1"/>
  <c r="L43" i="1"/>
  <c r="L41" i="1"/>
  <c r="M3" i="1"/>
  <c r="L39" i="1"/>
  <c r="L35" i="7"/>
  <c r="L37" i="7"/>
  <c r="L53" i="7"/>
  <c r="L45" i="7"/>
  <c r="L43" i="7"/>
  <c r="L39" i="7"/>
  <c r="L49" i="7"/>
  <c r="L51" i="7"/>
  <c r="L41" i="7"/>
  <c r="M3" i="7"/>
  <c r="L47" i="7"/>
  <c r="L53" i="13"/>
  <c r="L51" i="13"/>
  <c r="L35" i="13"/>
  <c r="L37" i="13"/>
  <c r="L47" i="13"/>
  <c r="L49" i="13"/>
  <c r="L43" i="13"/>
  <c r="L41" i="13"/>
  <c r="L39" i="13"/>
  <c r="M3" i="13"/>
  <c r="L45" i="13"/>
  <c r="L35" i="15"/>
  <c r="L41" i="15"/>
  <c r="L45" i="15"/>
  <c r="L47" i="15"/>
  <c r="L39" i="15"/>
  <c r="L53" i="15"/>
  <c r="L43" i="15"/>
  <c r="L51" i="15"/>
  <c r="L37" i="15"/>
  <c r="M3" i="15"/>
  <c r="L49" i="15"/>
  <c r="L35" i="19"/>
  <c r="L53" i="19"/>
  <c r="L37" i="19"/>
  <c r="L47" i="19"/>
  <c r="L39" i="19"/>
  <c r="L45" i="19"/>
  <c r="L43" i="19"/>
  <c r="L51" i="19"/>
  <c r="L49" i="19"/>
  <c r="M3" i="19"/>
  <c r="L41" i="19"/>
  <c r="L51" i="23"/>
  <c r="L53" i="23"/>
  <c r="L41" i="23"/>
  <c r="L39" i="23"/>
  <c r="L49" i="23"/>
  <c r="L47" i="23"/>
  <c r="L37" i="23"/>
  <c r="L43" i="23"/>
  <c r="L45" i="23"/>
  <c r="M3" i="23"/>
  <c r="L35" i="23"/>
  <c r="L45" i="26"/>
  <c r="L39" i="26"/>
  <c r="L47" i="26"/>
  <c r="L51" i="26"/>
  <c r="L41" i="26"/>
  <c r="L43" i="26"/>
  <c r="L53" i="26"/>
  <c r="L35" i="26"/>
  <c r="L37" i="26"/>
  <c r="M3" i="26"/>
  <c r="L49" i="26"/>
  <c r="L35" i="30"/>
  <c r="L45" i="30"/>
  <c r="L43" i="30"/>
  <c r="L49" i="30"/>
  <c r="L37" i="30"/>
  <c r="L53" i="30"/>
  <c r="L39" i="30"/>
  <c r="L47" i="30"/>
  <c r="L51" i="30"/>
  <c r="M3" i="30"/>
  <c r="L41" i="30"/>
  <c r="AD6" i="24"/>
  <c r="AB6" i="24"/>
  <c r="AB29" i="24"/>
  <c r="D47" i="15"/>
  <c r="AB47" i="15"/>
  <c r="D37" i="11"/>
  <c r="AB37" i="11"/>
  <c r="AB20" i="6"/>
  <c r="AB28" i="6"/>
  <c r="AB6" i="25"/>
  <c r="AD6" i="25"/>
  <c r="D47" i="6"/>
  <c r="AB47" i="6"/>
  <c r="AB28" i="31"/>
  <c r="AC21" i="31"/>
  <c r="D47" i="30"/>
  <c r="AB47" i="30"/>
  <c r="D41" i="16"/>
  <c r="AB41" i="16"/>
  <c r="D51" i="8"/>
  <c r="AB51" i="8"/>
  <c r="D49" i="23"/>
  <c r="AB49" i="23"/>
  <c r="D49" i="22"/>
  <c r="AB49" i="22"/>
  <c r="D51" i="17"/>
  <c r="AB51" i="17"/>
  <c r="D35" i="23"/>
  <c r="AB35" i="23"/>
  <c r="D47" i="36"/>
  <c r="AB47" i="36"/>
  <c r="D39" i="17"/>
  <c r="AB39" i="17"/>
  <c r="D53" i="27"/>
  <c r="AB53" i="27"/>
  <c r="D53" i="21"/>
  <c r="AB53" i="21"/>
  <c r="AB40" i="31"/>
  <c r="D35" i="7"/>
  <c r="AB35" i="7"/>
  <c r="AB48" i="31"/>
  <c r="AB53" i="2"/>
  <c r="D47" i="9"/>
  <c r="AB47" i="9"/>
  <c r="D49" i="12"/>
  <c r="AB49" i="12"/>
  <c r="D45" i="9"/>
  <c r="AB45" i="9"/>
  <c r="D53" i="26"/>
  <c r="AB53" i="26"/>
  <c r="D35" i="29"/>
  <c r="AB35" i="29"/>
  <c r="AB6" i="15"/>
  <c r="AD6" i="15"/>
  <c r="D41" i="13"/>
  <c r="AB41" i="13"/>
  <c r="D41" i="28"/>
  <c r="AB41" i="28"/>
  <c r="D37" i="8"/>
  <c r="AB37" i="8"/>
  <c r="D35" i="11"/>
  <c r="AB35" i="11"/>
  <c r="D47" i="3"/>
  <c r="AB47" i="3"/>
  <c r="D51" i="12"/>
  <c r="AB51" i="12"/>
  <c r="D45" i="29"/>
  <c r="AB45" i="29"/>
  <c r="D45" i="36"/>
  <c r="AB45" i="36"/>
  <c r="D45" i="22"/>
  <c r="AB45" i="22"/>
  <c r="D35" i="20"/>
  <c r="AB35" i="20"/>
  <c r="D41" i="26"/>
  <c r="AB41" i="26"/>
  <c r="D43" i="9"/>
  <c r="AB43" i="9"/>
  <c r="AB6" i="14"/>
  <c r="AD6" i="14"/>
  <c r="D47" i="22"/>
  <c r="AB47" i="22"/>
  <c r="D39" i="24"/>
  <c r="AB39" i="24"/>
  <c r="AB6" i="17"/>
  <c r="AD6" i="17"/>
  <c r="AB30" i="31"/>
  <c r="AB20" i="13"/>
  <c r="AB28" i="13"/>
  <c r="D53" i="14"/>
  <c r="AB53" i="14"/>
  <c r="D39" i="4"/>
  <c r="AB39" i="4"/>
  <c r="D35" i="26"/>
  <c r="AB35" i="26"/>
  <c r="D35" i="15"/>
  <c r="AB35" i="15"/>
  <c r="D41" i="18"/>
  <c r="AB41" i="18"/>
  <c r="D35" i="19"/>
  <c r="AB35" i="19"/>
  <c r="AB6" i="26"/>
  <c r="AD6" i="26"/>
  <c r="D51" i="20"/>
  <c r="AB51" i="20"/>
  <c r="D43" i="20"/>
  <c r="AB43" i="20"/>
  <c r="D45" i="21"/>
  <c r="AB45" i="21"/>
  <c r="D45" i="13"/>
  <c r="AB45" i="13"/>
  <c r="AB22" i="31"/>
  <c r="AB6" i="13"/>
  <c r="AD6" i="13"/>
  <c r="AB20" i="16"/>
  <c r="AB28" i="16"/>
  <c r="D41" i="7"/>
  <c r="AB41" i="7"/>
  <c r="AB20" i="29"/>
  <c r="AB28" i="29"/>
  <c r="D53" i="16"/>
  <c r="AB53" i="16"/>
  <c r="D39" i="27"/>
  <c r="AB39" i="27"/>
  <c r="D41" i="4"/>
  <c r="AB41" i="4"/>
  <c r="D51" i="29"/>
  <c r="AB51" i="29"/>
  <c r="D43" i="13"/>
  <c r="AB43" i="13"/>
  <c r="D47" i="18"/>
  <c r="AB47" i="18"/>
  <c r="D39" i="30"/>
  <c r="AB39" i="30"/>
  <c r="D37" i="14"/>
  <c r="AB37" i="14"/>
  <c r="D41" i="12"/>
  <c r="AB41" i="12"/>
  <c r="AB23" i="31"/>
  <c r="AB20" i="18"/>
  <c r="AB28" i="18"/>
  <c r="M3" i="31"/>
  <c r="L54" i="31"/>
  <c r="L56" i="31"/>
  <c r="D47" i="16"/>
  <c r="AB47" i="16"/>
  <c r="AB6" i="20"/>
  <c r="AD6" i="20"/>
  <c r="D53" i="19"/>
  <c r="AB53" i="19"/>
  <c r="D39" i="13"/>
  <c r="AB39" i="13"/>
  <c r="D51" i="5"/>
  <c r="AB51" i="5"/>
  <c r="D47" i="5"/>
  <c r="AB47" i="5"/>
  <c r="D49" i="9"/>
  <c r="AB49" i="9"/>
  <c r="D45" i="15"/>
  <c r="AB45" i="15"/>
  <c r="D43" i="16"/>
  <c r="AB43" i="16"/>
  <c r="D51" i="6"/>
  <c r="AB51" i="6"/>
  <c r="D47" i="28"/>
  <c r="AB47" i="28"/>
  <c r="D41" i="29"/>
  <c r="AB41" i="29"/>
  <c r="D39" i="1"/>
  <c r="AB39" i="1"/>
  <c r="D35" i="27"/>
  <c r="AB35" i="27"/>
  <c r="D45" i="3"/>
  <c r="AB45" i="3"/>
  <c r="D51" i="36"/>
  <c r="AB51" i="36"/>
  <c r="D39" i="5"/>
  <c r="AB39" i="5"/>
  <c r="AB17" i="31"/>
  <c r="D47" i="4"/>
  <c r="AB47" i="4"/>
  <c r="AB47" i="2"/>
  <c r="D51" i="1"/>
  <c r="AB51" i="1"/>
  <c r="D43" i="27"/>
  <c r="AB43" i="27"/>
  <c r="AB44" i="31"/>
  <c r="D51" i="11"/>
  <c r="AB51" i="11"/>
  <c r="D35" i="6"/>
  <c r="AB35" i="6"/>
  <c r="AB29" i="2"/>
  <c r="AB23" i="2"/>
  <c r="AB17" i="2"/>
  <c r="D53" i="2"/>
  <c r="AB22" i="2"/>
  <c r="D47" i="2"/>
  <c r="D48" i="31"/>
  <c r="D30" i="31"/>
  <c r="D44" i="31"/>
  <c r="D40" i="31"/>
  <c r="AB6" i="22"/>
  <c r="AD6" i="22"/>
  <c r="D47" i="13"/>
  <c r="AB47" i="13"/>
  <c r="D37" i="1"/>
  <c r="AB37" i="1"/>
  <c r="D37" i="7"/>
  <c r="AB37" i="7"/>
  <c r="D41" i="36"/>
  <c r="AB41" i="36"/>
  <c r="AB6" i="27"/>
  <c r="AD6" i="27"/>
  <c r="D51" i="22"/>
  <c r="AB51" i="22"/>
  <c r="D45" i="14"/>
  <c r="AB45" i="14"/>
  <c r="D35" i="18"/>
  <c r="AB35" i="18"/>
  <c r="AB54" i="31"/>
  <c r="D53" i="29"/>
  <c r="AB53" i="29"/>
  <c r="D49" i="16"/>
  <c r="AB49" i="16"/>
  <c r="D35" i="8"/>
  <c r="AB35" i="8"/>
  <c r="D53" i="28"/>
  <c r="AB53" i="28"/>
  <c r="AB13" i="2"/>
  <c r="AB13" i="31"/>
  <c r="D41" i="11"/>
  <c r="AB41" i="11"/>
  <c r="D37" i="6"/>
  <c r="AB37" i="6"/>
  <c r="D43" i="3"/>
  <c r="AB43" i="3"/>
  <c r="D37" i="22"/>
  <c r="AB37" i="22"/>
  <c r="D53" i="22"/>
  <c r="AB53" i="22"/>
  <c r="D41" i="25"/>
  <c r="AB41" i="25"/>
  <c r="D47" i="1"/>
  <c r="AB47" i="1"/>
  <c r="AB6" i="21"/>
  <c r="AD6" i="21"/>
  <c r="D45" i="6"/>
  <c r="AB45" i="6"/>
  <c r="AB28" i="2"/>
  <c r="AB20" i="2"/>
  <c r="AB20" i="31"/>
  <c r="D49" i="2"/>
  <c r="AB49" i="2"/>
  <c r="D41" i="30"/>
  <c r="AB41" i="30"/>
  <c r="D51" i="18"/>
  <c r="AB51" i="18"/>
  <c r="D45" i="24"/>
  <c r="AB45" i="24"/>
  <c r="D39" i="9"/>
  <c r="AB39" i="9"/>
  <c r="D49" i="5"/>
  <c r="AB49" i="5"/>
  <c r="AB20" i="24"/>
  <c r="AB28" i="24"/>
  <c r="D43" i="7"/>
  <c r="AB43" i="7"/>
  <c r="D37" i="16"/>
  <c r="AB37" i="16"/>
  <c r="D37" i="24"/>
  <c r="AB37" i="24"/>
  <c r="D49" i="18"/>
  <c r="AB49" i="18"/>
  <c r="D35" i="3"/>
  <c r="AB35" i="3"/>
  <c r="D37" i="13"/>
  <c r="AB37" i="13"/>
  <c r="D45" i="27"/>
  <c r="AB45" i="27"/>
  <c r="D39" i="2"/>
  <c r="AB39" i="2"/>
  <c r="D49" i="1"/>
  <c r="AB49" i="1"/>
  <c r="D45" i="5"/>
  <c r="AB45" i="5"/>
  <c r="D47" i="17"/>
  <c r="AB47" i="17"/>
  <c r="D51" i="15"/>
  <c r="AB51" i="15"/>
  <c r="AB20" i="12"/>
  <c r="AB28" i="12"/>
  <c r="AB6" i="10"/>
  <c r="AD6" i="10"/>
  <c r="AB20" i="17"/>
  <c r="AB28" i="17"/>
  <c r="D37" i="9"/>
  <c r="AB37" i="9"/>
  <c r="D43" i="4"/>
  <c r="AB43" i="4"/>
  <c r="D37" i="28"/>
  <c r="AB37" i="28"/>
  <c r="D41" i="21"/>
  <c r="AB41" i="21"/>
  <c r="D51" i="21"/>
  <c r="AB51" i="21"/>
  <c r="D37" i="27"/>
  <c r="AB37" i="27"/>
  <c r="D41" i="1"/>
  <c r="AB41" i="1"/>
  <c r="D43" i="26"/>
  <c r="AB43" i="26"/>
  <c r="D45" i="25"/>
  <c r="AB45" i="25"/>
  <c r="D35" i="36"/>
  <c r="AB35" i="36"/>
  <c r="D45" i="28"/>
  <c r="AB45" i="28"/>
  <c r="D39" i="11"/>
  <c r="AB39" i="11"/>
  <c r="D49" i="14"/>
  <c r="AB49" i="14"/>
  <c r="AB6" i="29"/>
  <c r="AD6" i="29"/>
  <c r="AB6" i="11"/>
  <c r="AD6" i="11"/>
  <c r="D49" i="21"/>
  <c r="AB49" i="21"/>
  <c r="D35" i="16"/>
  <c r="AB35" i="16"/>
  <c r="D53" i="17"/>
  <c r="AB53" i="17"/>
  <c r="D41" i="17"/>
  <c r="AB41" i="17"/>
  <c r="D37" i="18"/>
  <c r="AB37" i="18"/>
  <c r="AB6" i="23"/>
  <c r="AD6" i="23"/>
  <c r="D35" i="24"/>
  <c r="AB35" i="24"/>
  <c r="D49" i="19"/>
  <c r="AB49" i="19"/>
  <c r="D39" i="20"/>
  <c r="AB39" i="20"/>
  <c r="D53" i="36"/>
  <c r="AB53" i="36"/>
  <c r="D49" i="7"/>
  <c r="AB49" i="7"/>
  <c r="D43" i="30"/>
  <c r="AB43" i="30"/>
  <c r="AB9" i="2"/>
  <c r="AB9" i="31"/>
  <c r="D41" i="5"/>
  <c r="AB41" i="5"/>
  <c r="AB20" i="10"/>
  <c r="AB28" i="10"/>
  <c r="D39" i="12"/>
  <c r="AB39" i="12"/>
  <c r="D35" i="17"/>
  <c r="AB35" i="17"/>
  <c r="D51" i="25"/>
  <c r="AB51" i="25"/>
  <c r="AB20" i="11"/>
  <c r="AB28" i="11"/>
  <c r="D41" i="10"/>
  <c r="AB41" i="10"/>
  <c r="D36" i="31"/>
  <c r="AB36" i="31"/>
  <c r="D46" i="31"/>
  <c r="AB46" i="31"/>
  <c r="D37" i="10"/>
  <c r="AB37" i="10"/>
  <c r="D43" i="2"/>
  <c r="AB43" i="2"/>
  <c r="AB10" i="2"/>
  <c r="AB10" i="31"/>
  <c r="AB14" i="2"/>
  <c r="AB14" i="31"/>
  <c r="D37" i="20"/>
  <c r="AB37" i="20"/>
  <c r="D45" i="4"/>
  <c r="AB45" i="4"/>
  <c r="D45" i="16"/>
  <c r="AB45" i="16"/>
  <c r="D43" i="18"/>
  <c r="AB43" i="18"/>
  <c r="D35" i="22"/>
  <c r="AB35" i="22"/>
  <c r="D37" i="2"/>
  <c r="AB37" i="2"/>
  <c r="D41" i="15"/>
  <c r="AB41" i="15"/>
  <c r="AB20" i="23"/>
  <c r="AB28" i="23"/>
  <c r="AB6" i="4"/>
  <c r="AD6" i="4"/>
  <c r="D53" i="30"/>
  <c r="AB53" i="30"/>
  <c r="D45" i="7"/>
  <c r="AB45" i="7"/>
  <c r="D39" i="36"/>
  <c r="AB39" i="36"/>
  <c r="AB20" i="26"/>
  <c r="AB28" i="26"/>
  <c r="D35" i="25"/>
  <c r="AB35" i="25"/>
  <c r="AB18" i="2"/>
  <c r="AB18" i="31"/>
  <c r="D51" i="28"/>
  <c r="AB51" i="28"/>
  <c r="D53" i="10"/>
  <c r="AB53" i="10"/>
  <c r="D41" i="6"/>
  <c r="AB41" i="6"/>
  <c r="D47" i="11"/>
  <c r="AB47" i="11"/>
  <c r="D47" i="29"/>
  <c r="AB47" i="29"/>
  <c r="D47" i="20"/>
  <c r="AB47" i="20"/>
  <c r="D41" i="19"/>
  <c r="AB41" i="19"/>
  <c r="D37" i="36"/>
  <c r="AB37" i="36"/>
  <c r="D35" i="30"/>
  <c r="AB35" i="30"/>
  <c r="D39" i="23"/>
  <c r="AB39" i="23"/>
  <c r="D54" i="31"/>
  <c r="D56" i="31"/>
  <c r="AB56" i="31"/>
  <c r="D38" i="31"/>
  <c r="AB38" i="31"/>
  <c r="D43" i="10"/>
  <c r="AB43" i="10"/>
  <c r="D51" i="9"/>
  <c r="AB51" i="9"/>
  <c r="D39" i="14"/>
  <c r="AB39" i="14"/>
  <c r="D47" i="8"/>
  <c r="AB47" i="8"/>
  <c r="D53" i="6"/>
  <c r="AB53" i="6"/>
  <c r="D45" i="8"/>
  <c r="AB45" i="8"/>
  <c r="D47" i="25"/>
  <c r="AB47" i="25"/>
  <c r="AB20" i="28"/>
  <c r="AB28" i="28"/>
  <c r="AB6" i="8"/>
  <c r="AD6" i="8"/>
  <c r="AB25" i="2"/>
  <c r="AB25" i="31"/>
  <c r="D51" i="16"/>
  <c r="AB51" i="16"/>
  <c r="D53" i="18"/>
  <c r="AB53" i="18"/>
  <c r="AB6" i="1"/>
  <c r="AD6" i="1"/>
  <c r="AB20" i="7"/>
  <c r="AB28" i="7"/>
  <c r="AB19" i="2"/>
  <c r="AB19" i="31"/>
  <c r="D51" i="2"/>
  <c r="AB51" i="2"/>
  <c r="AB20" i="22"/>
  <c r="AB28" i="22"/>
  <c r="D49" i="8"/>
  <c r="AB49" i="8"/>
  <c r="D53" i="23"/>
  <c r="AB53" i="23"/>
  <c r="AB6" i="31"/>
  <c r="AB29" i="31"/>
  <c r="D49" i="24"/>
  <c r="AB49" i="24"/>
  <c r="D49" i="13"/>
  <c r="AB49" i="13"/>
  <c r="D37" i="5"/>
  <c r="AB37" i="5"/>
  <c r="D45" i="20"/>
  <c r="AB45" i="20"/>
  <c r="AB20" i="36"/>
  <c r="AB28" i="36"/>
  <c r="D41" i="14"/>
  <c r="AB41" i="14"/>
  <c r="D32" i="31"/>
  <c r="AB32" i="31"/>
  <c r="AB6" i="12"/>
  <c r="AD6" i="12"/>
  <c r="D37" i="30"/>
  <c r="AB37" i="30"/>
  <c r="D43" i="11"/>
  <c r="AB43" i="11"/>
  <c r="D51" i="4"/>
  <c r="AB51" i="4"/>
  <c r="D43" i="28"/>
  <c r="AB43" i="28"/>
  <c r="D37" i="29"/>
  <c r="AB37" i="29"/>
  <c r="AB20" i="19"/>
  <c r="AB28" i="19"/>
  <c r="D35" i="12"/>
  <c r="AB35" i="12"/>
  <c r="D45" i="23"/>
  <c r="AB45" i="23"/>
  <c r="AB7" i="2"/>
  <c r="AB7" i="31"/>
  <c r="D35" i="5"/>
  <c r="AB35" i="5"/>
  <c r="D49" i="28"/>
  <c r="AB49" i="28"/>
  <c r="AB16" i="2"/>
  <c r="AB16" i="31"/>
  <c r="AB20" i="21"/>
  <c r="AB28" i="21"/>
  <c r="AB11" i="2"/>
  <c r="AB11" i="31"/>
  <c r="AB20" i="27"/>
  <c r="AB28" i="27"/>
  <c r="AB20" i="1"/>
  <c r="AB28" i="1"/>
  <c r="D41" i="8"/>
  <c r="AB41" i="8"/>
  <c r="D51" i="14"/>
  <c r="AB51" i="14"/>
  <c r="D39" i="29"/>
  <c r="AB39" i="29"/>
  <c r="D49" i="30"/>
  <c r="AB49" i="30"/>
  <c r="AB6" i="16"/>
  <c r="AD6" i="16"/>
  <c r="D41" i="2"/>
  <c r="AB41" i="2"/>
  <c r="D47" i="24"/>
  <c r="AB47" i="24"/>
  <c r="D37" i="15"/>
  <c r="AB37" i="15"/>
  <c r="D45" i="26"/>
  <c r="AB45" i="26"/>
  <c r="D35" i="14"/>
  <c r="AB35" i="14"/>
  <c r="D50" i="31"/>
  <c r="AB50" i="31"/>
  <c r="D41" i="27"/>
  <c r="AB41" i="27"/>
  <c r="D35" i="4"/>
  <c r="AB35" i="4"/>
  <c r="AB24" i="2"/>
  <c r="AB24" i="31"/>
  <c r="D37" i="26"/>
  <c r="AB37" i="26"/>
  <c r="D41" i="22"/>
  <c r="AB41" i="22"/>
  <c r="D43" i="21"/>
  <c r="AB43" i="21"/>
  <c r="D39" i="7"/>
  <c r="AB39" i="7"/>
  <c r="AB20" i="4"/>
  <c r="AB28" i="4"/>
  <c r="D39" i="28"/>
  <c r="AB39" i="28"/>
  <c r="D43" i="15"/>
  <c r="AB43" i="15"/>
  <c r="D45" i="10"/>
  <c r="AB45" i="10"/>
  <c r="D45" i="2"/>
  <c r="AB45" i="2"/>
  <c r="D43" i="6"/>
  <c r="AB43" i="6"/>
  <c r="D45" i="30"/>
  <c r="AB45" i="30"/>
  <c r="D53" i="20"/>
  <c r="AB53" i="20"/>
  <c r="D53" i="24"/>
  <c r="AB53" i="24"/>
  <c r="D53" i="12"/>
  <c r="AB53" i="12"/>
  <c r="AB6" i="7"/>
  <c r="AD6" i="7"/>
  <c r="D53" i="11"/>
  <c r="AB53" i="11"/>
  <c r="D49" i="3"/>
  <c r="AB49" i="3"/>
  <c r="AB12" i="2"/>
  <c r="AB12" i="31"/>
  <c r="D51" i="13"/>
  <c r="AB51" i="13"/>
  <c r="D39" i="26"/>
  <c r="AB39" i="26"/>
  <c r="D47" i="12"/>
  <c r="AB47" i="12"/>
  <c r="D43" i="23"/>
  <c r="AB43" i="23"/>
  <c r="D45" i="19"/>
  <c r="AB45" i="19"/>
  <c r="D53" i="4"/>
  <c r="AB53" i="4"/>
  <c r="D49" i="25"/>
  <c r="AB49" i="25"/>
  <c r="D43" i="1"/>
  <c r="AB43" i="1"/>
  <c r="D51" i="30"/>
  <c r="AB51" i="30"/>
  <c r="D43" i="17"/>
  <c r="AB43" i="17"/>
  <c r="D41" i="9"/>
  <c r="AB41" i="9"/>
  <c r="D41" i="20"/>
  <c r="AB41" i="20"/>
  <c r="D39" i="18"/>
  <c r="AB39" i="18"/>
  <c r="D51" i="27"/>
  <c r="AB51" i="27"/>
  <c r="D43" i="14"/>
  <c r="AB43" i="14"/>
  <c r="D39" i="15"/>
  <c r="AB39" i="15"/>
  <c r="D49" i="20"/>
  <c r="AB49" i="20"/>
  <c r="D47" i="10"/>
  <c r="AB47" i="10"/>
  <c r="D47" i="27"/>
  <c r="AB47" i="27"/>
  <c r="D43" i="8"/>
  <c r="AB43" i="8"/>
  <c r="D35" i="21"/>
  <c r="AB35" i="21"/>
  <c r="D42" i="31"/>
  <c r="AB42" i="31"/>
  <c r="D37" i="23"/>
  <c r="AB37" i="23"/>
  <c r="D43" i="24"/>
  <c r="AB43" i="24"/>
  <c r="D45" i="1"/>
  <c r="AB45" i="1"/>
  <c r="AB20" i="25"/>
  <c r="AB28" i="25"/>
  <c r="D43" i="22"/>
  <c r="AB43" i="22"/>
  <c r="AB20" i="9"/>
  <c r="AB28" i="9"/>
  <c r="D53" i="15"/>
  <c r="AB53" i="15"/>
  <c r="D47" i="26"/>
  <c r="AB47" i="26"/>
  <c r="AB26" i="2"/>
  <c r="AB26" i="31"/>
  <c r="D39" i="8"/>
  <c r="AB39" i="8"/>
  <c r="D49" i="29"/>
  <c r="AB49" i="29"/>
  <c r="D53" i="1"/>
  <c r="AB53" i="1"/>
  <c r="D53" i="7"/>
  <c r="AB53" i="7"/>
  <c r="D3" i="29"/>
  <c r="D43" i="29"/>
  <c r="AB43" i="29"/>
  <c r="D49" i="10"/>
  <c r="AB49" i="10"/>
  <c r="AB6" i="19"/>
  <c r="AD6" i="19"/>
  <c r="D35" i="13"/>
  <c r="AB35" i="13"/>
  <c r="D51" i="26"/>
  <c r="AB51" i="26"/>
  <c r="D52" i="31"/>
  <c r="AB52" i="31"/>
  <c r="D39" i="3"/>
  <c r="AB39" i="3"/>
  <c r="D45" i="12"/>
  <c r="AB45" i="12"/>
  <c r="D47" i="21"/>
  <c r="AB47" i="21"/>
  <c r="D51" i="7"/>
  <c r="AB51" i="7"/>
  <c r="D53" i="3"/>
  <c r="AB53" i="3"/>
  <c r="D49" i="11"/>
  <c r="AB49" i="11"/>
  <c r="D51" i="24"/>
  <c r="AB51" i="24"/>
  <c r="D3" i="24"/>
  <c r="D41" i="24"/>
  <c r="AB41" i="24"/>
  <c r="D41" i="3"/>
  <c r="AB41" i="3"/>
  <c r="D45" i="17"/>
  <c r="AB45" i="17"/>
  <c r="D39" i="21"/>
  <c r="AB39" i="21"/>
  <c r="D37" i="25"/>
  <c r="AB37" i="25"/>
  <c r="D53" i="5"/>
  <c r="AB53" i="5"/>
  <c r="D37" i="17"/>
  <c r="AB37" i="17"/>
  <c r="D53" i="9"/>
  <c r="AB53" i="9"/>
  <c r="D35" i="10"/>
  <c r="AB35" i="10"/>
  <c r="D35" i="2"/>
  <c r="AB35" i="2"/>
  <c r="D43" i="25"/>
  <c r="AB43" i="25"/>
  <c r="AB20" i="14"/>
  <c r="AB28" i="14"/>
  <c r="D3" i="1"/>
  <c r="D35" i="1"/>
  <c r="AB35" i="1"/>
  <c r="AB21" i="2"/>
  <c r="AB21" i="31"/>
  <c r="AC23" i="31"/>
  <c r="AB31" i="31"/>
  <c r="AB6" i="9"/>
  <c r="AD6" i="9"/>
  <c r="D37" i="19"/>
  <c r="AB37" i="19"/>
  <c r="D3" i="7"/>
  <c r="D47" i="7"/>
  <c r="AB47" i="7"/>
  <c r="D43" i="19"/>
  <c r="AB43" i="19"/>
  <c r="AB8" i="2"/>
  <c r="AB8" i="31"/>
  <c r="D3" i="11"/>
  <c r="D45" i="11"/>
  <c r="AB45" i="11"/>
  <c r="D3" i="9"/>
  <c r="D35" i="9"/>
  <c r="AB35" i="9"/>
  <c r="AB6" i="36"/>
  <c r="AD6" i="36"/>
  <c r="D37" i="12"/>
  <c r="AB37" i="12"/>
  <c r="D35" i="28"/>
  <c r="AB35" i="28"/>
  <c r="D49" i="6"/>
  <c r="AB49" i="6"/>
  <c r="D3" i="22"/>
  <c r="D39" i="22"/>
  <c r="AB39" i="22"/>
  <c r="D39" i="6"/>
  <c r="AB39" i="6"/>
  <c r="D49" i="15"/>
  <c r="AB49" i="15"/>
  <c r="G3" i="31"/>
  <c r="G3" i="21"/>
  <c r="D37" i="21"/>
  <c r="AB37" i="21"/>
  <c r="AB15" i="2"/>
  <c r="AB15" i="31"/>
  <c r="AB6" i="5"/>
  <c r="AD6" i="5"/>
  <c r="D49" i="36"/>
  <c r="AB49" i="36"/>
  <c r="AB20" i="8"/>
  <c r="AB28" i="8"/>
  <c r="D3" i="17"/>
  <c r="D49" i="17"/>
  <c r="AB49" i="17"/>
  <c r="D3" i="15"/>
  <c r="AB20" i="15"/>
  <c r="AB28" i="15"/>
  <c r="D3" i="28"/>
  <c r="AB6" i="28"/>
  <c r="AD6" i="28"/>
  <c r="AB20" i="5"/>
  <c r="AB28" i="5"/>
  <c r="D37" i="4"/>
  <c r="AB37" i="4"/>
  <c r="D3" i="4"/>
  <c r="D49" i="4"/>
  <c r="AB49" i="4"/>
  <c r="D47" i="23"/>
  <c r="AB47" i="23"/>
  <c r="D39" i="10"/>
  <c r="AB39" i="10"/>
  <c r="D39" i="25"/>
  <c r="AB39" i="25"/>
  <c r="D3" i="10"/>
  <c r="D51" i="10"/>
  <c r="AB51" i="10"/>
  <c r="AB6" i="18"/>
  <c r="AD6" i="18"/>
  <c r="D3" i="27"/>
  <c r="D49" i="27"/>
  <c r="AB49" i="27"/>
  <c r="D37" i="3"/>
  <c r="AB37" i="3"/>
  <c r="D39" i="19"/>
  <c r="AB39" i="19"/>
  <c r="D3" i="36"/>
  <c r="D43" i="36"/>
  <c r="AB43" i="36"/>
  <c r="D3" i="5"/>
  <c r="D43" i="5"/>
  <c r="AB43" i="5"/>
  <c r="D51" i="23"/>
  <c r="AB51" i="23"/>
  <c r="D3" i="20"/>
  <c r="AB20" i="20"/>
  <c r="AB28" i="20"/>
  <c r="D3" i="23"/>
  <c r="D41" i="23"/>
  <c r="AB41" i="23"/>
  <c r="D3" i="18"/>
  <c r="D45" i="18"/>
  <c r="AB45" i="18"/>
  <c r="D47" i="19"/>
  <c r="AB47" i="19"/>
  <c r="D3" i="14"/>
  <c r="D47" i="14"/>
  <c r="AB47" i="14"/>
  <c r="AB20" i="30"/>
  <c r="AB28" i="30"/>
  <c r="D3" i="2"/>
  <c r="AB6" i="2"/>
  <c r="AD6" i="2"/>
  <c r="D3" i="26"/>
  <c r="D49" i="26"/>
  <c r="AB49" i="26"/>
  <c r="D3" i="8"/>
  <c r="D53" i="8"/>
  <c r="AB53" i="8"/>
  <c r="D3" i="6"/>
  <c r="AB6" i="6"/>
  <c r="AD6" i="6"/>
  <c r="D3" i="30"/>
  <c r="AB6" i="30"/>
  <c r="AD6" i="30"/>
  <c r="D3" i="13"/>
  <c r="D53" i="13"/>
  <c r="AB53" i="13"/>
  <c r="AB6" i="3"/>
  <c r="AD6" i="3"/>
  <c r="D3" i="25"/>
  <c r="D53" i="25"/>
  <c r="AB53" i="25"/>
  <c r="AB20" i="3"/>
  <c r="AB28" i="3"/>
  <c r="D3" i="12"/>
  <c r="D43" i="12"/>
  <c r="AB43" i="12"/>
  <c r="D3" i="3"/>
  <c r="D51" i="3"/>
  <c r="AB51" i="3"/>
  <c r="D3" i="16"/>
  <c r="D39" i="16"/>
  <c r="AB39" i="16"/>
  <c r="D3" i="31"/>
  <c r="D3" i="19"/>
  <c r="D51" i="19"/>
  <c r="AB51" i="19"/>
</calcChain>
</file>

<file path=xl/sharedStrings.xml><?xml version="1.0" encoding="utf-8"?>
<sst xmlns="http://schemas.openxmlformats.org/spreadsheetml/2006/main" count="3205" uniqueCount="70">
  <si>
    <t>اسم المندوب</t>
  </si>
  <si>
    <t>الرصيد الافتتاحى</t>
  </si>
  <si>
    <t>مرتجعات من السوق</t>
  </si>
  <si>
    <t>اجمالى مبيعات اليوم</t>
  </si>
  <si>
    <t>الوارد من المصنع اليوم</t>
  </si>
  <si>
    <t>محول من توكيل</t>
  </si>
  <si>
    <t>محول الى توكيل</t>
  </si>
  <si>
    <t>سلف الى توكيل</t>
  </si>
  <si>
    <t>سلف من توكيل</t>
  </si>
  <si>
    <t>مرتجع الى المصنع</t>
  </si>
  <si>
    <t>الهدف الشهرى</t>
  </si>
  <si>
    <t>النسبة</t>
  </si>
  <si>
    <t>رصيد الاقفال</t>
  </si>
  <si>
    <t>اجمالى المبيعات حتى اليوم</t>
  </si>
  <si>
    <t>ق المبيعات</t>
  </si>
  <si>
    <t>1ك</t>
  </si>
  <si>
    <t>2ك</t>
  </si>
  <si>
    <t>11ك</t>
  </si>
  <si>
    <t>التصنيف</t>
  </si>
  <si>
    <t>جملة</t>
  </si>
  <si>
    <t>اجمالى مبيعات الجملة</t>
  </si>
  <si>
    <t>تجزئة</t>
  </si>
  <si>
    <t>اجمالى مبيعات التجزئة</t>
  </si>
  <si>
    <t>الاجمالى</t>
  </si>
  <si>
    <t>قيمة رصيد المخزن</t>
  </si>
  <si>
    <t>مجموعة القطفة</t>
  </si>
  <si>
    <t>مجموعة العزبة</t>
  </si>
  <si>
    <t>هدف</t>
  </si>
  <si>
    <t>محقق</t>
  </si>
  <si>
    <t>الكفاءة</t>
  </si>
  <si>
    <t>عدد الاحجام</t>
  </si>
  <si>
    <t>عدد الفواتير</t>
  </si>
  <si>
    <t>متوسط الاحجام</t>
  </si>
  <si>
    <t>التحصيل</t>
  </si>
  <si>
    <t>البيع الآجل</t>
  </si>
  <si>
    <t>المتبقى</t>
  </si>
  <si>
    <t>مديونية افتتاحية</t>
  </si>
  <si>
    <t>التحصيل من الآجل القديم</t>
  </si>
  <si>
    <t>اسلام مرعى</t>
  </si>
  <si>
    <t>محمود مكرم</t>
  </si>
  <si>
    <t>عبدالعزيزشوقى</t>
  </si>
  <si>
    <t>قيم الاصناف المباعه</t>
  </si>
  <si>
    <t>مسلي عجب برطمان</t>
  </si>
  <si>
    <t>مسلي عجب صفيح</t>
  </si>
  <si>
    <t>زيت عجب خليط</t>
  </si>
  <si>
    <t>زيت عجب عباد</t>
  </si>
  <si>
    <t>زيت عجب ذرة</t>
  </si>
  <si>
    <t>2ك صفيح</t>
  </si>
  <si>
    <t>3ك صفيح</t>
  </si>
  <si>
    <t>800 مل</t>
  </si>
  <si>
    <t>3 لتر</t>
  </si>
  <si>
    <t>1 لتر</t>
  </si>
  <si>
    <t>2 لتر</t>
  </si>
  <si>
    <t>بيع العجب 2ك اليوم</t>
  </si>
  <si>
    <t>الرصيد السابق</t>
  </si>
  <si>
    <t>عدد العملاء</t>
  </si>
  <si>
    <t>بيع الذرة اليوم</t>
  </si>
  <si>
    <t>الاجمالي</t>
  </si>
  <si>
    <t>1ك صفيح</t>
  </si>
  <si>
    <t>11ك صفيح</t>
  </si>
  <si>
    <t>خالى</t>
  </si>
  <si>
    <t>مسلى عجب صفيح</t>
  </si>
  <si>
    <t>محمد جلال</t>
  </si>
  <si>
    <t>جمال فتحي</t>
  </si>
  <si>
    <t>كلينز ظرف</t>
  </si>
  <si>
    <t>كلينز 720</t>
  </si>
  <si>
    <t>كلينز جركن</t>
  </si>
  <si>
    <t>غسيل 100 جم</t>
  </si>
  <si>
    <t>غسيل 170 جم</t>
  </si>
  <si>
    <t>خالي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</si>
</sst>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0.000"/>
    <numFmt numFmtId="165" formatCode="_-* #,##0_-;_-* #,##0\-;_-* &quot;-&quot;??_-;_-@_-"/>
  </numFmts>
  <fonts count="10" x14ac:knownFonts="1"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  <font>
      <b/>
      <sz val="10"/>
      <color theme="0"/>
      <name val="Arial"/>
      <family val="2"/>
      <scheme val="minor"/>
    </font>
    <font>
      <sz val="8"/>
      <name val="Arial"/>
      <family val="2"/>
      <scheme val="minor"/>
    </font>
    <font>
      <b/>
      <sz val="8"/>
      <name val="Arial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/>
      <right style="medium">
        <color indexed="64"/>
      </right>
      <top style="thin">
        <color indexed="64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1" fontId="3" fillId="2" borderId="35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" fontId="1" fillId="4" borderId="21" xfId="0" applyNumberFormat="1" applyFont="1" applyFill="1" applyBorder="1" applyAlignment="1">
      <alignment horizontal="center" vertical="center"/>
    </xf>
    <xf numFmtId="1" fontId="1" fillId="4" borderId="22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1" fontId="1" fillId="4" borderId="24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2" fontId="3" fillId="0" borderId="0" xfId="0" applyNumberFormat="1" applyFont="1" applyFill="1" applyBorder="1" applyAlignment="1">
      <alignment horizontal="center" vertical="center"/>
    </xf>
    <xf numFmtId="1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1" fontId="3" fillId="5" borderId="25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3" fillId="10" borderId="23" xfId="0" applyFont="1" applyFill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/>
    </xf>
    <xf numFmtId="1" fontId="1" fillId="10" borderId="21" xfId="0" applyNumberFormat="1" applyFont="1" applyFill="1" applyBorder="1" applyAlignment="1">
      <alignment horizontal="center" vertical="center"/>
    </xf>
    <xf numFmtId="1" fontId="1" fillId="10" borderId="22" xfId="0" applyNumberFormat="1" applyFont="1" applyFill="1" applyBorder="1" applyAlignment="1">
      <alignment horizontal="center" vertical="center"/>
    </xf>
    <xf numFmtId="1" fontId="1" fillId="10" borderId="23" xfId="0" applyNumberFormat="1" applyFont="1" applyFill="1" applyBorder="1" applyAlignment="1">
      <alignment horizontal="center" vertical="center"/>
    </xf>
    <xf numFmtId="1" fontId="1" fillId="10" borderId="24" xfId="0" applyNumberFormat="1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12" fontId="3" fillId="9" borderId="19" xfId="0" applyNumberFormat="1" applyFont="1" applyFill="1" applyBorder="1" applyAlignment="1">
      <alignment horizontal="center" vertical="center"/>
    </xf>
    <xf numFmtId="1" fontId="1" fillId="9" borderId="18" xfId="0" applyNumberFormat="1" applyFont="1" applyFill="1" applyBorder="1" applyAlignment="1">
      <alignment horizontal="center" vertical="center"/>
    </xf>
    <xf numFmtId="1" fontId="1" fillId="9" borderId="19" xfId="0" applyNumberFormat="1" applyFont="1" applyFill="1" applyBorder="1" applyAlignment="1">
      <alignment horizontal="center" vertical="center"/>
    </xf>
    <xf numFmtId="1" fontId="1" fillId="9" borderId="20" xfId="0" applyNumberFormat="1" applyFont="1" applyFill="1" applyBorder="1" applyAlignment="1">
      <alignment horizontal="center" vertical="center"/>
    </xf>
    <xf numFmtId="1" fontId="1" fillId="9" borderId="25" xfId="0" applyNumberFormat="1" applyFont="1" applyFill="1" applyBorder="1" applyAlignment="1">
      <alignment horizontal="center" vertical="center"/>
    </xf>
    <xf numFmtId="1" fontId="3" fillId="9" borderId="4" xfId="0" applyNumberFormat="1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center" vertical="center"/>
    </xf>
    <xf numFmtId="1" fontId="1" fillId="0" borderId="25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9" fontId="3" fillId="8" borderId="21" xfId="1" applyFont="1" applyFill="1" applyBorder="1" applyAlignment="1">
      <alignment horizontal="center" vertical="center"/>
    </xf>
    <xf numFmtId="1" fontId="3" fillId="8" borderId="21" xfId="1" applyNumberFormat="1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43" xfId="0" applyFont="1" applyFill="1" applyBorder="1" applyAlignment="1">
      <alignment horizontal="center" vertical="center"/>
    </xf>
    <xf numFmtId="1" fontId="3" fillId="7" borderId="12" xfId="0" applyNumberFormat="1" applyFont="1" applyFill="1" applyBorder="1" applyAlignment="1">
      <alignment horizontal="center" vertical="center"/>
    </xf>
    <xf numFmtId="1" fontId="3" fillId="7" borderId="16" xfId="0" applyNumberFormat="1" applyFont="1" applyFill="1" applyBorder="1" applyAlignment="1">
      <alignment horizontal="center" vertical="center"/>
    </xf>
    <xf numFmtId="1" fontId="3" fillId="7" borderId="43" xfId="0" applyNumberFormat="1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center"/>
    </xf>
    <xf numFmtId="1" fontId="3" fillId="7" borderId="45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7" borderId="41" xfId="0" applyNumberFormat="1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1" fontId="1" fillId="7" borderId="33" xfId="0" applyNumberFormat="1" applyFont="1" applyFill="1" applyBorder="1" applyAlignment="1">
      <alignment horizontal="center" vertical="center"/>
    </xf>
    <xf numFmtId="1" fontId="1" fillId="7" borderId="41" xfId="0" applyNumberFormat="1" applyFont="1" applyFill="1" applyBorder="1" applyAlignment="1">
      <alignment horizontal="center" vertical="center"/>
    </xf>
    <xf numFmtId="9" fontId="3" fillId="8" borderId="4" xfId="1" applyFont="1" applyFill="1" applyBorder="1" applyAlignment="1">
      <alignment horizontal="center" vertical="center"/>
    </xf>
    <xf numFmtId="1" fontId="3" fillId="8" borderId="4" xfId="1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2" fontId="3" fillId="7" borderId="33" xfId="0" applyNumberFormat="1" applyFont="1" applyFill="1" applyBorder="1" applyAlignment="1">
      <alignment horizontal="center" vertical="center" shrinkToFit="1"/>
    </xf>
    <xf numFmtId="0" fontId="3" fillId="7" borderId="3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9" fontId="3" fillId="0" borderId="0" xfId="1" applyFont="1" applyFill="1" applyBorder="1" applyAlignment="1">
      <alignment horizontal="center" vertical="center"/>
    </xf>
    <xf numFmtId="0" fontId="3" fillId="15" borderId="15" xfId="0" applyFont="1" applyFill="1" applyBorder="1" applyAlignment="1">
      <alignment horizontal="center" vertical="center"/>
    </xf>
    <xf numFmtId="0" fontId="3" fillId="15" borderId="47" xfId="0" applyFont="1" applyFill="1" applyBorder="1" applyAlignment="1">
      <alignment horizontal="center" vertical="center"/>
    </xf>
    <xf numFmtId="0" fontId="3" fillId="15" borderId="42" xfId="0" applyFont="1" applyFill="1" applyBorder="1" applyAlignment="1">
      <alignment horizontal="center" vertical="center"/>
    </xf>
    <xf numFmtId="0" fontId="3" fillId="15" borderId="44" xfId="0" applyFont="1" applyFill="1" applyBorder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5" fillId="15" borderId="26" xfId="0" applyFont="1" applyFill="1" applyBorder="1" applyAlignment="1">
      <alignment horizontal="center" vertical="center"/>
    </xf>
    <xf numFmtId="0" fontId="3" fillId="16" borderId="26" xfId="0" applyFont="1" applyFill="1" applyBorder="1" applyAlignment="1">
      <alignment horizontal="center" vertical="center"/>
    </xf>
    <xf numFmtId="0" fontId="3" fillId="16" borderId="11" xfId="0" applyFont="1" applyFill="1" applyBorder="1" applyAlignment="1">
      <alignment horizontal="center" vertical="center"/>
    </xf>
    <xf numFmtId="0" fontId="3" fillId="16" borderId="5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3" fillId="16" borderId="55" xfId="0" applyFont="1" applyFill="1" applyBorder="1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center" vertical="center"/>
    </xf>
    <xf numFmtId="0" fontId="5" fillId="16" borderId="15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5" fillId="16" borderId="42" xfId="0" applyFont="1" applyFill="1" applyBorder="1" applyAlignment="1">
      <alignment horizontal="center" vertical="center"/>
    </xf>
    <xf numFmtId="0" fontId="5" fillId="16" borderId="45" xfId="0" applyFont="1" applyFill="1" applyBorder="1" applyAlignment="1">
      <alignment horizontal="center" vertical="center"/>
    </xf>
    <xf numFmtId="0" fontId="5" fillId="16" borderId="26" xfId="0" applyFont="1" applyFill="1" applyBorder="1" applyAlignment="1">
      <alignment horizontal="center" vertical="center"/>
    </xf>
    <xf numFmtId="0" fontId="5" fillId="16" borderId="51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3" fillId="15" borderId="0" xfId="0" applyFont="1" applyFill="1" applyBorder="1" applyAlignment="1">
      <alignment horizontal="center" vertical="center"/>
    </xf>
    <xf numFmtId="0" fontId="3" fillId="15" borderId="72" xfId="0" applyFont="1" applyFill="1" applyBorder="1" applyAlignment="1">
      <alignment horizontal="center" vertical="center"/>
    </xf>
    <xf numFmtId="0" fontId="1" fillId="18" borderId="11" xfId="0" applyFont="1" applyFill="1" applyBorder="1" applyAlignment="1">
      <alignment horizontal="center" vertical="center"/>
    </xf>
    <xf numFmtId="1" fontId="3" fillId="17" borderId="50" xfId="0" applyNumberFormat="1" applyFont="1" applyFill="1" applyBorder="1" applyAlignment="1">
      <alignment horizontal="center" vertical="center"/>
    </xf>
    <xf numFmtId="1" fontId="3" fillId="17" borderId="12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shrinkToFit="1"/>
    </xf>
    <xf numFmtId="0" fontId="3" fillId="7" borderId="5" xfId="0" applyFont="1" applyFill="1" applyBorder="1" applyAlignment="1">
      <alignment vertical="center" shrinkToFit="1"/>
    </xf>
    <xf numFmtId="1" fontId="3" fillId="17" borderId="61" xfId="0" applyNumberFormat="1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1" fontId="3" fillId="17" borderId="84" xfId="0" applyNumberFormat="1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1" fillId="3" borderId="19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1" fontId="3" fillId="6" borderId="20" xfId="0" applyNumberFormat="1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1" fontId="1" fillId="9" borderId="27" xfId="0" applyNumberFormat="1" applyFont="1" applyFill="1" applyBorder="1" applyAlignment="1">
      <alignment horizontal="center" vertical="center"/>
    </xf>
    <xf numFmtId="1" fontId="1" fillId="9" borderId="28" xfId="0" applyNumberFormat="1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3" fillId="7" borderId="33" xfId="0" applyNumberFormat="1" applyFont="1" applyFill="1" applyBorder="1" applyAlignment="1">
      <alignment horizontal="center" vertical="center" shrinkToFit="1"/>
    </xf>
    <xf numFmtId="0" fontId="3" fillId="7" borderId="52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1" fontId="1" fillId="7" borderId="52" xfId="0" applyNumberFormat="1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1" fontId="3" fillId="6" borderId="21" xfId="0" applyNumberFormat="1" applyFont="1" applyFill="1" applyBorder="1" applyAlignment="1">
      <alignment horizontal="center" vertical="center"/>
    </xf>
    <xf numFmtId="0" fontId="3" fillId="6" borderId="21" xfId="0" applyNumberFormat="1" applyFont="1" applyFill="1" applyBorder="1" applyAlignment="1">
      <alignment horizontal="center" vertical="center"/>
    </xf>
    <xf numFmtId="12" fontId="3" fillId="7" borderId="52" xfId="0" applyNumberFormat="1" applyFont="1" applyFill="1" applyBorder="1" applyAlignment="1">
      <alignment horizontal="center" vertical="center" shrinkToFit="1"/>
    </xf>
    <xf numFmtId="0" fontId="1" fillId="7" borderId="41" xfId="0" applyNumberFormat="1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3" fillId="10" borderId="28" xfId="0" applyFont="1" applyFill="1" applyBorder="1" applyAlignment="1">
      <alignment horizontal="center" vertical="center"/>
    </xf>
    <xf numFmtId="1" fontId="1" fillId="10" borderId="27" xfId="0" applyNumberFormat="1" applyFont="1" applyFill="1" applyBorder="1" applyAlignment="1">
      <alignment horizontal="center" vertical="center"/>
    </xf>
    <xf numFmtId="1" fontId="1" fillId="10" borderId="28" xfId="0" applyNumberFormat="1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3" fillId="5" borderId="20" xfId="0" applyNumberFormat="1" applyFont="1" applyFill="1" applyBorder="1" applyAlignment="1">
      <alignment horizontal="center" vertical="center"/>
    </xf>
    <xf numFmtId="0" fontId="3" fillId="9" borderId="87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 vertical="center"/>
    </xf>
    <xf numFmtId="1" fontId="1" fillId="9" borderId="87" xfId="0" applyNumberFormat="1" applyFont="1" applyFill="1" applyBorder="1" applyAlignment="1">
      <alignment horizontal="center" vertical="center"/>
    </xf>
    <xf numFmtId="1" fontId="1" fillId="0" borderId="87" xfId="0" applyNumberFormat="1" applyFont="1" applyFill="1" applyBorder="1" applyAlignment="1">
      <alignment horizontal="center" vertical="center"/>
    </xf>
    <xf numFmtId="0" fontId="1" fillId="9" borderId="87" xfId="0" applyFont="1" applyFill="1" applyBorder="1" applyAlignment="1">
      <alignment horizontal="center" vertical="center"/>
    </xf>
    <xf numFmtId="0" fontId="1" fillId="0" borderId="87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90" xfId="0" applyFont="1" applyFill="1" applyBorder="1" applyAlignment="1">
      <alignment horizontal="center" vertical="center"/>
    </xf>
    <xf numFmtId="1" fontId="3" fillId="6" borderId="27" xfId="0" applyNumberFormat="1" applyFont="1" applyFill="1" applyBorder="1" applyAlignment="1">
      <alignment horizontal="center" vertical="center"/>
    </xf>
    <xf numFmtId="1" fontId="3" fillId="6" borderId="28" xfId="0" applyNumberFormat="1" applyFont="1" applyFill="1" applyBorder="1" applyAlignment="1">
      <alignment horizontal="center" vertical="center"/>
    </xf>
    <xf numFmtId="1" fontId="3" fillId="6" borderId="9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horizontal="center" vertical="center" wrapText="1"/>
    </xf>
    <xf numFmtId="0" fontId="3" fillId="7" borderId="52" xfId="0" applyNumberFormat="1" applyFont="1" applyFill="1" applyBorder="1" applyAlignment="1">
      <alignment horizontal="center" vertical="center" shrinkToFit="1"/>
    </xf>
    <xf numFmtId="12" fontId="3" fillId="7" borderId="52" xfId="0" applyNumberFormat="1" applyFont="1" applyFill="1" applyBorder="1" applyAlignment="1">
      <alignment horizontal="center"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2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/>
    </xf>
    <xf numFmtId="0" fontId="4" fillId="23" borderId="3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" fontId="3" fillId="6" borderId="2" xfId="0" applyNumberFormat="1" applyFont="1" applyFill="1" applyBorder="1" applyAlignment="1">
      <alignment horizontal="center" vertical="center"/>
    </xf>
    <xf numFmtId="1" fontId="1" fillId="4" borderId="0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9" fontId="3" fillId="8" borderId="88" xfId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9" fontId="3" fillId="8" borderId="11" xfId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4" fillId="25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3" fillId="6" borderId="25" xfId="0" applyNumberFormat="1" applyFont="1" applyFill="1" applyBorder="1" applyAlignment="1">
      <alignment horizontal="center" vertical="center"/>
    </xf>
    <xf numFmtId="1" fontId="3" fillId="5" borderId="18" xfId="0" applyNumberFormat="1" applyFont="1" applyFill="1" applyBorder="1" applyAlignment="1">
      <alignment horizontal="center" vertical="center"/>
    </xf>
    <xf numFmtId="1" fontId="3" fillId="5" borderId="19" xfId="0" applyNumberFormat="1" applyFont="1" applyFill="1" applyBorder="1" applyAlignment="1">
      <alignment horizontal="center" vertical="center"/>
    </xf>
    <xf numFmtId="1" fontId="3" fillId="5" borderId="20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7" borderId="10" xfId="0" applyFont="1" applyFill="1" applyBorder="1" applyAlignment="1">
      <alignment horizontal="center" vertical="center" wrapText="1"/>
    </xf>
    <xf numFmtId="0" fontId="3" fillId="7" borderId="55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1" fillId="0" borderId="87" xfId="0" applyFont="1" applyFill="1" applyBorder="1" applyAlignment="1">
      <alignment horizontal="center" vertical="center" shrinkToFit="1"/>
    </xf>
    <xf numFmtId="0" fontId="3" fillId="2" borderId="87" xfId="0" applyFont="1" applyFill="1" applyBorder="1" applyAlignment="1">
      <alignment horizontal="center" vertical="center"/>
    </xf>
    <xf numFmtId="1" fontId="3" fillId="8" borderId="88" xfId="1" applyNumberFormat="1" applyFont="1" applyFill="1" applyBorder="1" applyAlignment="1">
      <alignment horizontal="center" vertical="center"/>
    </xf>
    <xf numFmtId="12" fontId="3" fillId="7" borderId="33" xfId="0" applyNumberFormat="1" applyFont="1" applyFill="1" applyBorder="1" applyAlignment="1">
      <alignment horizontal="center" vertical="center"/>
    </xf>
    <xf numFmtId="1" fontId="1" fillId="10" borderId="24" xfId="0" applyNumberFormat="1" applyFont="1" applyFill="1" applyBorder="1" applyAlignment="1">
      <alignment horizontal="center" vertical="center" shrinkToFit="1"/>
    </xf>
    <xf numFmtId="1" fontId="3" fillId="8" borderId="11" xfId="1" applyNumberFormat="1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 shrinkToFit="1"/>
    </xf>
    <xf numFmtId="0" fontId="3" fillId="7" borderId="3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center" vertical="center"/>
    </xf>
    <xf numFmtId="0" fontId="3" fillId="10" borderId="34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1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9" fontId="3" fillId="8" borderId="33" xfId="1" applyFont="1" applyFill="1" applyBorder="1" applyAlignment="1">
      <alignment horizontal="center" vertical="center"/>
    </xf>
    <xf numFmtId="9" fontId="3" fillId="8" borderId="31" xfId="1" applyFont="1" applyFill="1" applyBorder="1" applyAlignment="1">
      <alignment horizontal="center" vertical="center"/>
    </xf>
    <xf numFmtId="9" fontId="3" fillId="8" borderId="34" xfId="1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" fontId="1" fillId="10" borderId="31" xfId="0" applyNumberFormat="1" applyFont="1" applyFill="1" applyBorder="1" applyAlignment="1">
      <alignment horizontal="center" vertical="center"/>
    </xf>
    <xf numFmtId="1" fontId="1" fillId="10" borderId="34" xfId="0" applyNumberFormat="1" applyFont="1" applyFill="1" applyBorder="1" applyAlignment="1">
      <alignment horizontal="center" vertical="center"/>
    </xf>
    <xf numFmtId="1" fontId="1" fillId="9" borderId="33" xfId="0" applyNumberFormat="1" applyFont="1" applyFill="1" applyBorder="1" applyAlignment="1">
      <alignment horizontal="center" vertical="center"/>
    </xf>
    <xf numFmtId="1" fontId="1" fillId="9" borderId="31" xfId="0" applyNumberFormat="1" applyFont="1" applyFill="1" applyBorder="1" applyAlignment="1">
      <alignment horizontal="center" vertical="center"/>
    </xf>
    <xf numFmtId="1" fontId="1" fillId="9" borderId="34" xfId="0" applyNumberFormat="1" applyFont="1" applyFill="1" applyBorder="1" applyAlignment="1">
      <alignment horizontal="center" vertical="center"/>
    </xf>
    <xf numFmtId="1" fontId="1" fillId="0" borderId="33" xfId="0" applyNumberFormat="1" applyFont="1" applyFill="1" applyBorder="1" applyAlignment="1">
      <alignment horizontal="center" vertical="center"/>
    </xf>
    <xf numFmtId="1" fontId="1" fillId="0" borderId="31" xfId="0" applyNumberFormat="1" applyFont="1" applyFill="1" applyBorder="1" applyAlignment="1">
      <alignment horizontal="center" vertical="center"/>
    </xf>
    <xf numFmtId="1" fontId="1" fillId="0" borderId="34" xfId="0" applyNumberFormat="1" applyFont="1" applyFill="1" applyBorder="1" applyAlignment="1">
      <alignment horizontal="center" vertical="center"/>
    </xf>
    <xf numFmtId="1" fontId="3" fillId="6" borderId="33" xfId="0" applyNumberFormat="1" applyFont="1" applyFill="1" applyBorder="1" applyAlignment="1">
      <alignment horizontal="center" vertical="center"/>
    </xf>
    <xf numFmtId="1" fontId="3" fillId="6" borderId="31" xfId="0" applyNumberFormat="1" applyFont="1" applyFill="1" applyBorder="1" applyAlignment="1">
      <alignment horizontal="center" vertical="center"/>
    </xf>
    <xf numFmtId="1" fontId="3" fillId="6" borderId="34" xfId="0" applyNumberFormat="1" applyFont="1" applyFill="1" applyBorder="1" applyAlignment="1">
      <alignment horizontal="center" vertical="center"/>
    </xf>
    <xf numFmtId="1" fontId="1" fillId="4" borderId="33" xfId="0" applyNumberFormat="1" applyFont="1" applyFill="1" applyBorder="1" applyAlignment="1">
      <alignment horizontal="center" vertical="center"/>
    </xf>
    <xf numFmtId="1" fontId="1" fillId="4" borderId="31" xfId="0" applyNumberFormat="1" applyFont="1" applyFill="1" applyBorder="1" applyAlignment="1">
      <alignment horizontal="center" vertical="center"/>
    </xf>
    <xf numFmtId="1" fontId="1" fillId="4" borderId="34" xfId="0" applyNumberFormat="1" applyFont="1" applyFill="1" applyBorder="1" applyAlignment="1">
      <alignment horizontal="center" vertical="center"/>
    </xf>
    <xf numFmtId="1" fontId="3" fillId="5" borderId="33" xfId="0" applyNumberFormat="1" applyFont="1" applyFill="1" applyBorder="1" applyAlignment="1">
      <alignment horizontal="center" vertical="center"/>
    </xf>
    <xf numFmtId="1" fontId="3" fillId="5" borderId="31" xfId="0" applyNumberFormat="1" applyFont="1" applyFill="1" applyBorder="1" applyAlignment="1">
      <alignment horizontal="center" vertical="center"/>
    </xf>
    <xf numFmtId="1" fontId="3" fillId="5" borderId="34" xfId="0" applyNumberFormat="1" applyFont="1" applyFill="1" applyBorder="1" applyAlignment="1">
      <alignment horizontal="center" vertical="center"/>
    </xf>
    <xf numFmtId="1" fontId="1" fillId="10" borderId="33" xfId="0" applyNumberFormat="1" applyFont="1" applyFill="1" applyBorder="1" applyAlignment="1">
      <alignment horizontal="center" vertical="center"/>
    </xf>
    <xf numFmtId="1" fontId="3" fillId="8" borderId="33" xfId="1" applyNumberFormat="1" applyFont="1" applyFill="1" applyBorder="1" applyAlignment="1">
      <alignment horizontal="center" vertical="center"/>
    </xf>
    <xf numFmtId="1" fontId="3" fillId="8" borderId="31" xfId="1" applyNumberFormat="1" applyFont="1" applyFill="1" applyBorder="1" applyAlignment="1">
      <alignment horizontal="center" vertical="center"/>
    </xf>
    <xf numFmtId="1" fontId="3" fillId="8" borderId="34" xfId="1" applyNumberFormat="1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34" xfId="0" applyFont="1" applyFill="1" applyBorder="1" applyAlignment="1">
      <alignment horizontal="center" vertical="center"/>
    </xf>
    <xf numFmtId="0" fontId="1" fillId="9" borderId="33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9" fontId="3" fillId="8" borderId="26" xfId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1" fontId="3" fillId="8" borderId="26" xfId="1" applyNumberFormat="1" applyFont="1" applyFill="1" applyBorder="1" applyAlignment="1">
      <alignment horizontal="center" vertical="center"/>
    </xf>
    <xf numFmtId="0" fontId="3" fillId="10" borderId="55" xfId="0" applyFont="1" applyFill="1" applyBorder="1" applyAlignment="1">
      <alignment horizontal="center" vertical="center"/>
    </xf>
    <xf numFmtId="0" fontId="3" fillId="9" borderId="5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1" fillId="10" borderId="55" xfId="0" applyNumberFormat="1" applyFont="1" applyFill="1" applyBorder="1" applyAlignment="1">
      <alignment horizontal="center" vertical="center"/>
    </xf>
    <xf numFmtId="1" fontId="1" fillId="9" borderId="55" xfId="0" applyNumberFormat="1" applyFont="1" applyFill="1" applyBorder="1" applyAlignment="1">
      <alignment horizontal="center" vertical="center"/>
    </xf>
    <xf numFmtId="1" fontId="1" fillId="9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10" borderId="55" xfId="0" applyFont="1" applyFill="1" applyBorder="1" applyAlignment="1">
      <alignment horizontal="center" vertical="center"/>
    </xf>
    <xf numFmtId="0" fontId="1" fillId="9" borderId="5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22" borderId="32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89" xfId="0" applyNumberFormat="1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/>
    </xf>
    <xf numFmtId="0" fontId="0" fillId="0" borderId="31" xfId="0" applyBorder="1"/>
    <xf numFmtId="1" fontId="4" fillId="0" borderId="31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25" xfId="0" applyFont="1" applyFill="1" applyBorder="1" applyAlignment="1">
      <alignment horizontal="center" vertical="center"/>
    </xf>
    <xf numFmtId="0" fontId="3" fillId="10" borderId="87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19" xfId="0" applyNumberFormat="1" applyFont="1" applyFill="1" applyBorder="1" applyAlignment="1">
      <alignment horizontal="center" vertical="center"/>
    </xf>
    <xf numFmtId="1" fontId="1" fillId="10" borderId="18" xfId="0" applyNumberFormat="1" applyFont="1" applyFill="1" applyBorder="1" applyAlignment="1">
      <alignment horizontal="center" vertical="center"/>
    </xf>
    <xf numFmtId="1" fontId="1" fillId="10" borderId="19" xfId="0" applyNumberFormat="1" applyFont="1" applyFill="1" applyBorder="1" applyAlignment="1">
      <alignment horizontal="center" vertical="center"/>
    </xf>
    <xf numFmtId="1" fontId="1" fillId="10" borderId="25" xfId="0" applyNumberFormat="1" applyFont="1" applyFill="1" applyBorder="1" applyAlignment="1">
      <alignment horizontal="center" vertical="center"/>
    </xf>
    <xf numFmtId="1" fontId="1" fillId="10" borderId="87" xfId="0" applyNumberFormat="1" applyFont="1" applyFill="1" applyBorder="1" applyAlignment="1">
      <alignment horizontal="center" vertical="center"/>
    </xf>
    <xf numFmtId="1" fontId="1" fillId="10" borderId="20" xfId="0" applyNumberFormat="1" applyFont="1" applyFill="1" applyBorder="1" applyAlignment="1">
      <alignment horizontal="center" vertical="center"/>
    </xf>
    <xf numFmtId="1" fontId="1" fillId="10" borderId="3" xfId="0" applyNumberFormat="1" applyFont="1" applyFill="1" applyBorder="1" applyAlignment="1">
      <alignment horizontal="center" vertical="center"/>
    </xf>
    <xf numFmtId="1" fontId="3" fillId="10" borderId="4" xfId="0" applyNumberFormat="1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87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2" fontId="3" fillId="7" borderId="41" xfId="0" applyNumberFormat="1" applyFont="1" applyFill="1" applyBorder="1" applyAlignment="1">
      <alignment horizontal="center" vertical="center"/>
    </xf>
    <xf numFmtId="2" fontId="3" fillId="2" borderId="52" xfId="0" applyNumberFormat="1" applyFont="1" applyFill="1" applyBorder="1" applyAlignment="1">
      <alignment horizontal="center" vertical="center"/>
    </xf>
    <xf numFmtId="2" fontId="1" fillId="7" borderId="33" xfId="0" applyNumberFormat="1" applyFont="1" applyFill="1" applyBorder="1" applyAlignment="1">
      <alignment horizontal="center" vertical="center"/>
    </xf>
    <xf numFmtId="1" fontId="1" fillId="7" borderId="33" xfId="0" applyNumberFormat="1" applyFont="1" applyFill="1" applyBorder="1" applyAlignment="1">
      <alignment horizontal="center" vertical="center" shrinkToFit="1"/>
    </xf>
    <xf numFmtId="0" fontId="3" fillId="7" borderId="5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3" fillId="7" borderId="15" xfId="0" applyNumberFormat="1" applyFont="1" applyFill="1" applyBorder="1" applyAlignment="1">
      <alignment horizontal="center" vertical="center"/>
    </xf>
    <xf numFmtId="1" fontId="3" fillId="6" borderId="20" xfId="0" applyNumberFormat="1" applyFont="1" applyFill="1" applyBorder="1" applyAlignment="1">
      <alignment horizontal="center" vertical="center"/>
    </xf>
    <xf numFmtId="1" fontId="3" fillId="5" borderId="20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/>
    </xf>
    <xf numFmtId="0" fontId="3" fillId="7" borderId="104" xfId="0" applyFont="1" applyFill="1" applyBorder="1" applyAlignment="1">
      <alignment horizontal="center" vertical="center"/>
    </xf>
    <xf numFmtId="0" fontId="3" fillId="7" borderId="47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 vertical="center"/>
    </xf>
    <xf numFmtId="0" fontId="3" fillId="7" borderId="104" xfId="0" applyFont="1" applyFill="1" applyBorder="1" applyAlignment="1">
      <alignment horizontal="center" vertical="center" shrinkToFit="1"/>
    </xf>
    <xf numFmtId="12" fontId="3" fillId="7" borderId="47" xfId="0" applyNumberFormat="1" applyFont="1" applyFill="1" applyBorder="1" applyAlignment="1">
      <alignment horizontal="center" vertical="center" shrinkToFit="1"/>
    </xf>
    <xf numFmtId="12" fontId="3" fillId="7" borderId="104" xfId="0" applyNumberFormat="1" applyFont="1" applyFill="1" applyBorder="1" applyAlignment="1">
      <alignment horizontal="center" vertical="center" shrinkToFit="1"/>
    </xf>
    <xf numFmtId="0" fontId="3" fillId="7" borderId="104" xfId="0" applyNumberFormat="1" applyFont="1" applyFill="1" applyBorder="1" applyAlignment="1">
      <alignment horizontal="center" vertical="center" shrinkToFit="1"/>
    </xf>
    <xf numFmtId="0" fontId="3" fillId="7" borderId="47" xfId="0" applyNumberFormat="1" applyFont="1" applyFill="1" applyBorder="1" applyAlignment="1">
      <alignment horizontal="center" vertical="center" shrinkToFit="1"/>
    </xf>
    <xf numFmtId="12" fontId="3" fillId="7" borderId="104" xfId="0" applyNumberFormat="1" applyFont="1" applyFill="1" applyBorder="1" applyAlignment="1">
      <alignment horizontal="center" vertical="center"/>
    </xf>
    <xf numFmtId="12" fontId="3" fillId="7" borderId="47" xfId="0" applyNumberFormat="1" applyFont="1" applyFill="1" applyBorder="1" applyAlignment="1">
      <alignment horizontal="center" vertical="center"/>
    </xf>
    <xf numFmtId="0" fontId="3" fillId="10" borderId="20" xfId="0" applyNumberFormat="1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/>
    </xf>
    <xf numFmtId="0" fontId="1" fillId="7" borderId="104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1" fontId="1" fillId="7" borderId="104" xfId="0" applyNumberFormat="1" applyFont="1" applyFill="1" applyBorder="1" applyAlignment="1">
      <alignment horizontal="center" vertical="center" shrinkToFit="1"/>
    </xf>
    <xf numFmtId="1" fontId="1" fillId="10" borderId="29" xfId="0" applyNumberFormat="1" applyFont="1" applyFill="1" applyBorder="1" applyAlignment="1">
      <alignment horizontal="center" vertical="center"/>
    </xf>
    <xf numFmtId="1" fontId="1" fillId="9" borderId="29" xfId="0" applyNumberFormat="1" applyFont="1" applyFill="1" applyBorder="1" applyAlignment="1">
      <alignment horizontal="center" vertical="center"/>
    </xf>
    <xf numFmtId="1" fontId="1" fillId="7" borderId="15" xfId="0" applyNumberFormat="1" applyFont="1" applyFill="1" applyBorder="1" applyAlignment="1">
      <alignment horizontal="center" vertical="center"/>
    </xf>
    <xf numFmtId="1" fontId="1" fillId="7" borderId="104" xfId="0" applyNumberFormat="1" applyFont="1" applyFill="1" applyBorder="1" applyAlignment="1">
      <alignment horizontal="center" vertical="center"/>
    </xf>
    <xf numFmtId="1" fontId="1" fillId="7" borderId="47" xfId="0" applyNumberFormat="1" applyFont="1" applyFill="1" applyBorder="1" applyAlignment="1">
      <alignment horizontal="center" vertical="center"/>
    </xf>
    <xf numFmtId="1" fontId="3" fillId="6" borderId="26" xfId="0" applyNumberFormat="1" applyFont="1" applyFill="1" applyBorder="1" applyAlignment="1">
      <alignment horizontal="center" vertical="center"/>
    </xf>
    <xf numFmtId="0" fontId="3" fillId="6" borderId="26" xfId="0" applyNumberFormat="1" applyFont="1" applyFill="1" applyBorder="1" applyAlignment="1">
      <alignment horizontal="center" vertical="center"/>
    </xf>
    <xf numFmtId="0" fontId="1" fillId="7" borderId="15" xfId="0" applyNumberFormat="1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1" fontId="3" fillId="6" borderId="12" xfId="0" applyNumberFormat="1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1" fontId="3" fillId="10" borderId="5" xfId="0" applyNumberFormat="1" applyFont="1" applyFill="1" applyBorder="1" applyAlignment="1">
      <alignment horizontal="center" vertical="center"/>
    </xf>
    <xf numFmtId="1" fontId="3" fillId="7" borderId="5" xfId="0" applyNumberFormat="1" applyFont="1" applyFill="1" applyBorder="1" applyAlignment="1">
      <alignment horizontal="center" vertical="center"/>
    </xf>
    <xf numFmtId="1" fontId="3" fillId="6" borderId="4" xfId="0" applyNumberFormat="1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1" fontId="3" fillId="25" borderId="35" xfId="0" applyNumberFormat="1" applyFont="1" applyFill="1" applyBorder="1" applyAlignment="1">
      <alignment horizontal="center" vertical="center"/>
    </xf>
    <xf numFmtId="1" fontId="3" fillId="25" borderId="6" xfId="0" applyNumberFormat="1" applyFont="1" applyFill="1" applyBorder="1" applyAlignment="1">
      <alignment horizontal="center" vertical="center"/>
    </xf>
    <xf numFmtId="0" fontId="3" fillId="25" borderId="45" xfId="0" applyFont="1" applyFill="1" applyBorder="1" applyAlignment="1">
      <alignment horizontal="center" vertical="center"/>
    </xf>
    <xf numFmtId="0" fontId="3" fillId="25" borderId="4" xfId="0" applyFont="1" applyFill="1" applyBorder="1" applyAlignment="1">
      <alignment horizontal="center" vertical="center"/>
    </xf>
    <xf numFmtId="0" fontId="4" fillId="25" borderId="31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0" fontId="3" fillId="25" borderId="25" xfId="0" applyFont="1" applyFill="1" applyBorder="1" applyAlignment="1">
      <alignment horizontal="center" vertical="center"/>
    </xf>
    <xf numFmtId="0" fontId="3" fillId="25" borderId="52" xfId="0" applyFont="1" applyFill="1" applyBorder="1" applyAlignment="1">
      <alignment horizontal="center" vertical="center"/>
    </xf>
    <xf numFmtId="0" fontId="3" fillId="25" borderId="53" xfId="0" applyFont="1" applyFill="1" applyBorder="1" applyAlignment="1">
      <alignment horizontal="center" vertical="center"/>
    </xf>
    <xf numFmtId="0" fontId="3" fillId="25" borderId="54" xfId="0" applyFont="1" applyFill="1" applyBorder="1" applyAlignment="1">
      <alignment horizontal="center" vertical="center"/>
    </xf>
    <xf numFmtId="0" fontId="3" fillId="25" borderId="87" xfId="0" applyFont="1" applyFill="1" applyBorder="1" applyAlignment="1">
      <alignment horizontal="center" vertical="center"/>
    </xf>
    <xf numFmtId="0" fontId="3" fillId="25" borderId="20" xfId="0" applyFont="1" applyFill="1" applyBorder="1" applyAlignment="1">
      <alignment horizontal="center" vertical="center"/>
    </xf>
    <xf numFmtId="1" fontId="3" fillId="25" borderId="19" xfId="0" applyNumberFormat="1" applyFont="1" applyFill="1" applyBorder="1" applyAlignment="1">
      <alignment horizontal="center" vertical="center"/>
    </xf>
    <xf numFmtId="0" fontId="3" fillId="25" borderId="0" xfId="0" applyFont="1" applyFill="1" applyBorder="1" applyAlignment="1">
      <alignment horizontal="center" vertical="center"/>
    </xf>
    <xf numFmtId="9" fontId="3" fillId="25" borderId="21" xfId="1" applyFont="1" applyFill="1" applyBorder="1" applyAlignment="1">
      <alignment horizontal="center" vertical="center"/>
    </xf>
    <xf numFmtId="9" fontId="3" fillId="25" borderId="11" xfId="1" applyFont="1" applyFill="1" applyBorder="1" applyAlignment="1">
      <alignment horizontal="center" vertical="center"/>
    </xf>
    <xf numFmtId="9" fontId="3" fillId="25" borderId="33" xfId="1" applyFont="1" applyFill="1" applyBorder="1" applyAlignment="1">
      <alignment horizontal="center" vertical="center"/>
    </xf>
    <xf numFmtId="9" fontId="3" fillId="25" borderId="31" xfId="1" applyFont="1" applyFill="1" applyBorder="1" applyAlignment="1">
      <alignment horizontal="center" vertical="center"/>
    </xf>
    <xf numFmtId="9" fontId="3" fillId="25" borderId="34" xfId="1" applyFont="1" applyFill="1" applyBorder="1" applyAlignment="1">
      <alignment horizontal="center" vertical="center"/>
    </xf>
    <xf numFmtId="9" fontId="3" fillId="25" borderId="88" xfId="1" applyFont="1" applyFill="1" applyBorder="1" applyAlignment="1">
      <alignment horizontal="center" vertical="center"/>
    </xf>
    <xf numFmtId="9" fontId="3" fillId="25" borderId="26" xfId="1" applyFont="1" applyFill="1" applyBorder="1" applyAlignment="1">
      <alignment horizontal="center" vertical="center"/>
    </xf>
    <xf numFmtId="9" fontId="3" fillId="25" borderId="4" xfId="1" applyFont="1" applyFill="1" applyBorder="1" applyAlignment="1">
      <alignment horizontal="center" vertical="center"/>
    </xf>
    <xf numFmtId="1" fontId="3" fillId="25" borderId="18" xfId="0" applyNumberFormat="1" applyFont="1" applyFill="1" applyBorder="1" applyAlignment="1">
      <alignment horizontal="center" vertical="center"/>
    </xf>
    <xf numFmtId="0" fontId="3" fillId="25" borderId="4" xfId="0" applyNumberFormat="1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0" fontId="3" fillId="25" borderId="20" xfId="0" applyFont="1" applyFill="1" applyBorder="1" applyAlignment="1">
      <alignment horizontal="center" vertical="center"/>
    </xf>
    <xf numFmtId="2" fontId="3" fillId="25" borderId="19" xfId="0" applyNumberFormat="1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0" fontId="3" fillId="25" borderId="20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0" fontId="3" fillId="25" borderId="20" xfId="0" applyFont="1" applyFill="1" applyBorder="1" applyAlignment="1">
      <alignment horizontal="center" vertical="center"/>
    </xf>
    <xf numFmtId="1" fontId="3" fillId="2" borderId="4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53" xfId="0" applyNumberFormat="1" applyFont="1" applyFill="1" applyBorder="1" applyAlignment="1">
      <alignment horizontal="center" vertical="center"/>
    </xf>
    <xf numFmtId="1" fontId="3" fillId="2" borderId="54" xfId="0" applyNumberFormat="1" applyFont="1" applyFill="1" applyBorder="1" applyAlignment="1">
      <alignment horizontal="center" vertical="center"/>
    </xf>
    <xf numFmtId="1" fontId="3" fillId="2" borderId="87" xfId="0" applyNumberFormat="1" applyFont="1" applyFill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16" fontId="3" fillId="7" borderId="33" xfId="0" applyNumberFormat="1" applyFont="1" applyFill="1" applyBorder="1" applyAlignment="1">
      <alignment horizontal="center" vertical="center"/>
    </xf>
    <xf numFmtId="4" fontId="1" fillId="7" borderId="41" xfId="0" applyNumberFormat="1" applyFont="1" applyFill="1" applyBorder="1" applyAlignment="1">
      <alignment horizontal="center" vertical="center"/>
    </xf>
    <xf numFmtId="4" fontId="3" fillId="7" borderId="33" xfId="0" applyNumberFormat="1" applyFont="1" applyFill="1" applyBorder="1" applyAlignment="1">
      <alignment horizontal="center" vertical="center"/>
    </xf>
    <xf numFmtId="4" fontId="3" fillId="7" borderId="41" xfId="0" applyNumberFormat="1" applyFont="1" applyFill="1" applyBorder="1" applyAlignment="1">
      <alignment horizontal="center" vertical="center"/>
    </xf>
    <xf numFmtId="0" fontId="3" fillId="7" borderId="106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2" fontId="3" fillId="25" borderId="18" xfId="0" applyNumberFormat="1" applyFont="1" applyFill="1" applyBorder="1" applyAlignment="1">
      <alignment horizontal="center" vertical="center"/>
    </xf>
    <xf numFmtId="2" fontId="3" fillId="25" borderId="25" xfId="0" applyNumberFormat="1" applyFont="1" applyFill="1" applyBorder="1" applyAlignment="1">
      <alignment horizontal="center" vertical="center"/>
    </xf>
    <xf numFmtId="2" fontId="3" fillId="25" borderId="52" xfId="0" applyNumberFormat="1" applyFont="1" applyFill="1" applyBorder="1" applyAlignment="1">
      <alignment horizontal="center" vertical="center"/>
    </xf>
    <xf numFmtId="2" fontId="3" fillId="25" borderId="53" xfId="0" applyNumberFormat="1" applyFont="1" applyFill="1" applyBorder="1" applyAlignment="1">
      <alignment horizontal="center" vertical="center"/>
    </xf>
    <xf numFmtId="2" fontId="3" fillId="25" borderId="54" xfId="0" applyNumberFormat="1" applyFont="1" applyFill="1" applyBorder="1" applyAlignment="1">
      <alignment horizontal="center" vertical="center"/>
    </xf>
    <xf numFmtId="2" fontId="3" fillId="25" borderId="87" xfId="0" applyNumberFormat="1" applyFont="1" applyFill="1" applyBorder="1" applyAlignment="1">
      <alignment horizontal="center" vertical="center"/>
    </xf>
    <xf numFmtId="2" fontId="3" fillId="25" borderId="20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5" borderId="4" xfId="0" applyFont="1" applyFill="1" applyBorder="1" applyAlignment="1">
      <alignment horizontal="center" vertical="center" wrapText="1"/>
    </xf>
    <xf numFmtId="0" fontId="3" fillId="25" borderId="0" xfId="0" applyFont="1" applyFill="1" applyBorder="1" applyAlignment="1">
      <alignment horizontal="center" vertical="center" wrapText="1"/>
    </xf>
    <xf numFmtId="0" fontId="3" fillId="25" borderId="31" xfId="0" applyFont="1" applyFill="1" applyBorder="1" applyAlignment="1">
      <alignment horizontal="center" vertical="center" wrapText="1"/>
    </xf>
    <xf numFmtId="0" fontId="3" fillId="27" borderId="103" xfId="0" applyFont="1" applyFill="1" applyBorder="1" applyAlignment="1">
      <alignment horizontal="center" vertical="center" wrapText="1"/>
    </xf>
    <xf numFmtId="0" fontId="3" fillId="27" borderId="31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0" xfId="0" applyFont="1" applyFill="1" applyBorder="1" applyAlignment="1">
      <alignment horizontal="center" vertical="center" wrapText="1"/>
    </xf>
    <xf numFmtId="0" fontId="3" fillId="24" borderId="31" xfId="0" applyFont="1" applyFill="1" applyBorder="1" applyAlignment="1">
      <alignment horizontal="center" vertical="center" wrapText="1"/>
    </xf>
    <xf numFmtId="0" fontId="3" fillId="28" borderId="10" xfId="0" applyFont="1" applyFill="1" applyBorder="1" applyAlignment="1">
      <alignment horizontal="center" vertical="center" wrapText="1"/>
    </xf>
    <xf numFmtId="0" fontId="3" fillId="28" borderId="4" xfId="0" applyFont="1" applyFill="1" applyBorder="1" applyAlignment="1">
      <alignment horizontal="center" vertical="center" wrapText="1"/>
    </xf>
    <xf numFmtId="0" fontId="3" fillId="28" borderId="55" xfId="0" applyFont="1" applyFill="1" applyBorder="1" applyAlignment="1">
      <alignment horizontal="center" vertical="center" wrapText="1"/>
    </xf>
    <xf numFmtId="0" fontId="3" fillId="28" borderId="31" xfId="0" applyFont="1" applyFill="1" applyBorder="1" applyAlignment="1">
      <alignment horizontal="center" vertical="center" wrapText="1"/>
    </xf>
    <xf numFmtId="0" fontId="3" fillId="2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" fontId="9" fillId="2" borderId="35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1" fontId="9" fillId="7" borderId="41" xfId="0" applyNumberFormat="1" applyFont="1" applyFill="1" applyBorder="1" applyAlignment="1">
      <alignment horizontal="center" vertical="center"/>
    </xf>
    <xf numFmtId="1" fontId="9" fillId="7" borderId="15" xfId="0" applyNumberFormat="1" applyFont="1" applyFill="1" applyBorder="1" applyAlignment="1">
      <alignment horizontal="center" vertical="center"/>
    </xf>
    <xf numFmtId="1" fontId="9" fillId="7" borderId="12" xfId="0" applyNumberFormat="1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" fontId="9" fillId="7" borderId="5" xfId="0" applyNumberFormat="1" applyFont="1" applyFill="1" applyBorder="1" applyAlignment="1">
      <alignment horizontal="center" vertical="center"/>
    </xf>
    <xf numFmtId="1" fontId="9" fillId="26" borderId="41" xfId="0" applyNumberFormat="1" applyFont="1" applyFill="1" applyBorder="1" applyAlignment="1">
      <alignment horizontal="center" vertical="center"/>
    </xf>
    <xf numFmtId="1" fontId="9" fillId="26" borderId="15" xfId="0" applyNumberFormat="1" applyFont="1" applyFill="1" applyBorder="1" applyAlignment="1">
      <alignment horizontal="center" vertical="center"/>
    </xf>
    <xf numFmtId="1" fontId="9" fillId="26" borderId="12" xfId="0" applyNumberFormat="1" applyFont="1" applyFill="1" applyBorder="1" applyAlignment="1">
      <alignment horizontal="center" vertical="center"/>
    </xf>
    <xf numFmtId="1" fontId="9" fillId="10" borderId="41" xfId="0" applyNumberFormat="1" applyFont="1" applyFill="1" applyBorder="1" applyAlignment="1">
      <alignment horizontal="center" vertical="center"/>
    </xf>
    <xf numFmtId="1" fontId="9" fillId="10" borderId="15" xfId="0" applyNumberFormat="1" applyFont="1" applyFill="1" applyBorder="1" applyAlignment="1">
      <alignment horizontal="center" vertical="center"/>
    </xf>
    <xf numFmtId="1" fontId="9" fillId="10" borderId="12" xfId="0" applyNumberFormat="1" applyFont="1" applyFill="1" applyBorder="1" applyAlignment="1">
      <alignment horizontal="center" vertical="center"/>
    </xf>
    <xf numFmtId="9" fontId="9" fillId="8" borderId="21" xfId="1" applyFont="1" applyFill="1" applyBorder="1" applyAlignment="1">
      <alignment horizontal="center" vertical="center"/>
    </xf>
    <xf numFmtId="9" fontId="9" fillId="8" borderId="26" xfId="1" applyFont="1" applyFill="1" applyBorder="1" applyAlignment="1">
      <alignment horizontal="center" vertical="center"/>
    </xf>
    <xf numFmtId="9" fontId="9" fillId="8" borderId="4" xfId="1" applyFont="1" applyFill="1" applyBorder="1" applyAlignment="1">
      <alignment horizontal="center" vertical="center"/>
    </xf>
    <xf numFmtId="0" fontId="9" fillId="25" borderId="18" xfId="0" applyFont="1" applyFill="1" applyBorder="1" applyAlignment="1">
      <alignment horizontal="center" vertical="center"/>
    </xf>
    <xf numFmtId="1" fontId="9" fillId="25" borderId="18" xfId="0" applyNumberFormat="1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/>
    </xf>
    <xf numFmtId="0" fontId="9" fillId="25" borderId="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8" fillId="24" borderId="0" xfId="0" applyFont="1" applyFill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8" fillId="25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15" borderId="78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6" borderId="60" xfId="0" applyFont="1" applyFill="1" applyBorder="1" applyAlignment="1">
      <alignment horizontal="center" vertical="center"/>
    </xf>
    <xf numFmtId="1" fontId="9" fillId="16" borderId="78" xfId="0" applyNumberFormat="1" applyFont="1" applyFill="1" applyBorder="1" applyAlignment="1">
      <alignment horizontal="center" vertical="center"/>
    </xf>
    <xf numFmtId="0" fontId="9" fillId="15" borderId="77" xfId="0" applyFont="1" applyFill="1" applyBorder="1" applyAlignment="1">
      <alignment horizontal="center" vertical="center"/>
    </xf>
    <xf numFmtId="0" fontId="9" fillId="18" borderId="79" xfId="0" applyFont="1" applyFill="1" applyBorder="1" applyAlignment="1">
      <alignment horizontal="center" vertical="center" wrapText="1"/>
    </xf>
    <xf numFmtId="0" fontId="9" fillId="18" borderId="79" xfId="0" applyFont="1" applyFill="1" applyBorder="1" applyAlignment="1">
      <alignment horizontal="center" vertical="center"/>
    </xf>
    <xf numFmtId="0" fontId="9" fillId="18" borderId="60" xfId="0" applyFont="1" applyFill="1" applyBorder="1" applyAlignment="1">
      <alignment horizontal="center" vertical="center" wrapText="1"/>
    </xf>
    <xf numFmtId="0" fontId="9" fillId="18" borderId="8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17" borderId="12" xfId="0" applyNumberFormat="1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/>
    </xf>
    <xf numFmtId="1" fontId="9" fillId="17" borderId="50" xfId="0" applyNumberFormat="1" applyFont="1" applyFill="1" applyBorder="1" applyAlignment="1">
      <alignment horizontal="center" vertical="center"/>
    </xf>
    <xf numFmtId="0" fontId="9" fillId="15" borderId="72" xfId="0" applyFont="1" applyFill="1" applyBorder="1" applyAlignment="1">
      <alignment horizontal="center" vertical="center"/>
    </xf>
    <xf numFmtId="1" fontId="9" fillId="17" borderId="84" xfId="0" applyNumberFormat="1" applyFont="1" applyFill="1" applyBorder="1" applyAlignment="1">
      <alignment horizontal="center" vertical="center"/>
    </xf>
    <xf numFmtId="1" fontId="9" fillId="17" borderId="61" xfId="0" applyNumberFormat="1" applyFont="1" applyFill="1" applyBorder="1" applyAlignment="1">
      <alignment horizontal="center" vertical="center"/>
    </xf>
    <xf numFmtId="0" fontId="9" fillId="17" borderId="45" xfId="0" applyFont="1" applyFill="1" applyBorder="1" applyAlignment="1">
      <alignment horizontal="center" vertical="center"/>
    </xf>
    <xf numFmtId="0" fontId="9" fillId="17" borderId="43" xfId="0" applyFont="1" applyFill="1" applyBorder="1" applyAlignment="1">
      <alignment horizontal="center" vertical="center"/>
    </xf>
    <xf numFmtId="1" fontId="9" fillId="19" borderId="62" xfId="0" applyNumberFormat="1" applyFont="1" applyFill="1" applyBorder="1" applyAlignment="1">
      <alignment horizontal="center" vertical="center"/>
    </xf>
    <xf numFmtId="0" fontId="8" fillId="15" borderId="0" xfId="0" applyFont="1" applyFill="1" applyBorder="1" applyAlignment="1">
      <alignment horizontal="center" vertical="center"/>
    </xf>
    <xf numFmtId="1" fontId="9" fillId="19" borderId="63" xfId="0" applyNumberFormat="1" applyFont="1" applyFill="1" applyBorder="1" applyAlignment="1">
      <alignment horizontal="center" vertical="center"/>
    </xf>
    <xf numFmtId="0" fontId="8" fillId="15" borderId="76" xfId="0" applyFont="1" applyFill="1" applyBorder="1" applyAlignment="1">
      <alignment horizontal="center" vertical="center"/>
    </xf>
    <xf numFmtId="1" fontId="9" fillId="2" borderId="45" xfId="0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9" fillId="6" borderId="18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9" fillId="6" borderId="4" xfId="0" applyNumberFormat="1" applyFont="1" applyFill="1" applyBorder="1" applyAlignment="1">
      <alignment horizontal="center" vertical="center"/>
    </xf>
    <xf numFmtId="1" fontId="9" fillId="6" borderId="27" xfId="0" applyNumberFormat="1" applyFont="1" applyFill="1" applyBorder="1" applyAlignment="1">
      <alignment horizontal="center" vertical="center"/>
    </xf>
    <xf numFmtId="1" fontId="9" fillId="6" borderId="10" xfId="0" applyNumberFormat="1" applyFont="1" applyFill="1" applyBorder="1" applyAlignment="1">
      <alignment horizontal="center" vertical="center"/>
    </xf>
    <xf numFmtId="1" fontId="9" fillId="4" borderId="21" xfId="0" applyNumberFormat="1" applyFont="1" applyFill="1" applyBorder="1" applyAlignment="1">
      <alignment horizontal="center" vertical="center"/>
    </xf>
    <xf numFmtId="1" fontId="9" fillId="4" borderId="26" xfId="0" applyNumberFormat="1" applyFont="1" applyFill="1" applyBorder="1" applyAlignment="1">
      <alignment horizontal="center" vertical="center"/>
    </xf>
    <xf numFmtId="1" fontId="9" fillId="5" borderId="18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1" fontId="9" fillId="0" borderId="18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1" fontId="9" fillId="0" borderId="4" xfId="0" applyNumberFormat="1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5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1" fontId="7" fillId="2" borderId="19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18" borderId="30" xfId="0" applyFont="1" applyFill="1" applyBorder="1" applyAlignment="1">
      <alignment horizontal="center" vertical="center"/>
    </xf>
    <xf numFmtId="0" fontId="3" fillId="18" borderId="48" xfId="0" applyFont="1" applyFill="1" applyBorder="1" applyAlignment="1">
      <alignment horizontal="center" vertical="center"/>
    </xf>
    <xf numFmtId="0" fontId="1" fillId="21" borderId="10" xfId="0" applyFont="1" applyFill="1" applyBorder="1" applyAlignment="1">
      <alignment horizontal="center" vertical="center"/>
    </xf>
    <xf numFmtId="0" fontId="1" fillId="21" borderId="32" xfId="0" applyFont="1" applyFill="1" applyBorder="1" applyAlignment="1">
      <alignment horizontal="center" vertical="center"/>
    </xf>
    <xf numFmtId="0" fontId="1" fillId="21" borderId="55" xfId="0" applyFont="1" applyFill="1" applyBorder="1" applyAlignment="1">
      <alignment horizontal="center" vertical="center"/>
    </xf>
    <xf numFmtId="0" fontId="3" fillId="18" borderId="71" xfId="0" applyFont="1" applyFill="1" applyBorder="1" applyAlignment="1">
      <alignment horizontal="center" vertical="center"/>
    </xf>
    <xf numFmtId="0" fontId="3" fillId="18" borderId="45" xfId="0" applyFont="1" applyFill="1" applyBorder="1" applyAlignment="1">
      <alignment horizontal="center" vertical="center"/>
    </xf>
    <xf numFmtId="0" fontId="3" fillId="18" borderId="50" xfId="0" applyFont="1" applyFill="1" applyBorder="1" applyAlignment="1">
      <alignment horizontal="center" vertical="center"/>
    </xf>
    <xf numFmtId="0" fontId="1" fillId="21" borderId="56" xfId="0" applyFont="1" applyFill="1" applyBorder="1" applyAlignment="1">
      <alignment horizontal="center" vertical="center"/>
    </xf>
    <xf numFmtId="0" fontId="1" fillId="21" borderId="72" xfId="0" applyFont="1" applyFill="1" applyBorder="1" applyAlignment="1">
      <alignment horizontal="center" vertical="center"/>
    </xf>
    <xf numFmtId="0" fontId="1" fillId="21" borderId="73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center" vertical="center"/>
    </xf>
    <xf numFmtId="0" fontId="5" fillId="20" borderId="47" xfId="0" applyFont="1" applyFill="1" applyBorder="1" applyAlignment="1">
      <alignment horizontal="center" vertical="center"/>
    </xf>
    <xf numFmtId="0" fontId="5" fillId="20" borderId="48" xfId="0" applyFont="1" applyFill="1" applyBorder="1" applyAlignment="1">
      <alignment horizontal="center" vertical="center"/>
    </xf>
    <xf numFmtId="1" fontId="3" fillId="16" borderId="49" xfId="0" applyNumberFormat="1" applyFont="1" applyFill="1" applyBorder="1" applyAlignment="1">
      <alignment horizontal="center" vertical="center"/>
    </xf>
    <xf numFmtId="1" fontId="3" fillId="16" borderId="48" xfId="0" applyNumberFormat="1" applyFont="1" applyFill="1" applyBorder="1" applyAlignment="1">
      <alignment horizontal="center" vertical="center"/>
    </xf>
    <xf numFmtId="1" fontId="3" fillId="16" borderId="57" xfId="0" applyNumberFormat="1" applyFont="1" applyFill="1" applyBorder="1" applyAlignment="1">
      <alignment horizontal="center" vertical="center"/>
    </xf>
    <xf numFmtId="1" fontId="3" fillId="16" borderId="59" xfId="0" applyNumberFormat="1" applyFont="1" applyFill="1" applyBorder="1" applyAlignment="1">
      <alignment horizontal="center" vertical="center"/>
    </xf>
    <xf numFmtId="1" fontId="3" fillId="16" borderId="30" xfId="0" applyNumberFormat="1" applyFont="1" applyFill="1" applyBorder="1" applyAlignment="1">
      <alignment horizontal="center" vertical="center"/>
    </xf>
    <xf numFmtId="0" fontId="5" fillId="20" borderId="58" xfId="0" applyFont="1" applyFill="1" applyBorder="1" applyAlignment="1">
      <alignment horizontal="center" vertical="center"/>
    </xf>
    <xf numFmtId="0" fontId="5" fillId="20" borderId="71" xfId="0" applyFont="1" applyFill="1" applyBorder="1" applyAlignment="1">
      <alignment horizontal="center" vertical="center"/>
    </xf>
    <xf numFmtId="0" fontId="6" fillId="16" borderId="18" xfId="0" applyFont="1" applyFill="1" applyBorder="1" applyAlignment="1">
      <alignment horizontal="center" vertical="center"/>
    </xf>
    <xf numFmtId="0" fontId="6" fillId="16" borderId="19" xfId="0" applyFont="1" applyFill="1" applyBorder="1" applyAlignment="1">
      <alignment horizontal="center" vertical="center"/>
    </xf>
    <xf numFmtId="0" fontId="6" fillId="16" borderId="25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50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50" xfId="0" applyFont="1" applyFill="1" applyBorder="1" applyAlignment="1">
      <alignment horizontal="center" vertical="center" wrapText="1"/>
    </xf>
    <xf numFmtId="1" fontId="3" fillId="14" borderId="61" xfId="0" applyNumberFormat="1" applyFont="1" applyFill="1" applyBorder="1" applyAlignment="1">
      <alignment horizontal="center" vertical="center"/>
    </xf>
    <xf numFmtId="1" fontId="3" fillId="13" borderId="61" xfId="0" applyNumberFormat="1" applyFont="1" applyFill="1" applyBorder="1" applyAlignment="1">
      <alignment horizontal="center" vertical="center"/>
    </xf>
    <xf numFmtId="1" fontId="3" fillId="12" borderId="61" xfId="0" applyNumberFormat="1" applyFont="1" applyFill="1" applyBorder="1" applyAlignment="1">
      <alignment horizontal="center" vertical="center"/>
    </xf>
    <xf numFmtId="1" fontId="3" fillId="13" borderId="12" xfId="0" applyNumberFormat="1" applyFont="1" applyFill="1" applyBorder="1" applyAlignment="1">
      <alignment horizontal="center" vertical="center"/>
    </xf>
    <xf numFmtId="1" fontId="3" fillId="14" borderId="12" xfId="0" applyNumberFormat="1" applyFont="1" applyFill="1" applyBorder="1" applyAlignment="1">
      <alignment horizontal="center" vertical="center"/>
    </xf>
    <xf numFmtId="1" fontId="3" fillId="12" borderId="12" xfId="0" applyNumberFormat="1" applyFont="1" applyFill="1" applyBorder="1" applyAlignment="1">
      <alignment horizontal="center" vertical="center"/>
    </xf>
    <xf numFmtId="1" fontId="3" fillId="13" borderId="50" xfId="0" applyNumberFormat="1" applyFont="1" applyFill="1" applyBorder="1" applyAlignment="1">
      <alignment horizontal="center" vertical="center"/>
    </xf>
    <xf numFmtId="0" fontId="3" fillId="11" borderId="84" xfId="0" applyFont="1" applyFill="1" applyBorder="1" applyAlignment="1">
      <alignment horizontal="center" vertical="center"/>
    </xf>
    <xf numFmtId="0" fontId="3" fillId="11" borderId="61" xfId="0" applyFont="1" applyFill="1" applyBorder="1" applyAlignment="1">
      <alignment horizontal="center" vertical="center" wrapText="1"/>
    </xf>
    <xf numFmtId="0" fontId="3" fillId="11" borderId="61" xfId="0" applyFont="1" applyFill="1" applyBorder="1" applyAlignment="1">
      <alignment horizontal="center" vertical="center"/>
    </xf>
    <xf numFmtId="0" fontId="3" fillId="11" borderId="47" xfId="0" applyFont="1" applyFill="1" applyBorder="1" applyAlignment="1">
      <alignment horizontal="center" vertical="center"/>
    </xf>
    <xf numFmtId="0" fontId="3" fillId="11" borderId="48" xfId="0" applyFont="1" applyFill="1" applyBorder="1" applyAlignment="1">
      <alignment horizontal="center" vertical="center"/>
    </xf>
    <xf numFmtId="1" fontId="3" fillId="12" borderId="50" xfId="0" applyNumberFormat="1" applyFont="1" applyFill="1" applyBorder="1" applyAlignment="1">
      <alignment horizontal="center" vertical="center"/>
    </xf>
    <xf numFmtId="1" fontId="3" fillId="14" borderId="50" xfId="0" applyNumberFormat="1" applyFont="1" applyFill="1" applyBorder="1" applyAlignment="1">
      <alignment horizontal="center" vertical="center"/>
    </xf>
    <xf numFmtId="1" fontId="3" fillId="14" borderId="84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textRotation="135"/>
    </xf>
    <xf numFmtId="0" fontId="3" fillId="7" borderId="9" xfId="0" applyFont="1" applyFill="1" applyBorder="1" applyAlignment="1">
      <alignment horizontal="center" vertical="center" textRotation="135"/>
    </xf>
    <xf numFmtId="0" fontId="3" fillId="0" borderId="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0" fontId="3" fillId="25" borderId="20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1" fontId="3" fillId="12" borderId="84" xfId="0" applyNumberFormat="1" applyFont="1" applyFill="1" applyBorder="1" applyAlignment="1">
      <alignment horizontal="center" vertical="center"/>
    </xf>
    <xf numFmtId="0" fontId="3" fillId="11" borderId="8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7" borderId="13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1" fontId="3" fillId="7" borderId="42" xfId="0" applyNumberFormat="1" applyFont="1" applyFill="1" applyBorder="1" applyAlignment="1">
      <alignment horizontal="center" vertical="center"/>
    </xf>
    <xf numFmtId="0" fontId="3" fillId="7" borderId="4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5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1" fontId="3" fillId="13" borderId="84" xfId="0" applyNumberFormat="1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1" fontId="3" fillId="7" borderId="15" xfId="0" applyNumberFormat="1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" fontId="3" fillId="11" borderId="12" xfId="0" applyNumberFormat="1" applyFont="1" applyFill="1" applyBorder="1" applyAlignment="1">
      <alignment horizontal="center" vertical="center" wrapText="1"/>
    </xf>
    <xf numFmtId="1" fontId="3" fillId="11" borderId="6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/>
    </xf>
    <xf numFmtId="1" fontId="3" fillId="9" borderId="2" xfId="0" applyNumberFormat="1" applyFont="1" applyFill="1" applyBorder="1" applyAlignment="1">
      <alignment horizontal="center" vertical="center"/>
    </xf>
    <xf numFmtId="164" fontId="1" fillId="14" borderId="5" xfId="0" applyNumberFormat="1" applyFont="1" applyFill="1" applyBorder="1" applyAlignment="1">
      <alignment horizontal="center" vertical="center"/>
    </xf>
    <xf numFmtId="1" fontId="3" fillId="7" borderId="14" xfId="0" applyNumberFormat="1" applyFont="1" applyFill="1" applyBorder="1" applyAlignment="1">
      <alignment horizontal="center" vertical="center"/>
    </xf>
    <xf numFmtId="1" fontId="3" fillId="4" borderId="27" xfId="0" applyNumberFormat="1" applyFont="1" applyFill="1" applyBorder="1" applyAlignment="1">
      <alignment horizontal="center" vertical="center"/>
    </xf>
    <xf numFmtId="1" fontId="3" fillId="4" borderId="28" xfId="0" applyNumberFormat="1" applyFont="1" applyFill="1" applyBorder="1" applyAlignment="1">
      <alignment horizontal="center" vertical="center"/>
    </xf>
    <xf numFmtId="1" fontId="3" fillId="4" borderId="29" xfId="0" applyNumberFormat="1" applyFont="1" applyFill="1" applyBorder="1" applyAlignment="1">
      <alignment horizontal="center" vertical="center"/>
    </xf>
    <xf numFmtId="1" fontId="3" fillId="6" borderId="18" xfId="0" applyNumberFormat="1" applyFont="1" applyFill="1" applyBorder="1" applyAlignment="1">
      <alignment horizontal="center" vertical="center"/>
    </xf>
    <xf numFmtId="1" fontId="3" fillId="6" borderId="19" xfId="0" applyNumberFormat="1" applyFont="1" applyFill="1" applyBorder="1" applyAlignment="1">
      <alignment horizontal="center" vertical="center"/>
    </xf>
    <xf numFmtId="1" fontId="3" fillId="6" borderId="20" xfId="0" applyNumberFormat="1" applyFont="1" applyFill="1" applyBorder="1" applyAlignment="1">
      <alignment horizontal="center" vertical="center"/>
    </xf>
    <xf numFmtId="1" fontId="3" fillId="7" borderId="4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" fontId="3" fillId="9" borderId="10" xfId="0" applyNumberFormat="1" applyFont="1" applyFill="1" applyBorder="1" applyAlignment="1">
      <alignment horizontal="center" vertical="center"/>
    </xf>
    <xf numFmtId="1" fontId="3" fillId="9" borderId="32" xfId="0" applyNumberFormat="1" applyFont="1" applyFill="1" applyBorder="1" applyAlignment="1">
      <alignment horizontal="center" vertical="center"/>
    </xf>
    <xf numFmtId="1" fontId="3" fillId="5" borderId="18" xfId="0" applyNumberFormat="1" applyFont="1" applyFill="1" applyBorder="1" applyAlignment="1">
      <alignment horizontal="center" vertical="center"/>
    </xf>
    <xf numFmtId="1" fontId="3" fillId="5" borderId="19" xfId="0" applyNumberFormat="1" applyFont="1" applyFill="1" applyBorder="1" applyAlignment="1">
      <alignment horizontal="center" vertical="center"/>
    </xf>
    <xf numFmtId="1" fontId="3" fillId="5" borderId="20" xfId="0" applyNumberFormat="1" applyFont="1" applyFill="1" applyBorder="1" applyAlignment="1">
      <alignment horizontal="center" vertical="center"/>
    </xf>
    <xf numFmtId="1" fontId="3" fillId="10" borderId="18" xfId="0" applyNumberFormat="1" applyFont="1" applyFill="1" applyBorder="1" applyAlignment="1">
      <alignment horizontal="center" vertical="center"/>
    </xf>
    <xf numFmtId="1" fontId="3" fillId="10" borderId="19" xfId="0" applyNumberFormat="1" applyFont="1" applyFill="1" applyBorder="1" applyAlignment="1">
      <alignment horizontal="center" vertical="center"/>
    </xf>
    <xf numFmtId="1" fontId="3" fillId="10" borderId="20" xfId="0" applyNumberFormat="1" applyFont="1" applyFill="1" applyBorder="1" applyAlignment="1">
      <alignment horizontal="center" vertical="center"/>
    </xf>
    <xf numFmtId="164" fontId="1" fillId="12" borderId="5" xfId="0" applyNumberFormat="1" applyFont="1" applyFill="1" applyBorder="1" applyAlignment="1">
      <alignment horizontal="center" vertical="center"/>
    </xf>
    <xf numFmtId="164" fontId="1" fillId="13" borderId="5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10" borderId="10" xfId="0" applyNumberFormat="1" applyFont="1" applyFill="1" applyBorder="1" applyAlignment="1">
      <alignment horizontal="center" vertical="center"/>
    </xf>
    <xf numFmtId="1" fontId="3" fillId="10" borderId="32" xfId="0" applyNumberFormat="1" applyFont="1" applyFill="1" applyBorder="1" applyAlignment="1">
      <alignment horizontal="center" vertical="center"/>
    </xf>
    <xf numFmtId="1" fontId="3" fillId="8" borderId="21" xfId="0" applyNumberFormat="1" applyFont="1" applyFill="1" applyBorder="1" applyAlignment="1">
      <alignment horizontal="center" vertical="center"/>
    </xf>
    <xf numFmtId="1" fontId="3" fillId="8" borderId="22" xfId="0" applyNumberFormat="1" applyFont="1" applyFill="1" applyBorder="1" applyAlignment="1">
      <alignment horizontal="center" vertical="center"/>
    </xf>
    <xf numFmtId="1" fontId="3" fillId="8" borderId="23" xfId="0" applyNumberFormat="1" applyFont="1" applyFill="1" applyBorder="1" applyAlignment="1">
      <alignment horizontal="center" vertical="center"/>
    </xf>
    <xf numFmtId="1" fontId="3" fillId="2" borderId="27" xfId="0" applyNumberFormat="1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3" fillId="2" borderId="29" xfId="0" applyNumberFormat="1" applyFont="1" applyFill="1" applyBorder="1" applyAlignment="1">
      <alignment horizontal="center" vertical="center"/>
    </xf>
    <xf numFmtId="1" fontId="3" fillId="8" borderId="18" xfId="0" applyNumberFormat="1" applyFont="1" applyFill="1" applyBorder="1" applyAlignment="1">
      <alignment horizontal="center" vertical="center"/>
    </xf>
    <xf numFmtId="1" fontId="3" fillId="8" borderId="19" xfId="0" applyNumberFormat="1" applyFont="1" applyFill="1" applyBorder="1" applyAlignment="1">
      <alignment horizontal="center" vertical="center"/>
    </xf>
    <xf numFmtId="1" fontId="3" fillId="8" borderId="20" xfId="0" applyNumberFormat="1" applyFont="1" applyFill="1" applyBorder="1" applyAlignment="1">
      <alignment horizontal="center" vertical="center"/>
    </xf>
    <xf numFmtId="0" fontId="3" fillId="7" borderId="105" xfId="0" applyFont="1" applyFill="1" applyBorder="1" applyAlignment="1">
      <alignment horizontal="center" vertical="center"/>
    </xf>
    <xf numFmtId="1" fontId="3" fillId="7" borderId="31" xfId="0" applyNumberFormat="1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 textRotation="135"/>
    </xf>
    <xf numFmtId="0" fontId="3" fillId="7" borderId="33" xfId="0" applyFont="1" applyFill="1" applyBorder="1" applyAlignment="1">
      <alignment horizontal="center" vertical="center" textRotation="135"/>
    </xf>
    <xf numFmtId="0" fontId="3" fillId="6" borderId="33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1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center" vertical="center"/>
    </xf>
    <xf numFmtId="1" fontId="3" fillId="16" borderId="71" xfId="0" applyNumberFormat="1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1" fontId="3" fillId="16" borderId="5" xfId="0" applyNumberFormat="1" applyFont="1" applyFill="1" applyBorder="1" applyAlignment="1">
      <alignment horizontal="center" vertical="center"/>
    </xf>
    <xf numFmtId="1" fontId="3" fillId="16" borderId="9" xfId="0" applyNumberFormat="1" applyFont="1" applyFill="1" applyBorder="1" applyAlignment="1">
      <alignment horizontal="center" vertical="center"/>
    </xf>
    <xf numFmtId="0" fontId="5" fillId="20" borderId="10" xfId="0" applyFont="1" applyFill="1" applyBorder="1" applyAlignment="1">
      <alignment horizontal="center" vertical="center"/>
    </xf>
    <xf numFmtId="0" fontId="5" fillId="20" borderId="55" xfId="0" applyFont="1" applyFill="1" applyBorder="1" applyAlignment="1">
      <alignment horizontal="center" vertical="center"/>
    </xf>
    <xf numFmtId="0" fontId="1" fillId="26" borderId="10" xfId="0" applyFont="1" applyFill="1" applyBorder="1" applyAlignment="1">
      <alignment horizontal="center" vertical="center"/>
    </xf>
    <xf numFmtId="0" fontId="1" fillId="26" borderId="32" xfId="0" applyFont="1" applyFill="1" applyBorder="1" applyAlignment="1">
      <alignment horizontal="center" vertical="center"/>
    </xf>
    <xf numFmtId="0" fontId="1" fillId="26" borderId="55" xfId="0" applyFont="1" applyFill="1" applyBorder="1" applyAlignment="1">
      <alignment horizontal="center" vertical="center"/>
    </xf>
    <xf numFmtId="0" fontId="1" fillId="26" borderId="56" xfId="0" applyFont="1" applyFill="1" applyBorder="1" applyAlignment="1">
      <alignment horizontal="center" vertical="center"/>
    </xf>
    <xf numFmtId="0" fontId="1" fillId="26" borderId="72" xfId="0" applyFont="1" applyFill="1" applyBorder="1" applyAlignment="1">
      <alignment horizontal="center" vertical="center"/>
    </xf>
    <xf numFmtId="0" fontId="1" fillId="26" borderId="73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  <xf numFmtId="1" fontId="3" fillId="16" borderId="70" xfId="0" applyNumberFormat="1" applyFont="1" applyFill="1" applyBorder="1" applyAlignment="1">
      <alignment horizontal="center" vertical="center"/>
    </xf>
    <xf numFmtId="1" fontId="3" fillId="16" borderId="11" xfId="0" applyNumberFormat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3" fillId="18" borderId="11" xfId="0" applyFont="1" applyFill="1" applyBorder="1" applyAlignment="1">
      <alignment horizontal="center" vertical="center"/>
    </xf>
    <xf numFmtId="0" fontId="3" fillId="18" borderId="70" xfId="0" applyFont="1" applyFill="1" applyBorder="1" applyAlignment="1">
      <alignment horizontal="center" vertical="center"/>
    </xf>
    <xf numFmtId="0" fontId="5" fillId="20" borderId="56" xfId="0" applyFont="1" applyFill="1" applyBorder="1" applyAlignment="1">
      <alignment horizontal="center" vertical="center"/>
    </xf>
    <xf numFmtId="0" fontId="5" fillId="20" borderId="73" xfId="0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9" fillId="7" borderId="3" xfId="0" applyNumberFormat="1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 wrapText="1"/>
    </xf>
    <xf numFmtId="0" fontId="9" fillId="11" borderId="65" xfId="0" applyFont="1" applyFill="1" applyBorder="1" applyAlignment="1">
      <alignment horizontal="center" vertical="center" wrapText="1"/>
    </xf>
    <xf numFmtId="0" fontId="9" fillId="19" borderId="66" xfId="0" applyFont="1" applyFill="1" applyBorder="1" applyAlignment="1">
      <alignment horizontal="center" vertical="center"/>
    </xf>
    <xf numFmtId="0" fontId="9" fillId="19" borderId="68" xfId="0" applyFont="1" applyFill="1" applyBorder="1" applyAlignment="1">
      <alignment horizontal="center" vertical="center"/>
    </xf>
    <xf numFmtId="0" fontId="9" fillId="19" borderId="92" xfId="0" applyFont="1" applyFill="1" applyBorder="1" applyAlignment="1">
      <alignment horizontal="center" vertical="center"/>
    </xf>
    <xf numFmtId="0" fontId="9" fillId="19" borderId="93" xfId="0" applyFont="1" applyFill="1" applyBorder="1" applyAlignment="1">
      <alignment horizontal="center" vertical="center"/>
    </xf>
    <xf numFmtId="0" fontId="9" fillId="19" borderId="82" xfId="0" applyFont="1" applyFill="1" applyBorder="1" applyAlignment="1">
      <alignment horizontal="center" vertical="center"/>
    </xf>
    <xf numFmtId="0" fontId="9" fillId="19" borderId="83" xfId="0" applyFont="1" applyFill="1" applyBorder="1" applyAlignment="1">
      <alignment horizontal="center" vertical="center"/>
    </xf>
    <xf numFmtId="0" fontId="9" fillId="11" borderId="58" xfId="0" applyFont="1" applyFill="1" applyBorder="1" applyAlignment="1">
      <alignment horizontal="center" vertical="center"/>
    </xf>
    <xf numFmtId="0" fontId="9" fillId="11" borderId="71" xfId="0" applyFont="1" applyFill="1" applyBorder="1" applyAlignment="1">
      <alignment horizontal="center" vertical="center"/>
    </xf>
    <xf numFmtId="0" fontId="9" fillId="11" borderId="9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9" fillId="11" borderId="85" xfId="0" applyFont="1" applyFill="1" applyBorder="1" applyAlignment="1">
      <alignment horizontal="center" vertical="center"/>
    </xf>
    <xf numFmtId="0" fontId="9" fillId="11" borderId="86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/>
    </xf>
    <xf numFmtId="0" fontId="9" fillId="11" borderId="70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/>
    </xf>
    <xf numFmtId="0" fontId="9" fillId="11" borderId="48" xfId="0" applyFont="1" applyFill="1" applyBorder="1" applyAlignment="1">
      <alignment horizontal="center" vertical="center"/>
    </xf>
    <xf numFmtId="1" fontId="9" fillId="13" borderId="36" xfId="0" applyNumberFormat="1" applyFont="1" applyFill="1" applyBorder="1" applyAlignment="1">
      <alignment horizontal="center" vertical="center"/>
    </xf>
    <xf numFmtId="1" fontId="9" fillId="13" borderId="30" xfId="0" applyNumberFormat="1" applyFont="1" applyFill="1" applyBorder="1" applyAlignment="1">
      <alignment horizontal="center" vertical="center"/>
    </xf>
    <xf numFmtId="1" fontId="9" fillId="14" borderId="15" xfId="0" applyNumberFormat="1" applyFont="1" applyFill="1" applyBorder="1" applyAlignment="1">
      <alignment horizontal="center" vertical="center"/>
    </xf>
    <xf numFmtId="1" fontId="9" fillId="14" borderId="36" xfId="0" applyNumberFormat="1" applyFont="1" applyFill="1" applyBorder="1" applyAlignment="1">
      <alignment horizontal="center" vertical="center"/>
    </xf>
    <xf numFmtId="1" fontId="9" fillId="12" borderId="15" xfId="0" applyNumberFormat="1" applyFont="1" applyFill="1" applyBorder="1" applyAlignment="1">
      <alignment horizontal="center" vertical="center"/>
    </xf>
    <xf numFmtId="1" fontId="9" fillId="12" borderId="36" xfId="0" applyNumberFormat="1" applyFont="1" applyFill="1" applyBorder="1" applyAlignment="1">
      <alignment horizontal="center" vertical="center"/>
    </xf>
    <xf numFmtId="1" fontId="9" fillId="12" borderId="30" xfId="0" applyNumberFormat="1" applyFont="1" applyFill="1" applyBorder="1" applyAlignment="1">
      <alignment horizontal="center" vertical="center"/>
    </xf>
    <xf numFmtId="1" fontId="9" fillId="12" borderId="47" xfId="0" applyNumberFormat="1" applyFont="1" applyFill="1" applyBorder="1" applyAlignment="1">
      <alignment horizontal="center" vertical="center"/>
    </xf>
    <xf numFmtId="1" fontId="9" fillId="12" borderId="91" xfId="0" applyNumberFormat="1" applyFont="1" applyFill="1" applyBorder="1" applyAlignment="1">
      <alignment horizontal="center" vertical="center"/>
    </xf>
    <xf numFmtId="1" fontId="9" fillId="12" borderId="48" xfId="0" applyNumberFormat="1" applyFont="1" applyFill="1" applyBorder="1" applyAlignment="1">
      <alignment horizontal="center" vertical="center"/>
    </xf>
    <xf numFmtId="1" fontId="9" fillId="13" borderId="91" xfId="0" applyNumberFormat="1" applyFont="1" applyFill="1" applyBorder="1" applyAlignment="1">
      <alignment horizontal="center" vertical="center"/>
    </xf>
    <xf numFmtId="1" fontId="9" fillId="13" borderId="48" xfId="0" applyNumberFormat="1" applyFont="1" applyFill="1" applyBorder="1" applyAlignment="1">
      <alignment horizontal="center" vertical="center"/>
    </xf>
    <xf numFmtId="1" fontId="9" fillId="14" borderId="47" xfId="0" applyNumberFormat="1" applyFont="1" applyFill="1" applyBorder="1" applyAlignment="1">
      <alignment horizontal="center" vertical="center"/>
    </xf>
    <xf numFmtId="1" fontId="9" fillId="14" borderId="91" xfId="0" applyNumberFormat="1" applyFont="1" applyFill="1" applyBorder="1" applyAlignment="1">
      <alignment horizontal="center" vertical="center"/>
    </xf>
    <xf numFmtId="0" fontId="9" fillId="5" borderId="67" xfId="0" applyFont="1" applyFill="1" applyBorder="1" applyAlignment="1">
      <alignment horizontal="center" vertical="center"/>
    </xf>
    <xf numFmtId="0" fontId="9" fillId="5" borderId="69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9" fillId="5" borderId="65" xfId="0" applyFont="1" applyFill="1" applyBorder="1" applyAlignment="1">
      <alignment horizontal="center" vertical="center"/>
    </xf>
    <xf numFmtId="0" fontId="9" fillId="5" borderId="66" xfId="0" applyFont="1" applyFill="1" applyBorder="1" applyAlignment="1">
      <alignment horizontal="center" vertical="center"/>
    </xf>
    <xf numFmtId="0" fontId="9" fillId="5" borderId="68" xfId="0" applyFont="1" applyFill="1" applyBorder="1" applyAlignment="1">
      <alignment horizontal="center" vertical="center"/>
    </xf>
    <xf numFmtId="1" fontId="9" fillId="19" borderId="82" xfId="0" applyNumberFormat="1" applyFont="1" applyFill="1" applyBorder="1" applyAlignment="1">
      <alignment horizontal="center" vertical="center"/>
    </xf>
    <xf numFmtId="1" fontId="9" fillId="19" borderId="94" xfId="0" applyNumberFormat="1" applyFont="1" applyFill="1" applyBorder="1" applyAlignment="1">
      <alignment horizontal="center" vertical="center"/>
    </xf>
    <xf numFmtId="1" fontId="9" fillId="19" borderId="83" xfId="0" applyNumberFormat="1" applyFont="1" applyFill="1" applyBorder="1" applyAlignment="1">
      <alignment horizontal="center" vertical="center"/>
    </xf>
    <xf numFmtId="1" fontId="9" fillId="19" borderId="92" xfId="0" applyNumberFormat="1" applyFont="1" applyFill="1" applyBorder="1" applyAlignment="1">
      <alignment horizontal="center" vertical="center"/>
    </xf>
    <xf numFmtId="1" fontId="9" fillId="19" borderId="95" xfId="0" applyNumberFormat="1" applyFont="1" applyFill="1" applyBorder="1" applyAlignment="1">
      <alignment horizontal="center" vertical="center"/>
    </xf>
    <xf numFmtId="1" fontId="9" fillId="19" borderId="93" xfId="0" applyNumberFormat="1" applyFont="1" applyFill="1" applyBorder="1" applyAlignment="1">
      <alignment horizontal="center" vertical="center"/>
    </xf>
    <xf numFmtId="0" fontId="9" fillId="13" borderId="64" xfId="0" applyFont="1" applyFill="1" applyBorder="1" applyAlignment="1">
      <alignment horizontal="center" vertical="center"/>
    </xf>
    <xf numFmtId="0" fontId="9" fillId="13" borderId="65" xfId="0" applyFont="1" applyFill="1" applyBorder="1" applyAlignment="1">
      <alignment horizontal="center" vertical="center"/>
    </xf>
    <xf numFmtId="1" fontId="9" fillId="13" borderId="67" xfId="0" applyNumberFormat="1" applyFont="1" applyFill="1" applyBorder="1" applyAlignment="1">
      <alignment horizontal="center" vertical="center"/>
    </xf>
    <xf numFmtId="1" fontId="9" fillId="13" borderId="69" xfId="0" applyNumberFormat="1" applyFont="1" applyFill="1" applyBorder="1" applyAlignment="1">
      <alignment horizontal="center" vertical="center"/>
    </xf>
    <xf numFmtId="0" fontId="9" fillId="18" borderId="5" xfId="0" applyFont="1" applyFill="1" applyBorder="1" applyAlignment="1">
      <alignment horizontal="center" vertical="center"/>
    </xf>
    <xf numFmtId="0" fontId="9" fillId="18" borderId="65" xfId="0" applyFont="1" applyFill="1" applyBorder="1" applyAlignment="1">
      <alignment horizontal="center" vertical="center"/>
    </xf>
    <xf numFmtId="0" fontId="9" fillId="18" borderId="74" xfId="0" applyFont="1" applyFill="1" applyBorder="1" applyAlignment="1">
      <alignment horizontal="center" vertical="center"/>
    </xf>
    <xf numFmtId="0" fontId="9" fillId="18" borderId="69" xfId="0" applyFont="1" applyFill="1" applyBorder="1" applyAlignment="1">
      <alignment horizontal="center" vertical="center"/>
    </xf>
    <xf numFmtId="0" fontId="9" fillId="11" borderId="82" xfId="0" applyFont="1" applyFill="1" applyBorder="1" applyAlignment="1">
      <alignment horizontal="center" vertical="center"/>
    </xf>
    <xf numFmtId="0" fontId="9" fillId="11" borderId="83" xfId="0" applyFont="1" applyFill="1" applyBorder="1" applyAlignment="1">
      <alignment horizontal="center" vertical="center"/>
    </xf>
    <xf numFmtId="1" fontId="9" fillId="12" borderId="82" xfId="0" applyNumberFormat="1" applyFont="1" applyFill="1" applyBorder="1" applyAlignment="1">
      <alignment horizontal="center" vertical="center"/>
    </xf>
    <xf numFmtId="1" fontId="9" fillId="12" borderId="94" xfId="0" applyNumberFormat="1" applyFont="1" applyFill="1" applyBorder="1" applyAlignment="1">
      <alignment horizontal="center" vertical="center"/>
    </xf>
    <xf numFmtId="1" fontId="9" fillId="12" borderId="83" xfId="0" applyNumberFormat="1" applyFont="1" applyFill="1" applyBorder="1" applyAlignment="1">
      <alignment horizontal="center" vertical="center"/>
    </xf>
    <xf numFmtId="1" fontId="9" fillId="13" borderId="94" xfId="0" applyNumberFormat="1" applyFont="1" applyFill="1" applyBorder="1" applyAlignment="1">
      <alignment horizontal="center" vertical="center"/>
    </xf>
    <xf numFmtId="1" fontId="9" fillId="13" borderId="83" xfId="0" applyNumberFormat="1" applyFont="1" applyFill="1" applyBorder="1" applyAlignment="1">
      <alignment horizontal="center" vertical="center"/>
    </xf>
    <xf numFmtId="1" fontId="9" fillId="14" borderId="82" xfId="0" applyNumberFormat="1" applyFont="1" applyFill="1" applyBorder="1" applyAlignment="1">
      <alignment horizontal="center" vertical="center"/>
    </xf>
    <xf numFmtId="1" fontId="9" fillId="14" borderId="94" xfId="0" applyNumberFormat="1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65" xfId="0" applyFont="1" applyFill="1" applyBorder="1" applyAlignment="1">
      <alignment horizontal="center" vertical="center"/>
    </xf>
    <xf numFmtId="1" fontId="9" fillId="16" borderId="5" xfId="0" applyNumberFormat="1" applyFont="1" applyFill="1" applyBorder="1" applyAlignment="1">
      <alignment horizontal="center" vertical="center"/>
    </xf>
    <xf numFmtId="1" fontId="9" fillId="16" borderId="65" xfId="0" applyNumberFormat="1" applyFont="1" applyFill="1" applyBorder="1" applyAlignment="1">
      <alignment horizontal="center" vertical="center"/>
    </xf>
    <xf numFmtId="0" fontId="9" fillId="18" borderId="9" xfId="0" applyFont="1" applyFill="1" applyBorder="1" applyAlignment="1">
      <alignment horizontal="center" vertical="center"/>
    </xf>
    <xf numFmtId="0" fontId="9" fillId="18" borderId="75" xfId="0" applyFont="1" applyFill="1" applyBorder="1" applyAlignment="1">
      <alignment horizontal="center" vertical="center"/>
    </xf>
    <xf numFmtId="0" fontId="9" fillId="16" borderId="9" xfId="0" applyFont="1" applyFill="1" applyBorder="1" applyAlignment="1">
      <alignment horizontal="center" vertical="center"/>
    </xf>
    <xf numFmtId="1" fontId="9" fillId="16" borderId="9" xfId="0" applyNumberFormat="1" applyFont="1" applyFill="1" applyBorder="1" applyAlignment="1">
      <alignment horizontal="center" vertical="center"/>
    </xf>
    <xf numFmtId="0" fontId="9" fillId="18" borderId="70" xfId="0" applyFont="1" applyFill="1" applyBorder="1" applyAlignment="1">
      <alignment horizontal="center" vertical="center"/>
    </xf>
    <xf numFmtId="0" fontId="9" fillId="18" borderId="81" xfId="0" applyFont="1" applyFill="1" applyBorder="1" applyAlignment="1">
      <alignment horizontal="center" vertical="center"/>
    </xf>
    <xf numFmtId="0" fontId="9" fillId="18" borderId="96" xfId="0" applyFont="1" applyFill="1" applyBorder="1" applyAlignment="1">
      <alignment horizontal="center" vertical="center"/>
    </xf>
    <xf numFmtId="0" fontId="9" fillId="18" borderId="97" xfId="0" applyFont="1" applyFill="1" applyBorder="1" applyAlignment="1">
      <alignment horizontal="center" vertical="center"/>
    </xf>
    <xf numFmtId="0" fontId="9" fillId="16" borderId="70" xfId="0" applyFont="1" applyFill="1" applyBorder="1" applyAlignment="1">
      <alignment horizontal="center" vertical="center"/>
    </xf>
    <xf numFmtId="0" fontId="9" fillId="16" borderId="96" xfId="0" applyFont="1" applyFill="1" applyBorder="1" applyAlignment="1">
      <alignment horizontal="center" vertical="center"/>
    </xf>
    <xf numFmtId="1" fontId="9" fillId="16" borderId="70" xfId="0" applyNumberFormat="1" applyFont="1" applyFill="1" applyBorder="1" applyAlignment="1">
      <alignment horizontal="center" vertical="center"/>
    </xf>
    <xf numFmtId="1" fontId="9" fillId="16" borderId="96" xfId="0" applyNumberFormat="1" applyFont="1" applyFill="1" applyBorder="1" applyAlignment="1">
      <alignment horizontal="center" vertical="center"/>
    </xf>
    <xf numFmtId="1" fontId="9" fillId="12" borderId="58" xfId="0" applyNumberFormat="1" applyFont="1" applyFill="1" applyBorder="1" applyAlignment="1">
      <alignment horizontal="center" vertical="center"/>
    </xf>
    <xf numFmtId="1" fontId="9" fillId="12" borderId="101" xfId="0" applyNumberFormat="1" applyFont="1" applyFill="1" applyBorder="1" applyAlignment="1">
      <alignment horizontal="center" vertical="center"/>
    </xf>
    <xf numFmtId="1" fontId="9" fillId="12" borderId="71" xfId="0" applyNumberFormat="1" applyFont="1" applyFill="1" applyBorder="1" applyAlignment="1">
      <alignment horizontal="center" vertical="center"/>
    </xf>
    <xf numFmtId="1" fontId="9" fillId="12" borderId="85" xfId="0" applyNumberFormat="1" applyFont="1" applyFill="1" applyBorder="1" applyAlignment="1">
      <alignment horizontal="center" vertical="center"/>
    </xf>
    <xf numFmtId="1" fontId="9" fillId="12" borderId="102" xfId="0" applyNumberFormat="1" applyFont="1" applyFill="1" applyBorder="1" applyAlignment="1">
      <alignment horizontal="center" vertical="center"/>
    </xf>
    <xf numFmtId="1" fontId="9" fillId="12" borderId="86" xfId="0" applyNumberFormat="1" applyFont="1" applyFill="1" applyBorder="1" applyAlignment="1">
      <alignment horizontal="center" vertical="center"/>
    </xf>
    <xf numFmtId="1" fontId="9" fillId="13" borderId="102" xfId="0" applyNumberFormat="1" applyFont="1" applyFill="1" applyBorder="1" applyAlignment="1">
      <alignment horizontal="center" vertical="center"/>
    </xf>
    <xf numFmtId="1" fontId="9" fillId="13" borderId="86" xfId="0" applyNumberFormat="1" applyFont="1" applyFill="1" applyBorder="1" applyAlignment="1">
      <alignment horizontal="center" vertical="center"/>
    </xf>
    <xf numFmtId="1" fontId="9" fillId="14" borderId="85" xfId="0" applyNumberFormat="1" applyFont="1" applyFill="1" applyBorder="1" applyAlignment="1">
      <alignment horizontal="center" vertical="center"/>
    </xf>
    <xf numFmtId="1" fontId="9" fillId="14" borderId="102" xfId="0" applyNumberFormat="1" applyFont="1" applyFill="1" applyBorder="1" applyAlignment="1">
      <alignment horizontal="center" vertical="center"/>
    </xf>
    <xf numFmtId="1" fontId="9" fillId="13" borderId="101" xfId="0" applyNumberFormat="1" applyFont="1" applyFill="1" applyBorder="1" applyAlignment="1">
      <alignment horizontal="center" vertical="center"/>
    </xf>
    <xf numFmtId="1" fontId="9" fillId="13" borderId="71" xfId="0" applyNumberFormat="1" applyFont="1" applyFill="1" applyBorder="1" applyAlignment="1">
      <alignment horizontal="center" vertical="center"/>
    </xf>
    <xf numFmtId="1" fontId="9" fillId="14" borderId="58" xfId="0" applyNumberFormat="1" applyFont="1" applyFill="1" applyBorder="1" applyAlignment="1">
      <alignment horizontal="center" vertical="center"/>
    </xf>
    <xf numFmtId="1" fontId="9" fillId="14" borderId="101" xfId="0" applyNumberFormat="1" applyFont="1" applyFill="1" applyBorder="1" applyAlignment="1">
      <alignment horizontal="center" vertical="center"/>
    </xf>
    <xf numFmtId="0" fontId="9" fillId="18" borderId="79" xfId="0" applyFont="1" applyFill="1" applyBorder="1" applyAlignment="1">
      <alignment horizontal="center" vertical="center"/>
    </xf>
    <xf numFmtId="0" fontId="9" fillId="18" borderId="77" xfId="0" applyFont="1" applyFill="1" applyBorder="1" applyAlignment="1">
      <alignment horizontal="center" vertical="center"/>
    </xf>
    <xf numFmtId="0" fontId="9" fillId="18" borderId="80" xfId="0" applyFont="1" applyFill="1" applyBorder="1" applyAlignment="1">
      <alignment horizontal="center" vertical="center"/>
    </xf>
    <xf numFmtId="1" fontId="9" fillId="11" borderId="5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6" borderId="64" xfId="0" applyFont="1" applyFill="1" applyBorder="1" applyAlignment="1">
      <alignment horizontal="center" vertical="center"/>
    </xf>
    <xf numFmtId="1" fontId="9" fillId="16" borderId="64" xfId="0" applyNumberFormat="1" applyFont="1" applyFill="1" applyBorder="1" applyAlignment="1">
      <alignment horizontal="center" vertical="center"/>
    </xf>
    <xf numFmtId="0" fontId="9" fillId="18" borderId="64" xfId="0" applyFont="1" applyFill="1" applyBorder="1" applyAlignment="1">
      <alignment horizontal="center" vertical="center"/>
    </xf>
    <xf numFmtId="0" fontId="9" fillId="18" borderId="67" xfId="0" applyFont="1" applyFill="1" applyBorder="1" applyAlignment="1">
      <alignment horizontal="center" vertical="center"/>
    </xf>
    <xf numFmtId="0" fontId="9" fillId="16" borderId="77" xfId="0" applyFont="1" applyFill="1" applyBorder="1" applyAlignment="1">
      <alignment horizontal="center" vertical="center"/>
    </xf>
    <xf numFmtId="0" fontId="9" fillId="16" borderId="78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textRotation="135"/>
    </xf>
    <xf numFmtId="0" fontId="9" fillId="7" borderId="9" xfId="0" applyFont="1" applyFill="1" applyBorder="1" applyAlignment="1">
      <alignment horizontal="center" vertical="center" textRotation="135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/>
    </xf>
    <xf numFmtId="0" fontId="9" fillId="25" borderId="2" xfId="0" applyFont="1" applyFill="1" applyBorder="1" applyAlignment="1">
      <alignment horizontal="center" vertical="center"/>
    </xf>
    <xf numFmtId="0" fontId="9" fillId="25" borderId="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/>
    </xf>
    <xf numFmtId="0" fontId="9" fillId="26" borderId="2" xfId="0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0" borderId="98" xfId="0" applyFont="1" applyBorder="1" applyAlignment="1">
      <alignment horizontal="center" vertical="center"/>
    </xf>
    <xf numFmtId="0" fontId="9" fillId="0" borderId="99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55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CC00"/>
      <color rgb="FFFFCCFF"/>
      <color rgb="FFCCFFCC"/>
      <color rgb="FFFFCCCC"/>
      <color rgb="FF66FFFF"/>
      <color rgb="FFFFFFCC"/>
      <color rgb="FF0066FF"/>
      <color rgb="FF930B1E"/>
      <color rgb="FF00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604;&#1602;&#1575;&#1607;&#1585;&#1577;%202016\Copy%20of%20&#1606;&#1605;&#1608;&#1584;&#1580;%20&#1605;&#1576;&#1610;&#1593;&#1600;&#1600;&#1575;&#1578;%20&#1575;&#1604;&#1602;&#1601;&#1575;&#1589;%20&#1576;&#1581;&#1610;&#1585;&#1607;%20&#1588;&#1607;&#1585;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الاجمالى"/>
      <sheetName val="Sheet1"/>
      <sheetName val="Sheet2"/>
    </sheetNames>
    <sheetDataSet>
      <sheetData sheetId="0" refreshError="1">
        <row r="6">
          <cell r="U6">
            <v>0</v>
          </cell>
          <cell r="AD6">
            <v>0</v>
          </cell>
          <cell r="AE6">
            <v>0</v>
          </cell>
          <cell r="AJ6">
            <v>231.5</v>
          </cell>
          <cell r="AL6">
            <v>150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187</v>
          </cell>
          <cell r="AU6">
            <v>0</v>
          </cell>
          <cell r="AV6">
            <v>0</v>
          </cell>
          <cell r="AW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AA6" sqref="AA6"/>
    </sheetView>
  </sheetViews>
  <sheetFormatPr defaultColWidth="6.875" defaultRowHeight="15.75" customHeight="1" x14ac:dyDescent="0.2"/>
  <cols>
    <col min="1" max="2" width="6.875" style="5"/>
    <col min="3" max="3" width="8.875" style="5" customWidth="1"/>
    <col min="4" max="5" width="5.25" style="5" customWidth="1"/>
    <col min="6" max="6" width="7" style="5" customWidth="1"/>
    <col min="7" max="8" width="5.25" style="5" customWidth="1"/>
    <col min="9" max="9" width="7.75" style="5" customWidth="1"/>
    <col min="10" max="10" width="5.25" style="5" customWidth="1"/>
    <col min="11" max="11" width="7.125" style="5" customWidth="1"/>
    <col min="12" max="24" width="5.25" style="5" customWidth="1"/>
    <col min="25" max="25" width="7.375" style="5" customWidth="1"/>
    <col min="26" max="26" width="7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8"/>
      <c r="AA1" s="678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/>
      <c r="E6" s="433">
        <f>49+10</f>
        <v>59</v>
      </c>
      <c r="F6" s="433">
        <f>453.33333+20</f>
        <v>473.33332999999999</v>
      </c>
      <c r="G6" s="433"/>
      <c r="H6" s="433"/>
      <c r="I6" s="433"/>
      <c r="J6" s="433"/>
      <c r="K6" s="433"/>
      <c r="L6" s="433"/>
      <c r="M6" s="433"/>
      <c r="N6" s="433">
        <v>267</v>
      </c>
      <c r="O6" s="433"/>
      <c r="P6" s="433"/>
      <c r="Q6" s="433">
        <v>78</v>
      </c>
      <c r="R6" s="433"/>
      <c r="S6" s="433">
        <v>131.83333329999999</v>
      </c>
      <c r="T6" s="433"/>
      <c r="U6" s="433">
        <v>87</v>
      </c>
      <c r="V6" s="433"/>
      <c r="W6" s="433"/>
      <c r="X6" s="433">
        <f>217.3333+7-0.166666666666666</f>
        <v>224.16663333333335</v>
      </c>
      <c r="Y6" s="433">
        <v>131</v>
      </c>
      <c r="Z6" s="433">
        <v>69</v>
      </c>
      <c r="AA6" s="434"/>
      <c r="AB6" s="435">
        <f ca="1">SUMPRODUCT(D6:AA6,D3:AA3)</f>
        <v>264534.16162959998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06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8"/>
      <c r="E8" s="98">
        <v>-190</v>
      </c>
      <c r="F8" s="98">
        <v>100</v>
      </c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39.166667000000004</v>
      </c>
      <c r="AJ10" s="345"/>
      <c r="AK10" s="345">
        <f>AI10+AJ10</f>
        <v>39.166667000000004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-190</v>
      </c>
      <c r="F11" s="173">
        <f t="shared" si="0"/>
        <v>100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>
        <v>8</v>
      </c>
      <c r="R12" s="97"/>
      <c r="S12" s="97"/>
      <c r="T12" s="97"/>
      <c r="U12" s="97"/>
      <c r="V12" s="97"/>
      <c r="W12" s="97"/>
      <c r="X12" s="97">
        <f>-1.833333</f>
        <v>-1.8333330000000001</v>
      </c>
      <c r="Y12" s="97"/>
      <c r="Z12" s="97"/>
      <c r="AA12" s="406"/>
      <c r="AB12" s="86">
        <f ca="1">SUMPRODUCT(D12:AA12,D3:AA3)</f>
        <v>86.000043999999974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>
        <v>25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>
        <v>25</v>
      </c>
      <c r="Y13" s="98">
        <v>16</v>
      </c>
      <c r="Z13" s="98"/>
      <c r="AA13" s="407"/>
      <c r="AB13" s="86">
        <f ca="1">SUMPRODUCT(D13:AA13,D3:AA3)</f>
        <v>12226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25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8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23.166667</v>
      </c>
      <c r="Y18" s="161">
        <f t="shared" si="3"/>
        <v>16</v>
      </c>
      <c r="Z18" s="161">
        <f t="shared" si="3"/>
        <v>0</v>
      </c>
      <c r="AA18" s="385">
        <f t="shared" si="3"/>
        <v>0</v>
      </c>
      <c r="AB18" s="421">
        <f ca="1">SUMPRODUCT(D18:AA18,D3:AA3)</f>
        <v>12312.000044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-190</v>
      </c>
      <c r="F20" s="237">
        <f t="shared" si="4"/>
        <v>125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8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23.166667</v>
      </c>
      <c r="Y20" s="238">
        <f t="shared" si="6"/>
        <v>16</v>
      </c>
      <c r="Z20" s="238">
        <f t="shared" si="6"/>
        <v>0</v>
      </c>
      <c r="AA20" s="384">
        <f t="shared" si="6"/>
        <v>0</v>
      </c>
      <c r="AB20" s="7">
        <f ca="1">SUMPRODUCT(D20:AA20,D3:AA3)</f>
        <v>12312.000044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6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664" t="s">
        <v>11</v>
      </c>
      <c r="B28" s="665"/>
      <c r="C28" s="666"/>
      <c r="D28" s="448" t="e">
        <f t="shared" ref="D28:AB28" si="7">D20/D27%</f>
        <v>#DIV/0!</v>
      </c>
      <c r="E28" s="448" t="e">
        <f t="shared" si="7"/>
        <v>#DIV/0!</v>
      </c>
      <c r="F28" s="448" t="e">
        <f t="shared" si="7"/>
        <v>#DIV/0!</v>
      </c>
      <c r="G28" s="448" t="e">
        <f t="shared" si="7"/>
        <v>#DIV/0!</v>
      </c>
      <c r="H28" s="449" t="e">
        <f t="shared" si="7"/>
        <v>#DIV/0!</v>
      </c>
      <c r="I28" s="450" t="e">
        <f t="shared" ref="I28" si="8">I20/I27%</f>
        <v>#DIV/0!</v>
      </c>
      <c r="J28" s="451" t="e">
        <f t="shared" si="7"/>
        <v>#DIV/0!</v>
      </c>
      <c r="K28" s="451" t="e">
        <f t="shared" si="7"/>
        <v>#DIV/0!</v>
      </c>
      <c r="L28" s="451" t="e">
        <f t="shared" si="7"/>
        <v>#DIV/0!</v>
      </c>
      <c r="M28" s="452" t="e">
        <f t="shared" si="7"/>
        <v>#DIV/0!</v>
      </c>
      <c r="N28" s="453" t="e">
        <f t="shared" si="7"/>
        <v>#DIV/0!</v>
      </c>
      <c r="O28" s="448" t="e">
        <f t="shared" si="7"/>
        <v>#DIV/0!</v>
      </c>
      <c r="P28" s="448" t="e">
        <f t="shared" si="7"/>
        <v>#DIV/0!</v>
      </c>
      <c r="Q28" s="454" t="e">
        <f t="shared" si="7"/>
        <v>#DIV/0!</v>
      </c>
      <c r="R28" s="448" t="e">
        <f t="shared" si="7"/>
        <v>#DIV/0!</v>
      </c>
      <c r="S28" s="448" t="e">
        <f t="shared" si="7"/>
        <v>#DIV/0!</v>
      </c>
      <c r="T28" s="448" t="e">
        <f t="shared" si="7"/>
        <v>#DIV/0!</v>
      </c>
      <c r="U28" s="448" t="e">
        <f t="shared" si="7"/>
        <v>#DIV/0!</v>
      </c>
      <c r="V28" s="449" t="e">
        <f t="shared" si="7"/>
        <v>#DIV/0!</v>
      </c>
      <c r="W28" s="448" t="e">
        <f t="shared" si="7"/>
        <v>#DIV/0!</v>
      </c>
      <c r="X28" s="448" t="e">
        <f t="shared" si="7"/>
        <v>#DIV/0!</v>
      </c>
      <c r="Y28" s="448" t="e">
        <f t="shared" si="7"/>
        <v>#DIV/0!</v>
      </c>
      <c r="Z28" s="448" t="e">
        <f t="shared" si="7"/>
        <v>#DIV/0!</v>
      </c>
      <c r="AA28" s="454" t="e">
        <f t="shared" si="7"/>
        <v>#DIV/0!</v>
      </c>
      <c r="AB28" s="455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38">
        <f t="shared" ref="D29:AA29" si="9">D6-D20+D21+D22-D23-D24+D25-D26</f>
        <v>0</v>
      </c>
      <c r="E29" s="438">
        <f t="shared" si="9"/>
        <v>249</v>
      </c>
      <c r="F29" s="438">
        <f t="shared" si="9"/>
        <v>348.33332999999999</v>
      </c>
      <c r="G29" s="438">
        <f t="shared" si="9"/>
        <v>0</v>
      </c>
      <c r="H29" s="436">
        <f t="shared" si="9"/>
        <v>0</v>
      </c>
      <c r="I29" s="441">
        <f t="shared" ref="I29" si="10">I6-I20+I21+I22-I23-I24+I25-I26</f>
        <v>0</v>
      </c>
      <c r="J29" s="442">
        <f t="shared" si="9"/>
        <v>0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267</v>
      </c>
      <c r="O29" s="438">
        <f t="shared" si="9"/>
        <v>0</v>
      </c>
      <c r="P29" s="438">
        <f t="shared" si="9"/>
        <v>0</v>
      </c>
      <c r="Q29" s="432">
        <f t="shared" si="9"/>
        <v>70</v>
      </c>
      <c r="R29" s="438">
        <f t="shared" si="9"/>
        <v>0</v>
      </c>
      <c r="S29" s="438">
        <f t="shared" si="9"/>
        <v>131.83333329999999</v>
      </c>
      <c r="T29" s="438">
        <f t="shared" si="9"/>
        <v>0</v>
      </c>
      <c r="U29" s="438">
        <f t="shared" si="9"/>
        <v>87</v>
      </c>
      <c r="V29" s="436">
        <f t="shared" si="9"/>
        <v>0</v>
      </c>
      <c r="W29" s="438">
        <f t="shared" si="9"/>
        <v>0</v>
      </c>
      <c r="X29" s="438">
        <f t="shared" si="9"/>
        <v>200.99996633333336</v>
      </c>
      <c r="Y29" s="456">
        <f t="shared" si="9"/>
        <v>115</v>
      </c>
      <c r="Z29" s="438">
        <f t="shared" si="9"/>
        <v>69</v>
      </c>
      <c r="AA29" s="432">
        <f t="shared" si="9"/>
        <v>0</v>
      </c>
      <c r="AB29" s="457">
        <f ca="1">SUMPRODUCT(D29:AA29,D3:AA3)</f>
        <v>252222.1615856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1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27.7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2" t="s">
        <v>33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/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/>
      <c r="AI36" s="144"/>
      <c r="AJ36" s="144"/>
      <c r="AK36" s="611">
        <f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2">AD38/AE38</f>
        <v>#DIV/0!</v>
      </c>
      <c r="AG38" s="120"/>
      <c r="AH38" s="144"/>
      <c r="AI38" s="144"/>
      <c r="AJ38" s="144"/>
      <c r="AK38" s="611">
        <f t="shared" ref="AK38" si="13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4">AD40/AE40</f>
        <v>#DIV/0!</v>
      </c>
      <c r="AG40" s="145"/>
      <c r="AH40" s="144"/>
      <c r="AI40" s="144"/>
      <c r="AJ40" s="144"/>
      <c r="AK40" s="611">
        <f t="shared" ref="AK40" si="15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6">AD42/AE42</f>
        <v>#DIV/0!</v>
      </c>
      <c r="AG42" s="120"/>
      <c r="AH42" s="147"/>
      <c r="AI42" s="147"/>
      <c r="AJ42" s="147"/>
      <c r="AK42" s="617">
        <f t="shared" ref="AK42" si="17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86.000043999999974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86.000043999999974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8">AD44/AE44</f>
        <v>#DIV/0!</v>
      </c>
      <c r="AG44" s="120"/>
      <c r="AH44" s="144"/>
      <c r="AI44" s="144"/>
      <c r="AJ44" s="144"/>
      <c r="AK44" s="611">
        <f t="shared" ref="AK44" si="19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4750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7476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12226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0">AD46/AE46</f>
        <v>#DIV/0!</v>
      </c>
      <c r="AG46" s="120"/>
      <c r="AH46" s="144"/>
      <c r="AI46" s="144"/>
      <c r="AJ46" s="144"/>
      <c r="AK46" s="611">
        <f t="shared" ref="AK46" si="21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2">AD48/AE48</f>
        <v>#DIV/0!</v>
      </c>
      <c r="AG48" s="120"/>
      <c r="AH48" s="144"/>
      <c r="AI48" s="144"/>
      <c r="AJ48" s="144"/>
      <c r="AK48" s="611">
        <f t="shared" ref="AK48" si="23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4">AD50/AE50</f>
        <v>#DIV/0!</v>
      </c>
      <c r="AG50" s="120"/>
      <c r="AH50" s="144"/>
      <c r="AI50" s="144"/>
      <c r="AJ50" s="144"/>
      <c r="AK50" s="611">
        <f t="shared" ref="AK50" si="25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6">AD52/AE52</f>
        <v>#DIV/0!</v>
      </c>
      <c r="AG52" s="120"/>
      <c r="AH52" s="144"/>
      <c r="AI52" s="144"/>
      <c r="AJ52" s="144"/>
      <c r="AK52" s="611">
        <f t="shared" ref="AK52" si="27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3">
    <mergeCell ref="L51:AA51"/>
    <mergeCell ref="L53:AA53"/>
    <mergeCell ref="H37:K37"/>
    <mergeCell ref="H39:K39"/>
    <mergeCell ref="H41:K41"/>
    <mergeCell ref="H43:K43"/>
    <mergeCell ref="L40:AA40"/>
    <mergeCell ref="H52:K52"/>
    <mergeCell ref="H50:K50"/>
    <mergeCell ref="H48:K48"/>
    <mergeCell ref="A23:C23"/>
    <mergeCell ref="L33:AA33"/>
    <mergeCell ref="A33:C33"/>
    <mergeCell ref="A24:C24"/>
    <mergeCell ref="A25:C25"/>
    <mergeCell ref="A26:C26"/>
    <mergeCell ref="L35:AA35"/>
    <mergeCell ref="H35:K35"/>
    <mergeCell ref="D33:G33"/>
    <mergeCell ref="H33:K33"/>
    <mergeCell ref="D35:G35"/>
    <mergeCell ref="D34:G34"/>
    <mergeCell ref="H34:K34"/>
    <mergeCell ref="L34:AA34"/>
    <mergeCell ref="N4:Q4"/>
    <mergeCell ref="R4:V4"/>
    <mergeCell ref="W4:AA4"/>
    <mergeCell ref="B1:C1"/>
    <mergeCell ref="J2:AA2"/>
    <mergeCell ref="B8:C8"/>
    <mergeCell ref="B7:C7"/>
    <mergeCell ref="J1:AA1"/>
    <mergeCell ref="A22:C22"/>
    <mergeCell ref="A21:C21"/>
    <mergeCell ref="B9:C9"/>
    <mergeCell ref="B4:C5"/>
    <mergeCell ref="B10:C10"/>
    <mergeCell ref="B13:C13"/>
    <mergeCell ref="B14:C14"/>
    <mergeCell ref="B15:C15"/>
    <mergeCell ref="B16:C16"/>
    <mergeCell ref="B17:C17"/>
    <mergeCell ref="A19:C19"/>
    <mergeCell ref="A20:C20"/>
    <mergeCell ref="A11:C11"/>
    <mergeCell ref="A18:C18"/>
    <mergeCell ref="B12:C12"/>
    <mergeCell ref="A6:C6"/>
    <mergeCell ref="A4:A5"/>
    <mergeCell ref="A59:C59"/>
    <mergeCell ref="A27:C27"/>
    <mergeCell ref="A28:C28"/>
    <mergeCell ref="A29:C29"/>
    <mergeCell ref="A34:A35"/>
    <mergeCell ref="B34:C34"/>
    <mergeCell ref="H45:K45"/>
    <mergeCell ref="H47:K47"/>
    <mergeCell ref="D51:G51"/>
    <mergeCell ref="D53:G53"/>
    <mergeCell ref="D37:G37"/>
    <mergeCell ref="D39:G39"/>
    <mergeCell ref="D41:G41"/>
    <mergeCell ref="D43:G43"/>
    <mergeCell ref="B35:C35"/>
    <mergeCell ref="A38:A39"/>
    <mergeCell ref="B38:C38"/>
    <mergeCell ref="B39:C39"/>
    <mergeCell ref="A36:A37"/>
    <mergeCell ref="B36:C36"/>
    <mergeCell ref="H53:K53"/>
    <mergeCell ref="B37:C37"/>
    <mergeCell ref="A40:A41"/>
    <mergeCell ref="D49:G49"/>
    <mergeCell ref="H49:K49"/>
    <mergeCell ref="L49:AA49"/>
    <mergeCell ref="D36:G36"/>
    <mergeCell ref="H36:K36"/>
    <mergeCell ref="L36:AA36"/>
    <mergeCell ref="D38:G38"/>
    <mergeCell ref="H38:K38"/>
    <mergeCell ref="L38:AA38"/>
    <mergeCell ref="D40:G40"/>
    <mergeCell ref="H40:K40"/>
    <mergeCell ref="D45:G45"/>
    <mergeCell ref="D47:G47"/>
    <mergeCell ref="D44:G44"/>
    <mergeCell ref="L37:AA37"/>
    <mergeCell ref="L39:AA39"/>
    <mergeCell ref="L41:AA41"/>
    <mergeCell ref="L43:AA43"/>
    <mergeCell ref="L45:AA45"/>
    <mergeCell ref="L47:AA47"/>
    <mergeCell ref="B40:C40"/>
    <mergeCell ref="B41:C41"/>
    <mergeCell ref="B53:C53"/>
    <mergeCell ref="A52:A53"/>
    <mergeCell ref="A46:A47"/>
    <mergeCell ref="B46:C46"/>
    <mergeCell ref="B47:C47"/>
    <mergeCell ref="B48:C48"/>
    <mergeCell ref="B49:C49"/>
    <mergeCell ref="A48:A49"/>
    <mergeCell ref="A42:A43"/>
    <mergeCell ref="A44:A45"/>
    <mergeCell ref="B42:C42"/>
    <mergeCell ref="B43:C43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L42:AA42"/>
    <mergeCell ref="H42:K42"/>
    <mergeCell ref="D42:G42"/>
    <mergeCell ref="H46:K46"/>
    <mergeCell ref="H44:K44"/>
    <mergeCell ref="L52:AA52"/>
    <mergeCell ref="L50:AA50"/>
    <mergeCell ref="L48:AA48"/>
    <mergeCell ref="L46:AA46"/>
    <mergeCell ref="L44:AA44"/>
    <mergeCell ref="D48:G48"/>
    <mergeCell ref="D50:G50"/>
    <mergeCell ref="D52:G52"/>
    <mergeCell ref="D46:G46"/>
    <mergeCell ref="H51:K51"/>
    <mergeCell ref="AF42:AF43"/>
    <mergeCell ref="AF40:AF41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D4:F4"/>
    <mergeCell ref="G4:H4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5" width="5.25" style="5" customWidth="1"/>
    <col min="6" max="6" width="8.125" style="5" customWidth="1"/>
    <col min="7" max="8" width="5.25" style="5" customWidth="1"/>
    <col min="9" max="9" width="7.125" style="5" customWidth="1"/>
    <col min="10" max="24" width="5.25" style="5" customWidth="1"/>
    <col min="25" max="25" width="7.375" style="5" customWidth="1"/>
    <col min="26" max="26" width="9.62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'9'!D29</f>
        <v>0</v>
      </c>
      <c r="E6" s="23">
        <f>'9'!E29</f>
        <v>217</v>
      </c>
      <c r="F6" s="23">
        <f>'9'!F29</f>
        <v>307.33332999999999</v>
      </c>
      <c r="G6" s="23">
        <f>'9'!G29</f>
        <v>0</v>
      </c>
      <c r="H6" s="23">
        <f>'9'!H29</f>
        <v>0</v>
      </c>
      <c r="I6" s="23">
        <f>'9'!I29</f>
        <v>0</v>
      </c>
      <c r="J6" s="23">
        <f>'9'!J29</f>
        <v>3</v>
      </c>
      <c r="K6" s="23">
        <f>'9'!K29</f>
        <v>0</v>
      </c>
      <c r="L6" s="23">
        <f>'9'!L29</f>
        <v>0</v>
      </c>
      <c r="M6" s="23">
        <f>'9'!M29</f>
        <v>0</v>
      </c>
      <c r="N6" s="23">
        <f>'9'!N29</f>
        <v>259</v>
      </c>
      <c r="O6" s="23">
        <f>'9'!O29</f>
        <v>0</v>
      </c>
      <c r="P6" s="23">
        <f>'9'!P29</f>
        <v>0</v>
      </c>
      <c r="Q6" s="23">
        <f>'9'!Q29</f>
        <v>70</v>
      </c>
      <c r="R6" s="23">
        <f>'9'!R29</f>
        <v>0</v>
      </c>
      <c r="S6" s="23">
        <f>'9'!S29</f>
        <v>131.83333329999999</v>
      </c>
      <c r="T6" s="23">
        <f>'9'!T29</f>
        <v>0</v>
      </c>
      <c r="U6" s="23">
        <f>'9'!U29</f>
        <v>85</v>
      </c>
      <c r="V6" s="23">
        <f>'9'!V29</f>
        <v>0</v>
      </c>
      <c r="W6" s="23">
        <f>'9'!W29</f>
        <v>0</v>
      </c>
      <c r="X6" s="23">
        <f>'9'!X29</f>
        <v>168.99996633333336</v>
      </c>
      <c r="Y6" s="23">
        <f>'9'!Y29</f>
        <v>115</v>
      </c>
      <c r="Z6" s="23">
        <f>'9'!Z29</f>
        <v>69</v>
      </c>
      <c r="AA6" s="347">
        <f>'9'!AA29</f>
        <v>0</v>
      </c>
      <c r="AB6" s="420">
        <f ca="1">SUMPRODUCT(D6:AA6,D3:AA3)</f>
        <v>235502.4115856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7"/>
      <c r="E7" s="97">
        <v>3</v>
      </c>
      <c r="F7" s="97">
        <v>3</v>
      </c>
      <c r="G7" s="97"/>
      <c r="H7" s="97"/>
      <c r="I7" s="97"/>
      <c r="J7" s="97"/>
      <c r="K7" s="97"/>
      <c r="L7" s="97"/>
      <c r="M7" s="97"/>
      <c r="N7" s="97">
        <v>13</v>
      </c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06"/>
      <c r="AB7" s="86">
        <f ca="1">SUMPRODUCT(D7:AA7,D3:AA3)</f>
        <v>3219.75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3</v>
      </c>
      <c r="F11" s="173">
        <f t="shared" si="0"/>
        <v>3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13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3219.75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485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406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9"/>
      <c r="E19" s="20"/>
      <c r="F19" s="20"/>
      <c r="G19" s="22"/>
      <c r="H19" s="22"/>
      <c r="I19" s="296"/>
      <c r="J19" s="297"/>
      <c r="K19" s="297"/>
      <c r="L19" s="297"/>
      <c r="M19" s="298"/>
      <c r="N19" s="215"/>
      <c r="O19" s="21"/>
      <c r="P19" s="21"/>
      <c r="Q19" s="21"/>
      <c r="R19" s="210"/>
      <c r="S19" s="21"/>
      <c r="T19" s="22"/>
      <c r="U19" s="215"/>
      <c r="V19" s="22"/>
      <c r="W19" s="210"/>
      <c r="X19" s="21"/>
      <c r="Y19" s="21"/>
      <c r="Z19" s="21"/>
      <c r="AA19" s="21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3</v>
      </c>
      <c r="F20" s="237">
        <f t="shared" si="4"/>
        <v>3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13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3219.75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7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214</v>
      </c>
      <c r="F29" s="3">
        <f t="shared" si="9"/>
        <v>304.33332999999999</v>
      </c>
      <c r="G29" s="4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3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246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4">
        <f t="shared" si="9"/>
        <v>0</v>
      </c>
      <c r="U29" s="2">
        <f t="shared" si="9"/>
        <v>85</v>
      </c>
      <c r="V29" s="11">
        <f t="shared" si="9"/>
        <v>0</v>
      </c>
      <c r="W29" s="2">
        <f t="shared" si="9"/>
        <v>0</v>
      </c>
      <c r="X29" s="2">
        <f t="shared" si="9"/>
        <v>168.99996633333336</v>
      </c>
      <c r="Y29" s="33">
        <f t="shared" si="9"/>
        <v>115</v>
      </c>
      <c r="Z29" s="3">
        <f t="shared" si="9"/>
        <v>69</v>
      </c>
      <c r="AA29" s="14">
        <f t="shared" si="9"/>
        <v>0</v>
      </c>
      <c r="AB29" s="11">
        <f ca="1">SUMPRODUCT(D29:AA29,D3:AA3)</f>
        <v>232282.6615856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'9'!AK34:AK35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870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2349.75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3219.75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'9'!AK36:AK37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'9'!AK38:AK39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'9'!AK40:AK41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'9'!AK42:AK43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'9'!AK44:AK45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'9'!AK48:AK49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'9'!AK50:AK51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'9'!AK52:AK53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L51:AA51"/>
    <mergeCell ref="L53:AA53"/>
    <mergeCell ref="H37:K37"/>
    <mergeCell ref="H39:K39"/>
    <mergeCell ref="H41:K41"/>
    <mergeCell ref="H43:K43"/>
    <mergeCell ref="H45:K45"/>
    <mergeCell ref="D49:G49"/>
    <mergeCell ref="H49:K49"/>
    <mergeCell ref="L49:AA49"/>
    <mergeCell ref="D40:G40"/>
    <mergeCell ref="L40:AA40"/>
    <mergeCell ref="L43:AA43"/>
    <mergeCell ref="L45:AA45"/>
    <mergeCell ref="L47:AA47"/>
    <mergeCell ref="A59:C59"/>
    <mergeCell ref="A33:C33"/>
    <mergeCell ref="D51:G51"/>
    <mergeCell ref="D53:G53"/>
    <mergeCell ref="D33:G33"/>
    <mergeCell ref="H33:K33"/>
    <mergeCell ref="D35:G35"/>
    <mergeCell ref="D37:G37"/>
    <mergeCell ref="D39:G39"/>
    <mergeCell ref="H36:K36"/>
    <mergeCell ref="H47:K47"/>
    <mergeCell ref="D41:G41"/>
    <mergeCell ref="D43:G43"/>
    <mergeCell ref="H51:K51"/>
    <mergeCell ref="D44:G44"/>
    <mergeCell ref="D46:G46"/>
    <mergeCell ref="D48:G48"/>
    <mergeCell ref="D50:G50"/>
    <mergeCell ref="H44:K44"/>
    <mergeCell ref="H53:K53"/>
    <mergeCell ref="B41:C41"/>
    <mergeCell ref="D45:G45"/>
    <mergeCell ref="D47:G47"/>
    <mergeCell ref="B53:C53"/>
    <mergeCell ref="J2:AA2"/>
    <mergeCell ref="B1:C1"/>
    <mergeCell ref="B4:C5"/>
    <mergeCell ref="N4:Q4"/>
    <mergeCell ref="R4:V4"/>
    <mergeCell ref="W4:AA4"/>
    <mergeCell ref="A4:A5"/>
    <mergeCell ref="B9:C9"/>
    <mergeCell ref="B10:C10"/>
    <mergeCell ref="B7:C7"/>
    <mergeCell ref="A6:C6"/>
    <mergeCell ref="B8:C8"/>
    <mergeCell ref="D4:F4"/>
    <mergeCell ref="G4:H4"/>
    <mergeCell ref="A11:C11"/>
    <mergeCell ref="A18:C18"/>
    <mergeCell ref="B13:C13"/>
    <mergeCell ref="B14:C14"/>
    <mergeCell ref="B15:C15"/>
    <mergeCell ref="B16:C16"/>
    <mergeCell ref="B17:C17"/>
    <mergeCell ref="B12:C12"/>
    <mergeCell ref="H40:K40"/>
    <mergeCell ref="B40:C40"/>
    <mergeCell ref="A29:C29"/>
    <mergeCell ref="A22:C22"/>
    <mergeCell ref="A23:C23"/>
    <mergeCell ref="A24:C24"/>
    <mergeCell ref="A25:C25"/>
    <mergeCell ref="A26:C26"/>
    <mergeCell ref="A27:C27"/>
    <mergeCell ref="A28:C28"/>
    <mergeCell ref="A21:C21"/>
    <mergeCell ref="L35:AA35"/>
    <mergeCell ref="H35:K35"/>
    <mergeCell ref="A19:C19"/>
    <mergeCell ref="A20:C20"/>
    <mergeCell ref="A40:A41"/>
    <mergeCell ref="L33:AA33"/>
    <mergeCell ref="L37:AA37"/>
    <mergeCell ref="L39:AA39"/>
    <mergeCell ref="L41:AA41"/>
    <mergeCell ref="L34:AA34"/>
    <mergeCell ref="A34:A35"/>
    <mergeCell ref="B34:C34"/>
    <mergeCell ref="B35:C35"/>
    <mergeCell ref="L36:AA36"/>
    <mergeCell ref="A38:A39"/>
    <mergeCell ref="B38:C38"/>
    <mergeCell ref="B39:C39"/>
    <mergeCell ref="D38:G38"/>
    <mergeCell ref="H38:K38"/>
    <mergeCell ref="L38:AA38"/>
    <mergeCell ref="A36:A37"/>
    <mergeCell ref="B36:C36"/>
    <mergeCell ref="B37:C37"/>
    <mergeCell ref="D36:G36"/>
    <mergeCell ref="A52:A53"/>
    <mergeCell ref="A46:A47"/>
    <mergeCell ref="B46:C46"/>
    <mergeCell ref="B47:C47"/>
    <mergeCell ref="B48:C48"/>
    <mergeCell ref="B49:C49"/>
    <mergeCell ref="A48:A49"/>
    <mergeCell ref="A42:A43"/>
    <mergeCell ref="A44:A45"/>
    <mergeCell ref="B42:C42"/>
    <mergeCell ref="B43:C43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L42:AA42"/>
    <mergeCell ref="H42:K42"/>
    <mergeCell ref="D42:G42"/>
    <mergeCell ref="L52:AA52"/>
    <mergeCell ref="L50:AA50"/>
    <mergeCell ref="L48:AA48"/>
    <mergeCell ref="L46:AA46"/>
    <mergeCell ref="L44:AA44"/>
    <mergeCell ref="D52:G52"/>
    <mergeCell ref="H52:K52"/>
    <mergeCell ref="H50:K50"/>
    <mergeCell ref="H48:K48"/>
    <mergeCell ref="H46:K46"/>
    <mergeCell ref="D34:G34"/>
    <mergeCell ref="H34:K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7.125" style="5" customWidth="1"/>
    <col min="4" max="5" width="5.25" style="5" customWidth="1"/>
    <col min="6" max="6" width="6.875" style="5" customWidth="1"/>
    <col min="7" max="24" width="5.25" style="5" customWidth="1"/>
    <col min="25" max="25" width="7.375" style="5" customWidth="1"/>
    <col min="26" max="26" width="8.37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'10'!D29</f>
        <v>0</v>
      </c>
      <c r="E6" s="433">
        <f>'10'!E29</f>
        <v>214</v>
      </c>
      <c r="F6" s="433">
        <f>'10'!F29</f>
        <v>304.33332999999999</v>
      </c>
      <c r="G6" s="433">
        <f>'10'!G29</f>
        <v>0</v>
      </c>
      <c r="H6" s="433">
        <f>'10'!H29</f>
        <v>0</v>
      </c>
      <c r="I6" s="433">
        <f>'10'!I29</f>
        <v>0</v>
      </c>
      <c r="J6" s="433">
        <f>'10'!J29</f>
        <v>3</v>
      </c>
      <c r="K6" s="433">
        <f>'10'!K29</f>
        <v>0</v>
      </c>
      <c r="L6" s="433">
        <f>'10'!L29</f>
        <v>0</v>
      </c>
      <c r="M6" s="433">
        <f>'10'!M29</f>
        <v>0</v>
      </c>
      <c r="N6" s="433">
        <f>'10'!N29</f>
        <v>246</v>
      </c>
      <c r="O6" s="433">
        <f>'10'!O29</f>
        <v>0</v>
      </c>
      <c r="P6" s="433">
        <f>'10'!P29</f>
        <v>0</v>
      </c>
      <c r="Q6" s="433">
        <f>'10'!Q29</f>
        <v>70</v>
      </c>
      <c r="R6" s="433">
        <f>'10'!R29</f>
        <v>0</v>
      </c>
      <c r="S6" s="433">
        <f>'10'!S29</f>
        <v>131.83333329999999</v>
      </c>
      <c r="T6" s="433">
        <f>'10'!T29</f>
        <v>0</v>
      </c>
      <c r="U6" s="433">
        <f>'10'!U29</f>
        <v>85</v>
      </c>
      <c r="V6" s="433">
        <f>'10'!V29</f>
        <v>0</v>
      </c>
      <c r="W6" s="433">
        <f>'10'!W29</f>
        <v>0</v>
      </c>
      <c r="X6" s="433">
        <f>'10'!X29</f>
        <v>168.99996633333336</v>
      </c>
      <c r="Y6" s="433">
        <f>'10'!Y29</f>
        <v>115</v>
      </c>
      <c r="Z6" s="433">
        <f>'10'!Z29</f>
        <v>69</v>
      </c>
      <c r="AA6" s="434">
        <f>'10'!AA29</f>
        <v>0</v>
      </c>
      <c r="AB6" s="435">
        <f ca="1">SUMPRODUCT(D6:AA6,D3:AA3)</f>
        <v>232282.6615856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13</v>
      </c>
      <c r="F7" s="94">
        <v>10</v>
      </c>
      <c r="G7" s="94"/>
      <c r="H7" s="94"/>
      <c r="I7" s="94"/>
      <c r="J7" s="94"/>
      <c r="K7" s="94"/>
      <c r="L7" s="94"/>
      <c r="M7" s="94"/>
      <c r="N7" s="94">
        <v>5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4103.75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486"/>
      <c r="O8" s="353"/>
      <c r="P8" s="353"/>
      <c r="Q8" s="353"/>
      <c r="R8" s="353"/>
      <c r="S8" s="486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40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13</v>
      </c>
      <c r="F11" s="173">
        <f t="shared" si="0"/>
        <v>10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5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4103.75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77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13</v>
      </c>
      <c r="F20" s="237">
        <f t="shared" si="4"/>
        <v>10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5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4103.75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58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222"/>
      <c r="O25" s="220"/>
      <c r="P25" s="220"/>
      <c r="Q25" s="225"/>
      <c r="R25" s="221"/>
      <c r="S25" s="220"/>
      <c r="T25" s="223"/>
      <c r="U25" s="221"/>
      <c r="V25" s="336"/>
      <c r="W25" s="221"/>
      <c r="X25" s="224"/>
      <c r="Y25" s="224"/>
      <c r="Z25" s="220"/>
      <c r="AA25" s="225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73">
        <f t="shared" ref="D29:AA29" si="9">D6-D20+D21+D22-D23-D24+D25-D26</f>
        <v>0</v>
      </c>
      <c r="E29" s="474">
        <f t="shared" si="9"/>
        <v>201</v>
      </c>
      <c r="F29" s="474">
        <f t="shared" si="9"/>
        <v>294.33332999999999</v>
      </c>
      <c r="G29" s="440">
        <f t="shared" si="9"/>
        <v>0</v>
      </c>
      <c r="H29" s="440">
        <f t="shared" si="9"/>
        <v>0</v>
      </c>
      <c r="I29" s="441">
        <f t="shared" ref="I29" si="10">I6-I20+I21+I22-I23-I24+I25-I26</f>
        <v>0</v>
      </c>
      <c r="J29" s="442">
        <f t="shared" si="9"/>
        <v>3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241</v>
      </c>
      <c r="O29" s="474">
        <f t="shared" si="9"/>
        <v>0</v>
      </c>
      <c r="P29" s="474">
        <f t="shared" si="9"/>
        <v>0</v>
      </c>
      <c r="Q29" s="475">
        <f t="shared" si="9"/>
        <v>70</v>
      </c>
      <c r="R29" s="473">
        <f t="shared" si="9"/>
        <v>0</v>
      </c>
      <c r="S29" s="474">
        <f t="shared" si="9"/>
        <v>131.83333329999999</v>
      </c>
      <c r="T29" s="440">
        <f t="shared" si="9"/>
        <v>0</v>
      </c>
      <c r="U29" s="473">
        <f t="shared" si="9"/>
        <v>85</v>
      </c>
      <c r="V29" s="436">
        <f t="shared" si="9"/>
        <v>0</v>
      </c>
      <c r="W29" s="473">
        <f t="shared" si="9"/>
        <v>0</v>
      </c>
      <c r="X29" s="473">
        <f t="shared" si="9"/>
        <v>168.99996633333336</v>
      </c>
      <c r="Y29" s="456">
        <f t="shared" si="9"/>
        <v>115</v>
      </c>
      <c r="Z29" s="474">
        <f t="shared" si="9"/>
        <v>69</v>
      </c>
      <c r="AA29" s="475">
        <f t="shared" si="9"/>
        <v>0</v>
      </c>
      <c r="AB29" s="436">
        <f ca="1">SUMPRODUCT(D29:AA29,D3:AA3)</f>
        <v>228178.9115856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'10'!AK34:AK35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3200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903.75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4103.75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'10'!AK36:AK37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'10'!AK38:AK39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'10'!AK40:AK41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'10'!AK42:AK43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'10'!AK44:AK45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'10'!AK48:AK49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'10'!AK50:AK51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'10'!AK52:AK53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A33:C33"/>
    <mergeCell ref="D33:G33"/>
    <mergeCell ref="H33:K33"/>
    <mergeCell ref="H39:K39"/>
    <mergeCell ref="H41:K41"/>
    <mergeCell ref="H43:K43"/>
    <mergeCell ref="H45:K45"/>
    <mergeCell ref="H47:K47"/>
    <mergeCell ref="H35:K35"/>
    <mergeCell ref="A46:A47"/>
    <mergeCell ref="B46:C46"/>
    <mergeCell ref="B47:C47"/>
    <mergeCell ref="L53:AA53"/>
    <mergeCell ref="L52:AA52"/>
    <mergeCell ref="L50:AA50"/>
    <mergeCell ref="L48:AA48"/>
    <mergeCell ref="L46:AA46"/>
    <mergeCell ref="L44:AA44"/>
    <mergeCell ref="A36:A37"/>
    <mergeCell ref="B36:C36"/>
    <mergeCell ref="B37:C37"/>
    <mergeCell ref="B50:C50"/>
    <mergeCell ref="B51:C51"/>
    <mergeCell ref="A50:A51"/>
    <mergeCell ref="H53:K53"/>
    <mergeCell ref="A52:A53"/>
    <mergeCell ref="D52:G52"/>
    <mergeCell ref="H51:K51"/>
    <mergeCell ref="D51:G51"/>
    <mergeCell ref="L51:AA51"/>
    <mergeCell ref="L39:AA39"/>
    <mergeCell ref="L41:AA41"/>
    <mergeCell ref="L43:AA43"/>
    <mergeCell ref="L45:AA45"/>
    <mergeCell ref="D49:G49"/>
    <mergeCell ref="H49:K49"/>
    <mergeCell ref="N4:Q4"/>
    <mergeCell ref="I4:M4"/>
    <mergeCell ref="H40:K40"/>
    <mergeCell ref="L40:AA40"/>
    <mergeCell ref="H42:K42"/>
    <mergeCell ref="D42:G42"/>
    <mergeCell ref="H44:K44"/>
    <mergeCell ref="D44:G44"/>
    <mergeCell ref="L33:AA33"/>
    <mergeCell ref="W4:AA4"/>
    <mergeCell ref="H34:K34"/>
    <mergeCell ref="L34:AA34"/>
    <mergeCell ref="D36:G36"/>
    <mergeCell ref="H36:K36"/>
    <mergeCell ref="L36:AA36"/>
    <mergeCell ref="D4:F4"/>
    <mergeCell ref="G4:H4"/>
    <mergeCell ref="R4:V4"/>
    <mergeCell ref="B1:C1"/>
    <mergeCell ref="B7:C7"/>
    <mergeCell ref="J2:AA2"/>
    <mergeCell ref="A4:A5"/>
    <mergeCell ref="A59:C59"/>
    <mergeCell ref="A28:C28"/>
    <mergeCell ref="A29:C29"/>
    <mergeCell ref="A22:C22"/>
    <mergeCell ref="A23:C23"/>
    <mergeCell ref="A24:C24"/>
    <mergeCell ref="A25:C25"/>
    <mergeCell ref="A26:C26"/>
    <mergeCell ref="A27:C27"/>
    <mergeCell ref="A34:A35"/>
    <mergeCell ref="A38:A39"/>
    <mergeCell ref="B38:C38"/>
    <mergeCell ref="B39:C39"/>
    <mergeCell ref="A40:A41"/>
    <mergeCell ref="B40:C40"/>
    <mergeCell ref="B41:C41"/>
    <mergeCell ref="B34:C34"/>
    <mergeCell ref="B35:C35"/>
    <mergeCell ref="L37:AA37"/>
    <mergeCell ref="A21:C21"/>
    <mergeCell ref="B4:C5"/>
    <mergeCell ref="A19:C19"/>
    <mergeCell ref="A20:C20"/>
    <mergeCell ref="B14:C14"/>
    <mergeCell ref="B15:C15"/>
    <mergeCell ref="B16:C16"/>
    <mergeCell ref="B8:C8"/>
    <mergeCell ref="A18:C18"/>
    <mergeCell ref="B12:C12"/>
    <mergeCell ref="B17:C17"/>
    <mergeCell ref="B9:C9"/>
    <mergeCell ref="B13:C13"/>
    <mergeCell ref="B10:C10"/>
    <mergeCell ref="A11:C11"/>
    <mergeCell ref="A6:C6"/>
    <mergeCell ref="B48:C48"/>
    <mergeCell ref="B49:C49"/>
    <mergeCell ref="A48:A49"/>
    <mergeCell ref="A42:A43"/>
    <mergeCell ref="A44:A45"/>
    <mergeCell ref="B42:C42"/>
    <mergeCell ref="B43:C43"/>
    <mergeCell ref="B44:C44"/>
    <mergeCell ref="B45:C45"/>
    <mergeCell ref="AK52:AK53"/>
    <mergeCell ref="AH53:AJ53"/>
    <mergeCell ref="AH51:AJ51"/>
    <mergeCell ref="AK46:AK47"/>
    <mergeCell ref="AK48:AK49"/>
    <mergeCell ref="AH49:AJ49"/>
    <mergeCell ref="AH47:AJ47"/>
    <mergeCell ref="B52:C52"/>
    <mergeCell ref="B53:C53"/>
    <mergeCell ref="H52:K52"/>
    <mergeCell ref="H50:K50"/>
    <mergeCell ref="H48:K48"/>
    <mergeCell ref="H46:K46"/>
    <mergeCell ref="D46:G46"/>
    <mergeCell ref="D48:G48"/>
    <mergeCell ref="D50:G50"/>
    <mergeCell ref="L49:AA49"/>
    <mergeCell ref="L47:AA47"/>
    <mergeCell ref="D53:G53"/>
    <mergeCell ref="AD53:AE53"/>
    <mergeCell ref="AD51:AE51"/>
    <mergeCell ref="AD49:AE49"/>
    <mergeCell ref="AD47:AE47"/>
    <mergeCell ref="AF52:AF53"/>
    <mergeCell ref="AH39:AJ39"/>
    <mergeCell ref="AH37:AJ37"/>
    <mergeCell ref="AH35:AJ35"/>
    <mergeCell ref="AK50:AK51"/>
    <mergeCell ref="AD4:AD5"/>
    <mergeCell ref="AK42:AK43"/>
    <mergeCell ref="AK44:AK45"/>
    <mergeCell ref="AH45:AJ45"/>
    <mergeCell ref="AH43:AJ43"/>
    <mergeCell ref="AK38:AK39"/>
    <mergeCell ref="AK40:AK41"/>
    <mergeCell ref="AH41:AJ41"/>
    <mergeCell ref="AD45:AE45"/>
    <mergeCell ref="AD43:AE43"/>
    <mergeCell ref="AD41:AE41"/>
    <mergeCell ref="AH32:AK32"/>
    <mergeCell ref="AK34:AK35"/>
    <mergeCell ref="AK36:AK37"/>
    <mergeCell ref="AF42:AF43"/>
    <mergeCell ref="AF40:AF41"/>
    <mergeCell ref="AF38:AF39"/>
    <mergeCell ref="AF36:AF37"/>
    <mergeCell ref="AF34:AF35"/>
    <mergeCell ref="AF50:AF51"/>
    <mergeCell ref="AF48:AF49"/>
    <mergeCell ref="AF46:AF47"/>
    <mergeCell ref="AF44:AF45"/>
    <mergeCell ref="H37:K37"/>
    <mergeCell ref="D37:G37"/>
    <mergeCell ref="D39:G39"/>
    <mergeCell ref="D41:G41"/>
    <mergeCell ref="D43:G43"/>
    <mergeCell ref="D45:G45"/>
    <mergeCell ref="D47:G47"/>
    <mergeCell ref="AD32:AF32"/>
    <mergeCell ref="L42:AA42"/>
    <mergeCell ref="AD39:AE39"/>
    <mergeCell ref="AD37:AE37"/>
    <mergeCell ref="AD35:AE35"/>
    <mergeCell ref="D38:G38"/>
    <mergeCell ref="H38:K38"/>
    <mergeCell ref="L38:AA38"/>
    <mergeCell ref="D40:G40"/>
    <mergeCell ref="L35:AA35"/>
    <mergeCell ref="D35:G35"/>
    <mergeCell ref="D34:G34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0"/>
  </sheetPr>
  <dimension ref="A1:AL60"/>
  <sheetViews>
    <sheetView rightToLeft="1" topLeftCell="A2" zoomScale="80" zoomScaleNormal="80" workbookViewId="0">
      <pane xSplit="3" ySplit="5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6.25" style="5" customWidth="1"/>
    <col min="4" max="5" width="5.25" style="5" customWidth="1"/>
    <col min="6" max="6" width="6.625" style="5" customWidth="1"/>
    <col min="7" max="8" width="5.25" style="5" customWidth="1"/>
    <col min="9" max="9" width="8.125" style="5" customWidth="1"/>
    <col min="10" max="24" width="5.25" style="5" customWidth="1"/>
    <col min="25" max="25" width="8.875" style="5" customWidth="1"/>
    <col min="26" max="26" width="7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'11'!D29</f>
        <v>0</v>
      </c>
      <c r="E6" s="23">
        <f>'11'!E29</f>
        <v>201</v>
      </c>
      <c r="F6" s="23">
        <f>'11'!F29</f>
        <v>294.33332999999999</v>
      </c>
      <c r="G6" s="23">
        <f>'11'!G29</f>
        <v>0</v>
      </c>
      <c r="H6" s="23">
        <f>'11'!H29</f>
        <v>0</v>
      </c>
      <c r="I6" s="23">
        <f>'11'!I29</f>
        <v>0</v>
      </c>
      <c r="J6" s="23">
        <f>'11'!J29</f>
        <v>3</v>
      </c>
      <c r="K6" s="23">
        <f>'11'!K29</f>
        <v>0</v>
      </c>
      <c r="L6" s="23">
        <f>'11'!L29</f>
        <v>0</v>
      </c>
      <c r="M6" s="23">
        <f>'11'!M29</f>
        <v>0</v>
      </c>
      <c r="N6" s="23">
        <f>'11'!N29</f>
        <v>241</v>
      </c>
      <c r="O6" s="23">
        <f>'11'!O29</f>
        <v>0</v>
      </c>
      <c r="P6" s="23">
        <f>'11'!P29</f>
        <v>0</v>
      </c>
      <c r="Q6" s="23">
        <f>'11'!Q29</f>
        <v>70</v>
      </c>
      <c r="R6" s="23">
        <f>'11'!R29</f>
        <v>0</v>
      </c>
      <c r="S6" s="23">
        <f>'11'!S29</f>
        <v>131.83333329999999</v>
      </c>
      <c r="T6" s="23">
        <f>'11'!T29</f>
        <v>0</v>
      </c>
      <c r="U6" s="23">
        <f>'11'!U29</f>
        <v>85</v>
      </c>
      <c r="V6" s="23">
        <f>'11'!V29</f>
        <v>0</v>
      </c>
      <c r="W6" s="23">
        <f>'11'!W29</f>
        <v>0</v>
      </c>
      <c r="X6" s="23">
        <f>'11'!X29</f>
        <v>168.99996633333336</v>
      </c>
      <c r="Y6" s="23">
        <f>'11'!Y29</f>
        <v>115</v>
      </c>
      <c r="Z6" s="23">
        <f>'11'!Z29</f>
        <v>69</v>
      </c>
      <c r="AA6" s="347">
        <f>'11'!AA29</f>
        <v>0</v>
      </c>
      <c r="AB6" s="420">
        <f ca="1">SUMPRODUCT(D6:AA6,D3:AA3)</f>
        <v>228178.9115856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15</v>
      </c>
      <c r="F7" s="94">
        <v>20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5300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-19.8333333</v>
      </c>
      <c r="AJ10" s="345"/>
      <c r="AK10" s="345">
        <f>AI10+AJ10</f>
        <v>-19.8333333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15</v>
      </c>
      <c r="F11" s="173">
        <f t="shared" si="0"/>
        <v>20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5300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>
        <v>-25</v>
      </c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-19.8333333</v>
      </c>
      <c r="Y12" s="94"/>
      <c r="Z12" s="94"/>
      <c r="AA12" s="392"/>
      <c r="AB12" s="86">
        <f ca="1">SUMPRODUCT(D12:AA12,D3:AA3)</f>
        <v>-5117.9999956000001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-25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-19.8333333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-5117.9999956000001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-10</v>
      </c>
      <c r="F20" s="237">
        <f t="shared" si="4"/>
        <v>20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-19.8333333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182.00000439999985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405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211</v>
      </c>
      <c r="F29" s="3">
        <f t="shared" si="9"/>
        <v>274.33332999999999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3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241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2">
        <f t="shared" si="9"/>
        <v>85</v>
      </c>
      <c r="V29" s="11">
        <f t="shared" si="9"/>
        <v>0</v>
      </c>
      <c r="W29" s="2">
        <f t="shared" si="9"/>
        <v>0</v>
      </c>
      <c r="X29" s="2">
        <f t="shared" si="9"/>
        <v>188.83329963333335</v>
      </c>
      <c r="Y29" s="33">
        <f t="shared" si="9"/>
        <v>115</v>
      </c>
      <c r="Z29" s="3">
        <f t="shared" si="9"/>
        <v>69</v>
      </c>
      <c r="AA29" s="14">
        <f t="shared" si="9"/>
        <v>0</v>
      </c>
      <c r="AB29" s="11">
        <f ca="1">SUMPRODUCT(D29:AA29,D3:AA3)</f>
        <v>227996.91158119999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'11'!AK34:AK35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5300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5300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'11'!AK36:AK37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'11'!AK38:AK39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'11'!AK40:AK41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'11'!AK42:AK43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-2500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-2617.9999956000001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-5117.9999956000001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'11'!AK44:AK45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>AD46/AE46</f>
        <v>#DIV/0!</v>
      </c>
      <c r="AG46" s="120"/>
      <c r="AH46" s="144"/>
      <c r="AI46" s="144"/>
      <c r="AJ46" s="144"/>
      <c r="AK46" s="611">
        <f t="shared" ref="AK46" si="21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2">AD48/AE48</f>
        <v>#DIV/0!</v>
      </c>
      <c r="AG48" s="120"/>
      <c r="AH48" s="144">
        <f>'11'!AK48:AK49</f>
        <v>0</v>
      </c>
      <c r="AI48" s="144"/>
      <c r="AJ48" s="144"/>
      <c r="AK48" s="611">
        <f t="shared" ref="AK48" si="23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4">AD50/AE50</f>
        <v>#DIV/0!</v>
      </c>
      <c r="AG50" s="120"/>
      <c r="AH50" s="144">
        <f>'11'!AK50:AK51</f>
        <v>0</v>
      </c>
      <c r="AI50" s="144"/>
      <c r="AJ50" s="144"/>
      <c r="AK50" s="611">
        <f t="shared" ref="AK50" si="25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6">AD52/AE52</f>
        <v>#DIV/0!</v>
      </c>
      <c r="AG52" s="120"/>
      <c r="AH52" s="144">
        <f>'11'!AK52:AK53</f>
        <v>0</v>
      </c>
      <c r="AI52" s="144"/>
      <c r="AJ52" s="144"/>
      <c r="AK52" s="611">
        <f t="shared" ref="AK52" si="27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5" style="5" customWidth="1"/>
    <col min="4" max="5" width="5.25" style="5" customWidth="1"/>
    <col min="6" max="6" width="7.25" style="5" customWidth="1"/>
    <col min="7" max="8" width="5.25" style="5" customWidth="1"/>
    <col min="9" max="9" width="7.375" style="5" customWidth="1"/>
    <col min="10" max="24" width="5.25" style="5" customWidth="1"/>
    <col min="25" max="25" width="7.75" style="5" customWidth="1"/>
    <col min="26" max="26" width="8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'12'!D29</f>
        <v>0</v>
      </c>
      <c r="E6" s="23">
        <f>'12'!E29</f>
        <v>211</v>
      </c>
      <c r="F6" s="23">
        <f>'12'!F29</f>
        <v>274.33332999999999</v>
      </c>
      <c r="G6" s="23">
        <f>'12'!G29</f>
        <v>0</v>
      </c>
      <c r="H6" s="23">
        <f>'12'!H29</f>
        <v>0</v>
      </c>
      <c r="I6" s="23">
        <f>'12'!I29</f>
        <v>0</v>
      </c>
      <c r="J6" s="23">
        <f>'12'!J29</f>
        <v>3</v>
      </c>
      <c r="K6" s="23">
        <f>'12'!K29</f>
        <v>0</v>
      </c>
      <c r="L6" s="23">
        <f>'12'!L29</f>
        <v>0</v>
      </c>
      <c r="M6" s="23">
        <f>'12'!M29</f>
        <v>0</v>
      </c>
      <c r="N6" s="23">
        <f>'12'!N29</f>
        <v>241</v>
      </c>
      <c r="O6" s="23">
        <f>'12'!O29</f>
        <v>0</v>
      </c>
      <c r="P6" s="23">
        <f>'12'!P29</f>
        <v>0</v>
      </c>
      <c r="Q6" s="23">
        <f>'12'!Q29</f>
        <v>70</v>
      </c>
      <c r="R6" s="23">
        <f>'12'!R29</f>
        <v>0</v>
      </c>
      <c r="S6" s="23">
        <f>'12'!S29</f>
        <v>131.83333329999999</v>
      </c>
      <c r="T6" s="23">
        <f>'12'!T29</f>
        <v>0</v>
      </c>
      <c r="U6" s="23">
        <f>'12'!U29</f>
        <v>85</v>
      </c>
      <c r="V6" s="23">
        <f>'12'!V29</f>
        <v>0</v>
      </c>
      <c r="W6" s="23">
        <f>'12'!W29</f>
        <v>0</v>
      </c>
      <c r="X6" s="23">
        <f>'12'!X29</f>
        <v>188.83329963333335</v>
      </c>
      <c r="Y6" s="23">
        <f>'12'!Y29</f>
        <v>115</v>
      </c>
      <c r="Z6" s="23">
        <f>'12'!Z29</f>
        <v>69</v>
      </c>
      <c r="AA6" s="347">
        <f>'12'!AA29</f>
        <v>0</v>
      </c>
      <c r="AB6" s="420">
        <f ca="1">SUMPRODUCT(D6:AA6,D3:AA3)</f>
        <v>227996.91158119999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211</v>
      </c>
      <c r="F29" s="3">
        <f t="shared" si="9"/>
        <v>274.33332999999999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3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241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85</v>
      </c>
      <c r="V29" s="4">
        <f t="shared" si="9"/>
        <v>0</v>
      </c>
      <c r="W29" s="2">
        <f t="shared" si="9"/>
        <v>0</v>
      </c>
      <c r="X29" s="3">
        <f t="shared" si="9"/>
        <v>188.83329963333335</v>
      </c>
      <c r="Y29" s="34">
        <f t="shared" si="9"/>
        <v>115</v>
      </c>
      <c r="Z29" s="3">
        <f t="shared" si="9"/>
        <v>69</v>
      </c>
      <c r="AA29" s="14">
        <f t="shared" si="9"/>
        <v>0</v>
      </c>
      <c r="AB29" s="11">
        <f ca="1">SUMPRODUCT(D29:AA29,D3:AA3)</f>
        <v>227996.91158119999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'12'!AK34:AK35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'12'!AK36:AK37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'12'!AK38:AK39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'12'!AK40:AK41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'12'!AK42:AK43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'12'!AK44:AK45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'12'!AK48:AK49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'12'!AK50:AK51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'12'!AK52:AK53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A33:C33"/>
    <mergeCell ref="D33:G33"/>
    <mergeCell ref="H33:K33"/>
    <mergeCell ref="H39:K39"/>
    <mergeCell ref="H41:K41"/>
    <mergeCell ref="H43:K43"/>
    <mergeCell ref="H45:K45"/>
    <mergeCell ref="H47:K47"/>
    <mergeCell ref="H35:K35"/>
    <mergeCell ref="A46:A47"/>
    <mergeCell ref="B46:C46"/>
    <mergeCell ref="B47:C47"/>
    <mergeCell ref="L53:AA53"/>
    <mergeCell ref="L52:AA52"/>
    <mergeCell ref="L50:AA50"/>
    <mergeCell ref="L48:AA48"/>
    <mergeCell ref="L46:AA46"/>
    <mergeCell ref="L44:AA44"/>
    <mergeCell ref="A36:A37"/>
    <mergeCell ref="B36:C36"/>
    <mergeCell ref="B37:C37"/>
    <mergeCell ref="B50:C50"/>
    <mergeCell ref="B51:C51"/>
    <mergeCell ref="A50:A51"/>
    <mergeCell ref="H53:K53"/>
    <mergeCell ref="A52:A53"/>
    <mergeCell ref="D52:G52"/>
    <mergeCell ref="H51:K51"/>
    <mergeCell ref="D51:G51"/>
    <mergeCell ref="L51:AA51"/>
    <mergeCell ref="L39:AA39"/>
    <mergeCell ref="L41:AA41"/>
    <mergeCell ref="L43:AA43"/>
    <mergeCell ref="L45:AA45"/>
    <mergeCell ref="D49:G49"/>
    <mergeCell ref="H49:K49"/>
    <mergeCell ref="N4:Q4"/>
    <mergeCell ref="I4:M4"/>
    <mergeCell ref="H40:K40"/>
    <mergeCell ref="L40:AA40"/>
    <mergeCell ref="H42:K42"/>
    <mergeCell ref="D42:G42"/>
    <mergeCell ref="H44:K44"/>
    <mergeCell ref="D44:G44"/>
    <mergeCell ref="L33:AA33"/>
    <mergeCell ref="W4:AA4"/>
    <mergeCell ref="H34:K34"/>
    <mergeCell ref="L34:AA34"/>
    <mergeCell ref="D36:G36"/>
    <mergeCell ref="H36:K36"/>
    <mergeCell ref="L36:AA36"/>
    <mergeCell ref="D4:F4"/>
    <mergeCell ref="G4:H4"/>
    <mergeCell ref="R4:V4"/>
    <mergeCell ref="B1:C1"/>
    <mergeCell ref="B7:C7"/>
    <mergeCell ref="J2:AA2"/>
    <mergeCell ref="A4:A5"/>
    <mergeCell ref="A59:C59"/>
    <mergeCell ref="A28:C28"/>
    <mergeCell ref="A29:C29"/>
    <mergeCell ref="A22:C22"/>
    <mergeCell ref="A23:C23"/>
    <mergeCell ref="A24:C24"/>
    <mergeCell ref="A25:C25"/>
    <mergeCell ref="A26:C26"/>
    <mergeCell ref="A27:C27"/>
    <mergeCell ref="A34:A35"/>
    <mergeCell ref="A38:A39"/>
    <mergeCell ref="B38:C38"/>
    <mergeCell ref="B39:C39"/>
    <mergeCell ref="A40:A41"/>
    <mergeCell ref="B40:C40"/>
    <mergeCell ref="B41:C41"/>
    <mergeCell ref="B34:C34"/>
    <mergeCell ref="B35:C35"/>
    <mergeCell ref="L37:AA37"/>
    <mergeCell ref="A21:C21"/>
    <mergeCell ref="B4:C5"/>
    <mergeCell ref="A19:C19"/>
    <mergeCell ref="A20:C20"/>
    <mergeCell ref="B14:C14"/>
    <mergeCell ref="B15:C15"/>
    <mergeCell ref="B16:C16"/>
    <mergeCell ref="B8:C8"/>
    <mergeCell ref="A18:C18"/>
    <mergeCell ref="B12:C12"/>
    <mergeCell ref="B17:C17"/>
    <mergeCell ref="B9:C9"/>
    <mergeCell ref="B13:C13"/>
    <mergeCell ref="B10:C10"/>
    <mergeCell ref="A11:C11"/>
    <mergeCell ref="A6:C6"/>
    <mergeCell ref="B48:C48"/>
    <mergeCell ref="B49:C49"/>
    <mergeCell ref="A48:A49"/>
    <mergeCell ref="A42:A43"/>
    <mergeCell ref="A44:A45"/>
    <mergeCell ref="B42:C42"/>
    <mergeCell ref="B43:C43"/>
    <mergeCell ref="B44:C44"/>
    <mergeCell ref="B45:C45"/>
    <mergeCell ref="AK52:AK53"/>
    <mergeCell ref="AH53:AJ53"/>
    <mergeCell ref="AH51:AJ51"/>
    <mergeCell ref="AK46:AK47"/>
    <mergeCell ref="AK48:AK49"/>
    <mergeCell ref="AH49:AJ49"/>
    <mergeCell ref="AH47:AJ47"/>
    <mergeCell ref="B52:C52"/>
    <mergeCell ref="B53:C53"/>
    <mergeCell ref="H52:K52"/>
    <mergeCell ref="H50:K50"/>
    <mergeCell ref="H48:K48"/>
    <mergeCell ref="H46:K46"/>
    <mergeCell ref="D46:G46"/>
    <mergeCell ref="D48:G48"/>
    <mergeCell ref="D50:G50"/>
    <mergeCell ref="L49:AA49"/>
    <mergeCell ref="L47:AA47"/>
    <mergeCell ref="D53:G53"/>
    <mergeCell ref="AD53:AE53"/>
    <mergeCell ref="AD51:AE51"/>
    <mergeCell ref="AD49:AE49"/>
    <mergeCell ref="AD47:AE47"/>
    <mergeCell ref="AF52:AF53"/>
    <mergeCell ref="AH39:AJ39"/>
    <mergeCell ref="AH37:AJ37"/>
    <mergeCell ref="AH35:AJ35"/>
    <mergeCell ref="AK50:AK51"/>
    <mergeCell ref="AD4:AD5"/>
    <mergeCell ref="AK42:AK43"/>
    <mergeCell ref="AK44:AK45"/>
    <mergeCell ref="AH45:AJ45"/>
    <mergeCell ref="AH43:AJ43"/>
    <mergeCell ref="AK38:AK39"/>
    <mergeCell ref="AK40:AK41"/>
    <mergeCell ref="AH41:AJ41"/>
    <mergeCell ref="AD45:AE45"/>
    <mergeCell ref="AD43:AE43"/>
    <mergeCell ref="AD41:AE41"/>
    <mergeCell ref="AH32:AK32"/>
    <mergeCell ref="AK34:AK35"/>
    <mergeCell ref="AK36:AK37"/>
    <mergeCell ref="AF42:AF43"/>
    <mergeCell ref="AF40:AF41"/>
    <mergeCell ref="AF38:AF39"/>
    <mergeCell ref="AF36:AF37"/>
    <mergeCell ref="AF34:AF35"/>
    <mergeCell ref="AF50:AF51"/>
    <mergeCell ref="AF48:AF49"/>
    <mergeCell ref="AF46:AF47"/>
    <mergeCell ref="AF44:AF45"/>
    <mergeCell ref="H37:K37"/>
    <mergeCell ref="D37:G37"/>
    <mergeCell ref="D39:G39"/>
    <mergeCell ref="D41:G41"/>
    <mergeCell ref="D43:G43"/>
    <mergeCell ref="D45:G45"/>
    <mergeCell ref="D47:G47"/>
    <mergeCell ref="AD32:AF32"/>
    <mergeCell ref="L42:AA42"/>
    <mergeCell ref="AD39:AE39"/>
    <mergeCell ref="AD37:AE37"/>
    <mergeCell ref="AD35:AE35"/>
    <mergeCell ref="D38:G38"/>
    <mergeCell ref="H38:K38"/>
    <mergeCell ref="L38:AA38"/>
    <mergeCell ref="D40:G40"/>
    <mergeCell ref="L35:AA35"/>
    <mergeCell ref="D35:G35"/>
    <mergeCell ref="D34:G3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1.75" style="5" customWidth="1"/>
    <col min="4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'13'!D29</f>
        <v>0</v>
      </c>
      <c r="E6" s="23">
        <f>'13'!E29</f>
        <v>211</v>
      </c>
      <c r="F6" s="23">
        <f>'13'!F29</f>
        <v>274.33332999999999</v>
      </c>
      <c r="G6" s="23">
        <f>'13'!G29</f>
        <v>0</v>
      </c>
      <c r="H6" s="23">
        <f>'13'!H29</f>
        <v>0</v>
      </c>
      <c r="I6" s="23">
        <f>'13'!I29</f>
        <v>0</v>
      </c>
      <c r="J6" s="23">
        <f>'13'!J29</f>
        <v>3</v>
      </c>
      <c r="K6" s="23">
        <f>'13'!K29</f>
        <v>0</v>
      </c>
      <c r="L6" s="23">
        <f>'13'!L29</f>
        <v>0</v>
      </c>
      <c r="M6" s="23">
        <f>'13'!M29</f>
        <v>0</v>
      </c>
      <c r="N6" s="23">
        <f>'13'!N29</f>
        <v>241</v>
      </c>
      <c r="O6" s="23">
        <f>'13'!O29</f>
        <v>0</v>
      </c>
      <c r="P6" s="23">
        <f>'13'!P29</f>
        <v>0</v>
      </c>
      <c r="Q6" s="23">
        <f>'13'!Q29</f>
        <v>70</v>
      </c>
      <c r="R6" s="23">
        <f>'13'!R29</f>
        <v>0</v>
      </c>
      <c r="S6" s="23">
        <f>'13'!S29</f>
        <v>131.83333329999999</v>
      </c>
      <c r="T6" s="23">
        <f>'13'!T29</f>
        <v>0</v>
      </c>
      <c r="U6" s="23">
        <f>'13'!U29</f>
        <v>85</v>
      </c>
      <c r="V6" s="23">
        <f>'13'!V29</f>
        <v>0</v>
      </c>
      <c r="W6" s="23">
        <f>'13'!W29</f>
        <v>0</v>
      </c>
      <c r="X6" s="23">
        <f>'13'!X29</f>
        <v>188.83329963333335</v>
      </c>
      <c r="Y6" s="23">
        <f>'13'!Y29</f>
        <v>115</v>
      </c>
      <c r="Z6" s="23">
        <f>'13'!Z29</f>
        <v>69</v>
      </c>
      <c r="AA6" s="347">
        <f>'13'!AA29</f>
        <v>0</v>
      </c>
      <c r="AB6" s="420">
        <f ca="1">SUMPRODUCT(D6:AA6,D3:AA3)</f>
        <v>227996.91158119999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>
        <v>50</v>
      </c>
      <c r="V21" s="333"/>
      <c r="W21" s="178"/>
      <c r="X21" s="179">
        <v>200</v>
      </c>
      <c r="Y21" s="179">
        <v>150</v>
      </c>
      <c r="Z21" s="179"/>
      <c r="AA21" s="396"/>
      <c r="AB21" s="424">
        <f ca="1">SUMPRODUCT(D21:AA21,D3:AA3)</f>
        <v>76775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211</v>
      </c>
      <c r="F29" s="3">
        <f t="shared" si="9"/>
        <v>274.33332999999999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3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241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4">
        <f t="shared" si="9"/>
        <v>0</v>
      </c>
      <c r="U29" s="2">
        <f t="shared" si="9"/>
        <v>135</v>
      </c>
      <c r="V29" s="11">
        <f t="shared" si="9"/>
        <v>0</v>
      </c>
      <c r="W29" s="2">
        <f t="shared" si="9"/>
        <v>0</v>
      </c>
      <c r="X29" s="2">
        <f t="shared" si="9"/>
        <v>388.83329963333335</v>
      </c>
      <c r="Y29" s="33">
        <f t="shared" si="9"/>
        <v>265</v>
      </c>
      <c r="Z29" s="3">
        <f t="shared" si="9"/>
        <v>69</v>
      </c>
      <c r="AA29" s="14">
        <f t="shared" si="9"/>
        <v>0</v>
      </c>
      <c r="AB29" s="11">
        <f ca="1">SUMPRODUCT(D29:AA29,D3:AA3)</f>
        <v>304771.91158119997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'13'!AK34:AK35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'13'!AK36:AK37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'13'!AK38:AK39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'13'!AK40:AK41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'13'!AK42:AK43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'13'!AK44:AK45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'13'!AK48:AK49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'13'!AK50:AK51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'13'!AK52:AK53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4.875" style="5" customWidth="1"/>
    <col min="4" max="5" width="5.25" style="5" customWidth="1"/>
    <col min="6" max="6" width="7.375" style="5" customWidth="1"/>
    <col min="7" max="8" width="5.25" style="5" customWidth="1"/>
    <col min="9" max="9" width="7.625" style="5" customWidth="1"/>
    <col min="10" max="24" width="5.25" style="5" customWidth="1"/>
    <col min="25" max="26" width="7.7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'14'!D29</f>
        <v>0</v>
      </c>
      <c r="E6" s="23">
        <f>'14'!E29</f>
        <v>211</v>
      </c>
      <c r="F6" s="23">
        <f>'14'!F29</f>
        <v>274.33332999999999</v>
      </c>
      <c r="G6" s="23">
        <f>'14'!G29</f>
        <v>0</v>
      </c>
      <c r="H6" s="23">
        <f>'14'!H29</f>
        <v>0</v>
      </c>
      <c r="I6" s="23">
        <f>'14'!I29</f>
        <v>0</v>
      </c>
      <c r="J6" s="23">
        <f>'14'!J29</f>
        <v>3</v>
      </c>
      <c r="K6" s="23">
        <f>'14'!K29</f>
        <v>0</v>
      </c>
      <c r="L6" s="23">
        <f>'14'!L29</f>
        <v>0</v>
      </c>
      <c r="M6" s="23">
        <f>'14'!M29</f>
        <v>0</v>
      </c>
      <c r="N6" s="23">
        <f>'14'!N29</f>
        <v>241</v>
      </c>
      <c r="O6" s="23">
        <f>'14'!O29</f>
        <v>0</v>
      </c>
      <c r="P6" s="23">
        <f>'14'!P29</f>
        <v>0</v>
      </c>
      <c r="Q6" s="23">
        <f>'14'!Q29</f>
        <v>70</v>
      </c>
      <c r="R6" s="23">
        <f>'14'!R29</f>
        <v>0</v>
      </c>
      <c r="S6" s="23">
        <f>'14'!S29</f>
        <v>131.83333329999999</v>
      </c>
      <c r="T6" s="23">
        <f>'14'!T29</f>
        <v>0</v>
      </c>
      <c r="U6" s="23">
        <f>'14'!U29</f>
        <v>135</v>
      </c>
      <c r="V6" s="23">
        <f>'14'!V29</f>
        <v>0</v>
      </c>
      <c r="W6" s="23">
        <f>'14'!W29</f>
        <v>0</v>
      </c>
      <c r="X6" s="23">
        <f>'14'!X29</f>
        <v>388.83329963333335</v>
      </c>
      <c r="Y6" s="23">
        <f>'14'!Y29</f>
        <v>265</v>
      </c>
      <c r="Z6" s="23">
        <f>'14'!Z29</f>
        <v>69</v>
      </c>
      <c r="AA6" s="347">
        <f>'14'!AA29</f>
        <v>0</v>
      </c>
      <c r="AB6" s="420">
        <f ca="1">SUMPRODUCT(D6:AA6,D3:AA3)</f>
        <v>304771.91158119997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-2</v>
      </c>
      <c r="AJ10" s="345"/>
      <c r="AK10" s="345">
        <f>AI10+AJ10</f>
        <v>-2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>
        <v>5</v>
      </c>
      <c r="F12" s="94">
        <v>-2</v>
      </c>
      <c r="G12" s="94"/>
      <c r="H12" s="94"/>
      <c r="I12" s="94"/>
      <c r="J12" s="94">
        <v>-1</v>
      </c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-2</v>
      </c>
      <c r="Y12" s="94"/>
      <c r="Z12" s="94"/>
      <c r="AA12" s="392"/>
      <c r="AB12" s="86">
        <f ca="1">SUMPRODUCT(D12:AA12,D3:AA3)</f>
        <v>-273.75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484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5</v>
      </c>
      <c r="F18" s="196">
        <f t="shared" si="1"/>
        <v>-2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-1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-2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-273.75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5</v>
      </c>
      <c r="F20" s="237">
        <f t="shared" si="4"/>
        <v>-2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-1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-2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-273.75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206</v>
      </c>
      <c r="F29" s="3">
        <f t="shared" si="9"/>
        <v>276.33332999999999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4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241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135</v>
      </c>
      <c r="V29" s="4">
        <f t="shared" si="9"/>
        <v>0</v>
      </c>
      <c r="W29" s="2">
        <f t="shared" si="9"/>
        <v>0</v>
      </c>
      <c r="X29" s="34">
        <f>X6-X20+X21+X22-X23-X24+X25-X26</f>
        <v>390.83329963333335</v>
      </c>
      <c r="Y29" s="34">
        <f t="shared" si="9"/>
        <v>265</v>
      </c>
      <c r="Z29" s="3">
        <f t="shared" si="9"/>
        <v>69</v>
      </c>
      <c r="AA29" s="14">
        <f t="shared" si="9"/>
        <v>0</v>
      </c>
      <c r="AB29" s="11">
        <f ca="1">SUMPRODUCT(D29:AA29,D3:AA3)</f>
        <v>305045.66158119997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'14'!AK34:AK35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'14'!AK36:AK37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'14'!AK38:AK39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'14'!AK40:AK41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'14'!AK42:AK43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120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-264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-144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'14'!AK44:AK45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'14'!AK48:AK49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'14'!AK50:AK51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'14'!AK52:AK53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L43:AA43"/>
    <mergeCell ref="L45:AA45"/>
    <mergeCell ref="L47:AA47"/>
    <mergeCell ref="L51:AA51"/>
    <mergeCell ref="L53:AA53"/>
    <mergeCell ref="H37:K37"/>
    <mergeCell ref="H39:K39"/>
    <mergeCell ref="H41:K41"/>
    <mergeCell ref="H43:K43"/>
    <mergeCell ref="H38:K38"/>
    <mergeCell ref="L38:AA38"/>
    <mergeCell ref="L49:AA49"/>
    <mergeCell ref="H51:K51"/>
    <mergeCell ref="L52:AA52"/>
    <mergeCell ref="L50:AA50"/>
    <mergeCell ref="L48:AA48"/>
    <mergeCell ref="L46:AA46"/>
    <mergeCell ref="A59:C59"/>
    <mergeCell ref="A33:C33"/>
    <mergeCell ref="A29:C29"/>
    <mergeCell ref="H45:K45"/>
    <mergeCell ref="H47:K47"/>
    <mergeCell ref="D51:G51"/>
    <mergeCell ref="D53:G53"/>
    <mergeCell ref="D33:G33"/>
    <mergeCell ref="H33:K33"/>
    <mergeCell ref="D35:G35"/>
    <mergeCell ref="D37:G37"/>
    <mergeCell ref="D39:G39"/>
    <mergeCell ref="D41:G41"/>
    <mergeCell ref="D43:G43"/>
    <mergeCell ref="D45:G45"/>
    <mergeCell ref="H53:K53"/>
    <mergeCell ref="A34:A35"/>
    <mergeCell ref="B34:C34"/>
    <mergeCell ref="B35:C35"/>
    <mergeCell ref="D49:G49"/>
    <mergeCell ref="H49:K49"/>
    <mergeCell ref="D48:G48"/>
    <mergeCell ref="D50:G50"/>
    <mergeCell ref="D47:G47"/>
    <mergeCell ref="L33:AA33"/>
    <mergeCell ref="A27:C27"/>
    <mergeCell ref="A40:A41"/>
    <mergeCell ref="D40:G40"/>
    <mergeCell ref="H40:K40"/>
    <mergeCell ref="L40:AA40"/>
    <mergeCell ref="B40:C40"/>
    <mergeCell ref="B41:C41"/>
    <mergeCell ref="A38:A39"/>
    <mergeCell ref="B38:C38"/>
    <mergeCell ref="B39:C39"/>
    <mergeCell ref="D38:G38"/>
    <mergeCell ref="L37:AA37"/>
    <mergeCell ref="L39:AA39"/>
    <mergeCell ref="L41:AA41"/>
    <mergeCell ref="A36:A37"/>
    <mergeCell ref="B36:C36"/>
    <mergeCell ref="B37:C37"/>
    <mergeCell ref="D36:G36"/>
    <mergeCell ref="L35:AA35"/>
    <mergeCell ref="H35:K35"/>
    <mergeCell ref="D34:G34"/>
    <mergeCell ref="H34:K34"/>
    <mergeCell ref="L34:AA34"/>
    <mergeCell ref="B1:C1"/>
    <mergeCell ref="A4:A5"/>
    <mergeCell ref="A25:C25"/>
    <mergeCell ref="A26:C26"/>
    <mergeCell ref="A28:C28"/>
    <mergeCell ref="A11:C11"/>
    <mergeCell ref="A18:C18"/>
    <mergeCell ref="B12:C12"/>
    <mergeCell ref="B7:C7"/>
    <mergeCell ref="A22:C22"/>
    <mergeCell ref="B8:C8"/>
    <mergeCell ref="A19:C19"/>
    <mergeCell ref="A20:C20"/>
    <mergeCell ref="J2:AA2"/>
    <mergeCell ref="B4:C5"/>
    <mergeCell ref="A24:C24"/>
    <mergeCell ref="A21:C21"/>
    <mergeCell ref="B9:C9"/>
    <mergeCell ref="B10:C10"/>
    <mergeCell ref="B13:C13"/>
    <mergeCell ref="B14:C14"/>
    <mergeCell ref="B15:C15"/>
    <mergeCell ref="B16:C16"/>
    <mergeCell ref="B17:C17"/>
    <mergeCell ref="A23:C23"/>
    <mergeCell ref="A6:C6"/>
    <mergeCell ref="N4:Q4"/>
    <mergeCell ref="R4:V4"/>
    <mergeCell ref="W4:AA4"/>
    <mergeCell ref="D4:F4"/>
    <mergeCell ref="G4:H4"/>
    <mergeCell ref="D44:G44"/>
    <mergeCell ref="D46:G46"/>
    <mergeCell ref="H46:K46"/>
    <mergeCell ref="B53:C53"/>
    <mergeCell ref="A52:A53"/>
    <mergeCell ref="A46:A47"/>
    <mergeCell ref="B46:C46"/>
    <mergeCell ref="B47:C47"/>
    <mergeCell ref="B48:C48"/>
    <mergeCell ref="B49:C49"/>
    <mergeCell ref="A48:A49"/>
    <mergeCell ref="B50:C50"/>
    <mergeCell ref="B51:C51"/>
    <mergeCell ref="A50:A51"/>
    <mergeCell ref="B52:C52"/>
    <mergeCell ref="D52:G52"/>
    <mergeCell ref="H52:K52"/>
    <mergeCell ref="H50:K50"/>
    <mergeCell ref="H48:K48"/>
    <mergeCell ref="A42:A43"/>
    <mergeCell ref="A44:A45"/>
    <mergeCell ref="B42:C42"/>
    <mergeCell ref="B43:C43"/>
    <mergeCell ref="B44:C44"/>
    <mergeCell ref="B45:C45"/>
    <mergeCell ref="AD32:AF32"/>
    <mergeCell ref="AH32:AK32"/>
    <mergeCell ref="AK38:AK39"/>
    <mergeCell ref="AD39:AE39"/>
    <mergeCell ref="AH39:AJ39"/>
    <mergeCell ref="L42:AA42"/>
    <mergeCell ref="H42:K42"/>
    <mergeCell ref="D42:G42"/>
    <mergeCell ref="H44:K44"/>
    <mergeCell ref="L44:AA44"/>
    <mergeCell ref="H36:K36"/>
    <mergeCell ref="L36:AA36"/>
    <mergeCell ref="AF40:AF41"/>
    <mergeCell ref="AF38:AF39"/>
    <mergeCell ref="AF36:AF37"/>
    <mergeCell ref="AF34:AF35"/>
    <mergeCell ref="AD43:AE43"/>
    <mergeCell ref="AD41:AE41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52:AF5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J6" sqref="J6"/>
    </sheetView>
  </sheetViews>
  <sheetFormatPr defaultColWidth="6.875" defaultRowHeight="15.75" customHeight="1" x14ac:dyDescent="0.2"/>
  <cols>
    <col min="1" max="2" width="6.875" style="5"/>
    <col min="3" max="3" width="6.125" style="5" customWidth="1"/>
    <col min="4" max="4" width="5.25" style="5" customWidth="1"/>
    <col min="5" max="5" width="7.375" style="5" customWidth="1"/>
    <col min="6" max="6" width="7.625" style="5" customWidth="1"/>
    <col min="7" max="8" width="5.25" style="5" customWidth="1"/>
    <col min="9" max="9" width="6.625" style="5" customWidth="1"/>
    <col min="10" max="24" width="5.25" style="5" customWidth="1"/>
    <col min="25" max="25" width="6.875" style="5" customWidth="1"/>
    <col min="26" max="26" width="7.37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'15'!D29</f>
        <v>0</v>
      </c>
      <c r="E6" s="23">
        <f>'15'!E29</f>
        <v>206</v>
      </c>
      <c r="F6" s="23">
        <f>'15'!F29</f>
        <v>276.33332999999999</v>
      </c>
      <c r="G6" s="23">
        <f>'15'!G29</f>
        <v>0</v>
      </c>
      <c r="H6" s="23">
        <f>'15'!H29</f>
        <v>0</v>
      </c>
      <c r="I6" s="23">
        <f>'15'!I29</f>
        <v>0</v>
      </c>
      <c r="J6" s="23">
        <f>'15'!J29</f>
        <v>4</v>
      </c>
      <c r="K6" s="23">
        <f>'15'!K29</f>
        <v>0</v>
      </c>
      <c r="L6" s="23">
        <f>'15'!L29</f>
        <v>0</v>
      </c>
      <c r="M6" s="23">
        <f>'15'!M29</f>
        <v>0</v>
      </c>
      <c r="N6" s="23">
        <f>'15'!N29</f>
        <v>241</v>
      </c>
      <c r="O6" s="23">
        <f>'15'!O29</f>
        <v>0</v>
      </c>
      <c r="P6" s="23">
        <f>'15'!P29</f>
        <v>0</v>
      </c>
      <c r="Q6" s="23">
        <f>'15'!Q29</f>
        <v>70</v>
      </c>
      <c r="R6" s="23">
        <f>'15'!R29</f>
        <v>0</v>
      </c>
      <c r="S6" s="23">
        <f>'15'!S29</f>
        <v>131.83333329999999</v>
      </c>
      <c r="T6" s="23">
        <f>'15'!T29</f>
        <v>0</v>
      </c>
      <c r="U6" s="23">
        <f>'15'!U29</f>
        <v>135</v>
      </c>
      <c r="V6" s="23">
        <f>'15'!V29</f>
        <v>0</v>
      </c>
      <c r="W6" s="23">
        <f>'15'!W29</f>
        <v>0</v>
      </c>
      <c r="X6" s="23">
        <f>'15'!X29</f>
        <v>390.83329963333335</v>
      </c>
      <c r="Y6" s="23">
        <f>'15'!Y29</f>
        <v>265</v>
      </c>
      <c r="Z6" s="23">
        <f>'15'!Z29</f>
        <v>69</v>
      </c>
      <c r="AA6" s="347">
        <f>'15'!AA29</f>
        <v>0</v>
      </c>
      <c r="AB6" s="420">
        <f ca="1">SUMPRODUCT(D6:AA6,D3:AA3)</f>
        <v>305045.66158119997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6"/>
      <c r="E12" s="96"/>
      <c r="F12" s="96"/>
      <c r="G12" s="96"/>
      <c r="H12" s="96"/>
      <c r="I12" s="378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378"/>
      <c r="U12" s="96"/>
      <c r="V12" s="96"/>
      <c r="W12" s="96"/>
      <c r="X12" s="96"/>
      <c r="Y12" s="378"/>
      <c r="Z12" s="96"/>
      <c r="AA12" s="387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105"/>
      <c r="E25" s="103"/>
      <c r="F25" s="103"/>
      <c r="G25" s="104"/>
      <c r="H25" s="104"/>
      <c r="I25" s="293"/>
      <c r="J25" s="294"/>
      <c r="K25" s="294"/>
      <c r="L25" s="294"/>
      <c r="M25" s="295"/>
      <c r="N25" s="190"/>
      <c r="O25" s="103"/>
      <c r="P25" s="103"/>
      <c r="Q25" s="331"/>
      <c r="R25" s="105"/>
      <c r="S25" s="103"/>
      <c r="T25" s="104"/>
      <c r="U25" s="105"/>
      <c r="V25" s="335"/>
      <c r="W25" s="105"/>
      <c r="X25" s="103"/>
      <c r="Y25" s="103"/>
      <c r="Z25" s="103"/>
      <c r="AA25" s="331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206</v>
      </c>
      <c r="F29" s="3">
        <f t="shared" si="9"/>
        <v>276.33332999999999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4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241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4">
        <f t="shared" si="9"/>
        <v>0</v>
      </c>
      <c r="U29" s="2">
        <f t="shared" si="9"/>
        <v>135</v>
      </c>
      <c r="V29" s="11">
        <f t="shared" si="9"/>
        <v>0</v>
      </c>
      <c r="W29" s="2">
        <f t="shared" si="9"/>
        <v>0</v>
      </c>
      <c r="X29" s="2">
        <f t="shared" si="9"/>
        <v>390.83329963333335</v>
      </c>
      <c r="Y29" s="33">
        <f t="shared" si="9"/>
        <v>265</v>
      </c>
      <c r="Z29" s="3">
        <f t="shared" si="9"/>
        <v>69</v>
      </c>
      <c r="AA29" s="14">
        <f t="shared" si="9"/>
        <v>0</v>
      </c>
      <c r="AB29" s="11">
        <f ca="1">SUMPRODUCT(D29:AA29,D3:AA3)</f>
        <v>305045.66158119997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'15'!AK34:AK35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'15'!AK36:AK37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'15'!AK38:AK39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'15'!AK40:AK41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'15'!AK42:AK43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'15'!AK44:AK45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'15'!AK48:AK49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'15'!AK50:AK51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'15'!AK52:AK53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9" style="5" customWidth="1"/>
    <col min="4" max="4" width="5.25" style="5" customWidth="1"/>
    <col min="5" max="5" width="6.75" style="5" bestFit="1" customWidth="1"/>
    <col min="6" max="6" width="7.625" style="5" customWidth="1"/>
    <col min="7" max="8" width="5.25" style="5" customWidth="1"/>
    <col min="9" max="9" width="6.625" style="5" customWidth="1"/>
    <col min="10" max="13" width="5.25" style="5" customWidth="1"/>
    <col min="14" max="14" width="6.75" style="5" bestFit="1" customWidth="1"/>
    <col min="15" max="18" width="5.25" style="5" customWidth="1"/>
    <col min="19" max="19" width="6.75" style="5" bestFit="1" customWidth="1"/>
    <col min="20" max="20" width="5.25" style="5" customWidth="1"/>
    <col min="21" max="21" width="6.75" style="5" bestFit="1" customWidth="1"/>
    <col min="22" max="23" width="5.25" style="5" customWidth="1"/>
    <col min="24" max="24" width="6.75" style="5" bestFit="1" customWidth="1"/>
    <col min="25" max="25" width="6.875" style="5" customWidth="1"/>
    <col min="26" max="26" width="7.75" style="5" customWidth="1"/>
    <col min="27" max="27" width="7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'16'!D29</f>
        <v>0</v>
      </c>
      <c r="E6" s="433">
        <f>'16'!E29</f>
        <v>206</v>
      </c>
      <c r="F6" s="433">
        <f>'16'!F29</f>
        <v>276.33332999999999</v>
      </c>
      <c r="G6" s="433">
        <f>'16'!G29</f>
        <v>0</v>
      </c>
      <c r="H6" s="433">
        <f>'16'!H29</f>
        <v>0</v>
      </c>
      <c r="I6" s="433">
        <f>'16'!I29</f>
        <v>0</v>
      </c>
      <c r="J6" s="433">
        <f>'16'!J29</f>
        <v>4</v>
      </c>
      <c r="K6" s="433">
        <f>'16'!K29</f>
        <v>0</v>
      </c>
      <c r="L6" s="433">
        <f>'16'!L29</f>
        <v>0</v>
      </c>
      <c r="M6" s="433">
        <f>'16'!M29</f>
        <v>0</v>
      </c>
      <c r="N6" s="433">
        <f>'16'!N29</f>
        <v>241</v>
      </c>
      <c r="O6" s="433">
        <f>'16'!O29</f>
        <v>0</v>
      </c>
      <c r="P6" s="433">
        <f>'16'!P29</f>
        <v>0</v>
      </c>
      <c r="Q6" s="433">
        <f>'16'!Q29</f>
        <v>70</v>
      </c>
      <c r="R6" s="433">
        <f>'16'!R29</f>
        <v>0</v>
      </c>
      <c r="S6" s="433">
        <f>'16'!S29</f>
        <v>131.83333329999999</v>
      </c>
      <c r="T6" s="433">
        <f>'16'!T29</f>
        <v>0</v>
      </c>
      <c r="U6" s="433">
        <f>'16'!U29</f>
        <v>135</v>
      </c>
      <c r="V6" s="433">
        <f>'16'!V29</f>
        <v>0</v>
      </c>
      <c r="W6" s="433">
        <f>'16'!W29</f>
        <v>0</v>
      </c>
      <c r="X6" s="433">
        <f>'16'!X29</f>
        <v>390.83329963333335</v>
      </c>
      <c r="Y6" s="433">
        <f>'16'!Y29</f>
        <v>265</v>
      </c>
      <c r="Z6" s="433">
        <f>'16'!Z29</f>
        <v>69</v>
      </c>
      <c r="AA6" s="434">
        <f>'16'!AA29</f>
        <v>0</v>
      </c>
      <c r="AB6" s="435">
        <f ca="1">SUMPRODUCT(D6:AA6,D3:AA3)</f>
        <v>305045.66158119997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3</v>
      </c>
      <c r="F7" s="94">
        <v>3</v>
      </c>
      <c r="G7" s="94"/>
      <c r="H7" s="94"/>
      <c r="I7" s="94"/>
      <c r="J7" s="94"/>
      <c r="K7" s="94"/>
      <c r="L7" s="94"/>
      <c r="M7" s="94"/>
      <c r="N7" s="94">
        <v>-10</v>
      </c>
      <c r="O7" s="94"/>
      <c r="P7" s="94"/>
      <c r="Q7" s="94"/>
      <c r="R7" s="94"/>
      <c r="S7" s="94"/>
      <c r="T7" s="94"/>
      <c r="U7" s="94">
        <v>5</v>
      </c>
      <c r="V7" s="94"/>
      <c r="W7" s="94"/>
      <c r="X7" s="94"/>
      <c r="Y7" s="94"/>
      <c r="Z7" s="94">
        <v>1</v>
      </c>
      <c r="AA7" s="392"/>
      <c r="AB7" s="86">
        <f ca="1">SUMPRODUCT(D7:AA7,D3:AA3)</f>
        <v>462.75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1</v>
      </c>
      <c r="AJ10" s="345"/>
      <c r="AK10" s="345">
        <f>AI10+AJ10</f>
        <v>1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3</v>
      </c>
      <c r="F11" s="173">
        <f t="shared" si="0"/>
        <v>3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-10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5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1</v>
      </c>
      <c r="AA11" s="395">
        <f t="shared" si="0"/>
        <v>0</v>
      </c>
      <c r="AB11" s="422">
        <f ca="1">SUMPRODUCT(D11:AA11,D3:AA3)</f>
        <v>462.75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>
        <v>10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1900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10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1900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3</v>
      </c>
      <c r="F20" s="237">
        <f t="shared" si="4"/>
        <v>13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-10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5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1</v>
      </c>
      <c r="AA20" s="384">
        <f t="shared" si="6"/>
        <v>0</v>
      </c>
      <c r="AB20" s="7">
        <f ca="1">SUMPRODUCT(D20:AA20,D3:AA3)</f>
        <v>2362.75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93">
        <f t="shared" ref="D29:AA29" si="9">D6-D20+D21+D22-D23-D24+D25-D26</f>
        <v>0</v>
      </c>
      <c r="E29" s="469">
        <f t="shared" si="9"/>
        <v>203</v>
      </c>
      <c r="F29" s="469">
        <f t="shared" si="9"/>
        <v>263.33332999999999</v>
      </c>
      <c r="G29" s="469">
        <f t="shared" si="9"/>
        <v>0</v>
      </c>
      <c r="H29" s="494">
        <f t="shared" si="9"/>
        <v>0</v>
      </c>
      <c r="I29" s="495">
        <f t="shared" ref="I29" si="10">I6-I20+I21+I22-I23-I24+I25-I26</f>
        <v>0</v>
      </c>
      <c r="J29" s="496">
        <f t="shared" si="9"/>
        <v>4</v>
      </c>
      <c r="K29" s="496">
        <f t="shared" si="9"/>
        <v>0</v>
      </c>
      <c r="L29" s="496">
        <f t="shared" si="9"/>
        <v>0</v>
      </c>
      <c r="M29" s="497">
        <f t="shared" si="9"/>
        <v>0</v>
      </c>
      <c r="N29" s="498">
        <f t="shared" si="9"/>
        <v>251</v>
      </c>
      <c r="O29" s="469">
        <f t="shared" si="9"/>
        <v>0</v>
      </c>
      <c r="P29" s="469">
        <f t="shared" si="9"/>
        <v>0</v>
      </c>
      <c r="Q29" s="499">
        <f t="shared" si="9"/>
        <v>70</v>
      </c>
      <c r="R29" s="493">
        <f t="shared" si="9"/>
        <v>0</v>
      </c>
      <c r="S29" s="469">
        <f t="shared" si="9"/>
        <v>131.83333329999999</v>
      </c>
      <c r="T29" s="469">
        <f t="shared" si="9"/>
        <v>0</v>
      </c>
      <c r="U29" s="469">
        <f t="shared" si="9"/>
        <v>130</v>
      </c>
      <c r="V29" s="494">
        <f t="shared" si="9"/>
        <v>0</v>
      </c>
      <c r="W29" s="493">
        <f t="shared" si="9"/>
        <v>0</v>
      </c>
      <c r="X29" s="469">
        <f t="shared" si="9"/>
        <v>390.83329963333335</v>
      </c>
      <c r="Y29" s="469">
        <f t="shared" si="9"/>
        <v>265</v>
      </c>
      <c r="Z29" s="469">
        <f t="shared" si="9"/>
        <v>68</v>
      </c>
      <c r="AA29" s="499">
        <f t="shared" si="9"/>
        <v>0</v>
      </c>
      <c r="AB29" s="436">
        <f ca="1">SUMPRODUCT(D29:AA29,D3:AA3)</f>
        <v>302682.91158119997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'16'!AK34:AK35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870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-407.25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462.75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'16'!AK36:AK37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'16'!AK38:AK39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'16'!AK40:AK41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'16'!AK42:AK43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1900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1900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'16'!AK44:AK45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'16'!AK48:AK49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'16'!AK50:AK51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'16'!AK52:AK53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4.25" style="5" customWidth="1"/>
    <col min="4" max="5" width="5.25" style="5" customWidth="1"/>
    <col min="6" max="6" width="6.375" style="5" customWidth="1"/>
    <col min="7" max="8" width="5.25" style="5" customWidth="1"/>
    <col min="9" max="9" width="6.625" style="5" customWidth="1"/>
    <col min="10" max="24" width="5.25" style="5" customWidth="1"/>
    <col min="25" max="25" width="8.125" style="5" customWidth="1"/>
    <col min="26" max="26" width="8.37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'17'!D29</f>
        <v>0</v>
      </c>
      <c r="E6" s="23">
        <f>'17'!E29</f>
        <v>203</v>
      </c>
      <c r="F6" s="23">
        <f>'17'!F29</f>
        <v>263.33332999999999</v>
      </c>
      <c r="G6" s="23">
        <f>'17'!G29</f>
        <v>0</v>
      </c>
      <c r="H6" s="23">
        <f>'17'!H29</f>
        <v>0</v>
      </c>
      <c r="I6" s="23">
        <f>'17'!I29</f>
        <v>0</v>
      </c>
      <c r="J6" s="23">
        <f>'17'!J29</f>
        <v>4</v>
      </c>
      <c r="K6" s="23">
        <f>'17'!K29</f>
        <v>0</v>
      </c>
      <c r="L6" s="23">
        <f>'17'!L29</f>
        <v>0</v>
      </c>
      <c r="M6" s="23">
        <f>'17'!M29</f>
        <v>0</v>
      </c>
      <c r="N6" s="23">
        <f>'17'!N29</f>
        <v>251</v>
      </c>
      <c r="O6" s="23">
        <f>'17'!O29</f>
        <v>0</v>
      </c>
      <c r="P6" s="23">
        <f>'17'!P29</f>
        <v>0</v>
      </c>
      <c r="Q6" s="23">
        <f>'17'!Q29</f>
        <v>70</v>
      </c>
      <c r="R6" s="23">
        <f>'17'!R29</f>
        <v>0</v>
      </c>
      <c r="S6" s="23">
        <f>'17'!S29</f>
        <v>131.83333329999999</v>
      </c>
      <c r="T6" s="23">
        <f>'17'!T29</f>
        <v>0</v>
      </c>
      <c r="U6" s="23">
        <f>'17'!U29</f>
        <v>130</v>
      </c>
      <c r="V6" s="23">
        <f>'17'!V29</f>
        <v>0</v>
      </c>
      <c r="W6" s="23">
        <f>'17'!W29</f>
        <v>0</v>
      </c>
      <c r="X6" s="23">
        <f>'17'!X29</f>
        <v>390.83329963333335</v>
      </c>
      <c r="Y6" s="23">
        <f>'17'!Y29</f>
        <v>265</v>
      </c>
      <c r="Z6" s="23">
        <f>'17'!Z29</f>
        <v>68</v>
      </c>
      <c r="AA6" s="347">
        <f>'17'!AA29</f>
        <v>0</v>
      </c>
      <c r="AB6" s="420">
        <f ca="1">SUMPRODUCT(D6:AA6,D3:AA3)</f>
        <v>302682.91158119997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-12</v>
      </c>
      <c r="F7" s="94">
        <v>-18</v>
      </c>
      <c r="G7" s="94"/>
      <c r="H7" s="94"/>
      <c r="I7" s="94"/>
      <c r="J7" s="94"/>
      <c r="K7" s="94"/>
      <c r="L7" s="94"/>
      <c r="M7" s="94"/>
      <c r="N7" s="94">
        <v>1</v>
      </c>
      <c r="O7" s="94"/>
      <c r="P7" s="94"/>
      <c r="Q7" s="94"/>
      <c r="R7" s="94"/>
      <c r="S7" s="94"/>
      <c r="T7" s="94"/>
      <c r="U7" s="94">
        <v>2</v>
      </c>
      <c r="V7" s="94"/>
      <c r="W7" s="94"/>
      <c r="X7" s="94">
        <v>1</v>
      </c>
      <c r="Y7" s="94"/>
      <c r="Z7" s="94"/>
      <c r="AA7" s="392"/>
      <c r="AB7" s="86">
        <f ca="1">SUMPRODUCT(D7:AA7,D3:AA3)</f>
        <v>-3858.25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77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1</v>
      </c>
      <c r="AJ10" s="345"/>
      <c r="AK10" s="345">
        <f>AI10+AJ10</f>
        <v>1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-12</v>
      </c>
      <c r="F11" s="173">
        <f t="shared" si="0"/>
        <v>-18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1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2</v>
      </c>
      <c r="V11" s="173">
        <f t="shared" si="0"/>
        <v>0</v>
      </c>
      <c r="W11" s="173">
        <f t="shared" si="0"/>
        <v>0</v>
      </c>
      <c r="X11" s="173">
        <f t="shared" si="0"/>
        <v>1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-3858.25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-12</v>
      </c>
      <c r="F20" s="237">
        <f t="shared" si="4"/>
        <v>-18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1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2</v>
      </c>
      <c r="V20" s="41">
        <f t="shared" si="6"/>
        <v>0</v>
      </c>
      <c r="W20" s="247">
        <f t="shared" si="6"/>
        <v>0</v>
      </c>
      <c r="X20" s="238">
        <f t="shared" si="6"/>
        <v>1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-3858.25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SUMPRODUCT(D25:AA25,$D$3:$AA$3)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215</v>
      </c>
      <c r="F29" s="3">
        <f t="shared" si="9"/>
        <v>281.33332999999999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4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250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0</v>
      </c>
      <c r="W29" s="2">
        <f t="shared" si="9"/>
        <v>0</v>
      </c>
      <c r="X29" s="3">
        <f t="shared" si="9"/>
        <v>389.83329963333335</v>
      </c>
      <c r="Y29" s="34">
        <f t="shared" si="9"/>
        <v>265</v>
      </c>
      <c r="Z29" s="3">
        <f t="shared" si="9"/>
        <v>68</v>
      </c>
      <c r="AA29" s="14">
        <f t="shared" si="9"/>
        <v>0</v>
      </c>
      <c r="AB29" s="500">
        <f ca="1">SUMPRODUCT(D29:AA29,D3:AA3)</f>
        <v>306541.16158119997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'17'!AK34:AK35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-4620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761.75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-3858.25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'17'!AK36:AK37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'17'!AK38:AK39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'17'!AK40:AK41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'17'!AK42:AK43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'17'!AK44:AK45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'17'!AK48:AK49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'17'!AK50:AK51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'17'!AK52:AK53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L45:AA45"/>
    <mergeCell ref="L47:AA47"/>
    <mergeCell ref="L51:AA51"/>
    <mergeCell ref="L53:AA53"/>
    <mergeCell ref="H37:K37"/>
    <mergeCell ref="H39:K39"/>
    <mergeCell ref="H41:K41"/>
    <mergeCell ref="H43:K43"/>
    <mergeCell ref="H45:K45"/>
    <mergeCell ref="H47:K47"/>
    <mergeCell ref="L38:AA38"/>
    <mergeCell ref="D53:G53"/>
    <mergeCell ref="H51:K51"/>
    <mergeCell ref="D37:G37"/>
    <mergeCell ref="D39:G39"/>
    <mergeCell ref="D41:G41"/>
    <mergeCell ref="D43:G43"/>
    <mergeCell ref="D45:G45"/>
    <mergeCell ref="D47:G47"/>
    <mergeCell ref="D51:G51"/>
    <mergeCell ref="H49:K49"/>
    <mergeCell ref="H40:K40"/>
    <mergeCell ref="H48:K48"/>
    <mergeCell ref="H46:K46"/>
    <mergeCell ref="H44:K44"/>
    <mergeCell ref="D38:G38"/>
    <mergeCell ref="H38:K38"/>
    <mergeCell ref="D40:G40"/>
    <mergeCell ref="H53:K53"/>
    <mergeCell ref="A59:C59"/>
    <mergeCell ref="A24:C24"/>
    <mergeCell ref="A25:C25"/>
    <mergeCell ref="A26:C26"/>
    <mergeCell ref="A27:C27"/>
    <mergeCell ref="A29:C29"/>
    <mergeCell ref="A28:C28"/>
    <mergeCell ref="A33:C33"/>
    <mergeCell ref="A23:C23"/>
    <mergeCell ref="A38:A39"/>
    <mergeCell ref="B38:C38"/>
    <mergeCell ref="B39:C39"/>
    <mergeCell ref="A40:A41"/>
    <mergeCell ref="A42:A43"/>
    <mergeCell ref="B53:C53"/>
    <mergeCell ref="A52:A53"/>
    <mergeCell ref="A46:A47"/>
    <mergeCell ref="A48:A49"/>
    <mergeCell ref="A44:A45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B9:C9"/>
    <mergeCell ref="B10:C10"/>
    <mergeCell ref="B13:C13"/>
    <mergeCell ref="B14:C14"/>
    <mergeCell ref="B15:C15"/>
    <mergeCell ref="B4:C5"/>
    <mergeCell ref="J2:AA2"/>
    <mergeCell ref="A22:C22"/>
    <mergeCell ref="A20:C20"/>
    <mergeCell ref="H52:K52"/>
    <mergeCell ref="H50:K50"/>
    <mergeCell ref="L34:AA34"/>
    <mergeCell ref="B34:C34"/>
    <mergeCell ref="B35:C35"/>
    <mergeCell ref="A36:A37"/>
    <mergeCell ref="B36:C36"/>
    <mergeCell ref="B37:C37"/>
    <mergeCell ref="D36:G36"/>
    <mergeCell ref="H36:K36"/>
    <mergeCell ref="L36:AA36"/>
    <mergeCell ref="A34:A35"/>
    <mergeCell ref="D34:G34"/>
    <mergeCell ref="A21:C21"/>
    <mergeCell ref="D33:G33"/>
    <mergeCell ref="H33:K33"/>
    <mergeCell ref="L33:AA33"/>
    <mergeCell ref="L37:AA37"/>
    <mergeCell ref="L39:AA39"/>
    <mergeCell ref="L41:AA41"/>
    <mergeCell ref="L43:AA43"/>
    <mergeCell ref="H35:K35"/>
    <mergeCell ref="D35:G35"/>
    <mergeCell ref="B41:C41"/>
    <mergeCell ref="D44:G44"/>
    <mergeCell ref="D46:G46"/>
    <mergeCell ref="D48:G48"/>
    <mergeCell ref="D50:G50"/>
    <mergeCell ref="D52:G52"/>
    <mergeCell ref="D49:G49"/>
    <mergeCell ref="B46:C46"/>
    <mergeCell ref="B47:C47"/>
    <mergeCell ref="B48:C48"/>
    <mergeCell ref="B49:C49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L52:AA52"/>
    <mergeCell ref="L50:AA50"/>
    <mergeCell ref="L48:AA48"/>
    <mergeCell ref="L46:AA46"/>
    <mergeCell ref="L44:AA44"/>
    <mergeCell ref="L40:AA40"/>
    <mergeCell ref="B40:C40"/>
    <mergeCell ref="H34:K34"/>
    <mergeCell ref="L49:AA49"/>
    <mergeCell ref="L35:AA35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35:AE35"/>
    <mergeCell ref="AH37:AJ37"/>
    <mergeCell ref="AH35:AJ35"/>
    <mergeCell ref="AF42:AF43"/>
    <mergeCell ref="AF40:AF41"/>
    <mergeCell ref="AF38:AF39"/>
    <mergeCell ref="AF36:AF37"/>
    <mergeCell ref="AF34:AF35"/>
    <mergeCell ref="AD43:AE43"/>
    <mergeCell ref="AD41:AE41"/>
    <mergeCell ref="D4:F4"/>
    <mergeCell ref="G4:H4"/>
    <mergeCell ref="N4:Q4"/>
    <mergeCell ref="R4:V4"/>
    <mergeCell ref="W4:AA4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0"/>
    <pageSetUpPr fitToPage="1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4.875" style="5" customWidth="1"/>
    <col min="4" max="8" width="5.25" style="5" customWidth="1"/>
    <col min="9" max="9" width="6.625" style="5" customWidth="1"/>
    <col min="10" max="11" width="5.25" style="5" customWidth="1"/>
    <col min="12" max="12" width="5.375" style="5" customWidth="1"/>
    <col min="13" max="27" width="5.25" style="5" customWidth="1"/>
    <col min="28" max="28" width="17.375" style="5" customWidth="1"/>
    <col min="29" max="32" width="6.875" style="5" hidden="1" customWidth="1"/>
    <col min="33" max="34" width="6.875" style="5"/>
    <col min="35" max="35" width="12.125" style="5" bestFit="1" customWidth="1"/>
    <col min="36" max="36" width="8.875" style="5" bestFit="1" customWidth="1"/>
    <col min="37" max="37" width="5.625" style="5" bestFit="1" customWidth="1"/>
    <col min="38" max="38" width="7.5" style="5" bestFit="1" customWidth="1"/>
    <col min="39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776" t="s">
        <v>18</v>
      </c>
      <c r="B4" s="769" t="s">
        <v>0</v>
      </c>
      <c r="C4" s="769"/>
      <c r="D4" s="769" t="s">
        <v>42</v>
      </c>
      <c r="E4" s="769"/>
      <c r="F4" s="769"/>
      <c r="G4" s="769"/>
      <c r="H4" s="769"/>
      <c r="I4" s="769" t="s">
        <v>61</v>
      </c>
      <c r="J4" s="769"/>
      <c r="K4" s="769"/>
      <c r="L4" s="769"/>
      <c r="M4" s="769"/>
      <c r="N4" s="769" t="s">
        <v>44</v>
      </c>
      <c r="O4" s="769"/>
      <c r="P4" s="769"/>
      <c r="Q4" s="769"/>
      <c r="R4" s="769" t="s">
        <v>45</v>
      </c>
      <c r="S4" s="769"/>
      <c r="T4" s="769"/>
      <c r="U4" s="769"/>
      <c r="V4" s="769"/>
      <c r="W4" s="769" t="s">
        <v>46</v>
      </c>
      <c r="X4" s="769"/>
      <c r="Y4" s="769"/>
      <c r="Z4" s="769"/>
      <c r="AA4" s="769"/>
      <c r="AB4" s="488"/>
      <c r="AC4" s="151"/>
      <c r="AD4" s="609" t="s">
        <v>14</v>
      </c>
    </row>
    <row r="5" spans="1:38" ht="27" customHeight="1" thickBot="1" x14ac:dyDescent="0.25">
      <c r="A5" s="777"/>
      <c r="B5" s="771"/>
      <c r="C5" s="771"/>
      <c r="D5" s="265" t="s">
        <v>60</v>
      </c>
      <c r="E5" s="503" t="s">
        <v>15</v>
      </c>
      <c r="F5" s="503" t="s">
        <v>16</v>
      </c>
      <c r="G5" s="265" t="s">
        <v>60</v>
      </c>
      <c r="H5" s="265" t="s">
        <v>60</v>
      </c>
      <c r="I5" s="505" t="s">
        <v>58</v>
      </c>
      <c r="J5" s="505" t="s">
        <v>47</v>
      </c>
      <c r="K5" s="505" t="s">
        <v>48</v>
      </c>
      <c r="L5" s="505" t="s">
        <v>59</v>
      </c>
      <c r="M5" s="265" t="s">
        <v>60</v>
      </c>
      <c r="N5" s="512" t="s">
        <v>49</v>
      </c>
      <c r="O5" s="508" t="s">
        <v>64</v>
      </c>
      <c r="P5" s="508" t="s">
        <v>65</v>
      </c>
      <c r="Q5" s="508" t="s">
        <v>66</v>
      </c>
      <c r="R5" s="265" t="s">
        <v>60</v>
      </c>
      <c r="S5" s="512" t="s">
        <v>51</v>
      </c>
      <c r="T5" s="512" t="s">
        <v>52</v>
      </c>
      <c r="U5" s="512" t="s">
        <v>50</v>
      </c>
      <c r="V5" s="503" t="s">
        <v>67</v>
      </c>
      <c r="W5" s="503" t="s">
        <v>68</v>
      </c>
      <c r="X5" s="512" t="s">
        <v>51</v>
      </c>
      <c r="Y5" s="512" t="s">
        <v>52</v>
      </c>
      <c r="Z5" s="512" t="s">
        <v>50</v>
      </c>
      <c r="AA5" s="265"/>
      <c r="AB5" s="489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82" t="s">
        <v>1</v>
      </c>
      <c r="B6" s="783"/>
      <c r="C6" s="783"/>
      <c r="D6" s="349">
        <f>'18'!D29</f>
        <v>0</v>
      </c>
      <c r="E6" s="349">
        <f>'18'!E29</f>
        <v>215</v>
      </c>
      <c r="F6" s="349">
        <f>'18'!F29</f>
        <v>281.33332999999999</v>
      </c>
      <c r="G6" s="349">
        <f>'18'!G29</f>
        <v>0</v>
      </c>
      <c r="H6" s="349">
        <f>'18'!H29</f>
        <v>0</v>
      </c>
      <c r="I6" s="349">
        <f>'18'!I29</f>
        <v>0</v>
      </c>
      <c r="J6" s="349">
        <f>'18'!J29</f>
        <v>4</v>
      </c>
      <c r="K6" s="349">
        <f>'18'!K29</f>
        <v>0</v>
      </c>
      <c r="L6" s="349">
        <f>'18'!L29</f>
        <v>0</v>
      </c>
      <c r="M6" s="349">
        <f>'18'!M29</f>
        <v>0</v>
      </c>
      <c r="N6" s="349">
        <f>'18'!N29</f>
        <v>250</v>
      </c>
      <c r="O6" s="349">
        <f>'18'!O29</f>
        <v>0</v>
      </c>
      <c r="P6" s="349">
        <f>'18'!P29</f>
        <v>0</v>
      </c>
      <c r="Q6" s="349">
        <f>'18'!Q29</f>
        <v>70</v>
      </c>
      <c r="R6" s="349">
        <f>'18'!R29</f>
        <v>0</v>
      </c>
      <c r="S6" s="349">
        <f>'18'!S29</f>
        <v>131.83333329999999</v>
      </c>
      <c r="T6" s="349">
        <f>'18'!T29</f>
        <v>0</v>
      </c>
      <c r="U6" s="349">
        <f>'18'!U29</f>
        <v>128</v>
      </c>
      <c r="V6" s="349">
        <f>'18'!V29</f>
        <v>0</v>
      </c>
      <c r="W6" s="349">
        <f>'18'!W29</f>
        <v>0</v>
      </c>
      <c r="X6" s="349">
        <f>'18'!X29</f>
        <v>389.83329963333335</v>
      </c>
      <c r="Y6" s="349">
        <f>'18'!Y29</f>
        <v>265</v>
      </c>
      <c r="Z6" s="349">
        <f>'18'!Z29</f>
        <v>68</v>
      </c>
      <c r="AA6" s="349">
        <f>'18'!AA29</f>
        <v>0</v>
      </c>
      <c r="AB6" s="490">
        <f ca="1">SUMPRODUCT(D6:AA6,D3:AA3)</f>
        <v>306541.16158119997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x14ac:dyDescent="0.2">
      <c r="A7" s="377" t="s">
        <v>19</v>
      </c>
      <c r="B7" s="770" t="s">
        <v>62</v>
      </c>
      <c r="C7" s="771"/>
      <c r="D7" s="491"/>
      <c r="E7" s="491">
        <v>3</v>
      </c>
      <c r="F7" s="491">
        <v>3</v>
      </c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2">
        <f ca="1">SUMPRODUCT(D7:AA7,D3:AA3)</f>
        <v>870</v>
      </c>
      <c r="AI7" s="345"/>
      <c r="AJ7" s="345"/>
      <c r="AK7" s="345"/>
      <c r="AL7" s="345"/>
    </row>
    <row r="8" spans="1:38" ht="20.25" customHeight="1" x14ac:dyDescent="0.2">
      <c r="A8" s="377" t="s">
        <v>19</v>
      </c>
      <c r="B8" s="770"/>
      <c r="C8" s="771"/>
      <c r="D8" s="491"/>
      <c r="E8" s="491"/>
      <c r="F8" s="491"/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  <c r="AA8" s="491"/>
      <c r="AB8" s="492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x14ac:dyDescent="0.2">
      <c r="A9" s="377" t="s">
        <v>19</v>
      </c>
      <c r="B9" s="770"/>
      <c r="C9" s="77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  <c r="AA9" s="491"/>
      <c r="AB9" s="492">
        <f ca="1">SUMPRODUCT(D9:AA9,D3:AA3)</f>
        <v>0</v>
      </c>
      <c r="AI9" s="345"/>
      <c r="AJ9" s="345"/>
      <c r="AK9" s="345"/>
      <c r="AL9" s="345"/>
    </row>
    <row r="10" spans="1:38" ht="20.25" customHeight="1" x14ac:dyDescent="0.2">
      <c r="A10" s="377" t="s">
        <v>19</v>
      </c>
      <c r="B10" s="770"/>
      <c r="C10" s="771"/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2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x14ac:dyDescent="0.2">
      <c r="A11" s="778" t="s">
        <v>20</v>
      </c>
      <c r="B11" s="779"/>
      <c r="C11" s="779"/>
      <c r="D11" s="267">
        <f t="shared" ref="D11:AA11" si="0">SUM(D7:D10)</f>
        <v>0</v>
      </c>
      <c r="E11" s="267">
        <f t="shared" si="0"/>
        <v>3</v>
      </c>
      <c r="F11" s="267">
        <f t="shared" si="0"/>
        <v>3</v>
      </c>
      <c r="G11" s="267">
        <f t="shared" si="0"/>
        <v>0</v>
      </c>
      <c r="H11" s="267">
        <f t="shared" si="0"/>
        <v>0</v>
      </c>
      <c r="I11" s="267">
        <f t="shared" si="0"/>
        <v>0</v>
      </c>
      <c r="J11" s="267">
        <f t="shared" si="0"/>
        <v>0</v>
      </c>
      <c r="K11" s="267">
        <f t="shared" si="0"/>
        <v>0</v>
      </c>
      <c r="L11" s="267">
        <f t="shared" si="0"/>
        <v>0</v>
      </c>
      <c r="M11" s="267">
        <f t="shared" si="0"/>
        <v>0</v>
      </c>
      <c r="N11" s="267">
        <f t="shared" si="0"/>
        <v>0</v>
      </c>
      <c r="O11" s="267">
        <f t="shared" si="0"/>
        <v>0</v>
      </c>
      <c r="P11" s="267">
        <f t="shared" si="0"/>
        <v>0</v>
      </c>
      <c r="Q11" s="267">
        <f t="shared" si="0"/>
        <v>0</v>
      </c>
      <c r="R11" s="267">
        <f t="shared" si="0"/>
        <v>0</v>
      </c>
      <c r="S11" s="267">
        <f t="shared" si="0"/>
        <v>0</v>
      </c>
      <c r="T11" s="267">
        <f t="shared" si="0"/>
        <v>0</v>
      </c>
      <c r="U11" s="267">
        <f t="shared" si="0"/>
        <v>0</v>
      </c>
      <c r="V11" s="267">
        <f t="shared" si="0"/>
        <v>0</v>
      </c>
      <c r="W11" s="267">
        <f t="shared" si="0"/>
        <v>0</v>
      </c>
      <c r="X11" s="267">
        <f t="shared" si="0"/>
        <v>0</v>
      </c>
      <c r="Y11" s="267">
        <f t="shared" si="0"/>
        <v>0</v>
      </c>
      <c r="Z11" s="267">
        <f t="shared" si="0"/>
        <v>0</v>
      </c>
      <c r="AA11" s="267">
        <f t="shared" si="0"/>
        <v>0</v>
      </c>
      <c r="AB11" s="268">
        <f ca="1">SUMPRODUCT(D11:AA11,D3:AA3)</f>
        <v>870</v>
      </c>
    </row>
    <row r="12" spans="1:38" ht="20.25" customHeight="1" x14ac:dyDescent="0.2">
      <c r="A12" s="377" t="s">
        <v>21</v>
      </c>
      <c r="B12" s="770" t="s">
        <v>63</v>
      </c>
      <c r="C12" s="771"/>
      <c r="D12" s="491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2">
        <f ca="1">SUMPRODUCT(D12:AA12,D3:AA3)</f>
        <v>0</v>
      </c>
    </row>
    <row r="13" spans="1:38" ht="20.25" customHeight="1" x14ac:dyDescent="0.2">
      <c r="A13" s="377" t="s">
        <v>21</v>
      </c>
      <c r="B13" s="770"/>
      <c r="C13" s="77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2">
        <f ca="1">SUMPRODUCT(D13:AA13,D3:AA3)</f>
        <v>0</v>
      </c>
    </row>
    <row r="14" spans="1:38" ht="20.25" customHeight="1" x14ac:dyDescent="0.2">
      <c r="A14" s="377" t="s">
        <v>21</v>
      </c>
      <c r="B14" s="770">
        <f>الاجمالى!B14</f>
        <v>0</v>
      </c>
      <c r="C14" s="77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2">
        <f ca="1">SUMPRODUCT(D14:AA14,D3:AA3)</f>
        <v>0</v>
      </c>
    </row>
    <row r="15" spans="1:38" ht="20.25" customHeight="1" x14ac:dyDescent="0.2">
      <c r="A15" s="377" t="s">
        <v>21</v>
      </c>
      <c r="B15" s="770">
        <f>الاجمالى!B15</f>
        <v>0</v>
      </c>
      <c r="C15" s="77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91"/>
      <c r="AB15" s="492">
        <f ca="1">SUMPRODUCT(D15:AA15,D3:AA3)</f>
        <v>0</v>
      </c>
    </row>
    <row r="16" spans="1:38" ht="20.25" customHeight="1" x14ac:dyDescent="0.2">
      <c r="A16" s="377" t="s">
        <v>21</v>
      </c>
      <c r="B16" s="770">
        <f>الاجمالى!B16</f>
        <v>0</v>
      </c>
      <c r="C16" s="771"/>
      <c r="D16" s="491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1"/>
      <c r="P16" s="491"/>
      <c r="Q16" s="491"/>
      <c r="R16" s="491"/>
      <c r="S16" s="491"/>
      <c r="T16" s="491"/>
      <c r="U16" s="491"/>
      <c r="V16" s="491"/>
      <c r="W16" s="491"/>
      <c r="X16" s="491"/>
      <c r="Y16" s="491"/>
      <c r="Z16" s="491"/>
      <c r="AA16" s="491"/>
      <c r="AB16" s="492">
        <f ca="1">SUMPRODUCT(D16:AA16,D3:AA3)</f>
        <v>0</v>
      </c>
    </row>
    <row r="17" spans="1:37" ht="20.25" customHeight="1" x14ac:dyDescent="0.2">
      <c r="A17" s="377" t="s">
        <v>21</v>
      </c>
      <c r="B17" s="770">
        <f>الاجمالى!B17</f>
        <v>0</v>
      </c>
      <c r="C17" s="77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2">
        <f ca="1">SUMPRODUCT(D17:AA17,D3:AA3)</f>
        <v>0</v>
      </c>
    </row>
    <row r="18" spans="1:37" ht="20.25" customHeight="1" x14ac:dyDescent="0.2">
      <c r="A18" s="778" t="s">
        <v>22</v>
      </c>
      <c r="B18" s="779"/>
      <c r="C18" s="779"/>
      <c r="D18" s="267">
        <f t="shared" ref="D18:K18" si="1">SUM(D12:D17)</f>
        <v>0</v>
      </c>
      <c r="E18" s="267">
        <f t="shared" si="1"/>
        <v>0</v>
      </c>
      <c r="F18" s="267">
        <f t="shared" si="1"/>
        <v>0</v>
      </c>
      <c r="G18" s="267">
        <f t="shared" si="1"/>
        <v>0</v>
      </c>
      <c r="H18" s="267">
        <f t="shared" si="1"/>
        <v>0</v>
      </c>
      <c r="I18" s="267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7">
        <f t="shared" si="3"/>
        <v>0</v>
      </c>
      <c r="N18" s="267">
        <f t="shared" si="3"/>
        <v>0</v>
      </c>
      <c r="O18" s="267">
        <f t="shared" si="3"/>
        <v>0</v>
      </c>
      <c r="P18" s="267">
        <f t="shared" si="3"/>
        <v>0</v>
      </c>
      <c r="Q18" s="267">
        <f t="shared" si="3"/>
        <v>0</v>
      </c>
      <c r="R18" s="267">
        <f t="shared" si="3"/>
        <v>0</v>
      </c>
      <c r="S18" s="267">
        <f t="shared" si="3"/>
        <v>0</v>
      </c>
      <c r="T18" s="267">
        <f t="shared" si="3"/>
        <v>0</v>
      </c>
      <c r="U18" s="267">
        <f t="shared" si="3"/>
        <v>0</v>
      </c>
      <c r="V18" s="267">
        <f t="shared" si="3"/>
        <v>0</v>
      </c>
      <c r="W18" s="267">
        <f t="shared" si="3"/>
        <v>0</v>
      </c>
      <c r="X18" s="267">
        <f t="shared" si="3"/>
        <v>0</v>
      </c>
      <c r="Y18" s="267">
        <f t="shared" si="3"/>
        <v>0</v>
      </c>
      <c r="Z18" s="267">
        <f t="shared" si="3"/>
        <v>0</v>
      </c>
      <c r="AA18" s="267">
        <f t="shared" si="3"/>
        <v>0</v>
      </c>
      <c r="AB18" s="268">
        <f ca="1">SUMPRODUCT(D18:AA18,D3:AA3)</f>
        <v>0</v>
      </c>
    </row>
    <row r="19" spans="1:37" ht="20.25" customHeight="1" x14ac:dyDescent="0.2">
      <c r="A19" s="772" t="s">
        <v>2</v>
      </c>
      <c r="B19" s="773"/>
      <c r="C19" s="773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1">
        <f ca="1">SUMPRODUCT(D19:AA19,D3:AA3)</f>
        <v>0</v>
      </c>
    </row>
    <row r="20" spans="1:37" ht="20.25" customHeight="1" x14ac:dyDescent="0.2">
      <c r="A20" s="774" t="s">
        <v>3</v>
      </c>
      <c r="B20" s="775"/>
      <c r="C20" s="775"/>
      <c r="D20" s="273">
        <f t="shared" ref="D20:K20" si="4">D11+D18-D19</f>
        <v>0</v>
      </c>
      <c r="E20" s="273">
        <f t="shared" si="4"/>
        <v>3</v>
      </c>
      <c r="F20" s="273">
        <f t="shared" si="4"/>
        <v>3</v>
      </c>
      <c r="G20" s="273">
        <f t="shared" si="4"/>
        <v>0</v>
      </c>
      <c r="H20" s="273">
        <f t="shared" si="4"/>
        <v>0</v>
      </c>
      <c r="I20" s="273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3">
        <f t="shared" si="6"/>
        <v>0</v>
      </c>
      <c r="N20" s="273">
        <f t="shared" si="6"/>
        <v>0</v>
      </c>
      <c r="O20" s="273">
        <f t="shared" si="6"/>
        <v>0</v>
      </c>
      <c r="P20" s="273">
        <f t="shared" si="6"/>
        <v>0</v>
      </c>
      <c r="Q20" s="273">
        <f t="shared" si="6"/>
        <v>0</v>
      </c>
      <c r="R20" s="273">
        <f t="shared" si="6"/>
        <v>0</v>
      </c>
      <c r="S20" s="273">
        <f t="shared" si="6"/>
        <v>0</v>
      </c>
      <c r="T20" s="273">
        <f t="shared" si="6"/>
        <v>0</v>
      </c>
      <c r="U20" s="273">
        <f t="shared" si="6"/>
        <v>0</v>
      </c>
      <c r="V20" s="273">
        <f t="shared" si="6"/>
        <v>0</v>
      </c>
      <c r="W20" s="273">
        <f t="shared" si="6"/>
        <v>0</v>
      </c>
      <c r="X20" s="273">
        <f t="shared" si="6"/>
        <v>0</v>
      </c>
      <c r="Y20" s="273">
        <f t="shared" si="6"/>
        <v>0</v>
      </c>
      <c r="Z20" s="273">
        <f t="shared" si="6"/>
        <v>0</v>
      </c>
      <c r="AA20" s="273">
        <f t="shared" si="6"/>
        <v>0</v>
      </c>
      <c r="AB20" s="274">
        <f ca="1">SUMPRODUCT(D20:AA20,D3:AA3)</f>
        <v>870</v>
      </c>
    </row>
    <row r="21" spans="1:37" ht="20.25" customHeight="1" x14ac:dyDescent="0.2">
      <c r="A21" s="780" t="s">
        <v>4</v>
      </c>
      <c r="B21" s="781"/>
      <c r="C21" s="781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7">
        <f ca="1">SUMPRODUCT(D21:AA21,D3:AA3)</f>
        <v>0</v>
      </c>
    </row>
    <row r="22" spans="1:37" ht="20.25" customHeight="1" x14ac:dyDescent="0.2">
      <c r="A22" s="786" t="s">
        <v>5</v>
      </c>
      <c r="B22" s="787"/>
      <c r="C22" s="787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80">
        <f ca="1">SUMPRODUCT(D22:AA22,D3:AA3)</f>
        <v>0</v>
      </c>
    </row>
    <row r="23" spans="1:37" ht="20.25" customHeight="1" x14ac:dyDescent="0.2">
      <c r="A23" s="786" t="s">
        <v>6</v>
      </c>
      <c r="B23" s="787"/>
      <c r="C23" s="787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80">
        <f ca="1">SUMPRODUCT(D23:AA23,D3:AA3)</f>
        <v>0</v>
      </c>
    </row>
    <row r="24" spans="1:37" ht="20.25" customHeight="1" x14ac:dyDescent="0.2">
      <c r="A24" s="790" t="s">
        <v>7</v>
      </c>
      <c r="B24" s="791"/>
      <c r="C24" s="791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94"/>
      <c r="Y24" s="294"/>
      <c r="Z24" s="282"/>
      <c r="AA24" s="282"/>
      <c r="AB24" s="283">
        <f ca="1">SUMPRODUCT(D24:AA24,D3:AA3)</f>
        <v>0</v>
      </c>
    </row>
    <row r="25" spans="1:37" ht="20.25" customHeight="1" x14ac:dyDescent="0.2">
      <c r="A25" s="790" t="s">
        <v>8</v>
      </c>
      <c r="B25" s="791"/>
      <c r="C25" s="791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94"/>
      <c r="Y25" s="294"/>
      <c r="Z25" s="282"/>
      <c r="AA25" s="282"/>
      <c r="AB25" s="283">
        <f ca="1">SUMPRODUCT(D25:AA25,$D$3:$AA$3)</f>
        <v>0</v>
      </c>
    </row>
    <row r="26" spans="1:37" ht="20.25" customHeight="1" x14ac:dyDescent="0.2">
      <c r="A26" s="780" t="s">
        <v>9</v>
      </c>
      <c r="B26" s="781"/>
      <c r="C26" s="781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7">
        <f ca="1">SUMPRODUCT(D26:AA26,D3:AA3)</f>
        <v>0</v>
      </c>
    </row>
    <row r="27" spans="1:37" ht="20.25" customHeight="1" x14ac:dyDescent="0.2">
      <c r="A27" s="788" t="s">
        <v>10</v>
      </c>
      <c r="B27" s="789"/>
      <c r="C27" s="789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3"/>
    </row>
    <row r="28" spans="1:37" ht="20.25" customHeight="1" x14ac:dyDescent="0.2">
      <c r="A28" s="788" t="s">
        <v>11</v>
      </c>
      <c r="B28" s="789"/>
      <c r="C28" s="789"/>
      <c r="D28" s="288" t="e">
        <f t="shared" ref="D28:AB28" si="7">D20/D27%</f>
        <v>#DIV/0!</v>
      </c>
      <c r="E28" s="288" t="e">
        <f t="shared" si="7"/>
        <v>#DIV/0!</v>
      </c>
      <c r="F28" s="288" t="e">
        <f t="shared" si="7"/>
        <v>#DIV/0!</v>
      </c>
      <c r="G28" s="288" t="e">
        <f t="shared" si="7"/>
        <v>#DIV/0!</v>
      </c>
      <c r="H28" s="288" t="e">
        <f t="shared" si="7"/>
        <v>#DIV/0!</v>
      </c>
      <c r="I28" s="288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8" t="e">
        <f t="shared" si="7"/>
        <v>#DIV/0!</v>
      </c>
      <c r="N28" s="288" t="e">
        <f t="shared" si="7"/>
        <v>#DIV/0!</v>
      </c>
      <c r="O28" s="288" t="e">
        <f t="shared" si="7"/>
        <v>#DIV/0!</v>
      </c>
      <c r="P28" s="288" t="e">
        <f t="shared" si="7"/>
        <v>#DIV/0!</v>
      </c>
      <c r="Q28" s="288" t="e">
        <f t="shared" si="7"/>
        <v>#DIV/0!</v>
      </c>
      <c r="R28" s="288" t="e">
        <f t="shared" si="7"/>
        <v>#DIV/0!</v>
      </c>
      <c r="S28" s="288" t="e">
        <f t="shared" si="7"/>
        <v>#DIV/0!</v>
      </c>
      <c r="T28" s="288" t="e">
        <f t="shared" si="7"/>
        <v>#DIV/0!</v>
      </c>
      <c r="U28" s="288" t="e">
        <f t="shared" si="7"/>
        <v>#DIV/0!</v>
      </c>
      <c r="V28" s="288" t="e">
        <f t="shared" si="7"/>
        <v>#DIV/0!</v>
      </c>
      <c r="W28" s="288" t="e">
        <f t="shared" si="7"/>
        <v>#DIV/0!</v>
      </c>
      <c r="X28" s="288" t="e">
        <f t="shared" si="7"/>
        <v>#DIV/0!</v>
      </c>
      <c r="Y28" s="288" t="e">
        <f t="shared" si="7"/>
        <v>#DIV/0!</v>
      </c>
      <c r="Z28" s="288" t="e">
        <f t="shared" si="7"/>
        <v>#DIV/0!</v>
      </c>
      <c r="AA28" s="288" t="e">
        <f t="shared" si="7"/>
        <v>#DIV/0!</v>
      </c>
      <c r="AB28" s="289" t="e">
        <f t="shared" ca="1" si="7"/>
        <v>#DIV/0!</v>
      </c>
    </row>
    <row r="29" spans="1:37" ht="20.25" customHeight="1" thickBot="1" x14ac:dyDescent="0.25">
      <c r="A29" s="784" t="s">
        <v>12</v>
      </c>
      <c r="B29" s="785"/>
      <c r="C29" s="785"/>
      <c r="D29" s="291">
        <f t="shared" ref="D29:AA29" si="9">D6-D20+D21+D22-D23-D24+D25-D26</f>
        <v>0</v>
      </c>
      <c r="E29" s="291">
        <f t="shared" si="9"/>
        <v>212</v>
      </c>
      <c r="F29" s="291">
        <f t="shared" si="9"/>
        <v>278.33332999999999</v>
      </c>
      <c r="G29" s="291">
        <f t="shared" si="9"/>
        <v>0</v>
      </c>
      <c r="H29" s="291">
        <f t="shared" si="9"/>
        <v>0</v>
      </c>
      <c r="I29" s="291">
        <f t="shared" ref="I29" si="10">I6-I20+I21+I22-I23-I24+I25-I26</f>
        <v>0</v>
      </c>
      <c r="J29" s="291">
        <f t="shared" si="9"/>
        <v>4</v>
      </c>
      <c r="K29" s="291">
        <f t="shared" si="9"/>
        <v>0</v>
      </c>
      <c r="L29" s="291">
        <f t="shared" si="9"/>
        <v>0</v>
      </c>
      <c r="M29" s="291">
        <f t="shared" si="9"/>
        <v>0</v>
      </c>
      <c r="N29" s="291">
        <f t="shared" si="9"/>
        <v>250</v>
      </c>
      <c r="O29" s="291">
        <f t="shared" si="9"/>
        <v>0</v>
      </c>
      <c r="P29" s="291">
        <f t="shared" si="9"/>
        <v>0</v>
      </c>
      <c r="Q29" s="291">
        <f t="shared" si="9"/>
        <v>70</v>
      </c>
      <c r="R29" s="291">
        <f t="shared" si="9"/>
        <v>0</v>
      </c>
      <c r="S29" s="291">
        <f t="shared" si="9"/>
        <v>131.83333329999999</v>
      </c>
      <c r="T29" s="291">
        <f t="shared" si="9"/>
        <v>0</v>
      </c>
      <c r="U29" s="291">
        <f t="shared" si="9"/>
        <v>128</v>
      </c>
      <c r="V29" s="291">
        <f t="shared" si="9"/>
        <v>0</v>
      </c>
      <c r="W29" s="291">
        <f t="shared" si="9"/>
        <v>0</v>
      </c>
      <c r="X29" s="291">
        <f t="shared" si="9"/>
        <v>389.83329963333335</v>
      </c>
      <c r="Y29" s="478">
        <f t="shared" si="9"/>
        <v>265</v>
      </c>
      <c r="Z29" s="291">
        <f t="shared" si="9"/>
        <v>68</v>
      </c>
      <c r="AA29" s="291">
        <f t="shared" si="9"/>
        <v>0</v>
      </c>
      <c r="AB29" s="292">
        <f ca="1">SUMPRODUCT(D29:AA29,D3:AA3)</f>
        <v>305671.16158119997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'18'!AK34:AK35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870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870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'18'!AK36:AK37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'18'!AK38:AK39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'18'!AK40:AK41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'18'!AK42:AK43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'18'!AK44:AK45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'18'!AK48:AK49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'18'!AK50:AK51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'18'!AK52:AK53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A59:C59"/>
    <mergeCell ref="A33:C33"/>
    <mergeCell ref="D51:G51"/>
    <mergeCell ref="D53:G53"/>
    <mergeCell ref="D33:G33"/>
    <mergeCell ref="H33:K33"/>
    <mergeCell ref="D35:G35"/>
    <mergeCell ref="D37:G37"/>
    <mergeCell ref="D39:G39"/>
    <mergeCell ref="H36:K36"/>
    <mergeCell ref="H47:K47"/>
    <mergeCell ref="D41:G41"/>
    <mergeCell ref="D43:G43"/>
    <mergeCell ref="H51:K51"/>
    <mergeCell ref="D44:G44"/>
    <mergeCell ref="D46:G46"/>
    <mergeCell ref="H53:K53"/>
    <mergeCell ref="H49:K49"/>
    <mergeCell ref="A36:A37"/>
    <mergeCell ref="D36:G36"/>
    <mergeCell ref="B53:C53"/>
    <mergeCell ref="A52:A53"/>
    <mergeCell ref="A34:A35"/>
    <mergeCell ref="A29:C29"/>
    <mergeCell ref="A22:C22"/>
    <mergeCell ref="A28:C28"/>
    <mergeCell ref="A23:C23"/>
    <mergeCell ref="A24:C24"/>
    <mergeCell ref="A25:C25"/>
    <mergeCell ref="A26:C26"/>
    <mergeCell ref="A27:C27"/>
    <mergeCell ref="L33:AA33"/>
    <mergeCell ref="L51:AA51"/>
    <mergeCell ref="L53:AA53"/>
    <mergeCell ref="H37:K37"/>
    <mergeCell ref="L35:AA35"/>
    <mergeCell ref="H35:K35"/>
    <mergeCell ref="D40:G40"/>
    <mergeCell ref="H40:K40"/>
    <mergeCell ref="H39:K39"/>
    <mergeCell ref="H41:K41"/>
    <mergeCell ref="D45:G45"/>
    <mergeCell ref="D47:G47"/>
    <mergeCell ref="L43:AA43"/>
    <mergeCell ref="L45:AA45"/>
    <mergeCell ref="L47:AA47"/>
    <mergeCell ref="H44:K44"/>
    <mergeCell ref="L41:AA41"/>
    <mergeCell ref="H43:K43"/>
    <mergeCell ref="H45:K45"/>
    <mergeCell ref="D48:G48"/>
    <mergeCell ref="D50:G50"/>
    <mergeCell ref="D49:G49"/>
    <mergeCell ref="D38:G38"/>
    <mergeCell ref="B1:C1"/>
    <mergeCell ref="A21:C21"/>
    <mergeCell ref="B14:C14"/>
    <mergeCell ref="B15:C15"/>
    <mergeCell ref="B16:C16"/>
    <mergeCell ref="B17:C17"/>
    <mergeCell ref="A6:C6"/>
    <mergeCell ref="B35:C35"/>
    <mergeCell ref="A48:A49"/>
    <mergeCell ref="A42:A43"/>
    <mergeCell ref="A44:A45"/>
    <mergeCell ref="B42:C42"/>
    <mergeCell ref="B43:C43"/>
    <mergeCell ref="A40:A41"/>
    <mergeCell ref="A46:A47"/>
    <mergeCell ref="B36:C36"/>
    <mergeCell ref="B37:C37"/>
    <mergeCell ref="B41:C41"/>
    <mergeCell ref="B46:C46"/>
    <mergeCell ref="B47:C47"/>
    <mergeCell ref="B44:C44"/>
    <mergeCell ref="B45:C45"/>
    <mergeCell ref="B38:C38"/>
    <mergeCell ref="B39:C39"/>
    <mergeCell ref="J2:AA2"/>
    <mergeCell ref="W4:AA4"/>
    <mergeCell ref="B8:C8"/>
    <mergeCell ref="A19:C19"/>
    <mergeCell ref="A20:C20"/>
    <mergeCell ref="B4:C5"/>
    <mergeCell ref="A4:A5"/>
    <mergeCell ref="B9:C9"/>
    <mergeCell ref="B10:C10"/>
    <mergeCell ref="B13:C13"/>
    <mergeCell ref="A11:C11"/>
    <mergeCell ref="A18:C18"/>
    <mergeCell ref="B12:C12"/>
    <mergeCell ref="B7:C7"/>
    <mergeCell ref="N4:Q4"/>
    <mergeCell ref="R4:V4"/>
    <mergeCell ref="D4:F4"/>
    <mergeCell ref="G4:H4"/>
    <mergeCell ref="AD32:AF32"/>
    <mergeCell ref="AF38:AF39"/>
    <mergeCell ref="AF36:AF37"/>
    <mergeCell ref="AF34:AF35"/>
    <mergeCell ref="AD43:AE43"/>
    <mergeCell ref="AD41:AE41"/>
    <mergeCell ref="L49:AA49"/>
    <mergeCell ref="B48:C48"/>
    <mergeCell ref="B49:C49"/>
    <mergeCell ref="D34:G34"/>
    <mergeCell ref="H34:K34"/>
    <mergeCell ref="L34:AA34"/>
    <mergeCell ref="L37:AA37"/>
    <mergeCell ref="L39:AA39"/>
    <mergeCell ref="H38:K38"/>
    <mergeCell ref="L38:AA38"/>
    <mergeCell ref="L40:AA40"/>
    <mergeCell ref="B40:C40"/>
    <mergeCell ref="B34:C34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L42:AA42"/>
    <mergeCell ref="H42:K42"/>
    <mergeCell ref="D42:G42"/>
    <mergeCell ref="L52:AA52"/>
    <mergeCell ref="L50:AA50"/>
    <mergeCell ref="L48:AA48"/>
    <mergeCell ref="L46:AA46"/>
    <mergeCell ref="L44:AA44"/>
    <mergeCell ref="D52:G52"/>
    <mergeCell ref="H52:K52"/>
    <mergeCell ref="H50:K50"/>
    <mergeCell ref="H48:K48"/>
    <mergeCell ref="H46:K46"/>
    <mergeCell ref="L36:AA36"/>
    <mergeCell ref="A38:A39"/>
    <mergeCell ref="AF40:AF41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52:AF53"/>
  </mergeCells>
  <printOptions horizontalCentered="1" verticalCentered="1"/>
  <pageMargins left="0" right="0" top="0" bottom="0" header="0" footer="0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5" width="5.25" style="5" customWidth="1"/>
    <col min="6" max="6" width="6.5" style="5" customWidth="1"/>
    <col min="7" max="8" width="5.25" style="5" customWidth="1"/>
    <col min="9" max="9" width="8.25" style="5" customWidth="1"/>
    <col min="10" max="24" width="5.25" style="5" customWidth="1"/>
    <col min="25" max="25" width="7.375" style="5" customWidth="1"/>
    <col min="26" max="26" width="7.2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'1'!D29</f>
        <v>0</v>
      </c>
      <c r="E6" s="433">
        <f>'1'!E29</f>
        <v>249</v>
      </c>
      <c r="F6" s="433">
        <f>'1'!F29</f>
        <v>348.33332999999999</v>
      </c>
      <c r="G6" s="433">
        <f>'1'!G29</f>
        <v>0</v>
      </c>
      <c r="H6" s="433">
        <f>'1'!H29</f>
        <v>0</v>
      </c>
      <c r="I6" s="433">
        <f>'1'!I29</f>
        <v>0</v>
      </c>
      <c r="J6" s="433">
        <f>'1'!J29</f>
        <v>0</v>
      </c>
      <c r="K6" s="433">
        <f>'1'!K29</f>
        <v>0</v>
      </c>
      <c r="L6" s="433">
        <f>'1'!L29</f>
        <v>0</v>
      </c>
      <c r="M6" s="433">
        <f>'1'!M29</f>
        <v>0</v>
      </c>
      <c r="N6" s="433">
        <f>'1'!N29</f>
        <v>267</v>
      </c>
      <c r="O6" s="433">
        <f>'1'!O29</f>
        <v>0</v>
      </c>
      <c r="P6" s="433">
        <f>'1'!P29</f>
        <v>0</v>
      </c>
      <c r="Q6" s="433">
        <f>'1'!Q29</f>
        <v>70</v>
      </c>
      <c r="R6" s="433">
        <f>'1'!R29</f>
        <v>0</v>
      </c>
      <c r="S6" s="433">
        <f>'1'!S29</f>
        <v>131.83333329999999</v>
      </c>
      <c r="T6" s="433">
        <f>'1'!T29</f>
        <v>0</v>
      </c>
      <c r="U6" s="433">
        <f>'1'!U29</f>
        <v>87</v>
      </c>
      <c r="V6" s="433">
        <f>'1'!V29</f>
        <v>0</v>
      </c>
      <c r="W6" s="433">
        <f>'1'!W29</f>
        <v>0</v>
      </c>
      <c r="X6" s="433">
        <f>'1'!X29</f>
        <v>200.99996633333336</v>
      </c>
      <c r="Y6" s="433">
        <f>'1'!Y29</f>
        <v>115</v>
      </c>
      <c r="Z6" s="433">
        <f>'1'!Z29</f>
        <v>69</v>
      </c>
      <c r="AA6" s="433">
        <f>'1'!AA29</f>
        <v>0</v>
      </c>
      <c r="AB6" s="435">
        <f ca="1">SUMPRODUCT(D6:AA6,D3:AA3)</f>
        <v>252222.1615856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06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406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>SUM(F12:F17)</f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9"/>
      <c r="E19" s="20"/>
      <c r="F19" s="20"/>
      <c r="G19" s="22"/>
      <c r="H19" s="22"/>
      <c r="I19" s="296"/>
      <c r="J19" s="297"/>
      <c r="K19" s="297"/>
      <c r="L19" s="297"/>
      <c r="M19" s="298"/>
      <c r="N19" s="215"/>
      <c r="O19" s="21"/>
      <c r="P19" s="21"/>
      <c r="Q19" s="21"/>
      <c r="R19" s="210"/>
      <c r="S19" s="21"/>
      <c r="T19" s="22"/>
      <c r="U19" s="215"/>
      <c r="V19" s="22"/>
      <c r="W19" s="210"/>
      <c r="X19" s="21"/>
      <c r="Y19" s="21"/>
      <c r="Z19" s="21"/>
      <c r="AA19" s="21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53"/>
      <c r="E21" s="54"/>
      <c r="F21" s="54"/>
      <c r="G21" s="56"/>
      <c r="H21" s="56"/>
      <c r="I21" s="56"/>
      <c r="J21" s="56"/>
      <c r="K21" s="56"/>
      <c r="L21" s="56"/>
      <c r="M21" s="56"/>
      <c r="N21" s="56"/>
      <c r="O21" s="54"/>
      <c r="P21" s="54"/>
      <c r="Q21" s="55"/>
      <c r="R21" s="53"/>
      <c r="S21" s="54"/>
      <c r="T21" s="55"/>
      <c r="U21" s="182"/>
      <c r="V21" s="341"/>
      <c r="W21" s="182"/>
      <c r="X21" s="183"/>
      <c r="Y21" s="183"/>
      <c r="Z21" s="183"/>
      <c r="AA21" s="418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67"/>
      <c r="E22" s="68"/>
      <c r="F22" s="68"/>
      <c r="G22" s="70"/>
      <c r="H22" s="70"/>
      <c r="I22" s="322"/>
      <c r="J22" s="323"/>
      <c r="K22" s="323"/>
      <c r="L22" s="323"/>
      <c r="M22" s="324"/>
      <c r="N22" s="193"/>
      <c r="O22" s="68"/>
      <c r="P22" s="68"/>
      <c r="Q22" s="69"/>
      <c r="R22" s="67"/>
      <c r="S22" s="68"/>
      <c r="T22" s="70"/>
      <c r="U22" s="167"/>
      <c r="V22" s="342"/>
      <c r="W22" s="167"/>
      <c r="X22" s="168"/>
      <c r="Y22" s="168"/>
      <c r="Z22" s="168"/>
      <c r="AA22" s="419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67"/>
      <c r="E23" s="68"/>
      <c r="F23" s="68"/>
      <c r="G23" s="70"/>
      <c r="H23" s="70"/>
      <c r="I23" s="322"/>
      <c r="J23" s="323"/>
      <c r="K23" s="323"/>
      <c r="L23" s="323"/>
      <c r="M23" s="324"/>
      <c r="N23" s="193"/>
      <c r="O23" s="68"/>
      <c r="P23" s="68"/>
      <c r="Q23" s="69"/>
      <c r="R23" s="67"/>
      <c r="S23" s="68"/>
      <c r="T23" s="70"/>
      <c r="U23" s="67"/>
      <c r="V23" s="343"/>
      <c r="W23" s="67"/>
      <c r="X23" s="68"/>
      <c r="Y23" s="68"/>
      <c r="Z23" s="68"/>
      <c r="AA23" s="6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79"/>
      <c r="E24" s="80"/>
      <c r="F24" s="80"/>
      <c r="G24" s="82"/>
      <c r="H24" s="82"/>
      <c r="I24" s="325"/>
      <c r="J24" s="326"/>
      <c r="K24" s="326"/>
      <c r="L24" s="326"/>
      <c r="M24" s="327"/>
      <c r="N24" s="194"/>
      <c r="O24" s="80"/>
      <c r="P24" s="80"/>
      <c r="Q24" s="81"/>
      <c r="R24" s="79"/>
      <c r="S24" s="80"/>
      <c r="T24" s="82"/>
      <c r="U24" s="79"/>
      <c r="V24" s="344"/>
      <c r="W24" s="79"/>
      <c r="X24" s="160"/>
      <c r="Y24" s="160"/>
      <c r="Z24" s="80"/>
      <c r="AA24" s="81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79"/>
      <c r="E25" s="80"/>
      <c r="F25" s="80"/>
      <c r="G25" s="82"/>
      <c r="H25" s="82"/>
      <c r="I25" s="325"/>
      <c r="J25" s="326"/>
      <c r="K25" s="326"/>
      <c r="L25" s="326"/>
      <c r="M25" s="327"/>
      <c r="N25" s="194"/>
      <c r="O25" s="80"/>
      <c r="P25" s="80"/>
      <c r="Q25" s="81"/>
      <c r="R25" s="79"/>
      <c r="S25" s="80"/>
      <c r="T25" s="82"/>
      <c r="U25" s="79"/>
      <c r="V25" s="344"/>
      <c r="W25" s="79"/>
      <c r="X25" s="160"/>
      <c r="Y25" s="160"/>
      <c r="Z25" s="80"/>
      <c r="AA25" s="81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71"/>
      <c r="E26" s="372"/>
      <c r="F26" s="372"/>
      <c r="G26" s="373"/>
      <c r="H26" s="373"/>
      <c r="I26" s="328"/>
      <c r="J26" s="320"/>
      <c r="K26" s="320"/>
      <c r="L26" s="320"/>
      <c r="M26" s="321"/>
      <c r="N26" s="374"/>
      <c r="O26" s="372"/>
      <c r="P26" s="356"/>
      <c r="Q26" s="375"/>
      <c r="R26" s="371"/>
      <c r="S26" s="372"/>
      <c r="T26" s="373"/>
      <c r="U26" s="371"/>
      <c r="V26" s="376"/>
      <c r="W26" s="371"/>
      <c r="X26" s="372"/>
      <c r="Y26" s="372"/>
      <c r="Z26" s="372"/>
      <c r="AA26" s="375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58">
        <f t="shared" ref="D29:AA29" si="9">D6-D20+D21+D22-D23-D24+D25-D26</f>
        <v>0</v>
      </c>
      <c r="E29" s="458">
        <f t="shared" si="9"/>
        <v>249</v>
      </c>
      <c r="F29" s="458">
        <f t="shared" si="9"/>
        <v>348.33332999999999</v>
      </c>
      <c r="G29" s="458">
        <f t="shared" si="9"/>
        <v>0</v>
      </c>
      <c r="H29" s="436">
        <f t="shared" si="9"/>
        <v>0</v>
      </c>
      <c r="I29" s="441">
        <f t="shared" ref="I29" si="10">I6-I20+I21+I22-I23-I24+I25-I26</f>
        <v>0</v>
      </c>
      <c r="J29" s="442">
        <f t="shared" si="9"/>
        <v>0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267</v>
      </c>
      <c r="O29" s="458">
        <f t="shared" si="9"/>
        <v>0</v>
      </c>
      <c r="P29" s="458">
        <f t="shared" si="9"/>
        <v>0</v>
      </c>
      <c r="Q29" s="459">
        <f t="shared" si="9"/>
        <v>70</v>
      </c>
      <c r="R29" s="458">
        <f t="shared" si="9"/>
        <v>0</v>
      </c>
      <c r="S29" s="458">
        <f t="shared" si="9"/>
        <v>131.83333329999999</v>
      </c>
      <c r="T29" s="458">
        <f t="shared" si="9"/>
        <v>0</v>
      </c>
      <c r="U29" s="458">
        <f t="shared" si="9"/>
        <v>87</v>
      </c>
      <c r="V29" s="436">
        <f t="shared" si="9"/>
        <v>0</v>
      </c>
      <c r="W29" s="458">
        <f t="shared" si="9"/>
        <v>0</v>
      </c>
      <c r="X29" s="458">
        <f t="shared" si="9"/>
        <v>200.99996633333336</v>
      </c>
      <c r="Y29" s="456">
        <f t="shared" si="9"/>
        <v>115</v>
      </c>
      <c r="Z29" s="458">
        <f t="shared" si="9"/>
        <v>69</v>
      </c>
      <c r="AA29" s="459">
        <f t="shared" si="9"/>
        <v>0</v>
      </c>
      <c r="AB29" s="436">
        <f ca="1">SUMPRODUCT(D29:AA29,D3:AA3)</f>
        <v>252222.1615856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>
        <v>8</v>
      </c>
      <c r="AD34" s="138"/>
      <c r="AE34" s="139"/>
      <c r="AF34" s="630" t="e">
        <f>AD34/AE34</f>
        <v>#DIV/0!</v>
      </c>
      <c r="AG34" s="120"/>
      <c r="AH34" s="144">
        <f>'1'!AK34:AK35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>
        <f>'1'!AH46</f>
        <v>0</v>
      </c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L33:AA33"/>
    <mergeCell ref="L51:AA51"/>
    <mergeCell ref="A59:C59"/>
    <mergeCell ref="A21:C21"/>
    <mergeCell ref="B9:C9"/>
    <mergeCell ref="B10:C10"/>
    <mergeCell ref="B13:C13"/>
    <mergeCell ref="B14:C14"/>
    <mergeCell ref="B15:C15"/>
    <mergeCell ref="B16:C16"/>
    <mergeCell ref="A19:C19"/>
    <mergeCell ref="A20:C20"/>
    <mergeCell ref="A11:C11"/>
    <mergeCell ref="A18:C18"/>
    <mergeCell ref="B12:C12"/>
    <mergeCell ref="A40:A41"/>
    <mergeCell ref="B40:C40"/>
    <mergeCell ref="B41:C41"/>
    <mergeCell ref="A42:A43"/>
    <mergeCell ref="A33:C33"/>
    <mergeCell ref="A28:C28"/>
    <mergeCell ref="A29:C29"/>
    <mergeCell ref="A22:C22"/>
    <mergeCell ref="A23:C23"/>
    <mergeCell ref="A24:C24"/>
    <mergeCell ref="A26:C26"/>
    <mergeCell ref="A34:A35"/>
    <mergeCell ref="L35:AA35"/>
    <mergeCell ref="H35:K35"/>
    <mergeCell ref="L37:AA37"/>
    <mergeCell ref="J2:AA2"/>
    <mergeCell ref="B1:C1"/>
    <mergeCell ref="B4:C5"/>
    <mergeCell ref="A25:C25"/>
    <mergeCell ref="L34:AA34"/>
    <mergeCell ref="B34:C34"/>
    <mergeCell ref="B7:C7"/>
    <mergeCell ref="A4:A5"/>
    <mergeCell ref="D34:G34"/>
    <mergeCell ref="H34:K34"/>
    <mergeCell ref="A6:C6"/>
    <mergeCell ref="A27:C27"/>
    <mergeCell ref="B8:C8"/>
    <mergeCell ref="B17:C17"/>
    <mergeCell ref="B35:C35"/>
    <mergeCell ref="D33:G33"/>
    <mergeCell ref="H33:K33"/>
    <mergeCell ref="D4:F4"/>
    <mergeCell ref="D35:G35"/>
    <mergeCell ref="D37:G37"/>
    <mergeCell ref="H37:K37"/>
    <mergeCell ref="L39:AA39"/>
    <mergeCell ref="H43:K43"/>
    <mergeCell ref="A38:A39"/>
    <mergeCell ref="D40:G40"/>
    <mergeCell ref="H40:K40"/>
    <mergeCell ref="L40:AA40"/>
    <mergeCell ref="D36:G36"/>
    <mergeCell ref="H36:K36"/>
    <mergeCell ref="L36:AA36"/>
    <mergeCell ref="A36:A37"/>
    <mergeCell ref="B36:C36"/>
    <mergeCell ref="B37:C37"/>
    <mergeCell ref="B38:C38"/>
    <mergeCell ref="B39:C39"/>
    <mergeCell ref="D38:G38"/>
    <mergeCell ref="H38:K38"/>
    <mergeCell ref="L38:AA38"/>
    <mergeCell ref="D39:G39"/>
    <mergeCell ref="H39:K39"/>
    <mergeCell ref="H53:K53"/>
    <mergeCell ref="L41:AA41"/>
    <mergeCell ref="L43:AA43"/>
    <mergeCell ref="L45:AA45"/>
    <mergeCell ref="L47:AA47"/>
    <mergeCell ref="D52:G52"/>
    <mergeCell ref="H52:K52"/>
    <mergeCell ref="H50:K50"/>
    <mergeCell ref="H48:K48"/>
    <mergeCell ref="D49:G49"/>
    <mergeCell ref="H49:K49"/>
    <mergeCell ref="L49:AA49"/>
    <mergeCell ref="D43:G43"/>
    <mergeCell ref="D41:G41"/>
    <mergeCell ref="D45:G45"/>
    <mergeCell ref="D47:G47"/>
    <mergeCell ref="D44:G44"/>
    <mergeCell ref="D46:G46"/>
    <mergeCell ref="H51:K51"/>
    <mergeCell ref="D50:G50"/>
    <mergeCell ref="H45:K45"/>
    <mergeCell ref="H47:K47"/>
    <mergeCell ref="L53:AA53"/>
    <mergeCell ref="H41:K41"/>
    <mergeCell ref="B47:C47"/>
    <mergeCell ref="B48:C48"/>
    <mergeCell ref="B49:C49"/>
    <mergeCell ref="A48:A49"/>
    <mergeCell ref="A44:A45"/>
    <mergeCell ref="B44:C44"/>
    <mergeCell ref="B45:C45"/>
    <mergeCell ref="B53:C53"/>
    <mergeCell ref="D51:G51"/>
    <mergeCell ref="D53:G53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H46:K46"/>
    <mergeCell ref="H44:K44"/>
    <mergeCell ref="L52:AA52"/>
    <mergeCell ref="L50:AA50"/>
    <mergeCell ref="L48:AA48"/>
    <mergeCell ref="L46:AA46"/>
    <mergeCell ref="L44:AA44"/>
    <mergeCell ref="D48:G48"/>
    <mergeCell ref="A52:A53"/>
    <mergeCell ref="A46:A47"/>
    <mergeCell ref="B46:C46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G4:H4"/>
    <mergeCell ref="N4:Q4"/>
    <mergeCell ref="R4:V4"/>
    <mergeCell ref="W4:AA4"/>
    <mergeCell ref="AD4:AD5"/>
    <mergeCell ref="I4:M4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  <mergeCell ref="AF38:AF39"/>
    <mergeCell ref="AF36:AF37"/>
    <mergeCell ref="AF34:AF35"/>
    <mergeCell ref="AD43:AE43"/>
    <mergeCell ref="AD41:AE41"/>
    <mergeCell ref="AD32:AF3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7.875" style="5" customWidth="1"/>
    <col min="4" max="5" width="5.25" style="5" customWidth="1"/>
    <col min="6" max="6" width="5.625" style="5" customWidth="1"/>
    <col min="7" max="8" width="5.25" style="5" customWidth="1"/>
    <col min="9" max="9" width="6.625" style="5" customWidth="1"/>
    <col min="10" max="24" width="5.25" style="5" customWidth="1"/>
    <col min="25" max="25" width="6.625" style="5" customWidth="1"/>
    <col min="26" max="26" width="6.37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'19'!D29</f>
        <v>0</v>
      </c>
      <c r="E6" s="23">
        <f>'19'!E29</f>
        <v>212</v>
      </c>
      <c r="F6" s="23">
        <f>'19'!F29</f>
        <v>278.33332999999999</v>
      </c>
      <c r="G6" s="23">
        <f>'19'!G29</f>
        <v>0</v>
      </c>
      <c r="H6" s="23">
        <f>'19'!H29</f>
        <v>0</v>
      </c>
      <c r="I6" s="23">
        <f>'19'!I29</f>
        <v>0</v>
      </c>
      <c r="J6" s="23">
        <f>'19'!J29</f>
        <v>4</v>
      </c>
      <c r="K6" s="23">
        <f>'19'!K29</f>
        <v>0</v>
      </c>
      <c r="L6" s="23">
        <f>'19'!L29</f>
        <v>0</v>
      </c>
      <c r="M6" s="23">
        <f>'19'!M29</f>
        <v>0</v>
      </c>
      <c r="N6" s="23">
        <f>'19'!N29</f>
        <v>250</v>
      </c>
      <c r="O6" s="23">
        <f>'19'!O29</f>
        <v>0</v>
      </c>
      <c r="P6" s="23">
        <f>'19'!P29</f>
        <v>0</v>
      </c>
      <c r="Q6" s="23">
        <f>'19'!Q29</f>
        <v>70</v>
      </c>
      <c r="R6" s="23">
        <f>'19'!R29</f>
        <v>0</v>
      </c>
      <c r="S6" s="23">
        <f>'19'!S29</f>
        <v>131.83333329999999</v>
      </c>
      <c r="T6" s="23">
        <f>'19'!T29</f>
        <v>0</v>
      </c>
      <c r="U6" s="23">
        <f>'19'!U29</f>
        <v>128</v>
      </c>
      <c r="V6" s="23">
        <f>'19'!V29</f>
        <v>0</v>
      </c>
      <c r="W6" s="23">
        <f>'19'!W29</f>
        <v>0</v>
      </c>
      <c r="X6" s="23">
        <f>'19'!X29</f>
        <v>389.83329963333335</v>
      </c>
      <c r="Y6" s="23">
        <f>'19'!Y29</f>
        <v>265</v>
      </c>
      <c r="Z6" s="23">
        <f>'19'!Z29</f>
        <v>68</v>
      </c>
      <c r="AA6" s="347">
        <f>'19'!AA29</f>
        <v>0</v>
      </c>
      <c r="AB6" s="420">
        <f ca="1">SUMPRODUCT(D6:AA6,D3:AA3)</f>
        <v>305671.16158119997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400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106"/>
      <c r="P24" s="106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106"/>
      <c r="P25" s="106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212</v>
      </c>
      <c r="F29" s="3">
        <f t="shared" si="9"/>
        <v>278.33332999999999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4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250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0</v>
      </c>
      <c r="W29" s="2">
        <f t="shared" si="9"/>
        <v>0</v>
      </c>
      <c r="X29" s="3">
        <f t="shared" si="9"/>
        <v>389.83329963333335</v>
      </c>
      <c r="Y29" s="34">
        <f t="shared" si="9"/>
        <v>265</v>
      </c>
      <c r="Z29" s="3">
        <f t="shared" si="9"/>
        <v>68</v>
      </c>
      <c r="AA29" s="14">
        <f t="shared" si="9"/>
        <v>0</v>
      </c>
      <c r="AB29" s="11">
        <f ca="1">SUMPRODUCT(D29:AA29,D3:AA3)</f>
        <v>305671.16158119997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'19'!AK34:AK35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'19'!AK36:AK37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'19'!AK38:AK39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'19'!AK40:AK41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'19'!AK42:AK43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'19'!AK44:AK45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'19'!AK48:AK49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'19'!AK50:AK51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'19'!AK52:AK53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0"/>
  </sheetPr>
  <dimension ref="A1:AL68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1.75" style="5" customWidth="1"/>
    <col min="4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  <c r="AC2" s="12"/>
    </row>
    <row r="3" spans="1:38" ht="18" customHeight="1" thickBot="1" x14ac:dyDescent="0.25">
      <c r="D3" s="231"/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'20'!D29</f>
        <v>0</v>
      </c>
      <c r="E6" s="23">
        <f>'20'!E29</f>
        <v>212</v>
      </c>
      <c r="F6" s="23">
        <f>'20'!F29</f>
        <v>278.33332999999999</v>
      </c>
      <c r="G6" s="23">
        <f>'20'!G29</f>
        <v>0</v>
      </c>
      <c r="H6" s="23">
        <f>'20'!H29</f>
        <v>0</v>
      </c>
      <c r="I6" s="23">
        <f>'20'!I29</f>
        <v>0</v>
      </c>
      <c r="J6" s="23">
        <f>'20'!J29</f>
        <v>4</v>
      </c>
      <c r="K6" s="23">
        <f>'20'!K29</f>
        <v>0</v>
      </c>
      <c r="L6" s="23">
        <f>'20'!L29</f>
        <v>0</v>
      </c>
      <c r="M6" s="23">
        <f>'20'!M29</f>
        <v>0</v>
      </c>
      <c r="N6" s="23">
        <f>'20'!N29</f>
        <v>250</v>
      </c>
      <c r="O6" s="23">
        <f>'20'!O29</f>
        <v>0</v>
      </c>
      <c r="P6" s="23">
        <f>'20'!P29</f>
        <v>0</v>
      </c>
      <c r="Q6" s="23">
        <f>'20'!Q29</f>
        <v>70</v>
      </c>
      <c r="R6" s="23">
        <f>'20'!R29</f>
        <v>0</v>
      </c>
      <c r="S6" s="23">
        <f>'20'!S29</f>
        <v>131.83333329999999</v>
      </c>
      <c r="T6" s="23">
        <f>'20'!T29</f>
        <v>0</v>
      </c>
      <c r="U6" s="23">
        <f>'20'!U29</f>
        <v>128</v>
      </c>
      <c r="V6" s="23">
        <f>'20'!V29</f>
        <v>0</v>
      </c>
      <c r="W6" s="23">
        <f>'20'!W29</f>
        <v>0</v>
      </c>
      <c r="X6" s="23">
        <f>'20'!X29</f>
        <v>389.83329963333335</v>
      </c>
      <c r="Y6" s="23">
        <f>'20'!Y29</f>
        <v>265</v>
      </c>
      <c r="Z6" s="23">
        <f>'20'!Z29</f>
        <v>68</v>
      </c>
      <c r="AA6" s="347">
        <f>'20'!AA29</f>
        <v>0</v>
      </c>
      <c r="AB6" s="420">
        <f ca="1">SUMPRODUCT(D6:AA6,D3:AA3)</f>
        <v>305671.16158119997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1</v>
      </c>
      <c r="F7" s="94">
        <v>1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290</v>
      </c>
      <c r="AC7" s="13"/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C8" s="13"/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C9" s="13"/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C10" s="13"/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1</v>
      </c>
      <c r="F11" s="173">
        <f t="shared" si="0"/>
        <v>1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290</v>
      </c>
      <c r="AC11" s="13"/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>
        <v>0.5</v>
      </c>
      <c r="K12" s="94"/>
      <c r="L12" s="94"/>
      <c r="M12" s="94"/>
      <c r="N12" s="94">
        <v>1</v>
      </c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245.625</v>
      </c>
      <c r="AC12" s="13"/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  <c r="AC13" s="13"/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403"/>
      <c r="AB14" s="86">
        <f ca="1">SUMPRODUCT(D14:AA14,D3:AA3)</f>
        <v>0</v>
      </c>
      <c r="AC14" s="13"/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  <c r="AC15" s="13"/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  <c r="AC16" s="13"/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404"/>
      <c r="AB17" s="382">
        <f ca="1">SUMPRODUCT(D17:AA17,D3:AA3)</f>
        <v>0</v>
      </c>
      <c r="AC17" s="13"/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0.5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1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245.625</v>
      </c>
      <c r="AC18" s="13"/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  <c r="AC19" s="13"/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1</v>
      </c>
      <c r="F20" s="237">
        <f t="shared" si="4"/>
        <v>1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0.5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1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535.625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211</v>
      </c>
      <c r="F29" s="3">
        <f t="shared" si="9"/>
        <v>277.33332999999999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3.5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249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2">
        <f t="shared" si="9"/>
        <v>128</v>
      </c>
      <c r="V29" s="11">
        <f t="shared" si="9"/>
        <v>0</v>
      </c>
      <c r="W29" s="2">
        <f t="shared" si="9"/>
        <v>0</v>
      </c>
      <c r="X29" s="2">
        <f t="shared" si="9"/>
        <v>389.83329963333335</v>
      </c>
      <c r="Y29" s="33">
        <f t="shared" si="9"/>
        <v>265</v>
      </c>
      <c r="Z29" s="3">
        <f t="shared" si="9"/>
        <v>68</v>
      </c>
      <c r="AA29" s="14">
        <f t="shared" si="9"/>
        <v>0</v>
      </c>
      <c r="AB29" s="11">
        <f ca="1">SUMPRODUCT(D29:AA29,D3:AA3)</f>
        <v>305135.53658119997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30.75" customHeight="1" thickBot="1" x14ac:dyDescent="0.25">
      <c r="AC32" s="125"/>
      <c r="AD32" s="792" t="s">
        <v>29</v>
      </c>
      <c r="AE32" s="793"/>
      <c r="AF32" s="794"/>
      <c r="AG32" s="126"/>
      <c r="AH32" s="636" t="s">
        <v>33</v>
      </c>
      <c r="AI32" s="637"/>
      <c r="AJ32" s="637"/>
      <c r="AK32" s="638"/>
    </row>
    <row r="33" spans="1:37" s="108" customFormat="1" ht="39.75" customHeight="1" thickBot="1" x14ac:dyDescent="0.25">
      <c r="A33" s="799" t="s">
        <v>0</v>
      </c>
      <c r="B33" s="799"/>
      <c r="C33" s="799"/>
      <c r="D33" s="797" t="s">
        <v>26</v>
      </c>
      <c r="E33" s="797"/>
      <c r="F33" s="797"/>
      <c r="G33" s="797"/>
      <c r="H33" s="798"/>
      <c r="I33" s="798"/>
      <c r="J33" s="798"/>
      <c r="K33" s="798"/>
      <c r="L33" s="796" t="s">
        <v>25</v>
      </c>
      <c r="M33" s="796"/>
      <c r="N33" s="796"/>
      <c r="O33" s="796"/>
      <c r="P33" s="796"/>
      <c r="Q33" s="796"/>
      <c r="R33" s="796"/>
      <c r="S33" s="796"/>
      <c r="T33" s="796"/>
      <c r="U33" s="796"/>
      <c r="V33" s="796"/>
      <c r="W33" s="796"/>
      <c r="X33" s="796"/>
      <c r="Y33" s="796"/>
      <c r="Z33" s="796"/>
      <c r="AA33" s="796"/>
      <c r="AB33" s="130" t="s">
        <v>23</v>
      </c>
      <c r="AC33" s="120"/>
      <c r="AD33" s="127" t="s">
        <v>30</v>
      </c>
      <c r="AE33" s="128" t="s">
        <v>31</v>
      </c>
      <c r="AF33" s="129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'20'!AK34:AK35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290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290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'20'!AK36:AK37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'20'!AK38:AK39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30" t="e">
        <f t="shared" ref="AF40" si="15">AD40/AE40</f>
        <v>#DIV/0!</v>
      </c>
      <c r="AG40" s="145"/>
      <c r="AH40" s="144">
        <f>'20'!AK40:AK41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795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'20'!AK42:AK43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180.75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180.75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'20'!AK44:AK45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'20'!AK48:AK49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'20'!AK50:AK51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'20'!AK52:AK53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36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36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36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37" ht="15.75" customHeight="1" x14ac:dyDescent="0.2">
      <c r="Z61" s="37"/>
    </row>
    <row r="63" spans="1:37" ht="15.75" customHeight="1" x14ac:dyDescent="0.2">
      <c r="Z63" s="37"/>
    </row>
    <row r="68" spans="26:26" ht="15.75" customHeight="1" x14ac:dyDescent="0.2">
      <c r="Z68" s="37"/>
    </row>
  </sheetData>
  <mergeCells count="172">
    <mergeCell ref="B1:C1"/>
    <mergeCell ref="B4:C5"/>
    <mergeCell ref="A21:C21"/>
    <mergeCell ref="B9:C9"/>
    <mergeCell ref="B10:C10"/>
    <mergeCell ref="B13:C13"/>
    <mergeCell ref="B14:C14"/>
    <mergeCell ref="A28:C28"/>
    <mergeCell ref="A29:C29"/>
    <mergeCell ref="B7:C7"/>
    <mergeCell ref="A27:C27"/>
    <mergeCell ref="B8:C8"/>
    <mergeCell ref="B15:C15"/>
    <mergeCell ref="A19:C19"/>
    <mergeCell ref="A11:C11"/>
    <mergeCell ref="A18:C18"/>
    <mergeCell ref="B12:C12"/>
    <mergeCell ref="A20:C20"/>
    <mergeCell ref="B16:C16"/>
    <mergeCell ref="B17:C17"/>
    <mergeCell ref="A22:C22"/>
    <mergeCell ref="A23:C23"/>
    <mergeCell ref="A6:C6"/>
    <mergeCell ref="A24:C24"/>
    <mergeCell ref="A38:A39"/>
    <mergeCell ref="B38:C38"/>
    <mergeCell ref="L41:AA41"/>
    <mergeCell ref="L43:AA43"/>
    <mergeCell ref="J2:AA2"/>
    <mergeCell ref="A4:A5"/>
    <mergeCell ref="A59:C59"/>
    <mergeCell ref="A33:C33"/>
    <mergeCell ref="B34:C34"/>
    <mergeCell ref="B35:C35"/>
    <mergeCell ref="A36:A37"/>
    <mergeCell ref="B36:C36"/>
    <mergeCell ref="B37:C37"/>
    <mergeCell ref="A40:A41"/>
    <mergeCell ref="B40:C40"/>
    <mergeCell ref="B41:C41"/>
    <mergeCell ref="H35:K35"/>
    <mergeCell ref="H37:K37"/>
    <mergeCell ref="H41:K41"/>
    <mergeCell ref="H46:K46"/>
    <mergeCell ref="H44:K44"/>
    <mergeCell ref="L46:AA46"/>
    <mergeCell ref="H49:K49"/>
    <mergeCell ref="H53:K53"/>
    <mergeCell ref="A25:C25"/>
    <mergeCell ref="A26:C26"/>
    <mergeCell ref="L33:AA33"/>
    <mergeCell ref="D33:G33"/>
    <mergeCell ref="H33:K33"/>
    <mergeCell ref="D35:G35"/>
    <mergeCell ref="A34:A35"/>
    <mergeCell ref="D34:G34"/>
    <mergeCell ref="H34:K34"/>
    <mergeCell ref="L34:AA34"/>
    <mergeCell ref="AF52:AF53"/>
    <mergeCell ref="AK52:AK53"/>
    <mergeCell ref="AD53:AE53"/>
    <mergeCell ref="D52:G52"/>
    <mergeCell ref="H52:K52"/>
    <mergeCell ref="L52:AA52"/>
    <mergeCell ref="AK50:AK51"/>
    <mergeCell ref="H50:K50"/>
    <mergeCell ref="L50:AA50"/>
    <mergeCell ref="AH53:AJ53"/>
    <mergeCell ref="D53:G53"/>
    <mergeCell ref="L53:AA53"/>
    <mergeCell ref="AK48:AK49"/>
    <mergeCell ref="H48:K48"/>
    <mergeCell ref="L48:AA48"/>
    <mergeCell ref="D51:G51"/>
    <mergeCell ref="H51:K51"/>
    <mergeCell ref="L51:AA51"/>
    <mergeCell ref="D36:G36"/>
    <mergeCell ref="H36:K36"/>
    <mergeCell ref="L36:AA36"/>
    <mergeCell ref="L37:AA37"/>
    <mergeCell ref="AK44:AK45"/>
    <mergeCell ref="AK46:AK47"/>
    <mergeCell ref="AK40:AK41"/>
    <mergeCell ref="AK42:AK43"/>
    <mergeCell ref="AH51:AJ51"/>
    <mergeCell ref="AH49:AJ49"/>
    <mergeCell ref="AD51:AE51"/>
    <mergeCell ref="AD49:AE49"/>
    <mergeCell ref="AF48:AF49"/>
    <mergeCell ref="AF50:AF51"/>
    <mergeCell ref="D37:G37"/>
    <mergeCell ref="D41:G41"/>
    <mergeCell ref="L47:AA47"/>
    <mergeCell ref="L49:AA49"/>
    <mergeCell ref="D46:G46"/>
    <mergeCell ref="D48:G48"/>
    <mergeCell ref="D50:G50"/>
    <mergeCell ref="D43:G43"/>
    <mergeCell ref="H45:K45"/>
    <mergeCell ref="D47:G47"/>
    <mergeCell ref="D49:G49"/>
    <mergeCell ref="H47:K47"/>
    <mergeCell ref="B39:C39"/>
    <mergeCell ref="D39:G39"/>
    <mergeCell ref="H39:K39"/>
    <mergeCell ref="B50:C50"/>
    <mergeCell ref="H43:K43"/>
    <mergeCell ref="D45:G45"/>
    <mergeCell ref="D40:G40"/>
    <mergeCell ref="H40:K40"/>
    <mergeCell ref="A44:A45"/>
    <mergeCell ref="B42:C42"/>
    <mergeCell ref="B43:C43"/>
    <mergeCell ref="B44:C44"/>
    <mergeCell ref="B45:C45"/>
    <mergeCell ref="L42:AA42"/>
    <mergeCell ref="H42:K42"/>
    <mergeCell ref="D42:G42"/>
    <mergeCell ref="A42:A43"/>
    <mergeCell ref="L44:AA44"/>
    <mergeCell ref="D44:G44"/>
    <mergeCell ref="L45:AA45"/>
    <mergeCell ref="B51:C51"/>
    <mergeCell ref="A50:A51"/>
    <mergeCell ref="B52:C52"/>
    <mergeCell ref="B53:C53"/>
    <mergeCell ref="A52:A53"/>
    <mergeCell ref="A46:A47"/>
    <mergeCell ref="B46:C46"/>
    <mergeCell ref="B47:C47"/>
    <mergeCell ref="B48:C48"/>
    <mergeCell ref="B49:C49"/>
    <mergeCell ref="A48:A49"/>
    <mergeCell ref="D38:G38"/>
    <mergeCell ref="H38:K38"/>
    <mergeCell ref="L38:AA38"/>
    <mergeCell ref="L39:AA39"/>
    <mergeCell ref="L35:AA35"/>
    <mergeCell ref="L40:AA40"/>
    <mergeCell ref="D4:F4"/>
    <mergeCell ref="G4:H4"/>
    <mergeCell ref="AH47:AJ47"/>
    <mergeCell ref="AH45:AJ45"/>
    <mergeCell ref="AH43:AJ43"/>
    <mergeCell ref="AH41:AJ41"/>
    <mergeCell ref="AH39:AJ39"/>
    <mergeCell ref="AH37:AJ37"/>
    <mergeCell ref="AH35:AJ35"/>
    <mergeCell ref="AD47:AE47"/>
    <mergeCell ref="AD45:AE45"/>
    <mergeCell ref="AD43:AE43"/>
    <mergeCell ref="AF42:AF43"/>
    <mergeCell ref="AF44:AF45"/>
    <mergeCell ref="AF46:AF47"/>
    <mergeCell ref="AF34:AF35"/>
    <mergeCell ref="AF36:AF37"/>
    <mergeCell ref="AF38:AF39"/>
    <mergeCell ref="N4:Q4"/>
    <mergeCell ref="R4:V4"/>
    <mergeCell ref="W4:AA4"/>
    <mergeCell ref="AD4:AD5"/>
    <mergeCell ref="I4:M4"/>
    <mergeCell ref="AK34:AK35"/>
    <mergeCell ref="AK36:AK37"/>
    <mergeCell ref="AD41:AE41"/>
    <mergeCell ref="AD32:AF32"/>
    <mergeCell ref="AH32:AK32"/>
    <mergeCell ref="AK38:AK39"/>
    <mergeCell ref="AF40:AF41"/>
    <mergeCell ref="AD39:AE39"/>
    <mergeCell ref="AD37:AE37"/>
    <mergeCell ref="AD35:AE35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0"/>
  </sheetPr>
  <dimension ref="A1:AL60"/>
  <sheetViews>
    <sheetView rightToLeft="1" zoomScale="80" zoomScaleNormal="80" workbookViewId="0">
      <pane xSplit="3" ySplit="6" topLeftCell="D9" activePane="bottomRight" state="frozen"/>
      <selection activeCell="E21" sqref="E21"/>
      <selection pane="topRight" activeCell="E21" sqref="E21"/>
      <selection pane="bottomLeft" activeCell="E21" sqref="E21"/>
      <selection pane="bottomRight" activeCell="AB12" sqref="AB12"/>
    </sheetView>
  </sheetViews>
  <sheetFormatPr defaultColWidth="6.875" defaultRowHeight="15.75" customHeight="1" x14ac:dyDescent="0.2"/>
  <cols>
    <col min="1" max="2" width="6.875" style="5"/>
    <col min="3" max="3" width="4.375" style="5" customWidth="1"/>
    <col min="4" max="5" width="5.25" style="5" customWidth="1"/>
    <col min="6" max="6" width="7" style="5" customWidth="1"/>
    <col min="7" max="8" width="5.25" style="5" customWidth="1"/>
    <col min="9" max="9" width="6.625" style="5" customWidth="1"/>
    <col min="10" max="24" width="5.25" style="5" customWidth="1"/>
    <col min="25" max="25" width="7.375" style="5" customWidth="1"/>
    <col min="26" max="26" width="6.87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'21'!D29</f>
        <v>0</v>
      </c>
      <c r="E6" s="23">
        <f>'21'!E29</f>
        <v>211</v>
      </c>
      <c r="F6" s="23">
        <f>'21'!F29</f>
        <v>277.33332999999999</v>
      </c>
      <c r="G6" s="23">
        <f>'21'!G29</f>
        <v>0</v>
      </c>
      <c r="H6" s="23">
        <f>'21'!H29</f>
        <v>0</v>
      </c>
      <c r="I6" s="23">
        <f>'21'!I29</f>
        <v>0</v>
      </c>
      <c r="J6" s="23">
        <f>'21'!J29</f>
        <v>3.5</v>
      </c>
      <c r="K6" s="23">
        <f>'21'!K29</f>
        <v>0</v>
      </c>
      <c r="L6" s="23">
        <f>'21'!L29</f>
        <v>0</v>
      </c>
      <c r="M6" s="23">
        <f>'21'!M29</f>
        <v>0</v>
      </c>
      <c r="N6" s="23">
        <f>'21'!N29</f>
        <v>249</v>
      </c>
      <c r="O6" s="23">
        <f>'21'!O29</f>
        <v>0</v>
      </c>
      <c r="P6" s="23">
        <f>'21'!P29</f>
        <v>0</v>
      </c>
      <c r="Q6" s="23">
        <f>'21'!Q29</f>
        <v>70</v>
      </c>
      <c r="R6" s="23">
        <f>'21'!R29</f>
        <v>0</v>
      </c>
      <c r="S6" s="23">
        <f>'21'!S29</f>
        <v>131.83333329999999</v>
      </c>
      <c r="T6" s="23">
        <f>'21'!T29</f>
        <v>0</v>
      </c>
      <c r="U6" s="23">
        <f>'21'!U29</f>
        <v>128</v>
      </c>
      <c r="V6" s="23">
        <f>'21'!V29</f>
        <v>0</v>
      </c>
      <c r="W6" s="23">
        <f>'21'!W29</f>
        <v>0</v>
      </c>
      <c r="X6" s="23">
        <f>'21'!X29</f>
        <v>389.83329963333335</v>
      </c>
      <c r="Y6" s="23">
        <f>'21'!Y29</f>
        <v>265</v>
      </c>
      <c r="Z6" s="23">
        <f>'21'!Z29</f>
        <v>68</v>
      </c>
      <c r="AA6" s="347">
        <f>'21'!AA29</f>
        <v>0</v>
      </c>
      <c r="AB6" s="420">
        <f ca="1">SUMPRODUCT(D6:AA6,D3:AA3)</f>
        <v>305135.53658119997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>
        <v>0.75</v>
      </c>
      <c r="K12" s="94"/>
      <c r="L12" s="94"/>
      <c r="M12" s="94"/>
      <c r="N12" s="94"/>
      <c r="O12" s="94"/>
      <c r="P12" s="94">
        <v>2</v>
      </c>
      <c r="Q12" s="94">
        <v>4</v>
      </c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439.3125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0.75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2</v>
      </c>
      <c r="Q18" s="161">
        <f t="shared" si="3"/>
        <v>4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439.3125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0.75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2</v>
      </c>
      <c r="Q20" s="185">
        <f t="shared" si="6"/>
        <v>4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439.3125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>
        <v>100</v>
      </c>
      <c r="P21" s="46">
        <v>50</v>
      </c>
      <c r="Q21" s="47"/>
      <c r="R21" s="45"/>
      <c r="S21" s="46"/>
      <c r="T21" s="47"/>
      <c r="U21" s="178"/>
      <c r="V21" s="333">
        <v>100</v>
      </c>
      <c r="W21" s="178">
        <v>150</v>
      </c>
      <c r="X21" s="179"/>
      <c r="Y21" s="179"/>
      <c r="Z21" s="179"/>
      <c r="AA21" s="396"/>
      <c r="AB21" s="424">
        <f ca="1">SUMPRODUCT(D21:AA21,D3:AA3)</f>
        <v>21950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SUMPRODUCT(D25:AA25,$D$3:$AA$3)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5"/>
      <c r="V26" s="360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211</v>
      </c>
      <c r="F29" s="3">
        <f t="shared" si="9"/>
        <v>277.33332999999999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249</v>
      </c>
      <c r="O29" s="3">
        <f t="shared" si="9"/>
        <v>100</v>
      </c>
      <c r="P29" s="3">
        <f t="shared" si="9"/>
        <v>48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100</v>
      </c>
      <c r="W29" s="2">
        <f t="shared" si="9"/>
        <v>150</v>
      </c>
      <c r="X29" s="3">
        <f t="shared" si="9"/>
        <v>389.83329963333335</v>
      </c>
      <c r="Y29" s="34">
        <f t="shared" si="9"/>
        <v>265</v>
      </c>
      <c r="Z29" s="3">
        <f t="shared" si="9"/>
        <v>68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'21'!AK34:AK35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'21'!AK36:AK37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'21'!AK38:AK39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'21'!AK40:AK41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'21'!AK42:AK43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342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342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'21'!AK44:AK45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'21'!AK48:AK49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'21'!AK50:AK51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'21'!AK52:AK53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000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AB20" sqref="AB20"/>
    </sheetView>
  </sheetViews>
  <sheetFormatPr defaultColWidth="6.875" defaultRowHeight="15.75" customHeight="1" x14ac:dyDescent="0.2"/>
  <cols>
    <col min="1" max="2" width="6.875" style="5"/>
    <col min="3" max="3" width="5.375" style="5" customWidth="1"/>
    <col min="4" max="5" width="5.25" style="5" customWidth="1"/>
    <col min="6" max="6" width="6" style="5" customWidth="1"/>
    <col min="7" max="8" width="5.25" style="5" customWidth="1"/>
    <col min="9" max="9" width="7.25" style="5" customWidth="1"/>
    <col min="10" max="24" width="5.25" style="5" customWidth="1"/>
    <col min="25" max="25" width="7" style="5" customWidth="1"/>
    <col min="26" max="26" width="6.87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'22'!D29</f>
        <v>0</v>
      </c>
      <c r="E6" s="23">
        <f>'22'!E29</f>
        <v>211</v>
      </c>
      <c r="F6" s="23">
        <f>'22'!F29</f>
        <v>277.33332999999999</v>
      </c>
      <c r="G6" s="23">
        <f>'22'!G29</f>
        <v>0</v>
      </c>
      <c r="H6" s="23">
        <f>'22'!H29</f>
        <v>0</v>
      </c>
      <c r="I6" s="23">
        <f>'22'!I29</f>
        <v>0</v>
      </c>
      <c r="J6" s="23">
        <f>'22'!J29</f>
        <v>2.75</v>
      </c>
      <c r="K6" s="23">
        <f>'22'!K29</f>
        <v>0</v>
      </c>
      <c r="L6" s="23">
        <f>'22'!L29</f>
        <v>0</v>
      </c>
      <c r="M6" s="23">
        <f>'22'!M29</f>
        <v>0</v>
      </c>
      <c r="N6" s="23">
        <f>'22'!N29</f>
        <v>249</v>
      </c>
      <c r="O6" s="23">
        <f>'22'!O29</f>
        <v>100</v>
      </c>
      <c r="P6" s="23">
        <f>'22'!P29</f>
        <v>48</v>
      </c>
      <c r="Q6" s="23">
        <f>'22'!Q29</f>
        <v>66</v>
      </c>
      <c r="R6" s="23">
        <f>'22'!R29</f>
        <v>0</v>
      </c>
      <c r="S6" s="23">
        <f>'22'!S29</f>
        <v>131.83333329999999</v>
      </c>
      <c r="T6" s="23">
        <f>'22'!T29</f>
        <v>0</v>
      </c>
      <c r="U6" s="23">
        <f>'22'!U29</f>
        <v>128</v>
      </c>
      <c r="V6" s="23">
        <f>'22'!V29</f>
        <v>100</v>
      </c>
      <c r="W6" s="23">
        <f>'22'!W29</f>
        <v>150</v>
      </c>
      <c r="X6" s="23">
        <f>'22'!X29</f>
        <v>389.83329963333335</v>
      </c>
      <c r="Y6" s="23">
        <f>'22'!Y29</f>
        <v>265</v>
      </c>
      <c r="Z6" s="23">
        <f>'22'!Z29</f>
        <v>68</v>
      </c>
      <c r="AA6" s="347">
        <f>'22'!AA29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SUMPRODUCT(D25:AA25,$D$3:$AA$3)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211</v>
      </c>
      <c r="F29" s="3">
        <f t="shared" si="9"/>
        <v>277.33332999999999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249</v>
      </c>
      <c r="O29" s="3">
        <f t="shared" si="9"/>
        <v>100</v>
      </c>
      <c r="P29" s="3">
        <f t="shared" si="9"/>
        <v>48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100</v>
      </c>
      <c r="W29" s="2">
        <f t="shared" si="9"/>
        <v>150</v>
      </c>
      <c r="X29" s="3">
        <f t="shared" si="9"/>
        <v>389.83329963333335</v>
      </c>
      <c r="Y29" s="34">
        <f t="shared" si="9"/>
        <v>265</v>
      </c>
      <c r="Z29" s="3">
        <f t="shared" si="9"/>
        <v>68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'22'!AK34:AK35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'22'!AK36:AK37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55"/>
      <c r="AE38" s="155"/>
      <c r="AF38" s="630" t="e">
        <f t="shared" ref="AF38" si="13">AD38/AE38</f>
        <v>#DIV/0!</v>
      </c>
      <c r="AG38" s="120"/>
      <c r="AH38" s="144">
        <f>'22'!AK38:AK39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'22'!AK40:AK41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'22'!AK42:AK43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'22'!AK44:AK45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'22'!AK48:AK49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'22'!AK50:AK51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'22'!AK52:AK53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X7" sqref="X7"/>
    </sheetView>
  </sheetViews>
  <sheetFormatPr defaultColWidth="6.875" defaultRowHeight="15.75" customHeight="1" x14ac:dyDescent="0.2"/>
  <cols>
    <col min="1" max="2" width="6.875" style="5"/>
    <col min="3" max="3" width="5.375" style="5" customWidth="1"/>
    <col min="4" max="5" width="5.25" style="5" customWidth="1"/>
    <col min="6" max="6" width="6.375" style="5" customWidth="1"/>
    <col min="7" max="8" width="5.25" style="5" customWidth="1"/>
    <col min="9" max="9" width="7.125" style="5" customWidth="1"/>
    <col min="10" max="24" width="5.25" style="5" customWidth="1"/>
    <col min="25" max="26" width="6.75" style="5" bestFit="1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'23'!D29</f>
        <v>0</v>
      </c>
      <c r="E6" s="23">
        <f>'23'!E29</f>
        <v>211</v>
      </c>
      <c r="F6" s="23">
        <f>'23'!F29</f>
        <v>277.33332999999999</v>
      </c>
      <c r="G6" s="23">
        <f>'23'!G29</f>
        <v>0</v>
      </c>
      <c r="H6" s="23">
        <f>'23'!H29</f>
        <v>0</v>
      </c>
      <c r="I6" s="23">
        <f>'23'!I29</f>
        <v>0</v>
      </c>
      <c r="J6" s="23">
        <f>'23'!J29</f>
        <v>2.75</v>
      </c>
      <c r="K6" s="23">
        <f>'23'!K29</f>
        <v>0</v>
      </c>
      <c r="L6" s="23">
        <f>'23'!L29</f>
        <v>0</v>
      </c>
      <c r="M6" s="23">
        <f>'23'!M29</f>
        <v>0</v>
      </c>
      <c r="N6" s="23">
        <f>'23'!N29</f>
        <v>249</v>
      </c>
      <c r="O6" s="23">
        <f>'23'!O29</f>
        <v>100</v>
      </c>
      <c r="P6" s="23">
        <f>'23'!P29</f>
        <v>48</v>
      </c>
      <c r="Q6" s="23">
        <f>'23'!Q29</f>
        <v>66</v>
      </c>
      <c r="R6" s="23">
        <f>'23'!R29</f>
        <v>0</v>
      </c>
      <c r="S6" s="23">
        <f>'23'!S29</f>
        <v>131.83333329999999</v>
      </c>
      <c r="T6" s="23">
        <f>'23'!T29</f>
        <v>0</v>
      </c>
      <c r="U6" s="23">
        <f>'23'!U29</f>
        <v>128</v>
      </c>
      <c r="V6" s="23">
        <f>'23'!V29</f>
        <v>100</v>
      </c>
      <c r="W6" s="23">
        <f>'23'!W29</f>
        <v>150</v>
      </c>
      <c r="X6" s="23">
        <f>'23'!X29</f>
        <v>389.83329963333335</v>
      </c>
      <c r="Y6" s="23">
        <f>'23'!Y29</f>
        <v>265</v>
      </c>
      <c r="Z6" s="23">
        <f>'23'!Z29</f>
        <v>68</v>
      </c>
      <c r="AA6" s="347">
        <f>'23'!AA29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15</v>
      </c>
      <c r="F7" s="94">
        <v>15</v>
      </c>
      <c r="G7" s="94"/>
      <c r="H7" s="94"/>
      <c r="I7" s="94"/>
      <c r="J7" s="94"/>
      <c r="K7" s="94"/>
      <c r="L7" s="94"/>
      <c r="M7" s="94"/>
      <c r="N7" s="94"/>
      <c r="O7" s="94"/>
      <c r="P7" s="94">
        <v>5</v>
      </c>
      <c r="Q7" s="94"/>
      <c r="R7" s="94"/>
      <c r="S7" s="94"/>
      <c r="T7" s="94"/>
      <c r="U7" s="94"/>
      <c r="V7" s="94">
        <v>75</v>
      </c>
      <c r="W7" s="94">
        <v>75</v>
      </c>
      <c r="X7" s="94">
        <v>3</v>
      </c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78</v>
      </c>
      <c r="AJ10" s="345"/>
      <c r="AK10" s="345">
        <f>AI10+AJ10</f>
        <v>78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15</v>
      </c>
      <c r="F11" s="173">
        <f t="shared" si="0"/>
        <v>15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5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75</v>
      </c>
      <c r="W11" s="173">
        <f t="shared" si="0"/>
        <v>75</v>
      </c>
      <c r="X11" s="173">
        <f t="shared" si="0"/>
        <v>3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400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15</v>
      </c>
      <c r="F20" s="237">
        <f t="shared" si="4"/>
        <v>15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5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75</v>
      </c>
      <c r="W20" s="247">
        <f t="shared" si="6"/>
        <v>75</v>
      </c>
      <c r="X20" s="238">
        <f t="shared" si="6"/>
        <v>3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63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63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597">
        <f t="shared" ref="D29:AB29" si="9">D6-D20+D21+D22-D23-D24+D25-D26</f>
        <v>0</v>
      </c>
      <c r="E29" s="598">
        <f t="shared" si="9"/>
        <v>196</v>
      </c>
      <c r="F29" s="598">
        <f t="shared" si="9"/>
        <v>262.33332999999999</v>
      </c>
      <c r="G29" s="598">
        <f t="shared" si="9"/>
        <v>0</v>
      </c>
      <c r="H29" s="599">
        <f t="shared" si="9"/>
        <v>0</v>
      </c>
      <c r="I29" s="600">
        <f t="shared" ref="I29" si="10">I6-I20+I21+I22-I23-I24+I25-I26</f>
        <v>0</v>
      </c>
      <c r="J29" s="601">
        <f t="shared" si="9"/>
        <v>2.75</v>
      </c>
      <c r="K29" s="601">
        <f t="shared" si="9"/>
        <v>0</v>
      </c>
      <c r="L29" s="601">
        <f t="shared" si="9"/>
        <v>0</v>
      </c>
      <c r="M29" s="602">
        <f t="shared" si="9"/>
        <v>0</v>
      </c>
      <c r="N29" s="603">
        <f t="shared" si="9"/>
        <v>249</v>
      </c>
      <c r="O29" s="598">
        <f t="shared" si="9"/>
        <v>100</v>
      </c>
      <c r="P29" s="598">
        <f t="shared" si="9"/>
        <v>43</v>
      </c>
      <c r="Q29" s="604">
        <f t="shared" si="9"/>
        <v>66</v>
      </c>
      <c r="R29" s="597">
        <f t="shared" si="9"/>
        <v>0</v>
      </c>
      <c r="S29" s="598">
        <f t="shared" si="9"/>
        <v>131.83333329999999</v>
      </c>
      <c r="T29" s="598">
        <f t="shared" si="9"/>
        <v>0</v>
      </c>
      <c r="U29" s="598">
        <f t="shared" si="9"/>
        <v>128</v>
      </c>
      <c r="V29" s="599">
        <f t="shared" si="9"/>
        <v>25</v>
      </c>
      <c r="W29" s="597">
        <f t="shared" si="9"/>
        <v>75</v>
      </c>
      <c r="X29" s="598">
        <f t="shared" si="9"/>
        <v>386.83329963333335</v>
      </c>
      <c r="Y29" s="605">
        <f t="shared" si="9"/>
        <v>265</v>
      </c>
      <c r="Z29" s="598">
        <f t="shared" si="9"/>
        <v>68</v>
      </c>
      <c r="AA29" s="604">
        <f t="shared" si="9"/>
        <v>0</v>
      </c>
      <c r="AB29" s="11">
        <f t="shared" ca="1" si="9"/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'23'!AK34:AK35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'23'!AK36:AK37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'23'!AK38:AK39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'23'!AK40:AK41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'23'!AK42:AK43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'23'!AK44:AK45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'23'!AK48:AK49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'23'!AK50:AK51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'23'!AK52:AK53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AB12" sqref="AB12"/>
    </sheetView>
  </sheetViews>
  <sheetFormatPr defaultColWidth="6.875" defaultRowHeight="15.75" customHeight="1" x14ac:dyDescent="0.2"/>
  <cols>
    <col min="1" max="2" width="6.875" style="5"/>
    <col min="3" max="3" width="6.875" style="5" customWidth="1"/>
    <col min="4" max="5" width="5.25" style="5" customWidth="1"/>
    <col min="6" max="6" width="7.25" style="5" customWidth="1"/>
    <col min="7" max="8" width="5.25" style="5" customWidth="1"/>
    <col min="9" max="9" width="7" style="5" customWidth="1"/>
    <col min="10" max="24" width="5.25" style="5" customWidth="1"/>
    <col min="25" max="25" width="7.625" style="5" customWidth="1"/>
    <col min="26" max="26" width="7.2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'24'!D29</f>
        <v>0</v>
      </c>
      <c r="E6" s="23">
        <f>'24'!E29</f>
        <v>196</v>
      </c>
      <c r="F6" s="23">
        <f>'24'!F29</f>
        <v>262.33332999999999</v>
      </c>
      <c r="G6" s="23">
        <f>'24'!G29</f>
        <v>0</v>
      </c>
      <c r="H6" s="23">
        <f>'24'!H29</f>
        <v>0</v>
      </c>
      <c r="I6" s="23">
        <f>'24'!I29</f>
        <v>0</v>
      </c>
      <c r="J6" s="23">
        <f>'24'!J29</f>
        <v>2.75</v>
      </c>
      <c r="K6" s="23">
        <f>'24'!K29</f>
        <v>0</v>
      </c>
      <c r="L6" s="23">
        <f>'24'!L29</f>
        <v>0</v>
      </c>
      <c r="M6" s="23">
        <f>'24'!M29</f>
        <v>0</v>
      </c>
      <c r="N6" s="23">
        <f>'24'!N29</f>
        <v>249</v>
      </c>
      <c r="O6" s="23">
        <f>'24'!O29</f>
        <v>100</v>
      </c>
      <c r="P6" s="23">
        <f>'24'!P29</f>
        <v>43</v>
      </c>
      <c r="Q6" s="23">
        <f>'24'!Q29</f>
        <v>66</v>
      </c>
      <c r="R6" s="23">
        <f>'24'!R29</f>
        <v>0</v>
      </c>
      <c r="S6" s="23">
        <f>'24'!S29</f>
        <v>131.83333329999999</v>
      </c>
      <c r="T6" s="23">
        <f>'24'!T29</f>
        <v>0</v>
      </c>
      <c r="U6" s="23">
        <f>'24'!U29</f>
        <v>128</v>
      </c>
      <c r="V6" s="23">
        <f>'24'!V29</f>
        <v>25</v>
      </c>
      <c r="W6" s="23">
        <f>'24'!W29</f>
        <v>75</v>
      </c>
      <c r="X6" s="23">
        <f>'24'!X29</f>
        <v>386.83329963333335</v>
      </c>
      <c r="Y6" s="23">
        <f>'24'!Y29</f>
        <v>265</v>
      </c>
      <c r="Z6" s="23">
        <f>'24'!Z29</f>
        <v>68</v>
      </c>
      <c r="AA6" s="347">
        <f>'24'!AA29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>
        <v>-8</v>
      </c>
      <c r="G7" s="94"/>
      <c r="H7" s="94"/>
      <c r="I7" s="94"/>
      <c r="J7" s="94"/>
      <c r="K7" s="94"/>
      <c r="L7" s="94"/>
      <c r="M7" s="94"/>
      <c r="N7" s="94">
        <v>4</v>
      </c>
      <c r="O7" s="94"/>
      <c r="P7" s="94">
        <v>3</v>
      </c>
      <c r="Q7" s="94"/>
      <c r="R7" s="94"/>
      <c r="S7" s="94"/>
      <c r="T7" s="94"/>
      <c r="U7" s="94"/>
      <c r="V7" s="94">
        <v>25</v>
      </c>
      <c r="W7" s="94">
        <v>5</v>
      </c>
      <c r="X7" s="94"/>
      <c r="Y7" s="94">
        <v>2</v>
      </c>
      <c r="Z7" s="94">
        <v>1</v>
      </c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-17</v>
      </c>
      <c r="AJ10" s="345"/>
      <c r="AK10" s="345">
        <f>AI10+AJ10</f>
        <v>-17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-8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4</v>
      </c>
      <c r="O11" s="173">
        <f t="shared" si="0"/>
        <v>0</v>
      </c>
      <c r="P11" s="173">
        <f t="shared" si="0"/>
        <v>3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25</v>
      </c>
      <c r="W11" s="173">
        <f t="shared" si="0"/>
        <v>5</v>
      </c>
      <c r="X11" s="173">
        <f t="shared" si="0"/>
        <v>0</v>
      </c>
      <c r="Y11" s="173">
        <f t="shared" si="0"/>
        <v>2</v>
      </c>
      <c r="Z11" s="173">
        <f t="shared" si="0"/>
        <v>1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>
        <v>-3</v>
      </c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-25</v>
      </c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401"/>
      <c r="AB16" s="86">
        <f ca="1">SUMPRODUCT(D16:AA16,D3:AA3)</f>
        <v>0</v>
      </c>
    </row>
    <row r="17" spans="1:37" ht="20.25" customHeight="1" thickBot="1" x14ac:dyDescent="0.25">
      <c r="A17" s="87" t="s">
        <v>21</v>
      </c>
      <c r="B17" s="688">
        <f>الاجمالى!B17</f>
        <v>0</v>
      </c>
      <c r="C17" s="689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402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-3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-25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-3</v>
      </c>
      <c r="F20" s="237">
        <f t="shared" si="4"/>
        <v>-8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4</v>
      </c>
      <c r="O20" s="185">
        <f t="shared" si="6"/>
        <v>0</v>
      </c>
      <c r="P20" s="185">
        <f t="shared" si="6"/>
        <v>3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25</v>
      </c>
      <c r="W20" s="247">
        <f t="shared" si="6"/>
        <v>5</v>
      </c>
      <c r="X20" s="238">
        <f t="shared" si="6"/>
        <v>-25</v>
      </c>
      <c r="Y20" s="238">
        <f t="shared" si="6"/>
        <v>2</v>
      </c>
      <c r="Z20" s="238">
        <f t="shared" si="6"/>
        <v>1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199</v>
      </c>
      <c r="F29" s="3">
        <f t="shared" si="9"/>
        <v>270.33332999999999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245</v>
      </c>
      <c r="O29" s="3">
        <f t="shared" si="9"/>
        <v>100</v>
      </c>
      <c r="P29" s="3">
        <f t="shared" si="9"/>
        <v>40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0</v>
      </c>
      <c r="W29" s="2">
        <f t="shared" si="9"/>
        <v>70</v>
      </c>
      <c r="X29" s="3">
        <f t="shared" si="9"/>
        <v>411.83329963333335</v>
      </c>
      <c r="Y29" s="34">
        <f t="shared" si="9"/>
        <v>263</v>
      </c>
      <c r="Z29" s="3">
        <f t="shared" si="9"/>
        <v>67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'24'!AK34:AK35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'24'!AK36:AK37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'24'!AK38:AK39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'24'!AK40:AK41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'24'!AK42:AK43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'24'!AK44:AK45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'24'!AK48:AK49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'24'!AK50:AK51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'24'!AK52:AK53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0"/>
  </sheetPr>
  <dimension ref="A1:AL60"/>
  <sheetViews>
    <sheetView rightToLeft="1" tabSelected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AB21" sqref="AB21"/>
    </sheetView>
  </sheetViews>
  <sheetFormatPr defaultColWidth="6.875" defaultRowHeight="15.75" customHeight="1" x14ac:dyDescent="0.2"/>
  <cols>
    <col min="1" max="2" width="6.875" style="5"/>
    <col min="3" max="3" width="6.125" style="5" customWidth="1"/>
    <col min="4" max="5" width="5.25" style="5" customWidth="1"/>
    <col min="6" max="6" width="6.625" style="5" customWidth="1"/>
    <col min="7" max="8" width="5.25" style="5" customWidth="1"/>
    <col min="9" max="9" width="6.625" style="5" customWidth="1"/>
    <col min="10" max="24" width="5.25" style="5" customWidth="1"/>
    <col min="25" max="25" width="8.75" style="5" customWidth="1"/>
    <col min="26" max="26" width="7.12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'25'!D29</f>
        <v>0</v>
      </c>
      <c r="E6" s="23">
        <f>'25'!E29</f>
        <v>199</v>
      </c>
      <c r="F6" s="23">
        <f>'25'!F29</f>
        <v>270.33332999999999</v>
      </c>
      <c r="G6" s="23">
        <f>'25'!G29</f>
        <v>0</v>
      </c>
      <c r="H6" s="23">
        <f>'25'!H29</f>
        <v>0</v>
      </c>
      <c r="I6" s="23">
        <f>'25'!I29</f>
        <v>0</v>
      </c>
      <c r="J6" s="23">
        <f>'25'!J29</f>
        <v>2.75</v>
      </c>
      <c r="K6" s="23">
        <f>'25'!K29</f>
        <v>0</v>
      </c>
      <c r="L6" s="23">
        <f>'25'!L29</f>
        <v>0</v>
      </c>
      <c r="M6" s="23">
        <f>'25'!M29</f>
        <v>0</v>
      </c>
      <c r="N6" s="23">
        <f>'25'!N29</f>
        <v>245</v>
      </c>
      <c r="O6" s="23">
        <f>'25'!O29</f>
        <v>100</v>
      </c>
      <c r="P6" s="23">
        <f>'25'!P29</f>
        <v>40</v>
      </c>
      <c r="Q6" s="23">
        <f>'25'!Q29</f>
        <v>66</v>
      </c>
      <c r="R6" s="23">
        <f>'25'!R29</f>
        <v>0</v>
      </c>
      <c r="S6" s="23">
        <f>'25'!S29</f>
        <v>131.83333329999999</v>
      </c>
      <c r="T6" s="23">
        <f>'25'!T29</f>
        <v>0</v>
      </c>
      <c r="U6" s="23">
        <f>'25'!U29</f>
        <v>128</v>
      </c>
      <c r="V6" s="23">
        <f>'25'!V29</f>
        <v>0</v>
      </c>
      <c r="W6" s="23">
        <f>'25'!W29</f>
        <v>70</v>
      </c>
      <c r="X6" s="23">
        <f>'25'!X29</f>
        <v>411.83329963333335</v>
      </c>
      <c r="Y6" s="23">
        <f>'25'!Y29</f>
        <v>263</v>
      </c>
      <c r="Z6" s="23">
        <f>'25'!Z29</f>
        <v>67</v>
      </c>
      <c r="AA6" s="347">
        <f>'25'!AA29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>
        <v>200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200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200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>
        <v>150</v>
      </c>
      <c r="P21" s="46"/>
      <c r="Q21" s="47"/>
      <c r="R21" s="45"/>
      <c r="S21" s="46"/>
      <c r="T21" s="47"/>
      <c r="U21" s="178"/>
      <c r="V21" s="333">
        <v>150</v>
      </c>
      <c r="W21" s="178">
        <v>100</v>
      </c>
      <c r="X21" s="179"/>
      <c r="Y21" s="179"/>
      <c r="Z21" s="179"/>
      <c r="AA21" s="396"/>
      <c r="AB21" s="7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58"/>
      <c r="O26" s="355"/>
      <c r="P26" s="356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199</v>
      </c>
      <c r="F29" s="3">
        <f t="shared" si="9"/>
        <v>70.333329999999989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245</v>
      </c>
      <c r="O29" s="3">
        <f t="shared" si="9"/>
        <v>250</v>
      </c>
      <c r="P29" s="3">
        <f t="shared" si="9"/>
        <v>40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150</v>
      </c>
      <c r="W29" s="2">
        <f t="shared" si="9"/>
        <v>170</v>
      </c>
      <c r="X29" s="3">
        <f t="shared" si="9"/>
        <v>411.83329963333335</v>
      </c>
      <c r="Y29" s="34">
        <f t="shared" si="9"/>
        <v>263</v>
      </c>
      <c r="Z29" s="3">
        <f t="shared" si="9"/>
        <v>67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'25'!AK34:AK35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'25'!AK36:AK37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'25'!AK38:AK39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'25'!AK40:AK41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'25'!AK42:AK43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'25'!AK44:AK45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'25'!AK48:AK49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'25'!AK50:AK51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'25'!AK52:AK53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H53:K53"/>
    <mergeCell ref="B35:C35"/>
    <mergeCell ref="A36:A37"/>
    <mergeCell ref="B36:C36"/>
    <mergeCell ref="B37:C37"/>
    <mergeCell ref="A34:A35"/>
    <mergeCell ref="B34:C34"/>
    <mergeCell ref="L51:AA51"/>
    <mergeCell ref="A25:C25"/>
    <mergeCell ref="L53:AA53"/>
    <mergeCell ref="H40:K40"/>
    <mergeCell ref="L40:AA40"/>
    <mergeCell ref="H52:K52"/>
    <mergeCell ref="H38:K38"/>
    <mergeCell ref="L38:AA38"/>
    <mergeCell ref="D33:G33"/>
    <mergeCell ref="H33:K33"/>
    <mergeCell ref="L33:AA33"/>
    <mergeCell ref="H35:K35"/>
    <mergeCell ref="H37:K37"/>
    <mergeCell ref="D53:G53"/>
    <mergeCell ref="D44:G44"/>
    <mergeCell ref="D46:G46"/>
    <mergeCell ref="D48:G48"/>
    <mergeCell ref="D50:G50"/>
    <mergeCell ref="D52:G52"/>
    <mergeCell ref="D35:G35"/>
    <mergeCell ref="A26:C26"/>
    <mergeCell ref="A27:C27"/>
    <mergeCell ref="H34:K34"/>
    <mergeCell ref="L34:AA34"/>
    <mergeCell ref="A59:C59"/>
    <mergeCell ref="D51:G51"/>
    <mergeCell ref="H45:K45"/>
    <mergeCell ref="H47:K47"/>
    <mergeCell ref="H51:K51"/>
    <mergeCell ref="A40:A41"/>
    <mergeCell ref="B40:C40"/>
    <mergeCell ref="B41:C41"/>
    <mergeCell ref="A38:A39"/>
    <mergeCell ref="B38:C38"/>
    <mergeCell ref="B39:C39"/>
    <mergeCell ref="A42:A43"/>
    <mergeCell ref="H39:K39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20:C20"/>
    <mergeCell ref="A28:C28"/>
    <mergeCell ref="A24:C24"/>
    <mergeCell ref="A29:C29"/>
    <mergeCell ref="A33:C33"/>
    <mergeCell ref="A22:C22"/>
    <mergeCell ref="A23:C23"/>
    <mergeCell ref="A21:C21"/>
    <mergeCell ref="J2:AA2"/>
    <mergeCell ref="N4:Q4"/>
    <mergeCell ref="R4:V4"/>
    <mergeCell ref="W4:AA4"/>
    <mergeCell ref="B1:C1"/>
    <mergeCell ref="B14:C14"/>
    <mergeCell ref="B15:C15"/>
    <mergeCell ref="B17:C17"/>
    <mergeCell ref="A19:C19"/>
    <mergeCell ref="B8:C8"/>
    <mergeCell ref="B9:C9"/>
    <mergeCell ref="B7:C7"/>
    <mergeCell ref="A11:C11"/>
    <mergeCell ref="A18:C18"/>
    <mergeCell ref="A4:A5"/>
    <mergeCell ref="B4:C5"/>
    <mergeCell ref="B10:C10"/>
    <mergeCell ref="B13:C13"/>
    <mergeCell ref="B16:C16"/>
    <mergeCell ref="A6:C6"/>
    <mergeCell ref="B12:C12"/>
    <mergeCell ref="D4:F4"/>
    <mergeCell ref="G4:H4"/>
    <mergeCell ref="L44:AA44"/>
    <mergeCell ref="H36:K36"/>
    <mergeCell ref="L36:AA36"/>
    <mergeCell ref="D49:G49"/>
    <mergeCell ref="H49:K49"/>
    <mergeCell ref="L49:AA49"/>
    <mergeCell ref="D45:G45"/>
    <mergeCell ref="D47:G47"/>
    <mergeCell ref="H41:K41"/>
    <mergeCell ref="H43:K43"/>
    <mergeCell ref="D43:G43"/>
    <mergeCell ref="L47:AA47"/>
    <mergeCell ref="D38:G38"/>
    <mergeCell ref="L37:AA37"/>
    <mergeCell ref="L39:AA39"/>
    <mergeCell ref="L41:AA41"/>
    <mergeCell ref="L43:AA43"/>
    <mergeCell ref="L45:AA45"/>
    <mergeCell ref="D37:G37"/>
    <mergeCell ref="D39:G39"/>
    <mergeCell ref="D41:G41"/>
    <mergeCell ref="D36:G36"/>
    <mergeCell ref="D40:G40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H50:K50"/>
    <mergeCell ref="H48:K48"/>
    <mergeCell ref="H46:K46"/>
    <mergeCell ref="H44:K44"/>
    <mergeCell ref="L52:AA52"/>
    <mergeCell ref="L50:AA50"/>
    <mergeCell ref="L48:AA48"/>
    <mergeCell ref="L46:AA46"/>
    <mergeCell ref="L35:AA35"/>
    <mergeCell ref="D34:G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4.625" style="5" customWidth="1"/>
    <col min="4" max="5" width="5.25" style="5" customWidth="1"/>
    <col min="6" max="6" width="6.375" style="5" customWidth="1"/>
    <col min="7" max="8" width="5.25" style="5" customWidth="1"/>
    <col min="9" max="9" width="6.375" style="5" customWidth="1"/>
    <col min="10" max="24" width="5.25" style="5" customWidth="1"/>
    <col min="25" max="25" width="7.75" style="5" customWidth="1"/>
    <col min="26" max="26" width="8.25" style="5" customWidth="1"/>
    <col min="27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'26'!D29</f>
        <v>0</v>
      </c>
      <c r="E6" s="23">
        <f>'26'!E29</f>
        <v>199</v>
      </c>
      <c r="F6" s="23">
        <f>'26'!F29</f>
        <v>70.333329999999989</v>
      </c>
      <c r="G6" s="23">
        <f>'26'!G29</f>
        <v>0</v>
      </c>
      <c r="H6" s="23">
        <f>'26'!H29</f>
        <v>0</v>
      </c>
      <c r="I6" s="23">
        <f>'26'!I29</f>
        <v>0</v>
      </c>
      <c r="J6" s="23">
        <f>'26'!J29</f>
        <v>2.75</v>
      </c>
      <c r="K6" s="23">
        <f>'26'!K29</f>
        <v>0</v>
      </c>
      <c r="L6" s="23">
        <f>'26'!L29</f>
        <v>0</v>
      </c>
      <c r="M6" s="23">
        <f>'26'!M29</f>
        <v>0</v>
      </c>
      <c r="N6" s="23">
        <f>'26'!N29</f>
        <v>245</v>
      </c>
      <c r="O6" s="23">
        <f>'26'!O29</f>
        <v>250</v>
      </c>
      <c r="P6" s="23">
        <f>'26'!P29</f>
        <v>40</v>
      </c>
      <c r="Q6" s="23">
        <f>'26'!Q29</f>
        <v>66</v>
      </c>
      <c r="R6" s="23">
        <f>'26'!R29</f>
        <v>0</v>
      </c>
      <c r="S6" s="23">
        <f>'26'!S29</f>
        <v>131.83333329999999</v>
      </c>
      <c r="T6" s="23">
        <f>'26'!T29</f>
        <v>0</v>
      </c>
      <c r="U6" s="23">
        <f>'26'!U29</f>
        <v>128</v>
      </c>
      <c r="V6" s="23">
        <f>'26'!V29</f>
        <v>150</v>
      </c>
      <c r="W6" s="23">
        <f>'26'!W29</f>
        <v>170</v>
      </c>
      <c r="X6" s="23">
        <f>'26'!X29</f>
        <v>411.83329963333335</v>
      </c>
      <c r="Y6" s="23">
        <f>'26'!Y29</f>
        <v>263</v>
      </c>
      <c r="Z6" s="23">
        <f>'26'!Z29</f>
        <v>67</v>
      </c>
      <c r="AA6" s="347">
        <f>'26'!AA29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5"/>
      <c r="V26" s="360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199</v>
      </c>
      <c r="F29" s="3">
        <f t="shared" si="9"/>
        <v>70.333329999999989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245</v>
      </c>
      <c r="O29" s="3">
        <f t="shared" si="9"/>
        <v>250</v>
      </c>
      <c r="P29" s="3">
        <f t="shared" si="9"/>
        <v>40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150</v>
      </c>
      <c r="W29" s="2">
        <f t="shared" si="9"/>
        <v>170</v>
      </c>
      <c r="X29" s="3">
        <f t="shared" si="9"/>
        <v>411.83329963333335</v>
      </c>
      <c r="Y29" s="34">
        <f t="shared" si="9"/>
        <v>263</v>
      </c>
      <c r="Z29" s="3">
        <f t="shared" si="9"/>
        <v>67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'26'!AK34:AK35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'26'!AK36:AK37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'26'!AK38:AK39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'26'!AK40:AK41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'26'!AK42:AK43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'26'!AK44:AK45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'26'!AK48:AK49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'26'!AK50:AK51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'26'!AK52:AK53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3.125" style="5" customWidth="1"/>
    <col min="4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'27'!D29</f>
        <v>0</v>
      </c>
      <c r="E6" s="23">
        <f>'27'!E29</f>
        <v>199</v>
      </c>
      <c r="F6" s="23">
        <f>'27'!F29</f>
        <v>70.333329999999989</v>
      </c>
      <c r="G6" s="23">
        <f>'27'!G29</f>
        <v>0</v>
      </c>
      <c r="H6" s="23">
        <f>'27'!H29</f>
        <v>0</v>
      </c>
      <c r="I6" s="23">
        <f>'27'!I29</f>
        <v>0</v>
      </c>
      <c r="J6" s="23">
        <f>'27'!J29</f>
        <v>2.75</v>
      </c>
      <c r="K6" s="23">
        <f>'27'!K29</f>
        <v>0</v>
      </c>
      <c r="L6" s="23">
        <f>'27'!L29</f>
        <v>0</v>
      </c>
      <c r="M6" s="23">
        <f>'27'!M29</f>
        <v>0</v>
      </c>
      <c r="N6" s="23">
        <f>'27'!N29</f>
        <v>245</v>
      </c>
      <c r="O6" s="23">
        <f>'27'!O29</f>
        <v>250</v>
      </c>
      <c r="P6" s="23">
        <f>'27'!P29</f>
        <v>40</v>
      </c>
      <c r="Q6" s="23">
        <f>'27'!Q29</f>
        <v>66</v>
      </c>
      <c r="R6" s="23">
        <f>'27'!R29</f>
        <v>0</v>
      </c>
      <c r="S6" s="23">
        <f>'27'!S29</f>
        <v>131.83333329999999</v>
      </c>
      <c r="T6" s="23">
        <f>'27'!T29</f>
        <v>0</v>
      </c>
      <c r="U6" s="23">
        <f>'27'!U29</f>
        <v>128</v>
      </c>
      <c r="V6" s="23">
        <f>'27'!V29</f>
        <v>150</v>
      </c>
      <c r="W6" s="23">
        <f>'27'!W29</f>
        <v>170</v>
      </c>
      <c r="X6" s="23">
        <f>'27'!X29</f>
        <v>411.83329963333335</v>
      </c>
      <c r="Y6" s="23">
        <f>'27'!Y29</f>
        <v>263</v>
      </c>
      <c r="Z6" s="23">
        <f>'27'!Z29</f>
        <v>67</v>
      </c>
      <c r="AA6" s="347">
        <f>'27'!AA29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61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199</v>
      </c>
      <c r="F29" s="3">
        <f t="shared" si="9"/>
        <v>70.333329999999989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245</v>
      </c>
      <c r="O29" s="3">
        <f t="shared" si="9"/>
        <v>250</v>
      </c>
      <c r="P29" s="3">
        <f t="shared" si="9"/>
        <v>40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150</v>
      </c>
      <c r="W29" s="2">
        <f t="shared" si="9"/>
        <v>170</v>
      </c>
      <c r="X29" s="3">
        <f t="shared" si="9"/>
        <v>411.83329963333335</v>
      </c>
      <c r="Y29" s="34">
        <f t="shared" si="9"/>
        <v>263</v>
      </c>
      <c r="Z29" s="3">
        <f t="shared" si="9"/>
        <v>67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'27'!AK34:AK35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'27'!AK36:AK37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'27'!AK38:AK39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'27'!AK40:AK41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'27'!AK42:AK43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'27'!AK44:AK45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'27'!AK48:AK49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'27'!AK50:AK51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'27'!AK52:AK53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1.75" style="5" customWidth="1"/>
    <col min="4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'28'!D29</f>
        <v>0</v>
      </c>
      <c r="E6" s="23">
        <f>'28'!E29</f>
        <v>199</v>
      </c>
      <c r="F6" s="23">
        <f>'28'!F29</f>
        <v>70.333329999999989</v>
      </c>
      <c r="G6" s="23">
        <f>'28'!G29</f>
        <v>0</v>
      </c>
      <c r="H6" s="23">
        <f>'28'!H29</f>
        <v>0</v>
      </c>
      <c r="I6" s="23">
        <f>'28'!I29</f>
        <v>0</v>
      </c>
      <c r="J6" s="23">
        <f>'28'!J29</f>
        <v>2.75</v>
      </c>
      <c r="K6" s="23">
        <f>'28'!K29</f>
        <v>0</v>
      </c>
      <c r="L6" s="23">
        <f>'28'!L29</f>
        <v>0</v>
      </c>
      <c r="M6" s="23">
        <f>'28'!M29</f>
        <v>0</v>
      </c>
      <c r="N6" s="23">
        <f>'28'!N29</f>
        <v>245</v>
      </c>
      <c r="O6" s="23">
        <f>'28'!O29</f>
        <v>250</v>
      </c>
      <c r="P6" s="23">
        <f>'28'!P29</f>
        <v>40</v>
      </c>
      <c r="Q6" s="23">
        <f>'28'!Q29</f>
        <v>66</v>
      </c>
      <c r="R6" s="23">
        <f>'28'!R29</f>
        <v>0</v>
      </c>
      <c r="S6" s="23">
        <f>'28'!S29</f>
        <v>131.83333329999999</v>
      </c>
      <c r="T6" s="23">
        <f>'28'!T29</f>
        <v>0</v>
      </c>
      <c r="U6" s="23">
        <f>'28'!U29</f>
        <v>128</v>
      </c>
      <c r="V6" s="23">
        <f>'28'!V29</f>
        <v>150</v>
      </c>
      <c r="W6" s="23">
        <f>'28'!W29</f>
        <v>170</v>
      </c>
      <c r="X6" s="23">
        <f>'28'!X29</f>
        <v>411.83329963333335</v>
      </c>
      <c r="Y6" s="23">
        <f>'28'!Y29</f>
        <v>263</v>
      </c>
      <c r="Z6" s="23">
        <f>'28'!Z29</f>
        <v>67</v>
      </c>
      <c r="AA6" s="347">
        <f>'28'!AA29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487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7"/>
      <c r="R26" s="354"/>
      <c r="S26" s="355"/>
      <c r="T26" s="360"/>
      <c r="U26" s="354"/>
      <c r="V26" s="359"/>
      <c r="W26" s="354"/>
      <c r="X26" s="355"/>
      <c r="Y26" s="355"/>
      <c r="Z26" s="355"/>
      <c r="AA26" s="390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199</v>
      </c>
      <c r="F29" s="3">
        <f t="shared" si="9"/>
        <v>70.333329999999989</v>
      </c>
      <c r="G29" s="3">
        <f t="shared" si="9"/>
        <v>0</v>
      </c>
      <c r="H29" s="4">
        <f t="shared" si="9"/>
        <v>0</v>
      </c>
      <c r="I29" s="379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245</v>
      </c>
      <c r="O29" s="3">
        <f t="shared" si="9"/>
        <v>250</v>
      </c>
      <c r="P29" s="3">
        <f t="shared" si="9"/>
        <v>40</v>
      </c>
      <c r="Q29" s="14">
        <f t="shared" si="9"/>
        <v>66</v>
      </c>
      <c r="R29" s="2">
        <f t="shared" si="9"/>
        <v>0</v>
      </c>
      <c r="S29" s="156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150</v>
      </c>
      <c r="W29" s="2">
        <f t="shared" si="9"/>
        <v>170</v>
      </c>
      <c r="X29" s="3">
        <f t="shared" si="9"/>
        <v>411.83329963333335</v>
      </c>
      <c r="Y29" s="34">
        <f t="shared" si="9"/>
        <v>263</v>
      </c>
      <c r="Z29" s="3">
        <f t="shared" si="9"/>
        <v>67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'28'!AK34:AK35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'28'!AK36:AK37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'28'!AK38:AK39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'28'!AK40:AK41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'28'!AK42:AK43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'28'!AK44:AK45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'28'!AK48:AK49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'28'!AK50:AK51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'28'!AK52:AK53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3.125" style="5" customWidth="1"/>
    <col min="4" max="5" width="5.25" style="5" customWidth="1"/>
    <col min="6" max="6" width="8.25" style="5" customWidth="1"/>
    <col min="7" max="8" width="5.25" style="5" customWidth="1"/>
    <col min="9" max="9" width="7" style="5" customWidth="1"/>
    <col min="10" max="24" width="5.25" style="5" customWidth="1"/>
    <col min="25" max="25" width="8.375" style="5" customWidth="1"/>
    <col min="26" max="26" width="6.87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'2'!D29</f>
        <v>0</v>
      </c>
      <c r="E6" s="433">
        <f>'2'!E29</f>
        <v>249</v>
      </c>
      <c r="F6" s="433">
        <f>'2'!F29</f>
        <v>348.33332999999999</v>
      </c>
      <c r="G6" s="433">
        <f>'2'!G29</f>
        <v>0</v>
      </c>
      <c r="H6" s="433">
        <f>'2'!H29</f>
        <v>0</v>
      </c>
      <c r="I6" s="433">
        <f>'2'!I29</f>
        <v>0</v>
      </c>
      <c r="J6" s="433">
        <f>'2'!J29</f>
        <v>0</v>
      </c>
      <c r="K6" s="433">
        <f>'2'!K29</f>
        <v>0</v>
      </c>
      <c r="L6" s="433">
        <f>'2'!L29</f>
        <v>0</v>
      </c>
      <c r="M6" s="433">
        <f>'2'!M29</f>
        <v>0</v>
      </c>
      <c r="N6" s="433">
        <f>'2'!N29</f>
        <v>267</v>
      </c>
      <c r="O6" s="433">
        <f>'2'!O29</f>
        <v>0</v>
      </c>
      <c r="P6" s="433">
        <f>'2'!P29</f>
        <v>0</v>
      </c>
      <c r="Q6" s="433">
        <f>'2'!Q29</f>
        <v>70</v>
      </c>
      <c r="R6" s="433">
        <f>'2'!R29</f>
        <v>0</v>
      </c>
      <c r="S6" s="433">
        <f>'2'!S29</f>
        <v>131.83333329999999</v>
      </c>
      <c r="T6" s="433">
        <f>'2'!T29</f>
        <v>0</v>
      </c>
      <c r="U6" s="433">
        <f>'2'!U29</f>
        <v>87</v>
      </c>
      <c r="V6" s="433">
        <f>'2'!V29</f>
        <v>0</v>
      </c>
      <c r="W6" s="433">
        <f>'2'!W29</f>
        <v>0</v>
      </c>
      <c r="X6" s="433">
        <f>'2'!X29</f>
        <v>200.99996633333336</v>
      </c>
      <c r="Y6" s="433">
        <f>'2'!Y29</f>
        <v>115</v>
      </c>
      <c r="Z6" s="433">
        <f>'2'!Z29</f>
        <v>69</v>
      </c>
      <c r="AA6" s="434">
        <f>'2'!AA29</f>
        <v>0</v>
      </c>
      <c r="AB6" s="435">
        <f ca="1">SUMPRODUCT(D6:AA6,D3:AA3)</f>
        <v>252222.1615856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719" t="s">
        <v>62</v>
      </c>
      <c r="C7" s="720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06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719"/>
      <c r="C8" s="720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380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719"/>
      <c r="C9" s="720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719"/>
      <c r="C10" s="720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406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>SUM(D12:D17)</f>
        <v>0</v>
      </c>
      <c r="E18" s="196">
        <f t="shared" ref="E18:K18" si="1">SUM(E12:E17)</f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>D11+D18-D19</f>
        <v>0</v>
      </c>
      <c r="E20" s="237">
        <f t="shared" ref="E20:K20" si="4">E11+E18-E19</f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SUMPRODUCT(D25:AA25,$D$3:$AA$3)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61">
        <f t="shared" ref="D29:AA29" si="9">D6-D20+D21+D22-D23-D24+D25-D26</f>
        <v>0</v>
      </c>
      <c r="E29" s="461">
        <f t="shared" si="9"/>
        <v>249</v>
      </c>
      <c r="F29" s="461">
        <f t="shared" si="9"/>
        <v>348.33332999999999</v>
      </c>
      <c r="G29" s="461">
        <f t="shared" si="9"/>
        <v>0</v>
      </c>
      <c r="H29" s="436">
        <f t="shared" si="9"/>
        <v>0</v>
      </c>
      <c r="I29" s="441">
        <f t="shared" ref="I29" si="10">I6-I20+I21+I22-I23-I24+I25-I26</f>
        <v>0</v>
      </c>
      <c r="J29" s="442">
        <f t="shared" si="9"/>
        <v>0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267</v>
      </c>
      <c r="O29" s="461">
        <f t="shared" si="9"/>
        <v>0</v>
      </c>
      <c r="P29" s="461">
        <f t="shared" si="9"/>
        <v>0</v>
      </c>
      <c r="Q29" s="460">
        <f t="shared" si="9"/>
        <v>70</v>
      </c>
      <c r="R29" s="461">
        <f t="shared" si="9"/>
        <v>0</v>
      </c>
      <c r="S29" s="461">
        <f t="shared" si="9"/>
        <v>131.83333329999999</v>
      </c>
      <c r="T29" s="461">
        <f t="shared" si="9"/>
        <v>0</v>
      </c>
      <c r="U29" s="461">
        <f t="shared" si="9"/>
        <v>87</v>
      </c>
      <c r="V29" s="436">
        <f t="shared" si="9"/>
        <v>0</v>
      </c>
      <c r="W29" s="461">
        <f t="shared" si="9"/>
        <v>0</v>
      </c>
      <c r="X29" s="461">
        <f t="shared" si="9"/>
        <v>200.99996633333336</v>
      </c>
      <c r="Y29" s="456">
        <f t="shared" si="9"/>
        <v>115</v>
      </c>
      <c r="Z29" s="461">
        <f t="shared" si="9"/>
        <v>69</v>
      </c>
      <c r="AA29" s="460">
        <f t="shared" si="9"/>
        <v>0</v>
      </c>
      <c r="AB29" s="436">
        <f ca="1">SUMPRODUCT(D29:AA29,D3:AA3)</f>
        <v>252222.1615856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>
        <f>'2'!AK46:AK47</f>
        <v>0</v>
      </c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'2'!AK48:AK49</f>
        <v>0</v>
      </c>
      <c r="AI48" s="144"/>
      <c r="AJ48" s="144"/>
      <c r="AK48" s="611">
        <f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4">AD50/AE50</f>
        <v>#DIV/0!</v>
      </c>
      <c r="AG50" s="120"/>
      <c r="AH50" s="144">
        <f>'2'!AK50:AK51</f>
        <v>0</v>
      </c>
      <c r="AI50" s="144"/>
      <c r="AJ50" s="144"/>
      <c r="AK50" s="611">
        <f t="shared" ref="AK50" si="25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6">AD52/AE52</f>
        <v>#DIV/0!</v>
      </c>
      <c r="AG52" s="120"/>
      <c r="AH52" s="144">
        <f>'2'!AK52:AK53</f>
        <v>0</v>
      </c>
      <c r="AI52" s="144"/>
      <c r="AJ52" s="144"/>
      <c r="AK52" s="611">
        <f t="shared" ref="AK52" si="27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H53:K53"/>
    <mergeCell ref="L45:AA45"/>
    <mergeCell ref="L47:AA47"/>
    <mergeCell ref="L51:AA51"/>
    <mergeCell ref="L53:AA53"/>
    <mergeCell ref="H45:K45"/>
    <mergeCell ref="H47:K47"/>
    <mergeCell ref="H46:K46"/>
    <mergeCell ref="L40:AA40"/>
    <mergeCell ref="L42:AA42"/>
    <mergeCell ref="L52:AA52"/>
    <mergeCell ref="A59:C59"/>
    <mergeCell ref="J2:AA2"/>
    <mergeCell ref="B4:C5"/>
    <mergeCell ref="A27:C27"/>
    <mergeCell ref="A28:C28"/>
    <mergeCell ref="A33:C33"/>
    <mergeCell ref="B16:C16"/>
    <mergeCell ref="A4:A5"/>
    <mergeCell ref="A21:C21"/>
    <mergeCell ref="B17:C17"/>
    <mergeCell ref="A11:C11"/>
    <mergeCell ref="A18:C18"/>
    <mergeCell ref="A19:C19"/>
    <mergeCell ref="A20:C20"/>
    <mergeCell ref="L33:AA33"/>
    <mergeCell ref="D45:G45"/>
    <mergeCell ref="D47:G47"/>
    <mergeCell ref="D44:G44"/>
    <mergeCell ref="D46:G46"/>
    <mergeCell ref="H35:K35"/>
    <mergeCell ref="H37:K37"/>
    <mergeCell ref="A25:C25"/>
    <mergeCell ref="D51:G51"/>
    <mergeCell ref="D53:G53"/>
    <mergeCell ref="B1:C1"/>
    <mergeCell ref="B14:C14"/>
    <mergeCell ref="B15:C15"/>
    <mergeCell ref="B12:C12"/>
    <mergeCell ref="B13:C13"/>
    <mergeCell ref="B7:C7"/>
    <mergeCell ref="B9:C9"/>
    <mergeCell ref="B10:C10"/>
    <mergeCell ref="B8:C8"/>
    <mergeCell ref="A6:C6"/>
    <mergeCell ref="A22:C22"/>
    <mergeCell ref="A29:C29"/>
    <mergeCell ref="A26:C26"/>
    <mergeCell ref="A24:C24"/>
    <mergeCell ref="A23:C23"/>
    <mergeCell ref="A36:A37"/>
    <mergeCell ref="B36:C36"/>
    <mergeCell ref="B37:C37"/>
    <mergeCell ref="D34:G34"/>
    <mergeCell ref="D33:G33"/>
    <mergeCell ref="D35:G35"/>
    <mergeCell ref="D37:G37"/>
    <mergeCell ref="B34:C34"/>
    <mergeCell ref="A34:A35"/>
    <mergeCell ref="B35:C35"/>
    <mergeCell ref="A38:A39"/>
    <mergeCell ref="B38:C38"/>
    <mergeCell ref="B39:C39"/>
    <mergeCell ref="A40:A41"/>
    <mergeCell ref="H39:K39"/>
    <mergeCell ref="H41:K41"/>
    <mergeCell ref="H43:K43"/>
    <mergeCell ref="B40:C40"/>
    <mergeCell ref="B41:C41"/>
    <mergeCell ref="L35:AA35"/>
    <mergeCell ref="L37:AA37"/>
    <mergeCell ref="L39:AA39"/>
    <mergeCell ref="L41:AA41"/>
    <mergeCell ref="D39:G39"/>
    <mergeCell ref="D41:G41"/>
    <mergeCell ref="D43:G43"/>
    <mergeCell ref="D52:G52"/>
    <mergeCell ref="H52:K52"/>
    <mergeCell ref="H50:K50"/>
    <mergeCell ref="H48:K48"/>
    <mergeCell ref="D49:G49"/>
    <mergeCell ref="H49:K49"/>
    <mergeCell ref="L49:AA49"/>
    <mergeCell ref="B50:C50"/>
    <mergeCell ref="B51:C51"/>
    <mergeCell ref="D40:G40"/>
    <mergeCell ref="H40:K40"/>
    <mergeCell ref="H42:K42"/>
    <mergeCell ref="H44:K44"/>
    <mergeCell ref="H51:K51"/>
    <mergeCell ref="L50:AA50"/>
    <mergeCell ref="L48:AA48"/>
    <mergeCell ref="L46:AA46"/>
    <mergeCell ref="L44:AA44"/>
    <mergeCell ref="L43:AA43"/>
    <mergeCell ref="AD47:AE47"/>
    <mergeCell ref="AD45:AE45"/>
    <mergeCell ref="AD43:AE43"/>
    <mergeCell ref="D48:G48"/>
    <mergeCell ref="D50:G50"/>
    <mergeCell ref="AK46:AK47"/>
    <mergeCell ref="AK48:AK49"/>
    <mergeCell ref="AH49:AJ49"/>
    <mergeCell ref="AH47:AJ47"/>
    <mergeCell ref="A50:A51"/>
    <mergeCell ref="B52:C52"/>
    <mergeCell ref="B53:C53"/>
    <mergeCell ref="A52:A53"/>
    <mergeCell ref="AD32:AF32"/>
    <mergeCell ref="A46:A47"/>
    <mergeCell ref="B46:C46"/>
    <mergeCell ref="B47:C47"/>
    <mergeCell ref="B48:C48"/>
    <mergeCell ref="B49:C49"/>
    <mergeCell ref="A48:A49"/>
    <mergeCell ref="D42:G42"/>
    <mergeCell ref="A42:A43"/>
    <mergeCell ref="A44:A45"/>
    <mergeCell ref="B42:C42"/>
    <mergeCell ref="B43:C43"/>
    <mergeCell ref="B44:C44"/>
    <mergeCell ref="B45:C45"/>
    <mergeCell ref="AD39:AE39"/>
    <mergeCell ref="AD37:AE37"/>
    <mergeCell ref="AD53:AE53"/>
    <mergeCell ref="AD51:AE51"/>
    <mergeCell ref="AD49:AE49"/>
    <mergeCell ref="AD41:AE41"/>
    <mergeCell ref="AH32:AK32"/>
    <mergeCell ref="AK34:AK35"/>
    <mergeCell ref="AK36:AK37"/>
    <mergeCell ref="AF42:AF43"/>
    <mergeCell ref="AF40:AF41"/>
    <mergeCell ref="AF38:AF39"/>
    <mergeCell ref="AF36:AF37"/>
    <mergeCell ref="AF34:AF35"/>
    <mergeCell ref="AF52:AF53"/>
    <mergeCell ref="AF50:AF51"/>
    <mergeCell ref="AF48:AF49"/>
    <mergeCell ref="AF46:AF47"/>
    <mergeCell ref="AF44:AF45"/>
    <mergeCell ref="AH39:AJ39"/>
    <mergeCell ref="AH37:AJ37"/>
    <mergeCell ref="AH35:AJ35"/>
    <mergeCell ref="AK50:AK51"/>
    <mergeCell ref="AK52:AK53"/>
    <mergeCell ref="AH53:AJ53"/>
    <mergeCell ref="AH51:AJ51"/>
    <mergeCell ref="D4:F4"/>
    <mergeCell ref="G4:H4"/>
    <mergeCell ref="N4:Q4"/>
    <mergeCell ref="R4:V4"/>
    <mergeCell ref="W4:AA4"/>
    <mergeCell ref="AD4:AD5"/>
    <mergeCell ref="I4:M4"/>
    <mergeCell ref="AK42:AK43"/>
    <mergeCell ref="AK44:AK45"/>
    <mergeCell ref="AH45:AJ45"/>
    <mergeCell ref="AH43:AJ43"/>
    <mergeCell ref="AK38:AK39"/>
    <mergeCell ref="AK40:AK41"/>
    <mergeCell ref="AH41:AJ41"/>
    <mergeCell ref="AD35:AE35"/>
    <mergeCell ref="D38:G38"/>
    <mergeCell ref="H38:K38"/>
    <mergeCell ref="L38:AA38"/>
    <mergeCell ref="D36:G36"/>
    <mergeCell ref="H36:K36"/>
    <mergeCell ref="L36:AA36"/>
    <mergeCell ref="H34:K34"/>
    <mergeCell ref="L34:AA34"/>
    <mergeCell ref="H33:K3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1.75" style="5" customWidth="1"/>
    <col min="4" max="27" width="5.25" style="5" customWidth="1"/>
    <col min="28" max="28" width="17.375" style="5" customWidth="1"/>
    <col min="29" max="32" width="6.875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'29'!D29</f>
        <v>0</v>
      </c>
      <c r="E6" s="23">
        <f>'29'!E29</f>
        <v>199</v>
      </c>
      <c r="F6" s="23">
        <f>'29'!F29</f>
        <v>70.333329999999989</v>
      </c>
      <c r="G6" s="23">
        <f>'29'!G29</f>
        <v>0</v>
      </c>
      <c r="H6" s="23">
        <f>'29'!H29</f>
        <v>0</v>
      </c>
      <c r="I6" s="23">
        <f>'29'!I29</f>
        <v>0</v>
      </c>
      <c r="J6" s="23">
        <f>'29'!J29</f>
        <v>2.75</v>
      </c>
      <c r="K6" s="23">
        <f>'29'!K29</f>
        <v>0</v>
      </c>
      <c r="L6" s="23">
        <f>'29'!L29</f>
        <v>0</v>
      </c>
      <c r="M6" s="23">
        <f>'29'!M29</f>
        <v>0</v>
      </c>
      <c r="N6" s="23">
        <f>'29'!N29</f>
        <v>245</v>
      </c>
      <c r="O6" s="23">
        <f>'29'!O29</f>
        <v>250</v>
      </c>
      <c r="P6" s="23">
        <f>'29'!P29</f>
        <v>40</v>
      </c>
      <c r="Q6" s="23">
        <f>'29'!Q29</f>
        <v>66</v>
      </c>
      <c r="R6" s="23">
        <f>'29'!R29</f>
        <v>0</v>
      </c>
      <c r="S6" s="23">
        <f>'29'!S29</f>
        <v>131.83333329999999</v>
      </c>
      <c r="T6" s="23">
        <f>'29'!T29</f>
        <v>0</v>
      </c>
      <c r="U6" s="23">
        <f>'29'!U29</f>
        <v>128</v>
      </c>
      <c r="V6" s="23">
        <f>'29'!V29</f>
        <v>150</v>
      </c>
      <c r="W6" s="23">
        <f>'29'!W29</f>
        <v>170</v>
      </c>
      <c r="X6" s="23">
        <f>'29'!X29</f>
        <v>411.83329963333335</v>
      </c>
      <c r="Y6" s="23">
        <f>'29'!Y29</f>
        <v>263</v>
      </c>
      <c r="Z6" s="23">
        <f>'29'!Z29</f>
        <v>67</v>
      </c>
      <c r="AA6" s="347">
        <f>'29'!AA29</f>
        <v>0</v>
      </c>
      <c r="AB6" s="420">
        <f ca="1">SUMPRODUCT(D6:AA6,D3:AA3)</f>
        <v>326646.22408119997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398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399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>L11+L18-L19</f>
        <v>0</v>
      </c>
      <c r="M20" s="274">
        <f t="shared" ref="M20:AA20" si="6">M11+M18-M19</f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199</v>
      </c>
      <c r="F29" s="3">
        <f t="shared" si="9"/>
        <v>70.333329999999989</v>
      </c>
      <c r="G29" s="3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2.75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245</v>
      </c>
      <c r="O29" s="3">
        <f t="shared" si="9"/>
        <v>250</v>
      </c>
      <c r="P29" s="3">
        <f t="shared" si="9"/>
        <v>40</v>
      </c>
      <c r="Q29" s="14">
        <f t="shared" si="9"/>
        <v>66</v>
      </c>
      <c r="R29" s="2">
        <f t="shared" si="9"/>
        <v>0</v>
      </c>
      <c r="S29" s="3">
        <f t="shared" si="9"/>
        <v>131.83333329999999</v>
      </c>
      <c r="T29" s="3">
        <f t="shared" si="9"/>
        <v>0</v>
      </c>
      <c r="U29" s="3">
        <f t="shared" si="9"/>
        <v>128</v>
      </c>
      <c r="V29" s="4">
        <f t="shared" si="9"/>
        <v>150</v>
      </c>
      <c r="W29" s="2">
        <f t="shared" si="9"/>
        <v>170</v>
      </c>
      <c r="X29" s="3">
        <f t="shared" si="9"/>
        <v>411.83329963333335</v>
      </c>
      <c r="Y29" s="34">
        <f t="shared" si="9"/>
        <v>263</v>
      </c>
      <c r="Z29" s="3">
        <f t="shared" si="9"/>
        <v>67</v>
      </c>
      <c r="AA29" s="14">
        <f t="shared" si="9"/>
        <v>0</v>
      </c>
      <c r="AB29" s="11">
        <f ca="1">SUMPRODUCT(D29:AA29,D3:AA3)</f>
        <v>326646.22408119997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'29'!AK34:AK35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'29'!AK36:AK37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'29'!AK38:AK39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'29'!AK40:AK41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'29'!AK42:AK43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'29'!AK44:AK45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'29'!AK48:AK49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'29'!AK50:AK51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'29'!AK52:AK53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0"/>
  </sheetPr>
  <dimension ref="A1:AL60"/>
  <sheetViews>
    <sheetView rightToLeft="1" zoomScale="90" zoomScaleNormal="9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1.75" style="5" customWidth="1"/>
    <col min="4" max="5" width="5.25" style="5" customWidth="1"/>
    <col min="6" max="6" width="5.75" style="5" customWidth="1"/>
    <col min="7" max="27" width="5.25" style="5" customWidth="1"/>
    <col min="28" max="28" width="17.375" style="5" customWidth="1"/>
    <col min="29" max="29" width="6.875" style="8" hidden="1" customWidth="1"/>
    <col min="30" max="32" width="6.875" style="5" hidden="1" customWidth="1"/>
    <col min="33" max="33" width="6.875" style="5"/>
    <col min="34" max="34" width="7.75" style="5" customWidth="1"/>
    <col min="35" max="35" width="14" style="5" customWidth="1"/>
    <col min="36" max="36" width="9.375" style="5" customWidth="1"/>
    <col min="37" max="37" width="9.125" style="5" customWidth="1"/>
    <col min="38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  <c r="AC3" s="5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s="234" customFormat="1" ht="20.25" customHeight="1" thickBot="1" x14ac:dyDescent="0.25">
      <c r="A6" s="699" t="s">
        <v>1</v>
      </c>
      <c r="B6" s="700"/>
      <c r="C6" s="700"/>
      <c r="D6" s="433">
        <f>'30'!D29</f>
        <v>0</v>
      </c>
      <c r="E6" s="433">
        <f>'30'!E29</f>
        <v>199</v>
      </c>
      <c r="F6" s="433">
        <f>'30'!F29</f>
        <v>70.333329999999989</v>
      </c>
      <c r="G6" s="433">
        <f>'30'!G29</f>
        <v>0</v>
      </c>
      <c r="H6" s="433">
        <f>'30'!H29</f>
        <v>0</v>
      </c>
      <c r="I6" s="433">
        <f>'30'!I29</f>
        <v>0</v>
      </c>
      <c r="J6" s="433">
        <f>'30'!J29</f>
        <v>2.75</v>
      </c>
      <c r="K6" s="433">
        <f>'30'!K29</f>
        <v>0</v>
      </c>
      <c r="L6" s="433">
        <f>'30'!L29</f>
        <v>0</v>
      </c>
      <c r="M6" s="433">
        <f>'30'!M29</f>
        <v>0</v>
      </c>
      <c r="N6" s="433">
        <f>'30'!N29</f>
        <v>245</v>
      </c>
      <c r="O6" s="433">
        <f>'30'!O29</f>
        <v>250</v>
      </c>
      <c r="P6" s="433">
        <f>'30'!P29</f>
        <v>40</v>
      </c>
      <c r="Q6" s="433">
        <f>'30'!Q29</f>
        <v>66</v>
      </c>
      <c r="R6" s="433">
        <f>'30'!R29</f>
        <v>0</v>
      </c>
      <c r="S6" s="433">
        <f>'30'!S29</f>
        <v>131.83333329999999</v>
      </c>
      <c r="T6" s="433">
        <f>'30'!T29</f>
        <v>0</v>
      </c>
      <c r="U6" s="433">
        <f>'30'!U29</f>
        <v>128</v>
      </c>
      <c r="V6" s="433">
        <f>'30'!V29</f>
        <v>150</v>
      </c>
      <c r="W6" s="433">
        <f>'30'!W29</f>
        <v>170</v>
      </c>
      <c r="X6" s="433">
        <f>'30'!X29</f>
        <v>411.83329963333335</v>
      </c>
      <c r="Y6" s="433">
        <f>'30'!Y29</f>
        <v>263</v>
      </c>
      <c r="Z6" s="433">
        <f>'30'!Z29</f>
        <v>67</v>
      </c>
      <c r="AA6" s="434">
        <f>'30'!AA29</f>
        <v>0</v>
      </c>
      <c r="AB6" s="435">
        <f ca="1">SUMPRODUCT(D6:AA6,D3:AA3)</f>
        <v>326646.22408119997</v>
      </c>
      <c r="AC6" s="433" t="e">
        <f>'[1]1'!BA6</f>
        <v>#REF!</v>
      </c>
      <c r="AD6" s="436" t="e">
        <f ca="1">SUMPRODUCT(D6:AC6,D3:AC3)</f>
        <v>#REF!</v>
      </c>
      <c r="AI6" s="437">
        <f>G20</f>
        <v>0</v>
      </c>
      <c r="AJ6" s="437"/>
      <c r="AK6" s="437">
        <f>AI6+AJ6</f>
        <v>0</v>
      </c>
      <c r="AL6" s="437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392"/>
      <c r="AB7" s="86">
        <f ca="1">SUMPRODUCT(D7:AA7,D3:AA3)</f>
        <v>0</v>
      </c>
      <c r="AC7" s="114"/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C8" s="114"/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C9" s="114"/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C10" s="114"/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2">
        <f ca="1">SUMPRODUCT(D11:AA11,D3:AA3)</f>
        <v>0</v>
      </c>
      <c r="AC11" s="114"/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392"/>
      <c r="AB12" s="86">
        <f ca="1">SUMPRODUCT(D12:AA12,D3:AA3)</f>
        <v>0</v>
      </c>
      <c r="AC12" s="114"/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  <c r="AC13" s="114"/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  <c r="AC14" s="114"/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  <c r="AC15" s="114"/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  <c r="AC16" s="114"/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  <c r="AC17" s="114"/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  <c r="AC18" s="114"/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  <c r="AC19" s="114"/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  <c r="AC20" s="114"/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4">
        <f ca="1">SUMPRODUCT(D21:AA21,D3:AA3)</f>
        <v>0</v>
      </c>
      <c r="AC21" s="114"/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  <c r="AC22" s="114"/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  <c r="AC23" s="114"/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  <c r="AC24" s="114"/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  <c r="AC25" s="114"/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  <c r="AC26" s="114"/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  <c r="AC27" s="114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  <c r="AC28" s="115"/>
    </row>
    <row r="29" spans="1:37" s="234" customFormat="1" ht="20.25" customHeight="1" thickBot="1" x14ac:dyDescent="0.25">
      <c r="A29" s="667" t="s">
        <v>12</v>
      </c>
      <c r="B29" s="668"/>
      <c r="C29" s="669"/>
      <c r="D29" s="438">
        <f t="shared" ref="D29:AA29" si="9">D6-D20+D21+D22-D23-D24+D25-D26</f>
        <v>0</v>
      </c>
      <c r="E29" s="439">
        <f t="shared" si="9"/>
        <v>199</v>
      </c>
      <c r="F29" s="439">
        <f t="shared" si="9"/>
        <v>70.333329999999989</v>
      </c>
      <c r="G29" s="439">
        <f t="shared" si="9"/>
        <v>0</v>
      </c>
      <c r="H29" s="440">
        <f t="shared" si="9"/>
        <v>0</v>
      </c>
      <c r="I29" s="441">
        <f t="shared" ref="I29" si="10">I6-I20+I21+I22-I23-I24+I25-I26</f>
        <v>0</v>
      </c>
      <c r="J29" s="442">
        <f t="shared" si="9"/>
        <v>2.75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245</v>
      </c>
      <c r="O29" s="439">
        <f t="shared" si="9"/>
        <v>250</v>
      </c>
      <c r="P29" s="439">
        <f t="shared" si="9"/>
        <v>40</v>
      </c>
      <c r="Q29" s="445">
        <f t="shared" si="9"/>
        <v>66</v>
      </c>
      <c r="R29" s="438">
        <f t="shared" si="9"/>
        <v>0</v>
      </c>
      <c r="S29" s="439">
        <f t="shared" si="9"/>
        <v>131.83333329999999</v>
      </c>
      <c r="T29" s="439">
        <f t="shared" si="9"/>
        <v>0</v>
      </c>
      <c r="U29" s="439">
        <f t="shared" si="9"/>
        <v>128</v>
      </c>
      <c r="V29" s="440">
        <f t="shared" si="9"/>
        <v>150</v>
      </c>
      <c r="W29" s="438">
        <f t="shared" si="9"/>
        <v>170</v>
      </c>
      <c r="X29" s="439">
        <f t="shared" si="9"/>
        <v>411.83329963333335</v>
      </c>
      <c r="Y29" s="446">
        <f t="shared" si="9"/>
        <v>263</v>
      </c>
      <c r="Z29" s="439">
        <f t="shared" si="9"/>
        <v>67</v>
      </c>
      <c r="AA29" s="445">
        <f t="shared" si="9"/>
        <v>0</v>
      </c>
      <c r="AB29" s="436">
        <f ca="1">SUMPRODUCT(D29:AA29,D3:AA3)</f>
        <v>326646.22408119997</v>
      </c>
      <c r="AC29" s="447"/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  <c r="AC30" s="109"/>
    </row>
    <row r="31" spans="1:37" ht="26.25" customHeight="1" thickBot="1" x14ac:dyDescent="0.25">
      <c r="AC31" s="5"/>
    </row>
    <row r="32" spans="1:37" ht="27" customHeight="1" thickBot="1" x14ac:dyDescent="0.25">
      <c r="AC32" s="125"/>
      <c r="AD32" s="814" t="s">
        <v>29</v>
      </c>
      <c r="AE32" s="815"/>
      <c r="AF32" s="816"/>
      <c r="AG32" s="126"/>
      <c r="AH32" s="636" t="s">
        <v>33</v>
      </c>
      <c r="AI32" s="637"/>
      <c r="AJ32" s="637"/>
      <c r="AK32" s="638"/>
    </row>
    <row r="33" spans="1:37" s="108" customFormat="1" ht="42.7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53" t="s">
        <v>23</v>
      </c>
      <c r="AC33" s="121"/>
      <c r="AD33" s="142" t="s">
        <v>30</v>
      </c>
      <c r="AE33" s="137" t="s">
        <v>31</v>
      </c>
      <c r="AF33" s="143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thickBot="1" x14ac:dyDescent="0.25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16"/>
      <c r="AD34" s="136"/>
      <c r="AE34" s="136"/>
      <c r="AF34" s="800" t="e">
        <f>AD34/AE34</f>
        <v>#DIV/0!</v>
      </c>
      <c r="AG34" s="120"/>
      <c r="AH34" s="144">
        <f>'30'!AK34:AK35</f>
        <v>0</v>
      </c>
      <c r="AI34" s="144"/>
      <c r="AJ34" s="144"/>
      <c r="AK34" s="810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17"/>
      <c r="AD35" s="622"/>
      <c r="AE35" s="623"/>
      <c r="AF35" s="801"/>
      <c r="AG35" s="120"/>
      <c r="AH35" s="804"/>
      <c r="AI35" s="805"/>
      <c r="AJ35" s="806"/>
      <c r="AK35" s="811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18"/>
      <c r="AD36" s="136"/>
      <c r="AE36" s="136"/>
      <c r="AF36" s="800" t="e">
        <f t="shared" ref="AF36" si="11">AD36/AE36</f>
        <v>#DIV/0!</v>
      </c>
      <c r="AG36" s="120"/>
      <c r="AH36" s="144">
        <f>'30'!AK36:AK37</f>
        <v>0</v>
      </c>
      <c r="AI36" s="144"/>
      <c r="AJ36" s="144"/>
      <c r="AK36" s="810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19"/>
      <c r="AD37" s="622"/>
      <c r="AE37" s="623"/>
      <c r="AF37" s="801"/>
      <c r="AG37" s="120"/>
      <c r="AH37" s="804"/>
      <c r="AI37" s="805"/>
      <c r="AJ37" s="806"/>
      <c r="AK37" s="811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16"/>
      <c r="AD38" s="136"/>
      <c r="AE38" s="136"/>
      <c r="AF38" s="800" t="e">
        <f t="shared" ref="AF38" si="13">AD38/AE38</f>
        <v>#DIV/0!</v>
      </c>
      <c r="AG38" s="120"/>
      <c r="AH38" s="144">
        <f>'30'!AK38:AK39</f>
        <v>0</v>
      </c>
      <c r="AI38" s="144"/>
      <c r="AJ38" s="144"/>
      <c r="AK38" s="810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17"/>
      <c r="AD39" s="802"/>
      <c r="AE39" s="803"/>
      <c r="AF39" s="801"/>
      <c r="AG39" s="120"/>
      <c r="AH39" s="804"/>
      <c r="AI39" s="805"/>
      <c r="AJ39" s="806"/>
      <c r="AK39" s="811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18"/>
      <c r="AD40" s="136"/>
      <c r="AE40" s="136"/>
      <c r="AF40" s="800" t="e">
        <f t="shared" ref="AF40" si="15">AD40/AE40</f>
        <v>#DIV/0!</v>
      </c>
      <c r="AG40" s="145"/>
      <c r="AH40" s="144">
        <f>'30'!AK40:AK41</f>
        <v>0</v>
      </c>
      <c r="AI40" s="144"/>
      <c r="AJ40" s="144"/>
      <c r="AK40" s="810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19"/>
      <c r="AD41" s="819"/>
      <c r="AE41" s="820"/>
      <c r="AF41" s="812"/>
      <c r="AG41" s="146"/>
      <c r="AH41" s="807"/>
      <c r="AI41" s="808"/>
      <c r="AJ41" s="809"/>
      <c r="AK41" s="818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18"/>
      <c r="AD42" s="137"/>
      <c r="AE42" s="137"/>
      <c r="AF42" s="813" t="e">
        <f t="shared" ref="AF42" si="17">AD42/AE42</f>
        <v>#DIV/0!</v>
      </c>
      <c r="AG42" s="120"/>
      <c r="AH42" s="147">
        <f>'30'!AK42:AK43</f>
        <v>0</v>
      </c>
      <c r="AI42" s="147"/>
      <c r="AJ42" s="147"/>
      <c r="AK42" s="8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17"/>
      <c r="AD43" s="802"/>
      <c r="AE43" s="803"/>
      <c r="AF43" s="801"/>
      <c r="AG43" s="120"/>
      <c r="AH43" s="804"/>
      <c r="AI43" s="805"/>
      <c r="AJ43" s="806"/>
      <c r="AK43" s="811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18"/>
      <c r="AD44" s="136"/>
      <c r="AE44" s="136"/>
      <c r="AF44" s="800" t="e">
        <f t="shared" ref="AF44" si="19">AD44/AE44</f>
        <v>#DIV/0!</v>
      </c>
      <c r="AG44" s="120"/>
      <c r="AH44" s="144">
        <f>'30'!AK44:AK45</f>
        <v>0</v>
      </c>
      <c r="AI44" s="144"/>
      <c r="AJ44" s="144"/>
      <c r="AK44" s="810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19"/>
      <c r="AD45" s="802"/>
      <c r="AE45" s="803"/>
      <c r="AF45" s="801"/>
      <c r="AG45" s="120"/>
      <c r="AH45" s="804"/>
      <c r="AI45" s="805"/>
      <c r="AJ45" s="806"/>
      <c r="AK45" s="811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16"/>
      <c r="AD46" s="136"/>
      <c r="AE46" s="136"/>
      <c r="AF46" s="800" t="e">
        <f t="shared" ref="AF46" si="21">AD46/AE46</f>
        <v>#DIV/0!</v>
      </c>
      <c r="AG46" s="120"/>
      <c r="AH46" s="144"/>
      <c r="AI46" s="144"/>
      <c r="AJ46" s="144"/>
      <c r="AK46" s="810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17"/>
      <c r="AD47" s="802"/>
      <c r="AE47" s="803"/>
      <c r="AF47" s="801"/>
      <c r="AG47" s="120"/>
      <c r="AH47" s="804"/>
      <c r="AI47" s="805"/>
      <c r="AJ47" s="806"/>
      <c r="AK47" s="811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18"/>
      <c r="AD48" s="136"/>
      <c r="AE48" s="136"/>
      <c r="AF48" s="800" t="e">
        <f t="shared" ref="AF48" si="23">AD48/AE48</f>
        <v>#DIV/0!</v>
      </c>
      <c r="AG48" s="120"/>
      <c r="AH48" s="144">
        <f>'30'!AK48:AK49</f>
        <v>0</v>
      </c>
      <c r="AI48" s="144"/>
      <c r="AJ48" s="144"/>
      <c r="AK48" s="810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19"/>
      <c r="AD49" s="802"/>
      <c r="AE49" s="803"/>
      <c r="AF49" s="801"/>
      <c r="AG49" s="120"/>
      <c r="AH49" s="804"/>
      <c r="AI49" s="805"/>
      <c r="AJ49" s="806"/>
      <c r="AK49" s="811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16"/>
      <c r="AD50" s="136"/>
      <c r="AE50" s="136"/>
      <c r="AF50" s="800" t="e">
        <f t="shared" ref="AF50" si="25">AD50/AE50</f>
        <v>#DIV/0!</v>
      </c>
      <c r="AG50" s="120"/>
      <c r="AH50" s="144">
        <f>'30'!AK50:AK51</f>
        <v>0</v>
      </c>
      <c r="AI50" s="144"/>
      <c r="AJ50" s="144"/>
      <c r="AK50" s="810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17"/>
      <c r="AD51" s="802"/>
      <c r="AE51" s="803"/>
      <c r="AF51" s="801"/>
      <c r="AG51" s="120"/>
      <c r="AH51" s="804"/>
      <c r="AI51" s="805"/>
      <c r="AJ51" s="806"/>
      <c r="AK51" s="811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18"/>
      <c r="AD52" s="136"/>
      <c r="AE52" s="136"/>
      <c r="AF52" s="800" t="e">
        <f t="shared" ref="AF52" si="27">AD52/AE52</f>
        <v>#DIV/0!</v>
      </c>
      <c r="AG52" s="120"/>
      <c r="AH52" s="144">
        <f>'30'!AK52:AK53</f>
        <v>0</v>
      </c>
      <c r="AI52" s="144"/>
      <c r="AJ52" s="144"/>
      <c r="AK52" s="810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17"/>
      <c r="AD53" s="802"/>
      <c r="AE53" s="803"/>
      <c r="AF53" s="801"/>
      <c r="AG53" s="120"/>
      <c r="AH53" s="804"/>
      <c r="AI53" s="805"/>
      <c r="AJ53" s="806"/>
      <c r="AK53" s="811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H53:K53"/>
    <mergeCell ref="L37:AA37"/>
    <mergeCell ref="L39:AA39"/>
    <mergeCell ref="L41:AA41"/>
    <mergeCell ref="L43:AA43"/>
    <mergeCell ref="L45:AA45"/>
    <mergeCell ref="L47:AA47"/>
    <mergeCell ref="L51:AA51"/>
    <mergeCell ref="L53:AA53"/>
    <mergeCell ref="H37:K37"/>
    <mergeCell ref="H39:K39"/>
    <mergeCell ref="H41:K41"/>
    <mergeCell ref="H43:K43"/>
    <mergeCell ref="H49:K49"/>
    <mergeCell ref="L49:AA49"/>
    <mergeCell ref="L52:AA52"/>
    <mergeCell ref="L50:AA50"/>
    <mergeCell ref="L48:AA48"/>
    <mergeCell ref="L44:AA44"/>
    <mergeCell ref="H52:K52"/>
    <mergeCell ref="H50:K50"/>
    <mergeCell ref="H48:K48"/>
    <mergeCell ref="H46:K46"/>
    <mergeCell ref="H44:K44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D47:G47"/>
    <mergeCell ref="D48:G48"/>
    <mergeCell ref="D50:G50"/>
    <mergeCell ref="D52:G52"/>
    <mergeCell ref="D49:G49"/>
    <mergeCell ref="A34:A35"/>
    <mergeCell ref="B34:C34"/>
    <mergeCell ref="B35:C35"/>
    <mergeCell ref="D46:G46"/>
    <mergeCell ref="D53:G53"/>
    <mergeCell ref="A23:C23"/>
    <mergeCell ref="B14:C14"/>
    <mergeCell ref="B15:C15"/>
    <mergeCell ref="A21:C21"/>
    <mergeCell ref="B4:C5"/>
    <mergeCell ref="L33:AA33"/>
    <mergeCell ref="D51:G51"/>
    <mergeCell ref="A40:A41"/>
    <mergeCell ref="D40:G40"/>
    <mergeCell ref="H40:K40"/>
    <mergeCell ref="L40:AA40"/>
    <mergeCell ref="B40:C40"/>
    <mergeCell ref="B41:C41"/>
    <mergeCell ref="L35:AA35"/>
    <mergeCell ref="H35:K35"/>
    <mergeCell ref="D33:G33"/>
    <mergeCell ref="H33:K33"/>
    <mergeCell ref="D45:G45"/>
    <mergeCell ref="H47:K47"/>
    <mergeCell ref="H45:K45"/>
    <mergeCell ref="H51:K51"/>
    <mergeCell ref="D34:G34"/>
    <mergeCell ref="H34:K34"/>
    <mergeCell ref="L34:AA34"/>
    <mergeCell ref="J2:AA2"/>
    <mergeCell ref="A22:C22"/>
    <mergeCell ref="A20:C20"/>
    <mergeCell ref="B9:C9"/>
    <mergeCell ref="B10:C10"/>
    <mergeCell ref="B13:C13"/>
    <mergeCell ref="N4:Q4"/>
    <mergeCell ref="R4:V4"/>
    <mergeCell ref="W4:AA4"/>
    <mergeCell ref="I4:M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H36:K36"/>
    <mergeCell ref="L36:AA36"/>
    <mergeCell ref="A38:A39"/>
    <mergeCell ref="B38:C38"/>
    <mergeCell ref="B39:C39"/>
    <mergeCell ref="D38:G38"/>
    <mergeCell ref="H38:K38"/>
    <mergeCell ref="L38:AA38"/>
    <mergeCell ref="A36:A37"/>
    <mergeCell ref="B36:C36"/>
    <mergeCell ref="B37:C37"/>
    <mergeCell ref="D36:G36"/>
    <mergeCell ref="L46:AA46"/>
    <mergeCell ref="AD41:AE41"/>
    <mergeCell ref="B50:C50"/>
    <mergeCell ref="B51:C51"/>
    <mergeCell ref="A50:A51"/>
    <mergeCell ref="B52:C52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2:C42"/>
    <mergeCell ref="B43:C43"/>
    <mergeCell ref="B44:C44"/>
    <mergeCell ref="B45:C45"/>
    <mergeCell ref="L42:AA42"/>
    <mergeCell ref="H42:K42"/>
    <mergeCell ref="D42:G42"/>
    <mergeCell ref="A42:A43"/>
    <mergeCell ref="D44:G44"/>
    <mergeCell ref="AK52:AK53"/>
    <mergeCell ref="AK42:AK43"/>
    <mergeCell ref="AK44:AK45"/>
    <mergeCell ref="AK46:AK47"/>
    <mergeCell ref="AK48:AK49"/>
    <mergeCell ref="AK50:AK51"/>
    <mergeCell ref="AK36:AK37"/>
    <mergeCell ref="AK38:AK39"/>
    <mergeCell ref="AK40:AK41"/>
    <mergeCell ref="AD4:AD5"/>
    <mergeCell ref="AH53:AJ53"/>
    <mergeCell ref="AH51:AJ51"/>
    <mergeCell ref="AH49:AJ49"/>
    <mergeCell ref="AH47:AJ47"/>
    <mergeCell ref="AH45:AJ45"/>
    <mergeCell ref="AH43:AJ43"/>
    <mergeCell ref="AH41:AJ41"/>
    <mergeCell ref="AH39:AJ39"/>
    <mergeCell ref="AH37:AJ37"/>
    <mergeCell ref="AH32:AK32"/>
    <mergeCell ref="AK34:AK35"/>
    <mergeCell ref="AF34:AF35"/>
    <mergeCell ref="AF36:AF37"/>
    <mergeCell ref="AF38:AF39"/>
    <mergeCell ref="AF40:AF41"/>
    <mergeCell ref="AF42:AF43"/>
    <mergeCell ref="AF44:AF45"/>
    <mergeCell ref="AF46:AF47"/>
    <mergeCell ref="AD32:AF32"/>
    <mergeCell ref="AD39:AE39"/>
    <mergeCell ref="AD37:AE37"/>
    <mergeCell ref="AD35:AE35"/>
    <mergeCell ref="AH35:AJ35"/>
    <mergeCell ref="AF48:AF49"/>
    <mergeCell ref="AF50:AF51"/>
    <mergeCell ref="AF52:AF53"/>
    <mergeCell ref="AD53:AE53"/>
    <mergeCell ref="AD51:AE51"/>
    <mergeCell ref="AD49:AE49"/>
    <mergeCell ref="AD47:AE47"/>
    <mergeCell ref="AD45:AE45"/>
    <mergeCell ref="AD43:AE43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  <pageSetUpPr fitToPage="1"/>
  </sheetPr>
  <dimension ref="A1:AL57"/>
  <sheetViews>
    <sheetView rightToLeft="1" zoomScale="110" zoomScaleNormal="110" workbookViewId="0">
      <pane xSplit="3" ySplit="6" topLeftCell="D14" activePane="bottomRight" state="frozen"/>
      <selection activeCell="AB24" activeCellId="1" sqref="T6 AB24"/>
      <selection pane="topRight" activeCell="AB24" activeCellId="1" sqref="T6 AB24"/>
      <selection pane="bottomLeft" activeCell="AB24" activeCellId="1" sqref="T6 AB24"/>
      <selection pane="bottomRight" activeCell="T20" sqref="T20"/>
    </sheetView>
  </sheetViews>
  <sheetFormatPr defaultColWidth="4" defaultRowHeight="15.75" customHeight="1" x14ac:dyDescent="0.2"/>
  <cols>
    <col min="1" max="27" width="4" style="514"/>
    <col min="28" max="28" width="6.625" style="514" customWidth="1"/>
    <col min="29" max="29" width="6.25" style="514" bestFit="1" customWidth="1"/>
    <col min="30" max="16384" width="4" style="514"/>
  </cols>
  <sheetData>
    <row r="1" spans="1:38" ht="15.75" customHeight="1" thickBot="1" x14ac:dyDescent="0.25">
      <c r="B1" s="932"/>
      <c r="C1" s="93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</row>
    <row r="2" spans="1:38" ht="22.5" customHeight="1" thickBot="1" x14ac:dyDescent="0.25">
      <c r="J2" s="968" t="s">
        <v>23</v>
      </c>
      <c r="K2" s="969"/>
      <c r="L2" s="969"/>
      <c r="M2" s="969"/>
      <c r="N2" s="969"/>
      <c r="O2" s="969"/>
      <c r="P2" s="969"/>
      <c r="Q2" s="969"/>
      <c r="R2" s="969"/>
      <c r="S2" s="969"/>
      <c r="T2" s="969"/>
      <c r="U2" s="969"/>
      <c r="V2" s="969"/>
      <c r="W2" s="969"/>
      <c r="X2" s="969"/>
      <c r="Y2" s="969"/>
      <c r="Z2" s="969"/>
      <c r="AA2" s="970"/>
    </row>
    <row r="3" spans="1:38" ht="15.75" customHeight="1" thickTop="1" thickBot="1" x14ac:dyDescent="0.25">
      <c r="D3" s="515">
        <f ca="1">الاجمالى!D3</f>
        <v>0</v>
      </c>
      <c r="E3" s="515">
        <v>100</v>
      </c>
      <c r="F3" s="515">
        <v>190</v>
      </c>
      <c r="G3" s="515">
        <f ca="1">الاجمالى!G3</f>
        <v>0</v>
      </c>
      <c r="H3" s="515">
        <f ca="1">الاجمالى!H3</f>
        <v>0</v>
      </c>
      <c r="I3" s="515">
        <v>204.5</v>
      </c>
      <c r="J3" s="515">
        <v>129.75</v>
      </c>
      <c r="K3" s="515">
        <v>215.5</v>
      </c>
      <c r="L3" s="515">
        <v>218</v>
      </c>
      <c r="M3" s="515">
        <f ca="1">الاجمالى!M3</f>
        <v>0</v>
      </c>
      <c r="N3" s="515">
        <v>180.75</v>
      </c>
      <c r="O3" s="515">
        <v>19.5</v>
      </c>
      <c r="P3" s="515">
        <v>89</v>
      </c>
      <c r="Q3" s="515">
        <v>41</v>
      </c>
      <c r="R3" s="515">
        <f ca="1">الاجمالى!R3</f>
        <v>0</v>
      </c>
      <c r="S3" s="515">
        <v>112</v>
      </c>
      <c r="T3" s="515">
        <v>218.5</v>
      </c>
      <c r="U3" s="515">
        <v>224.5</v>
      </c>
      <c r="V3" s="515">
        <v>43</v>
      </c>
      <c r="W3" s="515">
        <v>75</v>
      </c>
      <c r="X3" s="515">
        <v>132</v>
      </c>
      <c r="Y3" s="515">
        <v>261</v>
      </c>
      <c r="Z3" s="515">
        <v>277.75</v>
      </c>
      <c r="AA3" s="515"/>
      <c r="AB3" s="516"/>
    </row>
    <row r="4" spans="1:38" ht="15.75" customHeight="1" thickBot="1" x14ac:dyDescent="0.25">
      <c r="A4" s="936" t="s">
        <v>18</v>
      </c>
      <c r="B4" s="971" t="s">
        <v>0</v>
      </c>
      <c r="C4" s="972"/>
      <c r="D4" s="976" t="s">
        <v>42</v>
      </c>
      <c r="E4" s="975"/>
      <c r="F4" s="977"/>
      <c r="G4" s="976"/>
      <c r="H4" s="977"/>
      <c r="I4" s="976" t="s">
        <v>61</v>
      </c>
      <c r="J4" s="975"/>
      <c r="K4" s="975"/>
      <c r="L4" s="975"/>
      <c r="M4" s="977"/>
      <c r="N4" s="975" t="s">
        <v>44</v>
      </c>
      <c r="O4" s="975"/>
      <c r="P4" s="975"/>
      <c r="Q4" s="975"/>
      <c r="R4" s="976" t="s">
        <v>45</v>
      </c>
      <c r="S4" s="975"/>
      <c r="T4" s="975"/>
      <c r="U4" s="975"/>
      <c r="V4" s="977"/>
      <c r="W4" s="976" t="s">
        <v>46</v>
      </c>
      <c r="X4" s="975"/>
      <c r="Y4" s="975"/>
      <c r="Z4" s="975"/>
      <c r="AA4" s="975"/>
      <c r="AB4" s="517"/>
    </row>
    <row r="5" spans="1:38" ht="27" customHeight="1" thickBot="1" x14ac:dyDescent="0.25">
      <c r="A5" s="937"/>
      <c r="B5" s="973"/>
      <c r="C5" s="974"/>
      <c r="D5" s="518" t="s">
        <v>60</v>
      </c>
      <c r="E5" s="519" t="s">
        <v>15</v>
      </c>
      <c r="F5" s="520" t="s">
        <v>16</v>
      </c>
      <c r="G5" s="519" t="s">
        <v>60</v>
      </c>
      <c r="H5" s="520" t="s">
        <v>60</v>
      </c>
      <c r="I5" s="593" t="s">
        <v>58</v>
      </c>
      <c r="J5" s="593" t="s">
        <v>47</v>
      </c>
      <c r="K5" s="593" t="s">
        <v>48</v>
      </c>
      <c r="L5" s="593" t="s">
        <v>59</v>
      </c>
      <c r="M5" s="519" t="s">
        <v>60</v>
      </c>
      <c r="N5" s="594" t="s">
        <v>49</v>
      </c>
      <c r="O5" s="519" t="s">
        <v>64</v>
      </c>
      <c r="P5" s="520" t="s">
        <v>65</v>
      </c>
      <c r="Q5" s="519" t="s">
        <v>66</v>
      </c>
      <c r="R5" s="520" t="s">
        <v>60</v>
      </c>
      <c r="S5" s="595" t="s">
        <v>51</v>
      </c>
      <c r="T5" s="519" t="s">
        <v>52</v>
      </c>
      <c r="U5" s="596" t="s">
        <v>50</v>
      </c>
      <c r="V5" s="519" t="s">
        <v>67</v>
      </c>
      <c r="W5" s="520" t="s">
        <v>68</v>
      </c>
      <c r="X5" s="595" t="s">
        <v>51</v>
      </c>
      <c r="Y5" s="519" t="s">
        <v>52</v>
      </c>
      <c r="Z5" s="596" t="s">
        <v>50</v>
      </c>
      <c r="AA5" s="521" t="s">
        <v>69</v>
      </c>
      <c r="AB5" s="519"/>
      <c r="AG5" s="523"/>
      <c r="AH5" s="524"/>
      <c r="AI5" s="523"/>
      <c r="AJ5" s="523"/>
      <c r="AK5" s="523"/>
      <c r="AL5" s="523"/>
    </row>
    <row r="6" spans="1:38" ht="20.25" customHeight="1" thickBot="1" x14ac:dyDescent="0.25">
      <c r="A6" s="938" t="s">
        <v>1</v>
      </c>
      <c r="B6" s="939"/>
      <c r="C6" s="940"/>
      <c r="D6" s="525">
        <f>'1'!D6</f>
        <v>0</v>
      </c>
      <c r="E6" s="525">
        <f>'1'!E6</f>
        <v>59</v>
      </c>
      <c r="F6" s="525">
        <f>'1'!F6</f>
        <v>473.33332999999999</v>
      </c>
      <c r="G6" s="525">
        <f>'1'!G6</f>
        <v>0</v>
      </c>
      <c r="H6" s="525">
        <f>'1'!H6</f>
        <v>0</v>
      </c>
      <c r="I6" s="525">
        <f>'1'!I6</f>
        <v>0</v>
      </c>
      <c r="J6" s="525">
        <f>'1'!J6</f>
        <v>0</v>
      </c>
      <c r="K6" s="525">
        <f>'1'!K6</f>
        <v>0</v>
      </c>
      <c r="L6" s="525">
        <f>'1'!L6</f>
        <v>0</v>
      </c>
      <c r="M6" s="525">
        <f>'1'!M6</f>
        <v>0</v>
      </c>
      <c r="N6" s="525">
        <f>'1'!N6</f>
        <v>267</v>
      </c>
      <c r="O6" s="525">
        <f>'1'!O6</f>
        <v>0</v>
      </c>
      <c r="P6" s="525">
        <f>'1'!P6</f>
        <v>0</v>
      </c>
      <c r="Q6" s="525">
        <f>'1'!Q6</f>
        <v>78</v>
      </c>
      <c r="R6" s="525">
        <f>'1'!R6</f>
        <v>0</v>
      </c>
      <c r="S6" s="525">
        <f>'1'!S6</f>
        <v>131.83333329999999</v>
      </c>
      <c r="T6" s="525">
        <f>'1'!T6</f>
        <v>0</v>
      </c>
      <c r="U6" s="525">
        <f>'1'!U6</f>
        <v>87</v>
      </c>
      <c r="V6" s="525">
        <f>'1'!V6</f>
        <v>0</v>
      </c>
      <c r="W6" s="525">
        <f>'1'!W6</f>
        <v>0</v>
      </c>
      <c r="X6" s="525">
        <f>'1'!X6</f>
        <v>224.16663333333335</v>
      </c>
      <c r="Y6" s="525">
        <f>'1'!Y6</f>
        <v>131</v>
      </c>
      <c r="Z6" s="525">
        <f>'1'!Z6</f>
        <v>69</v>
      </c>
      <c r="AA6" s="526">
        <f>'1'!AA6</f>
        <v>0</v>
      </c>
      <c r="AB6" s="578">
        <f t="shared" ref="AB6" ca="1" si="0">SUMPRODUCT(D6:AA6,$D$3:$AA$3)</f>
        <v>264534.16162959998</v>
      </c>
      <c r="AC6" s="579"/>
      <c r="AG6" s="523"/>
      <c r="AH6" s="524"/>
      <c r="AI6" s="523"/>
      <c r="AJ6" s="523"/>
      <c r="AK6" s="523"/>
      <c r="AL6" s="523"/>
    </row>
    <row r="7" spans="1:38" ht="20.25" customHeight="1" thickBot="1" x14ac:dyDescent="0.25">
      <c r="A7" s="527" t="s">
        <v>19</v>
      </c>
      <c r="B7" s="821" t="s">
        <v>62</v>
      </c>
      <c r="C7" s="822"/>
      <c r="D7" s="528">
        <f>'1'!D7+'2'!D7+'3'!D7+'4'!D7+'5'!D7+'6'!D7+'7'!D7+'8'!D7+'9'!D7+'10'!D7+'11'!D7+'12'!D7+'13'!D7+'14'!D7+'15'!D7+'16'!D7+'17'!D7+'18'!D7+'19'!D7+'20'!D7+'21'!D7+'22'!D7+'23'!D7+'24'!D7+'25'!D7+'26'!D7+'27'!D7+'28'!D7+'29'!D7+'30'!D7+'31'!D7</f>
        <v>0</v>
      </c>
      <c r="E7" s="528">
        <f>'1'!E7+'2'!E7+'3'!E7+'4'!E7+'5'!E7+'6'!E7+'7'!E7+'8'!E7+'9'!E7+'10'!E7+'11'!E7+'12'!E7+'13'!E7+'14'!E7+'15'!E7+'16'!E7+'17'!E7+'18'!E7+'19'!E7+'20'!E7+'21'!E7+'22'!E7+'23'!E7+'24'!E7+'25'!E7+'26'!E7+'27'!E7+'28'!E7+'29'!E7+'30'!E7+'31'!E7</f>
        <v>73</v>
      </c>
      <c r="F7" s="528">
        <f>'1'!F7+'2'!F7+'3'!F7+'4'!F7+'5'!F7+'6'!F7+'7'!F7+'8'!F7+'9'!F7+'10'!F7+'11'!F7+'12'!F7+'13'!F7+'14'!F7+'15'!F7+'16'!F7+'17'!F7+'18'!F7+'19'!F7+'20'!F7+'21'!F7+'22'!F7+'23'!F7+'24'!F7+'25'!F7+'26'!F7+'27'!F7+'28'!F7+'29'!F7+'30'!F7+'31'!F7</f>
        <v>270</v>
      </c>
      <c r="G7" s="528">
        <f>'1'!G7+'2'!G7+'3'!G7+'4'!G7+'5'!G7+'6'!G7+'7'!G7+'8'!G7+'9'!G7+'10'!G7+'11'!G7+'12'!G7+'13'!G7+'14'!G7+'15'!G7+'16'!G7+'17'!G7+'18'!G7+'19'!G7+'20'!G7+'21'!G7+'22'!G7+'23'!G7+'24'!G7+'25'!G7+'26'!G7+'27'!G7+'28'!G7+'29'!G7+'30'!G7+'31'!G7</f>
        <v>0</v>
      </c>
      <c r="H7" s="528">
        <f>'1'!H7+'2'!H7+'3'!H7+'4'!H7+'5'!H7+'6'!H7+'7'!H7+'8'!H7+'9'!H7+'10'!H7+'11'!H7+'12'!H7+'13'!H7+'14'!H7+'15'!H7+'16'!H7+'17'!H7+'18'!H7+'19'!H7+'20'!H7+'21'!H7+'22'!H7+'23'!H7+'24'!H7+'25'!H7+'26'!H7+'27'!H7+'28'!H7+'29'!H7+'30'!H7+'31'!H7</f>
        <v>0</v>
      </c>
      <c r="I7" s="528">
        <f>'1'!I7+'2'!I7+'3'!I7+'4'!I7+'5'!I7+'6'!I7+'7'!I7+'8'!I7+'9'!I7+'10'!I7+'11'!I7+'12'!I7+'13'!I7+'14'!I7+'15'!I7+'16'!I7+'17'!I7+'18'!I7+'19'!I7+'20'!I7+'21'!I7+'22'!I7+'23'!I7+'24'!I7+'25'!I7+'26'!I7+'27'!I7+'28'!I7+'29'!I7+'30'!I7+'31'!I7</f>
        <v>0</v>
      </c>
      <c r="J7" s="528">
        <f>'1'!J7+'2'!J7+'3'!J7+'4'!J7+'5'!J7+'6'!J7+'7'!J7+'8'!J7+'9'!J7+'10'!J7+'11'!J7+'12'!J7+'13'!J7+'14'!J7+'15'!J7+'16'!J7+'17'!J7+'18'!J7+'19'!J7+'20'!J7+'21'!J7+'22'!J7+'23'!J7+'24'!J7+'25'!J7+'26'!J7+'27'!J7+'28'!J7+'29'!J7+'30'!J7+'31'!J7</f>
        <v>0</v>
      </c>
      <c r="K7" s="528">
        <f>'1'!K7+'2'!K7+'3'!K7+'4'!K7+'5'!K7+'6'!K7+'7'!K7+'8'!K7+'9'!K7+'10'!K7+'11'!K7+'12'!K7+'13'!K7+'14'!K7+'15'!K7+'16'!K7+'17'!K7+'18'!K7+'19'!K7+'20'!K7+'21'!K7+'22'!K7+'23'!K7+'24'!K7+'25'!K7+'26'!K7+'27'!K7+'28'!K7+'29'!K7+'30'!K7+'31'!K7</f>
        <v>0</v>
      </c>
      <c r="L7" s="528">
        <f>'1'!L7+'2'!L7+'3'!L7+'4'!L7+'5'!L7+'6'!L7+'7'!L7+'8'!L7+'9'!L7+'10'!L7+'11'!L7+'12'!L7+'13'!L7+'14'!L7+'15'!L7+'16'!L7+'17'!L7+'18'!L7+'19'!L7+'20'!L7+'21'!L7+'22'!L7+'23'!L7+'24'!L7+'25'!L7+'26'!L7+'27'!L7+'28'!L7+'29'!L7+'30'!L7+'31'!L7</f>
        <v>0</v>
      </c>
      <c r="M7" s="528">
        <f>'1'!M7+'2'!M7+'3'!M7+'4'!M7+'5'!M7+'6'!M7+'7'!M7+'8'!M7+'9'!M7+'10'!M7+'11'!M7+'12'!M7+'13'!M7+'14'!M7+'15'!M7+'16'!M7+'17'!M7+'18'!M7+'19'!M7+'20'!M7+'21'!M7+'22'!M7+'23'!M7+'24'!M7+'25'!M7+'26'!M7+'27'!M7+'28'!M7+'29'!M7+'30'!M7+'31'!M7</f>
        <v>0</v>
      </c>
      <c r="N7" s="528">
        <f>'1'!N7+'2'!N7+'3'!N7+'4'!N7+'5'!N7+'6'!N7+'7'!N7+'8'!N7+'9'!N7+'10'!N7+'11'!N7+'12'!N7+'13'!N7+'14'!N7+'15'!N7+'16'!N7+'17'!N7+'18'!N7+'19'!N7+'20'!N7+'21'!N7+'22'!N7+'23'!N7+'24'!N7+'25'!N7+'26'!N7+'27'!N7+'28'!N7+'29'!N7+'30'!N7+'31'!N7</f>
        <v>23</v>
      </c>
      <c r="O7" s="528">
        <f>'1'!O7+'2'!O7+'3'!O7+'4'!O7+'5'!O7+'6'!O7+'7'!O7+'8'!O7+'9'!O7+'10'!O7+'11'!O7+'12'!O7+'13'!O7+'14'!O7+'15'!O7+'16'!O7+'17'!O7+'18'!O7+'19'!O7+'20'!O7+'21'!O7+'22'!O7+'23'!O7+'24'!O7+'25'!O7+'26'!O7+'27'!O7+'28'!O7+'29'!O7+'30'!O7+'31'!O7</f>
        <v>0</v>
      </c>
      <c r="P7" s="528">
        <f>'1'!P7+'2'!P7+'3'!P7+'4'!P7+'5'!P7+'6'!P7+'7'!P7+'8'!P7+'9'!P7+'10'!P7+'11'!P7+'12'!P7+'13'!P7+'14'!P7+'15'!P7+'16'!P7+'17'!P7+'18'!P7+'19'!P7+'20'!P7+'21'!P7+'22'!P7+'23'!P7+'24'!P7+'25'!P7+'26'!P7+'27'!P7+'28'!P7+'29'!P7+'30'!P7+'31'!P7</f>
        <v>8</v>
      </c>
      <c r="Q7" s="528">
        <f>'1'!Q7+'2'!Q7+'3'!Q7+'4'!Q7+'5'!Q7+'6'!Q7+'7'!Q7+'8'!Q7+'9'!Q7+'10'!Q7+'11'!Q7+'12'!Q7+'13'!Q7+'14'!Q7+'15'!Q7+'16'!Q7+'17'!Q7+'18'!Q7+'19'!Q7+'20'!Q7+'21'!Q7+'22'!Q7+'23'!Q7+'24'!Q7+'25'!Q7+'26'!Q7+'27'!Q7+'28'!Q7+'29'!Q7+'30'!Q7+'31'!Q7</f>
        <v>0</v>
      </c>
      <c r="R7" s="528">
        <f>'1'!R7+'2'!R7+'3'!R7+'4'!R7+'5'!R7+'6'!R7+'7'!R7+'8'!R7+'9'!R7+'10'!R7+'11'!R7+'12'!R7+'13'!R7+'14'!R7+'15'!R7+'16'!R7+'17'!R7+'18'!R7+'19'!R7+'20'!R7+'21'!R7+'22'!R7+'23'!R7+'24'!R7+'25'!R7+'26'!R7+'27'!R7+'28'!R7+'29'!R7+'30'!R7+'31'!R7</f>
        <v>0</v>
      </c>
      <c r="S7" s="528">
        <f>'1'!S7+'2'!S7+'3'!S7+'4'!S7+'5'!S7+'6'!S7+'7'!S7+'8'!S7+'9'!S7+'10'!S7+'11'!S7+'12'!S7+'13'!S7+'14'!S7+'15'!S7+'16'!S7+'17'!S7+'18'!S7+'19'!S7+'20'!S7+'21'!S7+'22'!S7+'23'!S7+'24'!S7+'25'!S7+'26'!S7+'27'!S7+'28'!S7+'29'!S7+'30'!S7+'31'!S7</f>
        <v>0</v>
      </c>
      <c r="T7" s="528">
        <f>'1'!T7+'2'!T7+'3'!T7+'4'!T7+'5'!T7+'6'!T7+'7'!T7+'8'!T7+'9'!T7+'10'!T7+'11'!T7+'12'!T7+'13'!T7+'14'!T7+'15'!T7+'16'!T7+'17'!T7+'18'!T7+'19'!T7+'20'!T7+'21'!T7+'22'!T7+'23'!T7+'24'!T7+'25'!T7+'26'!T7+'27'!T7+'28'!T7+'29'!T7+'30'!T7+'31'!T7</f>
        <v>0</v>
      </c>
      <c r="U7" s="528">
        <f>'1'!U7+'2'!U7+'3'!U7+'4'!U7+'5'!U7+'6'!U7+'7'!U7+'8'!U7+'9'!U7+'10'!U7+'11'!U7+'12'!U7+'13'!U7+'14'!U7+'15'!U7+'16'!U7+'17'!U7+'18'!U7+'19'!U7+'20'!U7+'21'!U7+'22'!U7+'23'!U7+'24'!U7+'25'!U7+'26'!U7+'27'!U7+'28'!U7+'29'!U7+'30'!U7+'31'!U7</f>
        <v>9</v>
      </c>
      <c r="V7" s="528">
        <f>'1'!V7+'2'!V7+'3'!V7+'4'!V7+'5'!V7+'6'!V7+'7'!V7+'8'!V7+'9'!V7+'10'!V7+'11'!V7+'12'!V7+'13'!V7+'14'!V7+'15'!V7+'16'!V7+'17'!V7+'18'!V7+'19'!V7+'20'!V7+'21'!V7+'22'!V7+'23'!V7+'24'!V7+'25'!V7+'26'!V7+'27'!V7+'28'!V7+'29'!V7+'30'!V7+'31'!V7</f>
        <v>100</v>
      </c>
      <c r="W7" s="528">
        <f>'1'!W7+'2'!W7+'3'!W7+'4'!W7+'5'!W7+'6'!W7+'7'!W7+'8'!W7+'9'!W7+'10'!W7+'11'!W7+'12'!W7+'13'!W7+'14'!W7+'15'!W7+'16'!W7+'17'!W7+'18'!W7+'19'!W7+'20'!W7+'21'!W7+'22'!W7+'23'!W7+'24'!W7+'25'!W7+'26'!W7+'27'!W7+'28'!W7+'29'!W7+'30'!W7+'31'!W7</f>
        <v>80</v>
      </c>
      <c r="X7" s="528">
        <f>'1'!X7+'2'!X7+'3'!X7+'4'!X7+'5'!X7+'6'!X7+'7'!X7+'8'!X7+'9'!X7+'10'!X7+'11'!X7+'12'!X7+'13'!X7+'14'!X7+'15'!X7+'16'!X7+'17'!X7+'18'!X7+'19'!X7+'20'!X7+'21'!X7+'22'!X7+'23'!X7+'24'!X7+'25'!X7+'26'!X7+'27'!X7+'28'!X7+'29'!X7+'30'!X7+'31'!X7</f>
        <v>6</v>
      </c>
      <c r="Y7" s="528">
        <f>'1'!Y7+'2'!Y7+'3'!Y7+'4'!Y7+'5'!Y7+'6'!Y7+'7'!Y7+'8'!Y7+'9'!Y7+'10'!Y7+'11'!Y7+'12'!Y7+'13'!Y7+'14'!Y7+'15'!Y7+'16'!Y7+'17'!Y7+'18'!Y7+'19'!Y7+'20'!Y7+'21'!Y7+'22'!Y7+'23'!Y7+'24'!Y7+'25'!Y7+'26'!Y7+'27'!Y7+'28'!Y7+'29'!Y7+'30'!Y7+'31'!Y7</f>
        <v>2</v>
      </c>
      <c r="Z7" s="528">
        <f>'1'!Z7+'2'!Z7+'3'!Z7+'4'!Z7+'5'!Z7+'6'!Z7+'7'!Z7+'8'!Z7+'9'!Z7+'10'!Z7+'11'!Z7+'12'!Z7+'13'!Z7+'14'!Z7+'15'!Z7+'16'!Z7+'17'!Z7+'18'!Z7+'19'!Z7+'20'!Z7+'21'!Z7+'22'!Z7+'23'!Z7+'24'!Z7+'25'!Z7+'26'!Z7+'27'!Z7+'28'!Z7+'29'!Z7+'30'!Z7+'31'!Z7</f>
        <v>2</v>
      </c>
      <c r="AA7" s="529">
        <f>'1'!AA7+'2'!AA7+'3'!AA7+'4'!AA7+'5'!AA7+'6'!AA7+'7'!AA7+'8'!AA7+'9'!AA7+'10'!AA7+'11'!AA7+'12'!AA7+'13'!AA7+'14'!AA7+'15'!AA7+'16'!AA7+'17'!AA7+'18'!AA7+'19'!AA7+'20'!AA7+'21'!AA7+'22'!AA7+'23'!AA7+'24'!AA7+'25'!AA7+'26'!AA7+'27'!AA7+'28'!AA7+'29'!AA7+'30'!AA7+'31'!AA7</f>
        <v>0</v>
      </c>
      <c r="AB7" s="530">
        <f ca="1">'1'!AB7+'2'!AB7+'3'!AB7+'4'!AB7+'5'!AB7+'6'!AB7+'7'!AB7+'8'!AB7+'9'!AB7+'10'!AB7+'11'!AB7+'12'!AB7+'13'!AB7+'14'!AB7+'15'!AB7+'16'!AB7+'17'!AB7+'18'!AB7+'19'!AB7+'20'!AB7+'21'!AB7+'22'!AB7+'23'!AB7+'24'!AB7+'25'!AB7+'26'!AB7+'27'!AB7+'28'!AB7+'29'!AB7+'30'!AB7+'31'!AB7</f>
        <v>23898.5</v>
      </c>
      <c r="AC7" s="579"/>
      <c r="AG7" s="523"/>
      <c r="AH7" s="524"/>
      <c r="AI7" s="523"/>
      <c r="AJ7" s="523"/>
      <c r="AK7" s="523"/>
      <c r="AL7" s="523"/>
    </row>
    <row r="8" spans="1:38" ht="20.25" customHeight="1" thickBot="1" x14ac:dyDescent="0.25">
      <c r="A8" s="531" t="s">
        <v>19</v>
      </c>
      <c r="B8" s="821"/>
      <c r="C8" s="822"/>
      <c r="D8" s="528">
        <f>'1'!D8+'2'!D8+'3'!D8+'4'!D8+'5'!D8+'6'!D8+'7'!D8+'8'!D8+'9'!D8+'10'!D8+'11'!D8+'12'!D8+'13'!D8+'14'!D8+'15'!D8+'16'!D8+'17'!D8+'18'!D8+'19'!D8+'20'!D8+'21'!D8+'22'!D8+'23'!D8+'24'!D8+'25'!D8+'26'!D8+'27'!D8+'28'!D8+'29'!D8+'30'!D8+'31'!D8</f>
        <v>0</v>
      </c>
      <c r="E8" s="528">
        <f>'1'!E8+'2'!E8+'3'!E8+'4'!E8+'5'!E8+'6'!E8+'7'!E8+'8'!E8+'9'!E8+'10'!E8+'11'!E8+'12'!E8+'13'!E8+'14'!E8+'15'!E8+'16'!E8+'17'!E8+'18'!E8+'19'!E8+'20'!E8+'21'!E8+'22'!E8+'23'!E8+'24'!E8+'25'!E8+'26'!E8+'27'!E8+'28'!E8+'29'!E8+'30'!E8+'31'!E8</f>
        <v>-190</v>
      </c>
      <c r="F8" s="528">
        <f>'1'!F8+'2'!F8+'3'!F8+'4'!F8+'5'!F8+'6'!F8+'7'!F8+'8'!F8+'9'!F8+'10'!F8+'11'!F8+'12'!F8+'13'!F8+'14'!F8+'15'!F8+'16'!F8+'17'!F8+'18'!F8+'19'!F8+'20'!F8+'21'!F8+'22'!F8+'23'!F8+'24'!F8+'25'!F8+'26'!F8+'27'!F8+'28'!F8+'29'!F8+'30'!F8+'31'!F8</f>
        <v>100</v>
      </c>
      <c r="G8" s="528">
        <f>'1'!G8+'2'!G8+'3'!G8+'4'!G8+'5'!G8+'6'!G8+'7'!G8+'8'!G8+'9'!G8+'10'!G8+'11'!G8+'12'!G8+'13'!G8+'14'!G8+'15'!G8+'16'!G8+'17'!G8+'18'!G8+'19'!G8+'20'!G8+'21'!G8+'22'!G8+'23'!G8+'24'!G8+'25'!G8+'26'!G8+'27'!G8+'28'!G8+'29'!G8+'30'!G8+'31'!G8</f>
        <v>0</v>
      </c>
      <c r="H8" s="528">
        <f>'1'!H8+'2'!H8+'3'!H8+'4'!H8+'5'!H8+'6'!H8+'7'!H8+'8'!H8+'9'!H8+'10'!H8+'11'!H8+'12'!H8+'13'!H8+'14'!H8+'15'!H8+'16'!H8+'17'!H8+'18'!H8+'19'!H8+'20'!H8+'21'!H8+'22'!H8+'23'!H8+'24'!H8+'25'!H8+'26'!H8+'27'!H8+'28'!H8+'29'!H8+'30'!H8+'31'!H8</f>
        <v>0</v>
      </c>
      <c r="I8" s="528">
        <f>'1'!I8+'2'!I8+'3'!I8+'4'!I8+'5'!I8+'6'!I8+'7'!I8+'8'!I8+'9'!I8+'10'!I8+'11'!I8+'12'!I8+'13'!I8+'14'!I8+'15'!I8+'16'!I8+'17'!I8+'18'!I8+'19'!I8+'20'!I8+'21'!I8+'22'!I8+'23'!I8+'24'!I8+'25'!I8+'26'!I8+'27'!I8+'28'!I8+'29'!I8+'30'!I8+'31'!I8</f>
        <v>0</v>
      </c>
      <c r="J8" s="528">
        <f>'1'!J8+'2'!J8+'3'!J8+'4'!J8+'5'!J8+'6'!J8+'7'!J8+'8'!J8+'9'!J8+'10'!J8+'11'!J8+'12'!J8+'13'!J8+'14'!J8+'15'!J8+'16'!J8+'17'!J8+'18'!J8+'19'!J8+'20'!J8+'21'!J8+'22'!J8+'23'!J8+'24'!J8+'25'!J8+'26'!J8+'27'!J8+'28'!J8+'29'!J8+'30'!J8+'31'!J8</f>
        <v>0</v>
      </c>
      <c r="K8" s="528">
        <f>'1'!K8+'2'!K8+'3'!K8+'4'!K8+'5'!K8+'6'!K8+'7'!K8+'8'!K8+'9'!K8+'10'!K8+'11'!K8+'12'!K8+'13'!K8+'14'!K8+'15'!K8+'16'!K8+'17'!K8+'18'!K8+'19'!K8+'20'!K8+'21'!K8+'22'!K8+'23'!K8+'24'!K8+'25'!K8+'26'!K8+'27'!K8+'28'!K8+'29'!K8+'30'!K8+'31'!K8</f>
        <v>0</v>
      </c>
      <c r="L8" s="528">
        <f>'1'!L8+'2'!L8+'3'!L8+'4'!L8+'5'!L8+'6'!L8+'7'!L8+'8'!L8+'9'!L8+'10'!L8+'11'!L8+'12'!L8+'13'!L8+'14'!L8+'15'!L8+'16'!L8+'17'!L8+'18'!L8+'19'!L8+'20'!L8+'21'!L8+'22'!L8+'23'!L8+'24'!L8+'25'!L8+'26'!L8+'27'!L8+'28'!L8+'29'!L8+'30'!L8+'31'!L8</f>
        <v>0</v>
      </c>
      <c r="M8" s="528">
        <f>'1'!M8+'2'!M8+'3'!M8+'4'!M8+'5'!M8+'6'!M8+'7'!M8+'8'!M8+'9'!M8+'10'!M8+'11'!M8+'12'!M8+'13'!M8+'14'!M8+'15'!M8+'16'!M8+'17'!M8+'18'!M8+'19'!M8+'20'!M8+'21'!M8+'22'!M8+'23'!M8+'24'!M8+'25'!M8+'26'!M8+'27'!M8+'28'!M8+'29'!M8+'30'!M8+'31'!M8</f>
        <v>0</v>
      </c>
      <c r="N8" s="528">
        <f>'1'!N8+'2'!N8+'3'!N8+'4'!N8+'5'!N8+'6'!N8+'7'!N8+'8'!N8+'9'!N8+'10'!N8+'11'!N8+'12'!N8+'13'!N8+'14'!N8+'15'!N8+'16'!N8+'17'!N8+'18'!N8+'19'!N8+'20'!N8+'21'!N8+'22'!N8+'23'!N8+'24'!N8+'25'!N8+'26'!N8+'27'!N8+'28'!N8+'29'!N8+'30'!N8+'31'!N8</f>
        <v>0</v>
      </c>
      <c r="O8" s="528">
        <f>'1'!O8+'2'!O8+'3'!O8+'4'!O8+'5'!O8+'6'!O8+'7'!O8+'8'!O8+'9'!O8+'10'!O8+'11'!O8+'12'!O8+'13'!O8+'14'!O8+'15'!O8+'16'!O8+'17'!O8+'18'!O8+'19'!O8+'20'!O8+'21'!O8+'22'!O8+'23'!O8+'24'!O8+'25'!O8+'26'!O8+'27'!O8+'28'!O8+'29'!O8+'30'!O8+'31'!O8</f>
        <v>0</v>
      </c>
      <c r="P8" s="528">
        <f>'1'!P8+'2'!P8+'3'!P8+'4'!P8+'5'!P8+'6'!P8+'7'!P8+'8'!P8+'9'!P8+'10'!P8+'11'!P8+'12'!P8+'13'!P8+'14'!P8+'15'!P8+'16'!P8+'17'!P8+'18'!P8+'19'!P8+'20'!P8+'21'!P8+'22'!P8+'23'!P8+'24'!P8+'25'!P8+'26'!P8+'27'!P8+'28'!P8+'29'!P8+'30'!P8+'31'!P8</f>
        <v>0</v>
      </c>
      <c r="Q8" s="528">
        <f>'1'!Q8+'2'!Q8+'3'!Q8+'4'!Q8+'5'!Q8+'6'!Q8+'7'!Q8+'8'!Q8+'9'!Q8+'10'!Q8+'11'!Q8+'12'!Q8+'13'!Q8+'14'!Q8+'15'!Q8+'16'!Q8+'17'!Q8+'18'!Q8+'19'!Q8+'20'!Q8+'21'!Q8+'22'!Q8+'23'!Q8+'24'!Q8+'25'!Q8+'26'!Q8+'27'!Q8+'28'!Q8+'29'!Q8+'30'!Q8+'31'!Q8</f>
        <v>0</v>
      </c>
      <c r="R8" s="528">
        <f>'1'!R8+'2'!R8+'3'!R8+'4'!R8+'5'!R8+'6'!R8+'7'!R8+'8'!R8+'9'!R8+'10'!R8+'11'!R8+'12'!R8+'13'!R8+'14'!R8+'15'!R8+'16'!R8+'17'!R8+'18'!R8+'19'!R8+'20'!R8+'21'!R8+'22'!R8+'23'!R8+'24'!R8+'25'!R8+'26'!R8+'27'!R8+'28'!R8+'29'!R8+'30'!R8+'31'!R8</f>
        <v>0</v>
      </c>
      <c r="S8" s="528">
        <f>'1'!S8+'2'!S8+'3'!S8+'4'!S8+'5'!S8+'6'!S8+'7'!S8+'8'!S8+'9'!S8+'10'!S8+'11'!S8+'12'!S8+'13'!S8+'14'!S8+'15'!S8+'16'!S8+'17'!S8+'18'!S8+'19'!S8+'20'!S8+'21'!S8+'22'!S8+'23'!S8+'24'!S8+'25'!S8+'26'!S8+'27'!S8+'28'!S8+'29'!S8+'30'!S8+'31'!S8</f>
        <v>0</v>
      </c>
      <c r="T8" s="528">
        <f>'1'!T8+'2'!T8+'3'!T8+'4'!T8+'5'!T8+'6'!T8+'7'!T8+'8'!T8+'9'!T8+'10'!T8+'11'!T8+'12'!T8+'13'!T8+'14'!T8+'15'!T8+'16'!T8+'17'!T8+'18'!T8+'19'!T8+'20'!T8+'21'!T8+'22'!T8+'23'!T8+'24'!T8+'25'!T8+'26'!T8+'27'!T8+'28'!T8+'29'!T8+'30'!T8+'31'!T8</f>
        <v>0</v>
      </c>
      <c r="U8" s="528">
        <f>'1'!U8+'2'!U8+'3'!U8+'4'!U8+'5'!U8+'6'!U8+'7'!U8+'8'!U8+'9'!U8+'10'!U8+'11'!U8+'12'!U8+'13'!U8+'14'!U8+'15'!U8+'16'!U8+'17'!U8+'18'!U8+'19'!U8+'20'!U8+'21'!U8+'22'!U8+'23'!U8+'24'!U8+'25'!U8+'26'!U8+'27'!U8+'28'!U8+'29'!U8+'30'!U8+'31'!U8</f>
        <v>0</v>
      </c>
      <c r="V8" s="528">
        <f>'1'!V8+'2'!V8+'3'!V8+'4'!V8+'5'!V8+'6'!V8+'7'!V8+'8'!V8+'9'!V8+'10'!V8+'11'!V8+'12'!V8+'13'!V8+'14'!V8+'15'!V8+'16'!V8+'17'!V8+'18'!V8+'19'!V8+'20'!V8+'21'!V8+'22'!V8+'23'!V8+'24'!V8+'25'!V8+'26'!V8+'27'!V8+'28'!V8+'29'!V8+'30'!V8+'31'!V8</f>
        <v>0</v>
      </c>
      <c r="W8" s="528">
        <f>'1'!W8+'2'!W8+'3'!W8+'4'!W8+'5'!W8+'6'!W8+'7'!W8+'8'!W8+'9'!W8+'10'!W8+'11'!W8+'12'!W8+'13'!W8+'14'!W8+'15'!W8+'16'!W8+'17'!W8+'18'!W8+'19'!W8+'20'!W8+'21'!W8+'22'!W8+'23'!W8+'24'!W8+'25'!W8+'26'!W8+'27'!W8+'28'!W8+'29'!W8+'30'!W8+'31'!W8</f>
        <v>0</v>
      </c>
      <c r="X8" s="528">
        <f>'1'!X8+'2'!X8+'3'!X8+'4'!X8+'5'!X8+'6'!X8+'7'!X8+'8'!X8+'9'!X8+'10'!X8+'11'!X8+'12'!X8+'13'!X8+'14'!X8+'15'!X8+'16'!X8+'17'!X8+'18'!X8+'19'!X8+'20'!X8+'21'!X8+'22'!X8+'23'!X8+'24'!X8+'25'!X8+'26'!X8+'27'!X8+'28'!X8+'29'!X8+'30'!X8+'31'!X8</f>
        <v>0</v>
      </c>
      <c r="Y8" s="528">
        <f>'1'!Y8+'2'!Y8+'3'!Y8+'4'!Y8+'5'!Y8+'6'!Y8+'7'!Y8+'8'!Y8+'9'!Y8+'10'!Y8+'11'!Y8+'12'!Y8+'13'!Y8+'14'!Y8+'15'!Y8+'16'!Y8+'17'!Y8+'18'!Y8+'19'!Y8+'20'!Y8+'21'!Y8+'22'!Y8+'23'!Y8+'24'!Y8+'25'!Y8+'26'!Y8+'27'!Y8+'28'!Y8+'29'!Y8+'30'!Y8+'31'!Y8</f>
        <v>0</v>
      </c>
      <c r="Z8" s="528">
        <f>'1'!Z8+'2'!Z8+'3'!Z8+'4'!Z8+'5'!Z8+'6'!Z8+'7'!Z8+'8'!Z8+'9'!Z8+'10'!Z8+'11'!Z8+'12'!Z8+'13'!Z8+'14'!Z8+'15'!Z8+'16'!Z8+'17'!Z8+'18'!Z8+'19'!Z8+'20'!Z8+'21'!Z8+'22'!Z8+'23'!Z8+'24'!Z8+'25'!Z8+'26'!Z8+'27'!Z8+'28'!Z8+'29'!Z8+'30'!Z8+'31'!Z8</f>
        <v>0</v>
      </c>
      <c r="AA8" s="529">
        <f>'1'!AA8+'2'!AA8+'3'!AA8+'4'!AA8+'5'!AA8+'6'!AA8+'7'!AA8+'8'!AA8+'9'!AA8+'10'!AA8+'11'!AA8+'12'!AA8+'13'!AA8+'14'!AA8+'15'!AA8+'16'!AA8+'17'!AA8+'18'!AA8+'19'!AA8+'20'!AA8+'21'!AA8+'22'!AA8+'23'!AA8+'24'!AA8+'25'!AA8+'26'!AA8+'27'!AA8+'28'!AA8+'29'!AA8+'30'!AA8+'31'!AA8</f>
        <v>0</v>
      </c>
      <c r="AB8" s="530">
        <f ca="1">'1'!AB8+'2'!AB8+'3'!AB8+'4'!AB8+'5'!AB8+'6'!AB8+'7'!AB8+'8'!AB8+'9'!AB8+'10'!AB8+'11'!AB8+'12'!AB8+'13'!AB8+'14'!AB8+'15'!AB8+'16'!AB8+'17'!AB8+'18'!AB8+'19'!AB8+'20'!AB8+'21'!AB8+'22'!AB8+'23'!AB8+'24'!AB8+'25'!AB8+'26'!AB8+'27'!AB8+'28'!AB8+'29'!AB8+'30'!AB8+'31'!AB8</f>
        <v>0</v>
      </c>
      <c r="AC8" s="579"/>
      <c r="AG8" s="523"/>
      <c r="AH8" s="524"/>
      <c r="AI8" s="523"/>
      <c r="AJ8" s="523"/>
      <c r="AK8" s="523"/>
      <c r="AL8" s="523"/>
    </row>
    <row r="9" spans="1:38" ht="20.25" customHeight="1" thickBot="1" x14ac:dyDescent="0.25">
      <c r="A9" s="531" t="s">
        <v>19</v>
      </c>
      <c r="B9" s="821">
        <f>'1'!C9+'2'!C9+'3'!C9+'4'!C9+'5'!C9+'6'!C9+'7'!C9+'8'!C9+'9'!C9+'10'!C9+'11'!C9+'12'!C9+'13'!C9+'14'!C9+'15'!C9+'16'!C9+'17'!C9+'18'!C9+'19'!C9+'20'!C9+'21'!C9+'22'!C9+'23'!C9+'24'!C9+'25'!C9+'26'!C9+'27'!C9+'28'!C9+'29'!C9+'30'!C9+'31'!C9</f>
        <v>0</v>
      </c>
      <c r="C9" s="822"/>
      <c r="D9" s="528">
        <f>'1'!D9+'2'!D9+'3'!D9+'4'!D9+'5'!D9+'6'!D9+'7'!D9+'8'!D9+'9'!D9+'10'!D9+'11'!D9+'12'!D9+'13'!D9+'14'!D9+'15'!D9+'16'!D9+'17'!D9+'18'!D9+'19'!D9+'20'!D9+'21'!D9+'22'!D9+'23'!D9+'24'!D9+'25'!D9+'26'!D9+'27'!D9+'28'!D9+'29'!D9+'30'!D9+'31'!D9</f>
        <v>0</v>
      </c>
      <c r="E9" s="528">
        <f>'1'!E9+'2'!E9+'3'!E9+'4'!E9+'5'!E9+'6'!E9+'7'!E9+'8'!E9+'9'!E9+'10'!E9+'11'!E9+'12'!E9+'13'!E9+'14'!E9+'15'!E9+'16'!E9+'17'!E9+'18'!E9+'19'!E9+'20'!E9+'21'!E9+'22'!E9+'23'!E9+'24'!E9+'25'!E9+'26'!E9+'27'!E9+'28'!E9+'29'!E9+'30'!E9+'31'!E9</f>
        <v>0</v>
      </c>
      <c r="F9" s="528">
        <f>'1'!F9+'2'!F9+'3'!F9+'4'!F9+'5'!F9+'6'!F9+'7'!F9+'8'!F9+'9'!F9+'10'!F9+'11'!F9+'12'!F9+'13'!F9+'14'!F9+'15'!F9+'16'!F9+'17'!F9+'18'!F9+'19'!F9+'20'!F9+'21'!F9+'22'!F9+'23'!F9+'24'!F9+'25'!F9+'26'!F9+'27'!F9+'28'!F9+'29'!F9+'30'!F9+'31'!F9</f>
        <v>0</v>
      </c>
      <c r="G9" s="528">
        <f>'1'!G9+'2'!G9+'3'!G9+'4'!G9+'5'!G9+'6'!G9+'7'!G9+'8'!G9+'9'!G9+'10'!G9+'11'!G9+'12'!G9+'13'!G9+'14'!G9+'15'!G9+'16'!G9+'17'!G9+'18'!G9+'19'!G9+'20'!G9+'21'!G9+'22'!G9+'23'!G9+'24'!G9+'25'!G9+'26'!G9+'27'!G9+'28'!G9+'29'!G9+'30'!G9+'31'!G9</f>
        <v>0</v>
      </c>
      <c r="H9" s="528">
        <f>'1'!H9+'2'!H9+'3'!H9+'4'!H9+'5'!H9+'6'!H9+'7'!H9+'8'!H9+'9'!H9+'10'!H9+'11'!H9+'12'!H9+'13'!H9+'14'!H9+'15'!H9+'16'!H9+'17'!H9+'18'!H9+'19'!H9+'20'!H9+'21'!H9+'22'!H9+'23'!H9+'24'!H9+'25'!H9+'26'!H9+'27'!H9+'28'!H9+'29'!H9+'30'!H9+'31'!H9</f>
        <v>0</v>
      </c>
      <c r="I9" s="528">
        <f>'1'!I9+'2'!I9+'3'!I9+'4'!I9+'5'!I9+'6'!I9+'7'!I9+'8'!I9+'9'!I9+'10'!I9+'11'!I9+'12'!I9+'13'!I9+'14'!I9+'15'!I9+'16'!I9+'17'!I9+'18'!I9+'19'!I9+'20'!I9+'21'!I9+'22'!I9+'23'!I9+'24'!I9+'25'!I9+'26'!I9+'27'!I9+'28'!I9+'29'!I9+'30'!I9+'31'!I9</f>
        <v>0</v>
      </c>
      <c r="J9" s="528">
        <f>'1'!J9+'2'!J9+'3'!J9+'4'!J9+'5'!J9+'6'!J9+'7'!J9+'8'!J9+'9'!J9+'10'!J9+'11'!J9+'12'!J9+'13'!J9+'14'!J9+'15'!J9+'16'!J9+'17'!J9+'18'!J9+'19'!J9+'20'!J9+'21'!J9+'22'!J9+'23'!J9+'24'!J9+'25'!J9+'26'!J9+'27'!J9+'28'!J9+'29'!J9+'30'!J9+'31'!J9</f>
        <v>0</v>
      </c>
      <c r="K9" s="528">
        <f>'1'!K9+'2'!K9+'3'!K9+'4'!K9+'5'!K9+'6'!K9+'7'!K9+'8'!K9+'9'!K9+'10'!K9+'11'!K9+'12'!K9+'13'!K9+'14'!K9+'15'!K9+'16'!K9+'17'!K9+'18'!K9+'19'!K9+'20'!K9+'21'!K9+'22'!K9+'23'!K9+'24'!K9+'25'!K9+'26'!K9+'27'!K9+'28'!K9+'29'!K9+'30'!K9+'31'!K9</f>
        <v>0</v>
      </c>
      <c r="L9" s="528">
        <f>'1'!L9+'2'!L9+'3'!L9+'4'!L9+'5'!L9+'6'!L9+'7'!L9+'8'!L9+'9'!L9+'10'!L9+'11'!L9+'12'!L9+'13'!L9+'14'!L9+'15'!L9+'16'!L9+'17'!L9+'18'!L9+'19'!L9+'20'!L9+'21'!L9+'22'!L9+'23'!L9+'24'!L9+'25'!L9+'26'!L9+'27'!L9+'28'!L9+'29'!L9+'30'!L9+'31'!L9</f>
        <v>0</v>
      </c>
      <c r="M9" s="528">
        <f>'1'!M9+'2'!M9+'3'!M9+'4'!M9+'5'!M9+'6'!M9+'7'!M9+'8'!M9+'9'!M9+'10'!M9+'11'!M9+'12'!M9+'13'!M9+'14'!M9+'15'!M9+'16'!M9+'17'!M9+'18'!M9+'19'!M9+'20'!M9+'21'!M9+'22'!M9+'23'!M9+'24'!M9+'25'!M9+'26'!M9+'27'!M9+'28'!M9+'29'!M9+'30'!M9+'31'!M9</f>
        <v>0</v>
      </c>
      <c r="N9" s="528">
        <f>'1'!N9+'2'!N9+'3'!N9+'4'!N9+'5'!N9+'6'!N9+'7'!N9+'8'!N9+'9'!N9+'10'!N9+'11'!N9+'12'!N9+'13'!N9+'14'!N9+'15'!N9+'16'!N9+'17'!N9+'18'!N9+'19'!N9+'20'!N9+'21'!N9+'22'!N9+'23'!N9+'24'!N9+'25'!N9+'26'!N9+'27'!N9+'28'!N9+'29'!N9+'30'!N9+'31'!N9</f>
        <v>0</v>
      </c>
      <c r="O9" s="528">
        <f>'1'!O9+'2'!O9+'3'!O9+'4'!O9+'5'!O9+'6'!O9+'7'!O9+'8'!O9+'9'!O9+'10'!O9+'11'!O9+'12'!O9+'13'!O9+'14'!O9+'15'!O9+'16'!O9+'17'!O9+'18'!O9+'19'!O9+'20'!O9+'21'!O9+'22'!O9+'23'!O9+'24'!O9+'25'!O9+'26'!O9+'27'!O9+'28'!O9+'29'!O9+'30'!O9+'31'!O9</f>
        <v>0</v>
      </c>
      <c r="P9" s="528">
        <f>'1'!P9+'2'!P9+'3'!P9+'4'!P9+'5'!P9+'6'!P9+'7'!P9+'8'!P9+'9'!P9+'10'!P9+'11'!P9+'12'!P9+'13'!P9+'14'!P9+'15'!P9+'16'!P9+'17'!P9+'18'!P9+'19'!P9+'20'!P9+'21'!P9+'22'!P9+'23'!P9+'24'!P9+'25'!P9+'26'!P9+'27'!P9+'28'!P9+'29'!P9+'30'!P9+'31'!P9</f>
        <v>0</v>
      </c>
      <c r="Q9" s="528">
        <f>'1'!Q9+'2'!Q9+'3'!Q9+'4'!Q9+'5'!Q9+'6'!Q9+'7'!Q9+'8'!Q9+'9'!Q9+'10'!Q9+'11'!Q9+'12'!Q9+'13'!Q9+'14'!Q9+'15'!Q9+'16'!Q9+'17'!Q9+'18'!Q9+'19'!Q9+'20'!Q9+'21'!Q9+'22'!Q9+'23'!Q9+'24'!Q9+'25'!Q9+'26'!Q9+'27'!Q9+'28'!Q9+'29'!Q9+'30'!Q9+'31'!Q9</f>
        <v>0</v>
      </c>
      <c r="R9" s="528">
        <f>'1'!R9+'2'!R9+'3'!R9+'4'!R9+'5'!R9+'6'!R9+'7'!R9+'8'!R9+'9'!R9+'10'!R9+'11'!R9+'12'!R9+'13'!R9+'14'!R9+'15'!R9+'16'!R9+'17'!R9+'18'!R9+'19'!R9+'20'!R9+'21'!R9+'22'!R9+'23'!R9+'24'!R9+'25'!R9+'26'!R9+'27'!R9+'28'!R9+'29'!R9+'30'!R9+'31'!R9</f>
        <v>0</v>
      </c>
      <c r="S9" s="528">
        <f>'1'!S9+'2'!S9+'3'!S9+'4'!S9+'5'!S9+'6'!S9+'7'!S9+'8'!S9+'9'!S9+'10'!S9+'11'!S9+'12'!S9+'13'!S9+'14'!S9+'15'!S9+'16'!S9+'17'!S9+'18'!S9+'19'!S9+'20'!S9+'21'!S9+'22'!S9+'23'!S9+'24'!S9+'25'!S9+'26'!S9+'27'!S9+'28'!S9+'29'!S9+'30'!S9+'31'!S9</f>
        <v>0</v>
      </c>
      <c r="T9" s="528">
        <f>'1'!T9+'2'!T9+'3'!T9+'4'!T9+'5'!T9+'6'!T9+'7'!T9+'8'!T9+'9'!T9+'10'!T9+'11'!T9+'12'!T9+'13'!T9+'14'!T9+'15'!T9+'16'!T9+'17'!T9+'18'!T9+'19'!T9+'20'!T9+'21'!T9+'22'!T9+'23'!T9+'24'!T9+'25'!T9+'26'!T9+'27'!T9+'28'!T9+'29'!T9+'30'!T9+'31'!T9</f>
        <v>0</v>
      </c>
      <c r="U9" s="528">
        <f>'1'!U9+'2'!U9+'3'!U9+'4'!U9+'5'!U9+'6'!U9+'7'!U9+'8'!U9+'9'!U9+'10'!U9+'11'!U9+'12'!U9+'13'!U9+'14'!U9+'15'!U9+'16'!U9+'17'!U9+'18'!U9+'19'!U9+'20'!U9+'21'!U9+'22'!U9+'23'!U9+'24'!U9+'25'!U9+'26'!U9+'27'!U9+'28'!U9+'29'!U9+'30'!U9+'31'!U9</f>
        <v>0</v>
      </c>
      <c r="V9" s="528">
        <f>'1'!V9+'2'!V9+'3'!V9+'4'!V9+'5'!V9+'6'!V9+'7'!V9+'8'!V9+'9'!V9+'10'!V9+'11'!V9+'12'!V9+'13'!V9+'14'!V9+'15'!V9+'16'!V9+'17'!V9+'18'!V9+'19'!V9+'20'!V9+'21'!V9+'22'!V9+'23'!V9+'24'!V9+'25'!V9+'26'!V9+'27'!V9+'28'!V9+'29'!V9+'30'!V9+'31'!V9</f>
        <v>0</v>
      </c>
      <c r="W9" s="528">
        <f>'1'!W9+'2'!W9+'3'!W9+'4'!W9+'5'!W9+'6'!W9+'7'!W9+'8'!W9+'9'!W9+'10'!W9+'11'!W9+'12'!W9+'13'!W9+'14'!W9+'15'!W9+'16'!W9+'17'!W9+'18'!W9+'19'!W9+'20'!W9+'21'!W9+'22'!W9+'23'!W9+'24'!W9+'25'!W9+'26'!W9+'27'!W9+'28'!W9+'29'!W9+'30'!W9+'31'!W9</f>
        <v>0</v>
      </c>
      <c r="X9" s="528">
        <f>'1'!X9+'2'!X9+'3'!X9+'4'!X9+'5'!X9+'6'!X9+'7'!X9+'8'!X9+'9'!X9+'10'!X9+'11'!X9+'12'!X9+'13'!X9+'14'!X9+'15'!X9+'16'!X9+'17'!X9+'18'!X9+'19'!X9+'20'!X9+'21'!X9+'22'!X9+'23'!X9+'24'!X9+'25'!X9+'26'!X9+'27'!X9+'28'!X9+'29'!X9+'30'!X9+'31'!X9</f>
        <v>0</v>
      </c>
      <c r="Y9" s="528">
        <f>'1'!Y9+'2'!Y9+'3'!Y9+'4'!Y9+'5'!Y9+'6'!Y9+'7'!Y9+'8'!Y9+'9'!Y9+'10'!Y9+'11'!Y9+'12'!Y9+'13'!Y9+'14'!Y9+'15'!Y9+'16'!Y9+'17'!Y9+'18'!Y9+'19'!Y9+'20'!Y9+'21'!Y9+'22'!Y9+'23'!Y9+'24'!Y9+'25'!Y9+'26'!Y9+'27'!Y9+'28'!Y9+'29'!Y9+'30'!Y9+'31'!Y9</f>
        <v>0</v>
      </c>
      <c r="Z9" s="528">
        <f>'1'!Z9+'2'!Z9+'3'!Z9+'4'!Z9+'5'!Z9+'6'!Z9+'7'!Z9+'8'!Z9+'9'!Z9+'10'!Z9+'11'!Z9+'12'!Z9+'13'!Z9+'14'!Z9+'15'!Z9+'16'!Z9+'17'!Z9+'18'!Z9+'19'!Z9+'20'!Z9+'21'!Z9+'22'!Z9+'23'!Z9+'24'!Z9+'25'!Z9+'26'!Z9+'27'!Z9+'28'!Z9+'29'!Z9+'30'!Z9+'31'!Z9</f>
        <v>0</v>
      </c>
      <c r="AA9" s="529">
        <f>'1'!AA9+'2'!AA9+'3'!AA9+'4'!AA9+'5'!AA9+'6'!AA9+'7'!AA9+'8'!AA9+'9'!AA9+'10'!AA9+'11'!AA9+'12'!AA9+'13'!AA9+'14'!AA9+'15'!AA9+'16'!AA9+'17'!AA9+'18'!AA9+'19'!AA9+'20'!AA9+'21'!AA9+'22'!AA9+'23'!AA9+'24'!AA9+'25'!AA9+'26'!AA9+'27'!AA9+'28'!AA9+'29'!AA9+'30'!AA9+'31'!AA9</f>
        <v>0</v>
      </c>
      <c r="AB9" s="530">
        <f ca="1">'1'!AB9+'2'!AB9+'3'!AB9+'4'!AB9+'5'!AB9+'6'!AB9+'7'!AB9+'8'!AB9+'9'!AB9+'10'!AB9+'11'!AB9+'12'!AB9+'13'!AB9+'14'!AB9+'15'!AB9+'16'!AB9+'17'!AB9+'18'!AB9+'19'!AB9+'20'!AB9+'21'!AB9+'22'!AB9+'23'!AB9+'24'!AB9+'25'!AB9+'26'!AB9+'27'!AB9+'28'!AB9+'29'!AB9+'30'!AB9+'31'!AB9</f>
        <v>0</v>
      </c>
      <c r="AC9" s="579"/>
      <c r="AG9" s="523"/>
      <c r="AH9" s="524"/>
      <c r="AI9" s="523"/>
      <c r="AJ9" s="523"/>
      <c r="AK9" s="523"/>
      <c r="AL9" s="523"/>
    </row>
    <row r="10" spans="1:38" ht="20.25" customHeight="1" thickBot="1" x14ac:dyDescent="0.25">
      <c r="A10" s="532" t="s">
        <v>19</v>
      </c>
      <c r="B10" s="821">
        <f>'1'!C10+'2'!C10+'3'!C10+'4'!C10+'5'!C10+'6'!C10+'7'!C10+'8'!C10+'9'!C10+'10'!C10+'11'!C10+'12'!C10+'13'!C10+'14'!C10+'15'!C10+'16'!C10+'17'!C10+'18'!C10+'19'!C10+'20'!C10+'21'!C10+'22'!C10+'23'!C10+'24'!C10+'25'!C10+'26'!C10+'27'!C10+'28'!C10+'29'!C10+'30'!C10+'31'!C10</f>
        <v>0</v>
      </c>
      <c r="C10" s="822"/>
      <c r="D10" s="528">
        <f>'1'!D10+'2'!D10+'3'!D10+'4'!D10+'5'!D10+'6'!D10+'7'!D10+'8'!D10+'9'!D10+'10'!D10+'11'!D10+'12'!D10+'13'!D10+'14'!D10+'15'!D10+'16'!D10+'17'!D10+'18'!D10+'19'!D10+'20'!D10+'21'!D10+'22'!D10+'23'!D10+'24'!D10+'25'!D10+'26'!D10+'27'!D10+'28'!D10+'29'!D10+'30'!D10+'31'!D10</f>
        <v>0</v>
      </c>
      <c r="E10" s="528">
        <f>'1'!E10+'2'!E10+'3'!E10+'4'!E10+'5'!E10+'6'!E10+'7'!E10+'8'!E10+'9'!E10+'10'!E10+'11'!E10+'12'!E10+'13'!E10+'14'!E10+'15'!E10+'16'!E10+'17'!E10+'18'!E10+'19'!E10+'20'!E10+'21'!E10+'22'!E10+'23'!E10+'24'!E10+'25'!E10+'26'!E10+'27'!E10+'28'!E10+'29'!E10+'30'!E10+'31'!E10</f>
        <v>0</v>
      </c>
      <c r="F10" s="528">
        <f>'1'!F10+'2'!F10+'3'!F10+'4'!F10+'5'!F10+'6'!F10+'7'!F10+'8'!F10+'9'!F10+'10'!F10+'11'!F10+'12'!F10+'13'!F10+'14'!F10+'15'!F10+'16'!F10+'17'!F10+'18'!F10+'19'!F10+'20'!F10+'21'!F10+'22'!F10+'23'!F10+'24'!F10+'25'!F10+'26'!F10+'27'!F10+'28'!F10+'29'!F10+'30'!F10+'31'!F10</f>
        <v>0</v>
      </c>
      <c r="G10" s="528">
        <f>'1'!G10+'2'!G10+'3'!G10+'4'!G10+'5'!G10+'6'!G10+'7'!G10+'8'!G10+'9'!G10+'10'!G10+'11'!G10+'12'!G10+'13'!G10+'14'!G10+'15'!G10+'16'!G10+'17'!G10+'18'!G10+'19'!G10+'20'!G10+'21'!G10+'22'!G10+'23'!G10+'24'!G10+'25'!G10+'26'!G10+'27'!G10+'28'!G10+'29'!G10+'30'!G10+'31'!G10</f>
        <v>0</v>
      </c>
      <c r="H10" s="528">
        <f>'1'!H10+'2'!H10+'3'!H10+'4'!H10+'5'!H10+'6'!H10+'7'!H10+'8'!H10+'9'!H10+'10'!H10+'11'!H10+'12'!H10+'13'!H10+'14'!H10+'15'!H10+'16'!H10+'17'!H10+'18'!H10+'19'!H10+'20'!H10+'21'!H10+'22'!H10+'23'!H10+'24'!H10+'25'!H10+'26'!H10+'27'!H10+'28'!H10+'29'!H10+'30'!H10+'31'!H10</f>
        <v>0</v>
      </c>
      <c r="I10" s="528">
        <f>'1'!I10+'2'!I10+'3'!I10+'4'!I10+'5'!I10+'6'!I10+'7'!I10+'8'!I10+'9'!I10+'10'!I10+'11'!I10+'12'!I10+'13'!I10+'14'!I10+'15'!I10+'16'!I10+'17'!I10+'18'!I10+'19'!I10+'20'!I10+'21'!I10+'22'!I10+'23'!I10+'24'!I10+'25'!I10+'26'!I10+'27'!I10+'28'!I10+'29'!I10+'30'!I10+'31'!I10</f>
        <v>0</v>
      </c>
      <c r="J10" s="528">
        <f>'1'!J10+'2'!J10+'3'!J10+'4'!J10+'5'!J10+'6'!J10+'7'!J10+'8'!J10+'9'!J10+'10'!J10+'11'!J10+'12'!J10+'13'!J10+'14'!J10+'15'!J10+'16'!J10+'17'!J10+'18'!J10+'19'!J10+'20'!J10+'21'!J10+'22'!J10+'23'!J10+'24'!J10+'25'!J10+'26'!J10+'27'!J10+'28'!J10+'29'!J10+'30'!J10+'31'!J10</f>
        <v>0</v>
      </c>
      <c r="K10" s="528">
        <f>'1'!K10+'2'!K10+'3'!K10+'4'!K10+'5'!K10+'6'!K10+'7'!K10+'8'!K10+'9'!K10+'10'!K10+'11'!K10+'12'!K10+'13'!K10+'14'!K10+'15'!K10+'16'!K10+'17'!K10+'18'!K10+'19'!K10+'20'!K10+'21'!K10+'22'!K10+'23'!K10+'24'!K10+'25'!K10+'26'!K10+'27'!K10+'28'!K10+'29'!K10+'30'!K10+'31'!K10</f>
        <v>0</v>
      </c>
      <c r="L10" s="528">
        <f>'1'!L10+'2'!L10+'3'!L10+'4'!L10+'5'!L10+'6'!L10+'7'!L10+'8'!L10+'9'!L10+'10'!L10+'11'!L10+'12'!L10+'13'!L10+'14'!L10+'15'!L10+'16'!L10+'17'!L10+'18'!L10+'19'!L10+'20'!L10+'21'!L10+'22'!L10+'23'!L10+'24'!L10+'25'!L10+'26'!L10+'27'!L10+'28'!L10+'29'!L10+'30'!L10+'31'!L10</f>
        <v>0</v>
      </c>
      <c r="M10" s="528">
        <f>'1'!M10+'2'!M10+'3'!M10+'4'!M10+'5'!M10+'6'!M10+'7'!M10+'8'!M10+'9'!M10+'10'!M10+'11'!M10+'12'!M10+'13'!M10+'14'!M10+'15'!M10+'16'!M10+'17'!M10+'18'!M10+'19'!M10+'20'!M10+'21'!M10+'22'!M10+'23'!M10+'24'!M10+'25'!M10+'26'!M10+'27'!M10+'28'!M10+'29'!M10+'30'!M10+'31'!M10</f>
        <v>0</v>
      </c>
      <c r="N10" s="528">
        <f>'1'!N10+'2'!N10+'3'!N10+'4'!N10+'5'!N10+'6'!N10+'7'!N10+'8'!N10+'9'!N10+'10'!N10+'11'!N10+'12'!N10+'13'!N10+'14'!N10+'15'!N10+'16'!N10+'17'!N10+'18'!N10+'19'!N10+'20'!N10+'21'!N10+'22'!N10+'23'!N10+'24'!N10+'25'!N10+'26'!N10+'27'!N10+'28'!N10+'29'!N10+'30'!N10+'31'!N10</f>
        <v>0</v>
      </c>
      <c r="O10" s="528">
        <f>'1'!O10+'2'!O10+'3'!O10+'4'!O10+'5'!O10+'6'!O10+'7'!O10+'8'!O10+'9'!O10+'10'!O10+'11'!O10+'12'!O10+'13'!O10+'14'!O10+'15'!O10+'16'!O10+'17'!O10+'18'!O10+'19'!O10+'20'!O10+'21'!O10+'22'!O10+'23'!O10+'24'!O10+'25'!O10+'26'!O10+'27'!O10+'28'!O10+'29'!O10+'30'!O10+'31'!O10</f>
        <v>0</v>
      </c>
      <c r="P10" s="528">
        <f>'1'!P10+'2'!P10+'3'!P10+'4'!P10+'5'!P10+'6'!P10+'7'!P10+'8'!P10+'9'!P10+'10'!P10+'11'!P10+'12'!P10+'13'!P10+'14'!P10+'15'!P10+'16'!P10+'17'!P10+'18'!P10+'19'!P10+'20'!P10+'21'!P10+'22'!P10+'23'!P10+'24'!P10+'25'!P10+'26'!P10+'27'!P10+'28'!P10+'29'!P10+'30'!P10+'31'!P10</f>
        <v>0</v>
      </c>
      <c r="Q10" s="528">
        <f>'1'!Q10+'2'!Q10+'3'!Q10+'4'!Q10+'5'!Q10+'6'!Q10+'7'!Q10+'8'!Q10+'9'!Q10+'10'!Q10+'11'!Q10+'12'!Q10+'13'!Q10+'14'!Q10+'15'!Q10+'16'!Q10+'17'!Q10+'18'!Q10+'19'!Q10+'20'!Q10+'21'!Q10+'22'!Q10+'23'!Q10+'24'!Q10+'25'!Q10+'26'!Q10+'27'!Q10+'28'!Q10+'29'!Q10+'30'!Q10+'31'!Q10</f>
        <v>0</v>
      </c>
      <c r="R10" s="528">
        <f>'1'!R10+'2'!R10+'3'!R10+'4'!R10+'5'!R10+'6'!R10+'7'!R10+'8'!R10+'9'!R10+'10'!R10+'11'!R10+'12'!R10+'13'!R10+'14'!R10+'15'!R10+'16'!R10+'17'!R10+'18'!R10+'19'!R10+'20'!R10+'21'!R10+'22'!R10+'23'!R10+'24'!R10+'25'!R10+'26'!R10+'27'!R10+'28'!R10+'29'!R10+'30'!R10+'31'!R10</f>
        <v>0</v>
      </c>
      <c r="S10" s="528">
        <f>'1'!S10+'2'!S10+'3'!S10+'4'!S10+'5'!S10+'6'!S10+'7'!S10+'8'!S10+'9'!S10+'10'!S10+'11'!S10+'12'!S10+'13'!S10+'14'!S10+'15'!S10+'16'!S10+'17'!S10+'18'!S10+'19'!S10+'20'!S10+'21'!S10+'22'!S10+'23'!S10+'24'!S10+'25'!S10+'26'!S10+'27'!S10+'28'!S10+'29'!S10+'30'!S10+'31'!S10</f>
        <v>0</v>
      </c>
      <c r="T10" s="528">
        <f>'1'!T10+'2'!T10+'3'!T10+'4'!T10+'5'!T10+'6'!T10+'7'!T10+'8'!T10+'9'!T10+'10'!T10+'11'!T10+'12'!T10+'13'!T10+'14'!T10+'15'!T10+'16'!T10+'17'!T10+'18'!T10+'19'!T10+'20'!T10+'21'!T10+'22'!T10+'23'!T10+'24'!T10+'25'!T10+'26'!T10+'27'!T10+'28'!T10+'29'!T10+'30'!T10+'31'!T10</f>
        <v>0</v>
      </c>
      <c r="U10" s="528">
        <f>'1'!U10+'2'!U10+'3'!U10+'4'!U10+'5'!U10+'6'!U10+'7'!U10+'8'!U10+'9'!U10+'10'!U10+'11'!U10+'12'!U10+'13'!U10+'14'!U10+'15'!U10+'16'!U10+'17'!U10+'18'!U10+'19'!U10+'20'!U10+'21'!U10+'22'!U10+'23'!U10+'24'!U10+'25'!U10+'26'!U10+'27'!U10+'28'!U10+'29'!U10+'30'!U10+'31'!U10</f>
        <v>0</v>
      </c>
      <c r="V10" s="528">
        <f>'1'!V10+'2'!V10+'3'!V10+'4'!V10+'5'!V10+'6'!V10+'7'!V10+'8'!V10+'9'!V10+'10'!V10+'11'!V10+'12'!V10+'13'!V10+'14'!V10+'15'!V10+'16'!V10+'17'!V10+'18'!V10+'19'!V10+'20'!V10+'21'!V10+'22'!V10+'23'!V10+'24'!V10+'25'!V10+'26'!V10+'27'!V10+'28'!V10+'29'!V10+'30'!V10+'31'!V10</f>
        <v>0</v>
      </c>
      <c r="W10" s="528">
        <f>'1'!W10+'2'!W10+'3'!W10+'4'!W10+'5'!W10+'6'!W10+'7'!W10+'8'!W10+'9'!W10+'10'!W10+'11'!W10+'12'!W10+'13'!W10+'14'!W10+'15'!W10+'16'!W10+'17'!W10+'18'!W10+'19'!W10+'20'!W10+'21'!W10+'22'!W10+'23'!W10+'24'!W10+'25'!W10+'26'!W10+'27'!W10+'28'!W10+'29'!W10+'30'!W10+'31'!W10</f>
        <v>0</v>
      </c>
      <c r="X10" s="528">
        <f>'1'!X10+'2'!X10+'3'!X10+'4'!X10+'5'!X10+'6'!X10+'7'!X10+'8'!X10+'9'!X10+'10'!X10+'11'!X10+'12'!X10+'13'!X10+'14'!X10+'15'!X10+'16'!X10+'17'!X10+'18'!X10+'19'!X10+'20'!X10+'21'!X10+'22'!X10+'23'!X10+'24'!X10+'25'!X10+'26'!X10+'27'!X10+'28'!X10+'29'!X10+'30'!X10+'31'!X10</f>
        <v>0</v>
      </c>
      <c r="Y10" s="528">
        <f>'1'!Y10+'2'!Y10+'3'!Y10+'4'!Y10+'5'!Y10+'6'!Y10+'7'!Y10+'8'!Y10+'9'!Y10+'10'!Y10+'11'!Y10+'12'!Y10+'13'!Y10+'14'!Y10+'15'!Y10+'16'!Y10+'17'!Y10+'18'!Y10+'19'!Y10+'20'!Y10+'21'!Y10+'22'!Y10+'23'!Y10+'24'!Y10+'25'!Y10+'26'!Y10+'27'!Y10+'28'!Y10+'29'!Y10+'30'!Y10+'31'!Y10</f>
        <v>0</v>
      </c>
      <c r="Z10" s="528">
        <f>'1'!Z10+'2'!Z10+'3'!Z10+'4'!Z10+'5'!Z10+'6'!Z10+'7'!Z10+'8'!Z10+'9'!Z10+'10'!Z10+'11'!Z10+'12'!Z10+'13'!Z10+'14'!Z10+'15'!Z10+'16'!Z10+'17'!Z10+'18'!Z10+'19'!Z10+'20'!Z10+'21'!Z10+'22'!Z10+'23'!Z10+'24'!Z10+'25'!Z10+'26'!Z10+'27'!Z10+'28'!Z10+'29'!Z10+'30'!Z10+'31'!Z10</f>
        <v>0</v>
      </c>
      <c r="AA10" s="529">
        <f>'1'!AA10+'2'!AA10+'3'!AA10+'4'!AA10+'5'!AA10+'6'!AA10+'7'!AA10+'8'!AA10+'9'!AA10+'10'!AA10+'11'!AA10+'12'!AA10+'13'!AA10+'14'!AA10+'15'!AA10+'16'!AA10+'17'!AA10+'18'!AA10+'19'!AA10+'20'!AA10+'21'!AA10+'22'!AA10+'23'!AA10+'24'!AA10+'25'!AA10+'26'!AA10+'27'!AA10+'28'!AA10+'29'!AA10+'30'!AA10+'31'!AA10</f>
        <v>0</v>
      </c>
      <c r="AB10" s="530">
        <f ca="1">'1'!AB10+'2'!AB10+'3'!AB10+'4'!AB10+'5'!AB10+'6'!AB10+'7'!AB10+'8'!AB10+'9'!AB10+'10'!AB10+'11'!AB10+'12'!AB10+'13'!AB10+'14'!AB10+'15'!AB10+'16'!AB10+'17'!AB10+'18'!AB10+'19'!AB10+'20'!AB10+'21'!AB10+'22'!AB10+'23'!AB10+'24'!AB10+'25'!AB10+'26'!AB10+'27'!AB10+'28'!AB10+'29'!AB10+'30'!AB10+'31'!AB10</f>
        <v>0</v>
      </c>
      <c r="AC10" s="579"/>
      <c r="AG10" s="523"/>
      <c r="AH10" s="524"/>
      <c r="AI10" s="523"/>
      <c r="AJ10" s="523"/>
      <c r="AK10" s="523"/>
      <c r="AL10" s="523"/>
    </row>
    <row r="11" spans="1:38" ht="20.25" customHeight="1" thickBot="1" x14ac:dyDescent="0.25">
      <c r="A11" s="933" t="s">
        <v>20</v>
      </c>
      <c r="B11" s="934"/>
      <c r="C11" s="935"/>
      <c r="D11" s="580">
        <f t="shared" ref="D11:AA11" si="1">SUM(D7:D10)</f>
        <v>0</v>
      </c>
      <c r="E11" s="580">
        <f t="shared" si="1"/>
        <v>-117</v>
      </c>
      <c r="F11" s="580">
        <f t="shared" si="1"/>
        <v>370</v>
      </c>
      <c r="G11" s="580">
        <f t="shared" si="1"/>
        <v>0</v>
      </c>
      <c r="H11" s="580">
        <f t="shared" si="1"/>
        <v>0</v>
      </c>
      <c r="I11" s="580">
        <f t="shared" si="1"/>
        <v>0</v>
      </c>
      <c r="J11" s="580">
        <f t="shared" si="1"/>
        <v>0</v>
      </c>
      <c r="K11" s="580">
        <f t="shared" si="1"/>
        <v>0</v>
      </c>
      <c r="L11" s="580">
        <f t="shared" si="1"/>
        <v>0</v>
      </c>
      <c r="M11" s="580">
        <f t="shared" si="1"/>
        <v>0</v>
      </c>
      <c r="N11" s="580">
        <f t="shared" si="1"/>
        <v>23</v>
      </c>
      <c r="O11" s="580">
        <f t="shared" si="1"/>
        <v>0</v>
      </c>
      <c r="P11" s="580">
        <f t="shared" si="1"/>
        <v>8</v>
      </c>
      <c r="Q11" s="580">
        <f t="shared" si="1"/>
        <v>0</v>
      </c>
      <c r="R11" s="580">
        <f t="shared" si="1"/>
        <v>0</v>
      </c>
      <c r="S11" s="580">
        <f t="shared" si="1"/>
        <v>0</v>
      </c>
      <c r="T11" s="580">
        <f t="shared" si="1"/>
        <v>0</v>
      </c>
      <c r="U11" s="580">
        <f t="shared" si="1"/>
        <v>9</v>
      </c>
      <c r="V11" s="580">
        <f t="shared" si="1"/>
        <v>100</v>
      </c>
      <c r="W11" s="580">
        <f t="shared" si="1"/>
        <v>80</v>
      </c>
      <c r="X11" s="580">
        <f t="shared" si="1"/>
        <v>6</v>
      </c>
      <c r="Y11" s="580">
        <f t="shared" si="1"/>
        <v>2</v>
      </c>
      <c r="Z11" s="580">
        <f t="shared" si="1"/>
        <v>2</v>
      </c>
      <c r="AA11" s="581">
        <f t="shared" si="1"/>
        <v>0</v>
      </c>
      <c r="AB11" s="582">
        <f ca="1">'1'!AB11+'2'!AB11+'3'!AB11+'4'!AB11+'5'!AB11+'6'!AB11+'7'!AB11+'8'!AB11+'9'!AB11+'10'!AB11+'11'!AB11+'12'!AB11+'13'!AB11+'14'!AB11+'15'!AB11+'16'!AB11+'17'!AB11+'18'!AB11+'19'!AB11+'20'!AB11+'21'!AB11+'22'!AB11+'23'!AB11+'24'!AB11+'25'!AB11+'26'!AB11+'27'!AB11+'28'!AB11+'29'!AB11+'30'!AB11+'31'!AB11</f>
        <v>23898.5</v>
      </c>
      <c r="AC11" s="579"/>
      <c r="AG11" s="523"/>
      <c r="AH11" s="523"/>
      <c r="AI11" s="533"/>
    </row>
    <row r="12" spans="1:38" ht="20.25" customHeight="1" thickBot="1" x14ac:dyDescent="0.25">
      <c r="A12" s="534" t="s">
        <v>21</v>
      </c>
      <c r="B12" s="821" t="s">
        <v>63</v>
      </c>
      <c r="C12" s="822"/>
      <c r="D12" s="528">
        <f>'1'!D12+'2'!D12+'3'!D12+'4'!D12+'5'!D12+'6'!D12+'7'!D12+'8'!D12+'9'!D12+'10'!D12+'11'!D12+'12'!D12+'13'!D12+'14'!D12+'15'!D12+'16'!D12+'17'!D12+'18'!D12+'19'!D12+'20'!D12+'21'!D12+'22'!D12+'23'!D12+'24'!D12+'25'!D12+'26'!D12+'27'!D12+'28'!D12+'29'!D12+'30'!D12+'31'!D12</f>
        <v>0</v>
      </c>
      <c r="E12" s="528">
        <f>'1'!E12+'2'!E12+'3'!E12+'4'!E12+'5'!E12+'6'!E12+'7'!E12+'8'!E12+'9'!E12+'10'!E12+'11'!E12+'12'!E12+'13'!E12+'14'!E12+'15'!E12+'16'!E12+'17'!E12+'18'!E12+'19'!E12+'20'!E12+'21'!E12+'22'!E12+'23'!E12+'24'!E12+'25'!E12+'26'!E12+'27'!E12+'28'!E12+'29'!E12+'30'!E12+'31'!E12</f>
        <v>-23</v>
      </c>
      <c r="F12" s="528">
        <f>'1'!F12+'2'!F12+'3'!F12+'4'!F12+'5'!F12+'6'!F12+'7'!F12+'8'!F12+'9'!F12+'10'!F12+'11'!F12+'12'!F12+'13'!F12+'14'!F12+'15'!F12+'16'!F12+'17'!F12+'18'!F12+'19'!F12+'20'!F12+'21'!F12+'22'!F12+'23'!F12+'24'!F12+'25'!F12+'26'!F12+'27'!F12+'28'!F12+'29'!F12+'30'!F12+'31'!F12</f>
        <v>8</v>
      </c>
      <c r="G12" s="528">
        <f>'1'!G12+'2'!G12+'3'!G12+'4'!G12+'5'!G12+'6'!G12+'7'!G12+'8'!G12+'9'!G12+'10'!G12+'11'!G12+'12'!G12+'13'!G12+'14'!G12+'15'!G12+'16'!G12+'17'!G12+'18'!G12+'19'!G12+'20'!G12+'21'!G12+'22'!G12+'23'!G12+'24'!G12+'25'!G12+'26'!G12+'27'!G12+'28'!G12+'29'!G12+'30'!G12+'31'!G12</f>
        <v>0</v>
      </c>
      <c r="H12" s="528">
        <f>'1'!H12+'2'!H12+'3'!H12+'4'!H12+'5'!H12+'6'!H12+'7'!H12+'8'!H12+'9'!H12+'10'!H12+'11'!H12+'12'!H12+'13'!H12+'14'!H12+'15'!H12+'16'!H12+'17'!H12+'18'!H12+'19'!H12+'20'!H12+'21'!H12+'22'!H12+'23'!H12+'24'!H12+'25'!H12+'26'!H12+'27'!H12+'28'!H12+'29'!H12+'30'!H12+'31'!H12</f>
        <v>0</v>
      </c>
      <c r="I12" s="528">
        <f>'1'!I12+'2'!I12+'3'!I12+'4'!I12+'5'!I12+'6'!I12+'7'!I12+'8'!I12+'9'!I12+'10'!I12+'11'!I12+'12'!I12+'13'!I12+'14'!I12+'15'!I12+'16'!I12+'17'!I12+'18'!I12+'19'!I12+'20'!I12+'21'!I12+'22'!I12+'23'!I12+'24'!I12+'25'!I12+'26'!I12+'27'!I12+'28'!I12+'29'!I12+'30'!I12+'31'!I12</f>
        <v>0</v>
      </c>
      <c r="J12" s="528">
        <f>'1'!J12+'2'!J12+'3'!J12+'4'!J12+'5'!J12+'6'!J12+'7'!J12+'8'!J12+'9'!J12+'10'!J12+'11'!J12+'12'!J12+'13'!J12+'14'!J12+'15'!J12+'16'!J12+'17'!J12+'18'!J12+'19'!J12+'20'!J12+'21'!J12+'22'!J12+'23'!J12+'24'!J12+'25'!J12+'26'!J12+'27'!J12+'28'!J12+'29'!J12+'30'!J12+'31'!J12</f>
        <v>-2.75</v>
      </c>
      <c r="K12" s="528">
        <f>'1'!K12+'2'!K12+'3'!K12+'4'!K12+'5'!K12+'6'!K12+'7'!K12+'8'!K12+'9'!K12+'10'!K12+'11'!K12+'12'!K12+'13'!K12+'14'!K12+'15'!K12+'16'!K12+'17'!K12+'18'!K12+'19'!K12+'20'!K12+'21'!K12+'22'!K12+'23'!K12+'24'!K12+'25'!K12+'26'!K12+'27'!K12+'28'!K12+'29'!K12+'30'!K12+'31'!K12</f>
        <v>0</v>
      </c>
      <c r="L12" s="528">
        <f>'1'!L12+'2'!L12+'3'!L12+'4'!L12+'5'!L12+'6'!L12+'7'!L12+'8'!L12+'9'!L12+'10'!L12+'11'!L12+'12'!L12+'13'!L12+'14'!L12+'15'!L12+'16'!L12+'17'!L12+'18'!L12+'19'!L12+'20'!L12+'21'!L12+'22'!L12+'23'!L12+'24'!L12+'25'!L12+'26'!L12+'27'!L12+'28'!L12+'29'!L12+'30'!L12+'31'!L12</f>
        <v>0</v>
      </c>
      <c r="M12" s="528">
        <f>'1'!M12+'2'!M12+'3'!M12+'4'!M12+'5'!M12+'6'!M12+'7'!M12+'8'!M12+'9'!M12+'10'!M12+'11'!M12+'12'!M12+'13'!M12+'14'!M12+'15'!M12+'16'!M12+'17'!M12+'18'!M12+'19'!M12+'20'!M12+'21'!M12+'22'!M12+'23'!M12+'24'!M12+'25'!M12+'26'!M12+'27'!M12+'28'!M12+'29'!M12+'30'!M12+'31'!M12</f>
        <v>0</v>
      </c>
      <c r="N12" s="528">
        <f>'1'!N12+'2'!N12+'3'!N12+'4'!N12+'5'!N12+'6'!N12+'7'!N12+'8'!N12+'9'!N12+'10'!N12+'11'!N12+'12'!N12+'13'!N12+'14'!N12+'15'!N12+'16'!N12+'17'!N12+'18'!N12+'19'!N12+'20'!N12+'21'!N12+'22'!N12+'23'!N12+'24'!N12+'25'!N12+'26'!N12+'27'!N12+'28'!N12+'29'!N12+'30'!N12+'31'!N12</f>
        <v>-1</v>
      </c>
      <c r="O12" s="528">
        <f>'1'!O12+'2'!O12+'3'!O12+'4'!O12+'5'!O12+'6'!O12+'7'!O12+'8'!O12+'9'!O12+'10'!O12+'11'!O12+'12'!O12+'13'!O12+'14'!O12+'15'!O12+'16'!O12+'17'!O12+'18'!O12+'19'!O12+'20'!O12+'21'!O12+'22'!O12+'23'!O12+'24'!O12+'25'!O12+'26'!O12+'27'!O12+'28'!O12+'29'!O12+'30'!O12+'31'!O12</f>
        <v>0</v>
      </c>
      <c r="P12" s="528">
        <f>'1'!P12+'2'!P12+'3'!P12+'4'!P12+'5'!P12+'6'!P12+'7'!P12+'8'!P12+'9'!P12+'10'!P12+'11'!P12+'12'!P12+'13'!P12+'14'!P12+'15'!P12+'16'!P12+'17'!P12+'18'!P12+'19'!P12+'20'!P12+'21'!P12+'22'!P12+'23'!P12+'24'!P12+'25'!P12+'26'!P12+'27'!P12+'28'!P12+'29'!P12+'30'!P12+'31'!P12</f>
        <v>2</v>
      </c>
      <c r="Q12" s="528">
        <f>'1'!Q12+'2'!Q12+'3'!Q12+'4'!Q12+'5'!Q12+'6'!Q12+'7'!Q12+'8'!Q12+'9'!Q12+'10'!Q12+'11'!Q12+'12'!Q12+'13'!Q12+'14'!Q12+'15'!Q12+'16'!Q12+'17'!Q12+'18'!Q12+'19'!Q12+'20'!Q12+'21'!Q12+'22'!Q12+'23'!Q12+'24'!Q12+'25'!Q12+'26'!Q12+'27'!Q12+'28'!Q12+'29'!Q12+'30'!Q12+'31'!Q12</f>
        <v>12</v>
      </c>
      <c r="R12" s="528">
        <f>'1'!R12+'2'!R12+'3'!R12+'4'!R12+'5'!R12+'6'!R12+'7'!R12+'8'!R12+'9'!R12+'10'!R12+'11'!R12+'12'!R12+'13'!R12+'14'!R12+'15'!R12+'16'!R12+'17'!R12+'18'!R12+'19'!R12+'20'!R12+'21'!R12+'22'!R12+'23'!R12+'24'!R12+'25'!R12+'26'!R12+'27'!R12+'28'!R12+'29'!R12+'30'!R12+'31'!R12</f>
        <v>0</v>
      </c>
      <c r="S12" s="528">
        <f>'1'!S12+'2'!S12+'3'!S12+'4'!S12+'5'!S12+'6'!S12+'7'!S12+'8'!S12+'9'!S12+'10'!S12+'11'!S12+'12'!S12+'13'!S12+'14'!S12+'15'!S12+'16'!S12+'17'!S12+'18'!S12+'19'!S12+'20'!S12+'21'!S12+'22'!S12+'23'!S12+'24'!S12+'25'!S12+'26'!S12+'27'!S12+'28'!S12+'29'!S12+'30'!S12+'31'!S12</f>
        <v>0</v>
      </c>
      <c r="T12" s="528">
        <f>'1'!T12+'2'!T12+'3'!T12+'4'!T12+'5'!T12+'6'!T12+'7'!T12+'8'!T12+'9'!T12+'10'!T12+'11'!T12+'12'!T12+'13'!T12+'14'!T12+'15'!T12+'16'!T12+'17'!T12+'18'!T12+'19'!T12+'20'!T12+'21'!T12+'22'!T12+'23'!T12+'24'!T12+'25'!T12+'26'!T12+'27'!T12+'28'!T12+'29'!T12+'30'!T12+'31'!T12</f>
        <v>0</v>
      </c>
      <c r="U12" s="528">
        <f>'1'!U12+'2'!U12+'3'!U12+'4'!U12+'5'!U12+'6'!U12+'7'!U12+'8'!U12+'9'!U12+'10'!U12+'11'!U12+'12'!U12+'13'!U12+'14'!U12+'15'!U12+'16'!U12+'17'!U12+'18'!U12+'19'!U12+'20'!U12+'21'!U12+'22'!U12+'23'!U12+'24'!U12+'25'!U12+'26'!U12+'27'!U12+'28'!U12+'29'!U12+'30'!U12+'31'!U12</f>
        <v>0</v>
      </c>
      <c r="V12" s="528">
        <f>'1'!V12+'2'!V12+'3'!V12+'4'!V12+'5'!V12+'6'!V12+'7'!V12+'8'!V12+'9'!V12+'10'!V12+'11'!V12+'12'!V12+'13'!V12+'14'!V12+'15'!V12+'16'!V12+'17'!V12+'18'!V12+'19'!V12+'20'!V12+'21'!V12+'22'!V12+'23'!V12+'24'!V12+'25'!V12+'26'!V12+'27'!V12+'28'!V12+'29'!V12+'30'!V12+'31'!V12</f>
        <v>0</v>
      </c>
      <c r="W12" s="528">
        <f>'1'!W12+'2'!W12+'3'!W12+'4'!W12+'5'!W12+'6'!W12+'7'!W12+'8'!W12+'9'!W12+'10'!W12+'11'!W12+'12'!W12+'13'!W12+'14'!W12+'15'!W12+'16'!W12+'17'!W12+'18'!W12+'19'!W12+'20'!W12+'21'!W12+'22'!W12+'23'!W12+'24'!W12+'25'!W12+'26'!W12+'27'!W12+'28'!W12+'29'!W12+'30'!W12+'31'!W12</f>
        <v>0</v>
      </c>
      <c r="X12" s="528">
        <f>'1'!X12+'2'!X12+'3'!X12+'4'!X12+'5'!X12+'6'!X12+'7'!X12+'8'!X12+'9'!X12+'10'!X12+'11'!X12+'12'!X12+'13'!X12+'14'!X12+'15'!X12+'16'!X12+'17'!X12+'18'!X12+'19'!X12+'20'!X12+'21'!X12+'22'!X12+'23'!X12+'24'!X12+'25'!X12+'26'!X12+'27'!X12+'28'!X12+'29'!X12+'30'!X12+'31'!X12</f>
        <v>-18.666666299999999</v>
      </c>
      <c r="Y12" s="528">
        <f>'1'!Y12+'2'!Y12+'3'!Y12+'4'!Y12+'5'!Y12+'6'!Y12+'7'!Y12+'8'!Y12+'9'!Y12+'10'!Y12+'11'!Y12+'12'!Y12+'13'!Y12+'14'!Y12+'15'!Y12+'16'!Y12+'17'!Y12+'18'!Y12+'19'!Y12+'20'!Y12+'21'!Y12+'22'!Y12+'23'!Y12+'24'!Y12+'25'!Y12+'26'!Y12+'27'!Y12+'28'!Y12+'29'!Y12+'30'!Y12+'31'!Y12</f>
        <v>0</v>
      </c>
      <c r="Z12" s="528">
        <f>'1'!Z12+'2'!Z12+'3'!Z12+'4'!Z12+'5'!Z12+'6'!Z12+'7'!Z12+'8'!Z12+'9'!Z12+'10'!Z12+'11'!Z12+'12'!Z12+'13'!Z12+'14'!Z12+'15'!Z12+'16'!Z12+'17'!Z12+'18'!Z12+'19'!Z12+'20'!Z12+'21'!Z12+'22'!Z12+'23'!Z12+'24'!Z12+'25'!Z12+'26'!Z12+'27'!Z12+'28'!Z12+'29'!Z12+'30'!Z12+'31'!Z12</f>
        <v>0</v>
      </c>
      <c r="AA12" s="529">
        <f>'1'!AA12+'2'!AA12+'3'!AA12+'4'!AA12+'5'!AA12+'6'!AA12+'7'!AA12+'8'!AA12+'9'!AA12+'10'!AA12+'11'!AA12+'12'!AA12+'13'!AA12+'14'!AA12+'15'!AA12+'16'!AA12+'17'!AA12+'18'!AA12+'19'!AA12+'20'!AA12+'21'!AA12+'22'!AA12+'23'!AA12+'24'!AA12+'25'!AA12+'26'!AA12+'27'!AA12+'28'!AA12+'29'!AA12+'30'!AA12+'31'!AA12</f>
        <v>0</v>
      </c>
      <c r="AB12" s="530">
        <f ca="1">'1'!AB12+'2'!AB12+'3'!AB12+'4'!AB12+'5'!AB12+'6'!AB12+'7'!AB12+'8'!AB12+'9'!AB12+'10'!AB12+'11'!AB12+'12'!AB12+'13'!AB12+'14'!AB12+'15'!AB12+'16'!AB12+'17'!AB12+'18'!AB12+'19'!AB12+'20'!AB12+'21'!AB12+'22'!AB12+'23'!AB12+'24'!AB12+'25'!AB12+'26'!AB12+'27'!AB12+'28'!AB12+'29'!AB12+'30'!AB12+'31'!AB12</f>
        <v>488.43754839999974</v>
      </c>
      <c r="AC12" s="579"/>
    </row>
    <row r="13" spans="1:38" ht="20.25" customHeight="1" thickBot="1" x14ac:dyDescent="0.25">
      <c r="A13" s="531" t="s">
        <v>21</v>
      </c>
      <c r="B13" s="821"/>
      <c r="C13" s="822"/>
      <c r="D13" s="528">
        <f>'1'!D13+'2'!D13+'3'!D13+'4'!D13+'5'!D13+'6'!D13+'7'!D13+'8'!D13+'9'!D13+'10'!D13+'11'!D13+'12'!D13+'13'!D13+'14'!D13+'15'!D13+'16'!D13+'17'!D13+'18'!D13+'19'!D13+'20'!D13+'21'!D13+'22'!D13+'23'!D13+'24'!D13+'25'!D13+'26'!D13+'27'!D13+'28'!D13+'29'!D13+'30'!D13+'31'!D13</f>
        <v>0</v>
      </c>
      <c r="E13" s="528">
        <f>'1'!E13+'2'!E13+'3'!E13+'4'!E13+'5'!E13+'6'!E13+'7'!E13+'8'!E13+'9'!E13+'10'!E13+'11'!E13+'12'!E13+'13'!E13+'14'!E13+'15'!E13+'16'!E13+'17'!E13+'18'!E13+'19'!E13+'20'!E13+'21'!E13+'22'!E13+'23'!E13+'24'!E13+'25'!E13+'26'!E13+'27'!E13+'28'!E13+'29'!E13+'30'!E13+'31'!E13</f>
        <v>0</v>
      </c>
      <c r="F13" s="528">
        <f>'1'!F13+'2'!F13+'3'!F13+'4'!F13+'5'!F13+'6'!F13+'7'!F13+'8'!F13+'9'!F13+'10'!F13+'11'!F13+'12'!F13+'13'!F13+'14'!F13+'15'!F13+'16'!F13+'17'!F13+'18'!F13+'19'!F13+'20'!F13+'21'!F13+'22'!F13+'23'!F13+'24'!F13+'25'!F13+'26'!F13+'27'!F13+'28'!F13+'29'!F13+'30'!F13+'31'!F13</f>
        <v>25</v>
      </c>
      <c r="G13" s="528">
        <f>'1'!G13+'2'!G13+'3'!G13+'4'!G13+'5'!G13+'6'!G13+'7'!G13+'8'!G13+'9'!G13+'10'!G13+'11'!G13+'12'!G13+'13'!G13+'14'!G13+'15'!G13+'16'!G13+'17'!G13+'18'!G13+'19'!G13+'20'!G13+'21'!G13+'22'!G13+'23'!G13+'24'!G13+'25'!G13+'26'!G13+'27'!G13+'28'!G13+'29'!G13+'30'!G13+'31'!G13</f>
        <v>0</v>
      </c>
      <c r="H13" s="528">
        <f>'1'!H13+'2'!H13+'3'!H13+'4'!H13+'5'!H13+'6'!H13+'7'!H13+'8'!H13+'9'!H13+'10'!H13+'11'!H13+'12'!H13+'13'!H13+'14'!H13+'15'!H13+'16'!H13+'17'!H13+'18'!H13+'19'!H13+'20'!H13+'21'!H13+'22'!H13+'23'!H13+'24'!H13+'25'!H13+'26'!H13+'27'!H13+'28'!H13+'29'!H13+'30'!H13+'31'!H13</f>
        <v>0</v>
      </c>
      <c r="I13" s="528">
        <f>'1'!I13+'2'!I13+'3'!I13+'4'!I13+'5'!I13+'6'!I13+'7'!I13+'8'!I13+'9'!I13+'10'!I13+'11'!I13+'12'!I13+'13'!I13+'14'!I13+'15'!I13+'16'!I13+'17'!I13+'18'!I13+'19'!I13+'20'!I13+'21'!I13+'22'!I13+'23'!I13+'24'!I13+'25'!I13+'26'!I13+'27'!I13+'28'!I13+'29'!I13+'30'!I13+'31'!I13</f>
        <v>0</v>
      </c>
      <c r="J13" s="528">
        <f>'1'!J13+'2'!J13+'3'!J13+'4'!J13+'5'!J13+'6'!J13+'7'!J13+'8'!J13+'9'!J13+'10'!J13+'11'!J13+'12'!J13+'13'!J13+'14'!J13+'15'!J13+'16'!J13+'17'!J13+'18'!J13+'19'!J13+'20'!J13+'21'!J13+'22'!J13+'23'!J13+'24'!J13+'25'!J13+'26'!J13+'27'!J13+'28'!J13+'29'!J13+'30'!J13+'31'!J13</f>
        <v>0</v>
      </c>
      <c r="K13" s="528">
        <f>'1'!K13+'2'!K13+'3'!K13+'4'!K13+'5'!K13+'6'!K13+'7'!K13+'8'!K13+'9'!K13+'10'!K13+'11'!K13+'12'!K13+'13'!K13+'14'!K13+'15'!K13+'16'!K13+'17'!K13+'18'!K13+'19'!K13+'20'!K13+'21'!K13+'22'!K13+'23'!K13+'24'!K13+'25'!K13+'26'!K13+'27'!K13+'28'!K13+'29'!K13+'30'!K13+'31'!K13</f>
        <v>0</v>
      </c>
      <c r="L13" s="528">
        <f>'1'!L13+'2'!L13+'3'!L13+'4'!L13+'5'!L13+'6'!L13+'7'!L13+'8'!L13+'9'!L13+'10'!L13+'11'!L13+'12'!L13+'13'!L13+'14'!L13+'15'!L13+'16'!L13+'17'!L13+'18'!L13+'19'!L13+'20'!L13+'21'!L13+'22'!L13+'23'!L13+'24'!L13+'25'!L13+'26'!L13+'27'!L13+'28'!L13+'29'!L13+'30'!L13+'31'!L13</f>
        <v>0</v>
      </c>
      <c r="M13" s="528">
        <f>'1'!M13+'2'!M13+'3'!M13+'4'!M13+'5'!M13+'6'!M13+'7'!M13+'8'!M13+'9'!M13+'10'!M13+'11'!M13+'12'!M13+'13'!M13+'14'!M13+'15'!M13+'16'!M13+'17'!M13+'18'!M13+'19'!M13+'20'!M13+'21'!M13+'22'!M13+'23'!M13+'24'!M13+'25'!M13+'26'!M13+'27'!M13+'28'!M13+'29'!M13+'30'!M13+'31'!M13</f>
        <v>0</v>
      </c>
      <c r="N13" s="528">
        <f>'1'!N13+'2'!N13+'3'!N13+'4'!N13+'5'!N13+'6'!N13+'7'!N13+'8'!N13+'9'!N13+'10'!N13+'11'!N13+'12'!N13+'13'!N13+'14'!N13+'15'!N13+'16'!N13+'17'!N13+'18'!N13+'19'!N13+'20'!N13+'21'!N13+'22'!N13+'23'!N13+'24'!N13+'25'!N13+'26'!N13+'27'!N13+'28'!N13+'29'!N13+'30'!N13+'31'!N13</f>
        <v>0</v>
      </c>
      <c r="O13" s="528">
        <f>'1'!O13+'2'!O13+'3'!O13+'4'!O13+'5'!O13+'6'!O13+'7'!O13+'8'!O13+'9'!O13+'10'!O13+'11'!O13+'12'!O13+'13'!O13+'14'!O13+'15'!O13+'16'!O13+'17'!O13+'18'!O13+'19'!O13+'20'!O13+'21'!O13+'22'!O13+'23'!O13+'24'!O13+'25'!O13+'26'!O13+'27'!O13+'28'!O13+'29'!O13+'30'!O13+'31'!O13</f>
        <v>0</v>
      </c>
      <c r="P13" s="528">
        <f>'1'!P13+'2'!P13+'3'!P13+'4'!P13+'5'!P13+'6'!P13+'7'!P13+'8'!P13+'9'!P13+'10'!P13+'11'!P13+'12'!P13+'13'!P13+'14'!P13+'15'!P13+'16'!P13+'17'!P13+'18'!P13+'19'!P13+'20'!P13+'21'!P13+'22'!P13+'23'!P13+'24'!P13+'25'!P13+'26'!P13+'27'!P13+'28'!P13+'29'!P13+'30'!P13+'31'!P13</f>
        <v>0</v>
      </c>
      <c r="Q13" s="528">
        <f>'1'!Q13+'2'!Q13+'3'!Q13+'4'!Q13+'5'!Q13+'6'!Q13+'7'!Q13+'8'!Q13+'9'!Q13+'10'!Q13+'11'!Q13+'12'!Q13+'13'!Q13+'14'!Q13+'15'!Q13+'16'!Q13+'17'!Q13+'18'!Q13+'19'!Q13+'20'!Q13+'21'!Q13+'22'!Q13+'23'!Q13+'24'!Q13+'25'!Q13+'26'!Q13+'27'!Q13+'28'!Q13+'29'!Q13+'30'!Q13+'31'!Q13</f>
        <v>0</v>
      </c>
      <c r="R13" s="528">
        <f>'1'!R13+'2'!R13+'3'!R13+'4'!R13+'5'!R13+'6'!R13+'7'!R13+'8'!R13+'9'!R13+'10'!R13+'11'!R13+'12'!R13+'13'!R13+'14'!R13+'15'!R13+'16'!R13+'17'!R13+'18'!R13+'19'!R13+'20'!R13+'21'!R13+'22'!R13+'23'!R13+'24'!R13+'25'!R13+'26'!R13+'27'!R13+'28'!R13+'29'!R13+'30'!R13+'31'!R13</f>
        <v>0</v>
      </c>
      <c r="S13" s="528">
        <f>'1'!S13+'2'!S13+'3'!S13+'4'!S13+'5'!S13+'6'!S13+'7'!S13+'8'!S13+'9'!S13+'10'!S13+'11'!S13+'12'!S13+'13'!S13+'14'!S13+'15'!S13+'16'!S13+'17'!S13+'18'!S13+'19'!S13+'20'!S13+'21'!S13+'22'!S13+'23'!S13+'24'!S13+'25'!S13+'26'!S13+'27'!S13+'28'!S13+'29'!S13+'30'!S13+'31'!S13</f>
        <v>0</v>
      </c>
      <c r="T13" s="528">
        <f>'1'!T13+'2'!T13+'3'!T13+'4'!T13+'5'!T13+'6'!T13+'7'!T13+'8'!T13+'9'!T13+'10'!T13+'11'!T13+'12'!T13+'13'!T13+'14'!T13+'15'!T13+'16'!T13+'17'!T13+'18'!T13+'19'!T13+'20'!T13+'21'!T13+'22'!T13+'23'!T13+'24'!T13+'25'!T13+'26'!T13+'27'!T13+'28'!T13+'29'!T13+'30'!T13+'31'!T13</f>
        <v>0</v>
      </c>
      <c r="U13" s="528">
        <f>'1'!U13+'2'!U13+'3'!U13+'4'!U13+'5'!U13+'6'!U13+'7'!U13+'8'!U13+'9'!U13+'10'!U13+'11'!U13+'12'!U13+'13'!U13+'14'!U13+'15'!U13+'16'!U13+'17'!U13+'18'!U13+'19'!U13+'20'!U13+'21'!U13+'22'!U13+'23'!U13+'24'!U13+'25'!U13+'26'!U13+'27'!U13+'28'!U13+'29'!U13+'30'!U13+'31'!U13</f>
        <v>0</v>
      </c>
      <c r="V13" s="528">
        <f>'1'!V13+'2'!V13+'3'!V13+'4'!V13+'5'!V13+'6'!V13+'7'!V13+'8'!V13+'9'!V13+'10'!V13+'11'!V13+'12'!V13+'13'!V13+'14'!V13+'15'!V13+'16'!V13+'17'!V13+'18'!V13+'19'!V13+'20'!V13+'21'!V13+'22'!V13+'23'!V13+'24'!V13+'25'!V13+'26'!V13+'27'!V13+'28'!V13+'29'!V13+'30'!V13+'31'!V13</f>
        <v>0</v>
      </c>
      <c r="W13" s="528">
        <f>'1'!W13+'2'!W13+'3'!W13+'4'!W13+'5'!W13+'6'!W13+'7'!W13+'8'!W13+'9'!W13+'10'!W13+'11'!W13+'12'!W13+'13'!W13+'14'!W13+'15'!W13+'16'!W13+'17'!W13+'18'!W13+'19'!W13+'20'!W13+'21'!W13+'22'!W13+'23'!W13+'24'!W13+'25'!W13+'26'!W13+'27'!W13+'28'!W13+'29'!W13+'30'!W13+'31'!W13</f>
        <v>0</v>
      </c>
      <c r="X13" s="528">
        <f>'1'!X13+'2'!X13+'3'!X13+'4'!X13+'5'!X13+'6'!X13+'7'!X13+'8'!X13+'9'!X13+'10'!X13+'11'!X13+'12'!X13+'13'!X13+'14'!X13+'15'!X13+'16'!X13+'17'!X13+'18'!X13+'19'!X13+'20'!X13+'21'!X13+'22'!X13+'23'!X13+'24'!X13+'25'!X13+'26'!X13+'27'!X13+'28'!X13+'29'!X13+'30'!X13+'31'!X13</f>
        <v>25</v>
      </c>
      <c r="Y13" s="528">
        <f>'1'!Y13+'2'!Y13+'3'!Y13+'4'!Y13+'5'!Y13+'6'!Y13+'7'!Y13+'8'!Y13+'9'!Y13+'10'!Y13+'11'!Y13+'12'!Y13+'13'!Y13+'14'!Y13+'15'!Y13+'16'!Y13+'17'!Y13+'18'!Y13+'19'!Y13+'20'!Y13+'21'!Y13+'22'!Y13+'23'!Y13+'24'!Y13+'25'!Y13+'26'!Y13+'27'!Y13+'28'!Y13+'29'!Y13+'30'!Y13+'31'!Y13</f>
        <v>16</v>
      </c>
      <c r="Z13" s="528">
        <f>'1'!Z13+'2'!Z13+'3'!Z13+'4'!Z13+'5'!Z13+'6'!Z13+'7'!Z13+'8'!Z13+'9'!Z13+'10'!Z13+'11'!Z13+'12'!Z13+'13'!Z13+'14'!Z13+'15'!Z13+'16'!Z13+'17'!Z13+'18'!Z13+'19'!Z13+'20'!Z13+'21'!Z13+'22'!Z13+'23'!Z13+'24'!Z13+'25'!Z13+'26'!Z13+'27'!Z13+'28'!Z13+'29'!Z13+'30'!Z13+'31'!Z13</f>
        <v>0</v>
      </c>
      <c r="AA13" s="529">
        <f>'1'!AA13+'2'!AA13+'3'!AA13+'4'!AA13+'5'!AA13+'6'!AA13+'7'!AA13+'8'!AA13+'9'!AA13+'10'!AA13+'11'!AA13+'12'!AA13+'13'!AA13+'14'!AA13+'15'!AA13+'16'!AA13+'17'!AA13+'18'!AA13+'19'!AA13+'20'!AA13+'21'!AA13+'22'!AA13+'23'!AA13+'24'!AA13+'25'!AA13+'26'!AA13+'27'!AA13+'28'!AA13+'29'!AA13+'30'!AA13+'31'!AA13</f>
        <v>0</v>
      </c>
      <c r="AB13" s="530">
        <f ca="1">'1'!AB13+'2'!AB13+'3'!AB13+'4'!AB13+'5'!AB13+'6'!AB13+'7'!AB13+'8'!AB13+'9'!AB13+'10'!AB13+'11'!AB13+'12'!AB13+'13'!AB13+'14'!AB13+'15'!AB13+'16'!AB13+'17'!AB13+'18'!AB13+'19'!AB13+'20'!AB13+'21'!AB13+'22'!AB13+'23'!AB13+'24'!AB13+'25'!AB13+'26'!AB13+'27'!AB13+'28'!AB13+'29'!AB13+'30'!AB13+'31'!AB13</f>
        <v>12226</v>
      </c>
      <c r="AC13" s="579"/>
    </row>
    <row r="14" spans="1:38" ht="20.25" customHeight="1" thickBot="1" x14ac:dyDescent="0.25">
      <c r="A14" s="531" t="s">
        <v>21</v>
      </c>
      <c r="B14" s="821">
        <f>'1'!C14+'2'!C14+'3'!C14+'4'!C14+'5'!C14+'6'!C14+'7'!C14+'8'!C14+'9'!C14+'10'!C14+'11'!C14+'12'!C14+'13'!C14+'14'!C14+'15'!C14+'16'!C14+'17'!C14+'18'!C14+'19'!C14+'20'!C14+'21'!C14+'22'!C14+'23'!C14+'24'!C14+'25'!C14+'26'!C14+'27'!C14+'28'!C14+'29'!C14+'30'!C14+'31'!C14</f>
        <v>0</v>
      </c>
      <c r="C14" s="822"/>
      <c r="D14" s="528">
        <f>'1'!D14+'2'!D14+'3'!D14+'4'!D14+'5'!D14+'6'!D14+'7'!D14+'8'!D14+'9'!D14+'10'!D14+'11'!D14+'12'!D14+'13'!D14+'14'!D14+'15'!D14+'16'!D14+'17'!D14+'18'!D14+'19'!D14+'20'!D14+'21'!D14+'22'!D14+'23'!D14+'24'!D14+'25'!D14+'26'!D14+'27'!D14+'28'!D14+'29'!D14+'30'!D14+'31'!D14</f>
        <v>0</v>
      </c>
      <c r="E14" s="528">
        <f>'1'!E14+'2'!E14+'3'!E14+'4'!E14+'5'!E14+'6'!E14+'7'!E14+'8'!E14+'9'!E14+'10'!E14+'11'!E14+'12'!E14+'13'!E14+'14'!E14+'15'!E14+'16'!E14+'17'!E14+'18'!E14+'19'!E14+'20'!E14+'21'!E14+'22'!E14+'23'!E14+'24'!E14+'25'!E14+'26'!E14+'27'!E14+'28'!E14+'29'!E14+'30'!E14+'31'!E14</f>
        <v>0</v>
      </c>
      <c r="F14" s="528">
        <f>'1'!F14+'2'!F14+'3'!F14+'4'!F14+'5'!F14+'6'!F14+'7'!F14+'8'!F14+'9'!F14+'10'!F14+'11'!F14+'12'!F14+'13'!F14+'14'!F14+'15'!F14+'16'!F14+'17'!F14+'18'!F14+'19'!F14+'20'!F14+'21'!F14+'22'!F14+'23'!F14+'24'!F14+'25'!F14+'26'!F14+'27'!F14+'28'!F14+'29'!F14+'30'!F14+'31'!F14</f>
        <v>0</v>
      </c>
      <c r="G14" s="528">
        <f>'1'!G14+'2'!G14+'3'!G14+'4'!G14+'5'!G14+'6'!G14+'7'!G14+'8'!G14+'9'!G14+'10'!G14+'11'!G14+'12'!G14+'13'!G14+'14'!G14+'15'!G14+'16'!G14+'17'!G14+'18'!G14+'19'!G14+'20'!G14+'21'!G14+'22'!G14+'23'!G14+'24'!G14+'25'!G14+'26'!G14+'27'!G14+'28'!G14+'29'!G14+'30'!G14+'31'!G14</f>
        <v>0</v>
      </c>
      <c r="H14" s="528">
        <f>'1'!H14+'2'!H14+'3'!H14+'4'!H14+'5'!H14+'6'!H14+'7'!H14+'8'!H14+'9'!H14+'10'!H14+'11'!H14+'12'!H14+'13'!H14+'14'!H14+'15'!H14+'16'!H14+'17'!H14+'18'!H14+'19'!H14+'20'!H14+'21'!H14+'22'!H14+'23'!H14+'24'!H14+'25'!H14+'26'!H14+'27'!H14+'28'!H14+'29'!H14+'30'!H14+'31'!H14</f>
        <v>0</v>
      </c>
      <c r="I14" s="528">
        <f>'1'!I14+'2'!I14+'3'!I14+'4'!I14+'5'!I14+'6'!I14+'7'!I14+'8'!I14+'9'!I14+'10'!I14+'11'!I14+'12'!I14+'13'!I14+'14'!I14+'15'!I14+'16'!I14+'17'!I14+'18'!I14+'19'!I14+'20'!I14+'21'!I14+'22'!I14+'23'!I14+'24'!I14+'25'!I14+'26'!I14+'27'!I14+'28'!I14+'29'!I14+'30'!I14+'31'!I14</f>
        <v>0</v>
      </c>
      <c r="J14" s="528">
        <f>'1'!J14+'2'!J14+'3'!J14+'4'!J14+'5'!J14+'6'!J14+'7'!J14+'8'!J14+'9'!J14+'10'!J14+'11'!J14+'12'!J14+'13'!J14+'14'!J14+'15'!J14+'16'!J14+'17'!J14+'18'!J14+'19'!J14+'20'!J14+'21'!J14+'22'!J14+'23'!J14+'24'!J14+'25'!J14+'26'!J14+'27'!J14+'28'!J14+'29'!J14+'30'!J14+'31'!J14</f>
        <v>0</v>
      </c>
      <c r="K14" s="528">
        <f>'1'!K14+'2'!K14+'3'!K14+'4'!K14+'5'!K14+'6'!K14+'7'!K14+'8'!K14+'9'!K14+'10'!K14+'11'!K14+'12'!K14+'13'!K14+'14'!K14+'15'!K14+'16'!K14+'17'!K14+'18'!K14+'19'!K14+'20'!K14+'21'!K14+'22'!K14+'23'!K14+'24'!K14+'25'!K14+'26'!K14+'27'!K14+'28'!K14+'29'!K14+'30'!K14+'31'!K14</f>
        <v>0</v>
      </c>
      <c r="L14" s="528">
        <f>'1'!L14+'2'!L14+'3'!L14+'4'!L14+'5'!L14+'6'!L14+'7'!L14+'8'!L14+'9'!L14+'10'!L14+'11'!L14+'12'!L14+'13'!L14+'14'!L14+'15'!L14+'16'!L14+'17'!L14+'18'!L14+'19'!L14+'20'!L14+'21'!L14+'22'!L14+'23'!L14+'24'!L14+'25'!L14+'26'!L14+'27'!L14+'28'!L14+'29'!L14+'30'!L14+'31'!L14</f>
        <v>0</v>
      </c>
      <c r="M14" s="528">
        <f>'1'!M14+'2'!M14+'3'!M14+'4'!M14+'5'!M14+'6'!M14+'7'!M14+'8'!M14+'9'!M14+'10'!M14+'11'!M14+'12'!M14+'13'!M14+'14'!M14+'15'!M14+'16'!M14+'17'!M14+'18'!M14+'19'!M14+'20'!M14+'21'!M14+'22'!M14+'23'!M14+'24'!M14+'25'!M14+'26'!M14+'27'!M14+'28'!M14+'29'!M14+'30'!M14+'31'!M14</f>
        <v>0</v>
      </c>
      <c r="N14" s="528">
        <f>'1'!N14+'2'!N14+'3'!N14+'4'!N14+'5'!N14+'6'!N14+'7'!N14+'8'!N14+'9'!N14+'10'!N14+'11'!N14+'12'!N14+'13'!N14+'14'!N14+'15'!N14+'16'!N14+'17'!N14+'18'!N14+'19'!N14+'20'!N14+'21'!N14+'22'!N14+'23'!N14+'24'!N14+'25'!N14+'26'!N14+'27'!N14+'28'!N14+'29'!N14+'30'!N14+'31'!N14</f>
        <v>0</v>
      </c>
      <c r="O14" s="528">
        <f>'1'!O14+'2'!O14+'3'!O14+'4'!O14+'5'!O14+'6'!O14+'7'!O14+'8'!O14+'9'!O14+'10'!O14+'11'!O14+'12'!O14+'13'!O14+'14'!O14+'15'!O14+'16'!O14+'17'!O14+'18'!O14+'19'!O14+'20'!O14+'21'!O14+'22'!O14+'23'!O14+'24'!O14+'25'!O14+'26'!O14+'27'!O14+'28'!O14+'29'!O14+'30'!O14+'31'!O14</f>
        <v>0</v>
      </c>
      <c r="P14" s="528">
        <f>'1'!P14+'2'!P14+'3'!P14+'4'!P14+'5'!P14+'6'!P14+'7'!P14+'8'!P14+'9'!P14+'10'!P14+'11'!P14+'12'!P14+'13'!P14+'14'!P14+'15'!P14+'16'!P14+'17'!P14+'18'!P14+'19'!P14+'20'!P14+'21'!P14+'22'!P14+'23'!P14+'24'!P14+'25'!P14+'26'!P14+'27'!P14+'28'!P14+'29'!P14+'30'!P14+'31'!P14</f>
        <v>0</v>
      </c>
      <c r="Q14" s="528">
        <f>'1'!Q14+'2'!Q14+'3'!Q14+'4'!Q14+'5'!Q14+'6'!Q14+'7'!Q14+'8'!Q14+'9'!Q14+'10'!Q14+'11'!Q14+'12'!Q14+'13'!Q14+'14'!Q14+'15'!Q14+'16'!Q14+'17'!Q14+'18'!Q14+'19'!Q14+'20'!Q14+'21'!Q14+'22'!Q14+'23'!Q14+'24'!Q14+'25'!Q14+'26'!Q14+'27'!Q14+'28'!Q14+'29'!Q14+'30'!Q14+'31'!Q14</f>
        <v>0</v>
      </c>
      <c r="R14" s="528">
        <f>'1'!R14+'2'!R14+'3'!R14+'4'!R14+'5'!R14+'6'!R14+'7'!R14+'8'!R14+'9'!R14+'10'!R14+'11'!R14+'12'!R14+'13'!R14+'14'!R14+'15'!R14+'16'!R14+'17'!R14+'18'!R14+'19'!R14+'20'!R14+'21'!R14+'22'!R14+'23'!R14+'24'!R14+'25'!R14+'26'!R14+'27'!R14+'28'!R14+'29'!R14+'30'!R14+'31'!R14</f>
        <v>0</v>
      </c>
      <c r="S14" s="528">
        <f>'1'!S14+'2'!S14+'3'!S14+'4'!S14+'5'!S14+'6'!S14+'7'!S14+'8'!S14+'9'!S14+'10'!S14+'11'!S14+'12'!S14+'13'!S14+'14'!S14+'15'!S14+'16'!S14+'17'!S14+'18'!S14+'19'!S14+'20'!S14+'21'!S14+'22'!S14+'23'!S14+'24'!S14+'25'!S14+'26'!S14+'27'!S14+'28'!S14+'29'!S14+'30'!S14+'31'!S14</f>
        <v>0</v>
      </c>
      <c r="T14" s="528">
        <f>'1'!T14+'2'!T14+'3'!T14+'4'!T14+'5'!T14+'6'!T14+'7'!T14+'8'!T14+'9'!T14+'10'!T14+'11'!T14+'12'!T14+'13'!T14+'14'!T14+'15'!T14+'16'!T14+'17'!T14+'18'!T14+'19'!T14+'20'!T14+'21'!T14+'22'!T14+'23'!T14+'24'!T14+'25'!T14+'26'!T14+'27'!T14+'28'!T14+'29'!T14+'30'!T14+'31'!T14</f>
        <v>0</v>
      </c>
      <c r="U14" s="528">
        <f>'1'!U14+'2'!U14+'3'!U14+'4'!U14+'5'!U14+'6'!U14+'7'!U14+'8'!U14+'9'!U14+'10'!U14+'11'!U14+'12'!U14+'13'!U14+'14'!U14+'15'!U14+'16'!U14+'17'!U14+'18'!U14+'19'!U14+'20'!U14+'21'!U14+'22'!U14+'23'!U14+'24'!U14+'25'!U14+'26'!U14+'27'!U14+'28'!U14+'29'!U14+'30'!U14+'31'!U14</f>
        <v>0</v>
      </c>
      <c r="V14" s="528">
        <f>'1'!V14+'2'!V14+'3'!V14+'4'!V14+'5'!V14+'6'!V14+'7'!V14+'8'!V14+'9'!V14+'10'!V14+'11'!V14+'12'!V14+'13'!V14+'14'!V14+'15'!V14+'16'!V14+'17'!V14+'18'!V14+'19'!V14+'20'!V14+'21'!V14+'22'!V14+'23'!V14+'24'!V14+'25'!V14+'26'!V14+'27'!V14+'28'!V14+'29'!V14+'30'!V14+'31'!V14</f>
        <v>0</v>
      </c>
      <c r="W14" s="528">
        <f>'1'!W14+'2'!W14+'3'!W14+'4'!W14+'5'!W14+'6'!W14+'7'!W14+'8'!W14+'9'!W14+'10'!W14+'11'!W14+'12'!W14+'13'!W14+'14'!W14+'15'!W14+'16'!W14+'17'!W14+'18'!W14+'19'!W14+'20'!W14+'21'!W14+'22'!W14+'23'!W14+'24'!W14+'25'!W14+'26'!W14+'27'!W14+'28'!W14+'29'!W14+'30'!W14+'31'!W14</f>
        <v>0</v>
      </c>
      <c r="X14" s="528">
        <f>'1'!X14+'2'!X14+'3'!X14+'4'!X14+'5'!X14+'6'!X14+'7'!X14+'8'!X14+'9'!X14+'10'!X14+'11'!X14+'12'!X14+'13'!X14+'14'!X14+'15'!X14+'16'!X14+'17'!X14+'18'!X14+'19'!X14+'20'!X14+'21'!X14+'22'!X14+'23'!X14+'24'!X14+'25'!X14+'26'!X14+'27'!X14+'28'!X14+'29'!X14+'30'!X14+'31'!X14</f>
        <v>0</v>
      </c>
      <c r="Y14" s="528">
        <f>'1'!Y14+'2'!Y14+'3'!Y14+'4'!Y14+'5'!Y14+'6'!Y14+'7'!Y14+'8'!Y14+'9'!Y14+'10'!Y14+'11'!Y14+'12'!Y14+'13'!Y14+'14'!Y14+'15'!Y14+'16'!Y14+'17'!Y14+'18'!Y14+'19'!Y14+'20'!Y14+'21'!Y14+'22'!Y14+'23'!Y14+'24'!Y14+'25'!Y14+'26'!Y14+'27'!Y14+'28'!Y14+'29'!Y14+'30'!Y14+'31'!Y14</f>
        <v>0</v>
      </c>
      <c r="Z14" s="528">
        <f>'1'!Z14+'2'!Z14+'3'!Z14+'4'!Z14+'5'!Z14+'6'!Z14+'7'!Z14+'8'!Z14+'9'!Z14+'10'!Z14+'11'!Z14+'12'!Z14+'13'!Z14+'14'!Z14+'15'!Z14+'16'!Z14+'17'!Z14+'18'!Z14+'19'!Z14+'20'!Z14+'21'!Z14+'22'!Z14+'23'!Z14+'24'!Z14+'25'!Z14+'26'!Z14+'27'!Z14+'28'!Z14+'29'!Z14+'30'!Z14+'31'!Z14</f>
        <v>0</v>
      </c>
      <c r="AA14" s="529">
        <f>'1'!AA14+'2'!AA14+'3'!AA14+'4'!AA14+'5'!AA14+'6'!AA14+'7'!AA14+'8'!AA14+'9'!AA14+'10'!AA14+'11'!AA14+'12'!AA14+'13'!AA14+'14'!AA14+'15'!AA14+'16'!AA14+'17'!AA14+'18'!AA14+'19'!AA14+'20'!AA14+'21'!AA14+'22'!AA14+'23'!AA14+'24'!AA14+'25'!AA14+'26'!AA14+'27'!AA14+'28'!AA14+'29'!AA14+'30'!AA14+'31'!AA14</f>
        <v>0</v>
      </c>
      <c r="AB14" s="530">
        <f ca="1">'1'!AB14+'2'!AB14+'3'!AB14+'4'!AB14+'5'!AB14+'6'!AB14+'7'!AB14+'8'!AB14+'9'!AB14+'10'!AB14+'11'!AB14+'12'!AB14+'13'!AB14+'14'!AB14+'15'!AB14+'16'!AB14+'17'!AB14+'18'!AB14+'19'!AB14+'20'!AB14+'21'!AB14+'22'!AB14+'23'!AB14+'24'!AB14+'25'!AB14+'26'!AB14+'27'!AB14+'28'!AB14+'29'!AB14+'30'!AB14+'31'!AB14</f>
        <v>0</v>
      </c>
      <c r="AC14" s="579"/>
      <c r="AH14" s="523" t="s">
        <v>53</v>
      </c>
      <c r="AI14" s="523" t="s">
        <v>54</v>
      </c>
      <c r="AJ14" s="523" t="s">
        <v>57</v>
      </c>
      <c r="AK14" s="523" t="s">
        <v>55</v>
      </c>
    </row>
    <row r="15" spans="1:38" ht="20.25" customHeight="1" thickBot="1" x14ac:dyDescent="0.25">
      <c r="A15" s="531" t="s">
        <v>21</v>
      </c>
      <c r="B15" s="821">
        <f>'1'!C15+'2'!C15+'3'!C15+'4'!C15+'5'!C15+'6'!C15+'7'!C15+'8'!C15+'9'!C15+'10'!C15+'11'!C15+'12'!C15+'13'!C15+'14'!C15+'15'!C15+'16'!C15+'17'!C15+'18'!C15+'19'!C15+'20'!C15+'21'!C15+'22'!C15+'23'!C15+'24'!C15+'25'!C15+'26'!C15+'27'!C15+'28'!C15+'29'!C15+'30'!C15+'31'!C15</f>
        <v>0</v>
      </c>
      <c r="C15" s="822"/>
      <c r="D15" s="528">
        <f>'1'!D15+'2'!D15+'3'!D15+'4'!D15+'5'!D15+'6'!D15+'7'!D15+'8'!D15+'9'!D15+'10'!D15+'11'!D15+'12'!D15+'13'!D15+'14'!D15+'15'!D15+'16'!D15+'17'!D15+'18'!D15+'19'!D15+'20'!D15+'21'!D15+'22'!D15+'23'!D15+'24'!D15+'25'!D15+'26'!D15+'27'!D15+'28'!D15+'29'!D15+'30'!D15+'31'!D15</f>
        <v>0</v>
      </c>
      <c r="E15" s="528">
        <f>'1'!E15+'2'!E15+'3'!E15+'4'!E15+'5'!E15+'6'!E15+'7'!E15+'8'!E15+'9'!E15+'10'!E15+'11'!E15+'12'!E15+'13'!E15+'14'!E15+'15'!E15+'16'!E15+'17'!E15+'18'!E15+'19'!E15+'20'!E15+'21'!E15+'22'!E15+'23'!E15+'24'!E15+'25'!E15+'26'!E15+'27'!E15+'28'!E15+'29'!E15+'30'!E15+'31'!E15</f>
        <v>0</v>
      </c>
      <c r="F15" s="528">
        <f>'1'!F15+'2'!F15+'3'!F15+'4'!F15+'5'!F15+'6'!F15+'7'!F15+'8'!F15+'9'!F15+'10'!F15+'11'!F15+'12'!F15+'13'!F15+'14'!F15+'15'!F15+'16'!F15+'17'!F15+'18'!F15+'19'!F15+'20'!F15+'21'!F15+'22'!F15+'23'!F15+'24'!F15+'25'!F15+'26'!F15+'27'!F15+'28'!F15+'29'!F15+'30'!F15+'31'!F15</f>
        <v>0</v>
      </c>
      <c r="G15" s="528">
        <f>'1'!G15+'2'!G15+'3'!G15+'4'!G15+'5'!G15+'6'!G15+'7'!G15+'8'!G15+'9'!G15+'10'!G15+'11'!G15+'12'!G15+'13'!G15+'14'!G15+'15'!G15+'16'!G15+'17'!G15+'18'!G15+'19'!G15+'20'!G15+'21'!G15+'22'!G15+'23'!G15+'24'!G15+'25'!G15+'26'!G15+'27'!G15+'28'!G15+'29'!G15+'30'!G15+'31'!G15</f>
        <v>0</v>
      </c>
      <c r="H15" s="528">
        <f>'1'!H15+'2'!H15+'3'!H15+'4'!H15+'5'!H15+'6'!H15+'7'!H15+'8'!H15+'9'!H15+'10'!H15+'11'!H15+'12'!H15+'13'!H15+'14'!H15+'15'!H15+'16'!H15+'17'!H15+'18'!H15+'19'!H15+'20'!H15+'21'!H15+'22'!H15+'23'!H15+'24'!H15+'25'!H15+'26'!H15+'27'!H15+'28'!H15+'29'!H15+'30'!H15+'31'!H15</f>
        <v>0</v>
      </c>
      <c r="I15" s="528">
        <f>'1'!I15+'2'!I15+'3'!I15+'4'!I15+'5'!I15+'6'!I15+'7'!I15+'8'!I15+'9'!I15+'10'!I15+'11'!I15+'12'!I15+'13'!I15+'14'!I15+'15'!I15+'16'!I15+'17'!I15+'18'!I15+'19'!I15+'20'!I15+'21'!I15+'22'!I15+'23'!I15+'24'!I15+'25'!I15+'26'!I15+'27'!I15+'28'!I15+'29'!I15+'30'!I15+'31'!I15</f>
        <v>0</v>
      </c>
      <c r="J15" s="528">
        <f>'1'!J15+'2'!J15+'3'!J15+'4'!J15+'5'!J15+'6'!J15+'7'!J15+'8'!J15+'9'!J15+'10'!J15+'11'!J15+'12'!J15+'13'!J15+'14'!J15+'15'!J15+'16'!J15+'17'!J15+'18'!J15+'19'!J15+'20'!J15+'21'!J15+'22'!J15+'23'!J15+'24'!J15+'25'!J15+'26'!J15+'27'!J15+'28'!J15+'29'!J15+'30'!J15+'31'!J15</f>
        <v>0</v>
      </c>
      <c r="K15" s="528">
        <f>'1'!K15+'2'!K15+'3'!K15+'4'!K15+'5'!K15+'6'!K15+'7'!K15+'8'!K15+'9'!K15+'10'!K15+'11'!K15+'12'!K15+'13'!K15+'14'!K15+'15'!K15+'16'!K15+'17'!K15+'18'!K15+'19'!K15+'20'!K15+'21'!K15+'22'!K15+'23'!K15+'24'!K15+'25'!K15+'26'!K15+'27'!K15+'28'!K15+'29'!K15+'30'!K15+'31'!K15</f>
        <v>0</v>
      </c>
      <c r="L15" s="528">
        <f>'1'!L15+'2'!L15+'3'!L15+'4'!L15+'5'!L15+'6'!L15+'7'!L15+'8'!L15+'9'!L15+'10'!L15+'11'!L15+'12'!L15+'13'!L15+'14'!L15+'15'!L15+'16'!L15+'17'!L15+'18'!L15+'19'!L15+'20'!L15+'21'!L15+'22'!L15+'23'!L15+'24'!L15+'25'!L15+'26'!L15+'27'!L15+'28'!L15+'29'!L15+'30'!L15+'31'!L15</f>
        <v>0</v>
      </c>
      <c r="M15" s="528">
        <f>'1'!M15+'2'!M15+'3'!M15+'4'!M15+'5'!M15+'6'!M15+'7'!M15+'8'!M15+'9'!M15+'10'!M15+'11'!M15+'12'!M15+'13'!M15+'14'!M15+'15'!M15+'16'!M15+'17'!M15+'18'!M15+'19'!M15+'20'!M15+'21'!M15+'22'!M15+'23'!M15+'24'!M15+'25'!M15+'26'!M15+'27'!M15+'28'!M15+'29'!M15+'30'!M15+'31'!M15</f>
        <v>0</v>
      </c>
      <c r="N15" s="528">
        <f>'1'!N15+'2'!N15+'3'!N15+'4'!N15+'5'!N15+'6'!N15+'7'!N15+'8'!N15+'9'!N15+'10'!N15+'11'!N15+'12'!N15+'13'!N15+'14'!N15+'15'!N15+'16'!N15+'17'!N15+'18'!N15+'19'!N15+'20'!N15+'21'!N15+'22'!N15+'23'!N15+'24'!N15+'25'!N15+'26'!N15+'27'!N15+'28'!N15+'29'!N15+'30'!N15+'31'!N15</f>
        <v>0</v>
      </c>
      <c r="O15" s="528">
        <f>'1'!O15+'2'!O15+'3'!O15+'4'!O15+'5'!O15+'6'!O15+'7'!O15+'8'!O15+'9'!O15+'10'!O15+'11'!O15+'12'!O15+'13'!O15+'14'!O15+'15'!O15+'16'!O15+'17'!O15+'18'!O15+'19'!O15+'20'!O15+'21'!O15+'22'!O15+'23'!O15+'24'!O15+'25'!O15+'26'!O15+'27'!O15+'28'!O15+'29'!O15+'30'!O15+'31'!O15</f>
        <v>0</v>
      </c>
      <c r="P15" s="528">
        <f>'1'!P15+'2'!P15+'3'!P15+'4'!P15+'5'!P15+'6'!P15+'7'!P15+'8'!P15+'9'!P15+'10'!P15+'11'!P15+'12'!P15+'13'!P15+'14'!P15+'15'!P15+'16'!P15+'17'!P15+'18'!P15+'19'!P15+'20'!P15+'21'!P15+'22'!P15+'23'!P15+'24'!P15+'25'!P15+'26'!P15+'27'!P15+'28'!P15+'29'!P15+'30'!P15+'31'!P15</f>
        <v>0</v>
      </c>
      <c r="Q15" s="528">
        <f>'1'!Q15+'2'!Q15+'3'!Q15+'4'!Q15+'5'!Q15+'6'!Q15+'7'!Q15+'8'!Q15+'9'!Q15+'10'!Q15+'11'!Q15+'12'!Q15+'13'!Q15+'14'!Q15+'15'!Q15+'16'!Q15+'17'!Q15+'18'!Q15+'19'!Q15+'20'!Q15+'21'!Q15+'22'!Q15+'23'!Q15+'24'!Q15+'25'!Q15+'26'!Q15+'27'!Q15+'28'!Q15+'29'!Q15+'30'!Q15+'31'!Q15</f>
        <v>0</v>
      </c>
      <c r="R15" s="528">
        <f>'1'!R15+'2'!R15+'3'!R15+'4'!R15+'5'!R15+'6'!R15+'7'!R15+'8'!R15+'9'!R15+'10'!R15+'11'!R15+'12'!R15+'13'!R15+'14'!R15+'15'!R15+'16'!R15+'17'!R15+'18'!R15+'19'!R15+'20'!R15+'21'!R15+'22'!R15+'23'!R15+'24'!R15+'25'!R15+'26'!R15+'27'!R15+'28'!R15+'29'!R15+'30'!R15+'31'!R15</f>
        <v>0</v>
      </c>
      <c r="S15" s="528">
        <f>'1'!S15+'2'!S15+'3'!S15+'4'!S15+'5'!S15+'6'!S15+'7'!S15+'8'!S15+'9'!S15+'10'!S15+'11'!S15+'12'!S15+'13'!S15+'14'!S15+'15'!S15+'16'!S15+'17'!S15+'18'!S15+'19'!S15+'20'!S15+'21'!S15+'22'!S15+'23'!S15+'24'!S15+'25'!S15+'26'!S15+'27'!S15+'28'!S15+'29'!S15+'30'!S15+'31'!S15</f>
        <v>0</v>
      </c>
      <c r="T15" s="528">
        <f>'1'!T15+'2'!T15+'3'!T15+'4'!T15+'5'!T15+'6'!T15+'7'!T15+'8'!T15+'9'!T15+'10'!T15+'11'!T15+'12'!T15+'13'!T15+'14'!T15+'15'!T15+'16'!T15+'17'!T15+'18'!T15+'19'!T15+'20'!T15+'21'!T15+'22'!T15+'23'!T15+'24'!T15+'25'!T15+'26'!T15+'27'!T15+'28'!T15+'29'!T15+'30'!T15+'31'!T15</f>
        <v>0</v>
      </c>
      <c r="U15" s="528">
        <f>'1'!U15+'2'!U15+'3'!U15+'4'!U15+'5'!U15+'6'!U15+'7'!U15+'8'!U15+'9'!U15+'10'!U15+'11'!U15+'12'!U15+'13'!U15+'14'!U15+'15'!U15+'16'!U15+'17'!U15+'18'!U15+'19'!U15+'20'!U15+'21'!U15+'22'!U15+'23'!U15+'24'!U15+'25'!U15+'26'!U15+'27'!U15+'28'!U15+'29'!U15+'30'!U15+'31'!U15</f>
        <v>0</v>
      </c>
      <c r="V15" s="528">
        <f>'1'!V15+'2'!V15+'3'!V15+'4'!V15+'5'!V15+'6'!V15+'7'!V15+'8'!V15+'9'!V15+'10'!V15+'11'!V15+'12'!V15+'13'!V15+'14'!V15+'15'!V15+'16'!V15+'17'!V15+'18'!V15+'19'!V15+'20'!V15+'21'!V15+'22'!V15+'23'!V15+'24'!V15+'25'!V15+'26'!V15+'27'!V15+'28'!V15+'29'!V15+'30'!V15+'31'!V15</f>
        <v>0</v>
      </c>
      <c r="W15" s="528">
        <f>'1'!W15+'2'!W15+'3'!W15+'4'!W15+'5'!W15+'6'!W15+'7'!W15+'8'!W15+'9'!W15+'10'!W15+'11'!W15+'12'!W15+'13'!W15+'14'!W15+'15'!W15+'16'!W15+'17'!W15+'18'!W15+'19'!W15+'20'!W15+'21'!W15+'22'!W15+'23'!W15+'24'!W15+'25'!W15+'26'!W15+'27'!W15+'28'!W15+'29'!W15+'30'!W15+'31'!W15</f>
        <v>0</v>
      </c>
      <c r="X15" s="528">
        <f>'1'!X15+'2'!X15+'3'!X15+'4'!X15+'5'!X15+'6'!X15+'7'!X15+'8'!X15+'9'!X15+'10'!X15+'11'!X15+'12'!X15+'13'!X15+'14'!X15+'15'!X15+'16'!X15+'17'!X15+'18'!X15+'19'!X15+'20'!X15+'21'!X15+'22'!X15+'23'!X15+'24'!X15+'25'!X15+'26'!X15+'27'!X15+'28'!X15+'29'!X15+'30'!X15+'31'!X15</f>
        <v>0</v>
      </c>
      <c r="Y15" s="528">
        <f>'1'!Y15+'2'!Y15+'3'!Y15+'4'!Y15+'5'!Y15+'6'!Y15+'7'!Y15+'8'!Y15+'9'!Y15+'10'!Y15+'11'!Y15+'12'!Y15+'13'!Y15+'14'!Y15+'15'!Y15+'16'!Y15+'17'!Y15+'18'!Y15+'19'!Y15+'20'!Y15+'21'!Y15+'22'!Y15+'23'!Y15+'24'!Y15+'25'!Y15+'26'!Y15+'27'!Y15+'28'!Y15+'29'!Y15+'30'!Y15+'31'!Y15</f>
        <v>0</v>
      </c>
      <c r="Z15" s="528">
        <f>'1'!Z15+'2'!Z15+'3'!Z15+'4'!Z15+'5'!Z15+'6'!Z15+'7'!Z15+'8'!Z15+'9'!Z15+'10'!Z15+'11'!Z15+'12'!Z15+'13'!Z15+'14'!Z15+'15'!Z15+'16'!Z15+'17'!Z15+'18'!Z15+'19'!Z15+'20'!Z15+'21'!Z15+'22'!Z15+'23'!Z15+'24'!Z15+'25'!Z15+'26'!Z15+'27'!Z15+'28'!Z15+'29'!Z15+'30'!Z15+'31'!Z15</f>
        <v>0</v>
      </c>
      <c r="AA15" s="529">
        <f>'1'!AA15+'2'!AA15+'3'!AA15+'4'!AA15+'5'!AA15+'6'!AA15+'7'!AA15+'8'!AA15+'9'!AA15+'10'!AA15+'11'!AA15+'12'!AA15+'13'!AA15+'14'!AA15+'15'!AA15+'16'!AA15+'17'!AA15+'18'!AA15+'19'!AA15+'20'!AA15+'21'!AA15+'22'!AA15+'23'!AA15+'24'!AA15+'25'!AA15+'26'!AA15+'27'!AA15+'28'!AA15+'29'!AA15+'30'!AA15+'31'!AA15</f>
        <v>0</v>
      </c>
      <c r="AB15" s="530">
        <f ca="1">'1'!AB15+'2'!AB15+'3'!AB15+'4'!AB15+'5'!AB15+'6'!AB15+'7'!AB15+'8'!AB15+'9'!AB15+'10'!AB15+'11'!AB15+'12'!AB15+'13'!AB15+'14'!AB15+'15'!AB15+'16'!AB15+'17'!AB15+'18'!AB15+'19'!AB15+'20'!AB15+'21'!AB15+'22'!AB15+'23'!AB15+'24'!AB15+'25'!AB15+'26'!AB15+'27'!AB15+'28'!AB15+'29'!AB15+'30'!AB15+'31'!AB15</f>
        <v>0</v>
      </c>
      <c r="AC15" s="579"/>
      <c r="AD15" s="535"/>
      <c r="AH15" s="523">
        <f>F20</f>
        <v>403</v>
      </c>
      <c r="AI15" s="523"/>
      <c r="AJ15" s="523">
        <f>AH15+AI15</f>
        <v>403</v>
      </c>
      <c r="AK15" s="523"/>
    </row>
    <row r="16" spans="1:38" ht="20.25" customHeight="1" thickBot="1" x14ac:dyDescent="0.25">
      <c r="A16" s="531" t="s">
        <v>21</v>
      </c>
      <c r="B16" s="821">
        <f>'1'!C16+'2'!C16+'3'!C16+'4'!C16+'5'!C16+'6'!C16+'7'!C16+'8'!C16+'9'!C16+'10'!C16+'11'!C16+'12'!C16+'13'!C16+'14'!C16+'15'!C16+'16'!C16+'17'!C16+'18'!C16+'19'!C16+'20'!C16+'21'!C16+'22'!C16+'23'!C16+'24'!C16+'25'!C16+'26'!C16+'27'!C16+'28'!C16+'29'!C16+'30'!C16+'31'!C16</f>
        <v>0</v>
      </c>
      <c r="C16" s="822"/>
      <c r="D16" s="528">
        <f>'1'!D16+'2'!D16+'3'!D16+'4'!D16+'5'!D16+'6'!D16+'7'!D16+'8'!D16+'9'!D16+'10'!D16+'11'!D16+'12'!D16+'13'!D16+'14'!D16+'15'!D16+'16'!D16+'17'!D16+'18'!D16+'19'!D16+'20'!D16+'21'!D16+'22'!D16+'23'!D16+'24'!D16+'25'!D16+'26'!D16+'27'!D16+'28'!D16+'29'!D16+'30'!D16+'31'!D16</f>
        <v>0</v>
      </c>
      <c r="E16" s="528">
        <f>'1'!E16+'2'!E16+'3'!E16+'4'!E16+'5'!E16+'6'!E16+'7'!E16+'8'!E16+'9'!E16+'10'!E16+'11'!E16+'12'!E16+'13'!E16+'14'!E16+'15'!E16+'16'!E16+'17'!E16+'18'!E16+'19'!E16+'20'!E16+'21'!E16+'22'!E16+'23'!E16+'24'!E16+'25'!E16+'26'!E16+'27'!E16+'28'!E16+'29'!E16+'30'!E16+'31'!E16</f>
        <v>0</v>
      </c>
      <c r="F16" s="528">
        <f>'1'!F16+'2'!F16+'3'!F16+'4'!F16+'5'!F16+'6'!F16+'7'!F16+'8'!F16+'9'!F16+'10'!F16+'11'!F16+'12'!F16+'13'!F16+'14'!F16+'15'!F16+'16'!F16+'17'!F16+'18'!F16+'19'!F16+'20'!F16+'21'!F16+'22'!F16+'23'!F16+'24'!F16+'25'!F16+'26'!F16+'27'!F16+'28'!F16+'29'!F16+'30'!F16+'31'!F16</f>
        <v>0</v>
      </c>
      <c r="G16" s="528">
        <f>'1'!G16+'2'!G16+'3'!G16+'4'!G16+'5'!G16+'6'!G16+'7'!G16+'8'!G16+'9'!G16+'10'!G16+'11'!G16+'12'!G16+'13'!G16+'14'!G16+'15'!G16+'16'!G16+'17'!G16+'18'!G16+'19'!G16+'20'!G16+'21'!G16+'22'!G16+'23'!G16+'24'!G16+'25'!G16+'26'!G16+'27'!G16+'28'!G16+'29'!G16+'30'!G16+'31'!G16</f>
        <v>0</v>
      </c>
      <c r="H16" s="528">
        <f>'1'!H16+'2'!H16+'3'!H16+'4'!H16+'5'!H16+'6'!H16+'7'!H16+'8'!H16+'9'!H16+'10'!H16+'11'!H16+'12'!H16+'13'!H16+'14'!H16+'15'!H16+'16'!H16+'17'!H16+'18'!H16+'19'!H16+'20'!H16+'21'!H16+'22'!H16+'23'!H16+'24'!H16+'25'!H16+'26'!H16+'27'!H16+'28'!H16+'29'!H16+'30'!H16+'31'!H16</f>
        <v>0</v>
      </c>
      <c r="I16" s="528">
        <f>'1'!I16+'2'!I16+'3'!I16+'4'!I16+'5'!I16+'6'!I16+'7'!I16+'8'!I16+'9'!I16+'10'!I16+'11'!I16+'12'!I16+'13'!I16+'14'!I16+'15'!I16+'16'!I16+'17'!I16+'18'!I16+'19'!I16+'20'!I16+'21'!I16+'22'!I16+'23'!I16+'24'!I16+'25'!I16+'26'!I16+'27'!I16+'28'!I16+'29'!I16+'30'!I16+'31'!I16</f>
        <v>0</v>
      </c>
      <c r="J16" s="528">
        <f>'1'!J16+'2'!J16+'3'!J16+'4'!J16+'5'!J16+'6'!J16+'7'!J16+'8'!J16+'9'!J16+'10'!J16+'11'!J16+'12'!J16+'13'!J16+'14'!J16+'15'!J16+'16'!J16+'17'!J16+'18'!J16+'19'!J16+'20'!J16+'21'!J16+'22'!J16+'23'!J16+'24'!J16+'25'!J16+'26'!J16+'27'!J16+'28'!J16+'29'!J16+'30'!J16+'31'!J16</f>
        <v>0</v>
      </c>
      <c r="K16" s="528">
        <f>'1'!K16+'2'!K16+'3'!K16+'4'!K16+'5'!K16+'6'!K16+'7'!K16+'8'!K16+'9'!K16+'10'!K16+'11'!K16+'12'!K16+'13'!K16+'14'!K16+'15'!K16+'16'!K16+'17'!K16+'18'!K16+'19'!K16+'20'!K16+'21'!K16+'22'!K16+'23'!K16+'24'!K16+'25'!K16+'26'!K16+'27'!K16+'28'!K16+'29'!K16+'30'!K16+'31'!K16</f>
        <v>0</v>
      </c>
      <c r="L16" s="528">
        <f>'1'!L16+'2'!L16+'3'!L16+'4'!L16+'5'!L16+'6'!L16+'7'!L16+'8'!L16+'9'!L16+'10'!L16+'11'!L16+'12'!L16+'13'!L16+'14'!L16+'15'!L16+'16'!L16+'17'!L16+'18'!L16+'19'!L16+'20'!L16+'21'!L16+'22'!L16+'23'!L16+'24'!L16+'25'!L16+'26'!L16+'27'!L16+'28'!L16+'29'!L16+'30'!L16+'31'!L16</f>
        <v>0</v>
      </c>
      <c r="M16" s="528">
        <f>'1'!M16+'2'!M16+'3'!M16+'4'!M16+'5'!M16+'6'!M16+'7'!M16+'8'!M16+'9'!M16+'10'!M16+'11'!M16+'12'!M16+'13'!M16+'14'!M16+'15'!M16+'16'!M16+'17'!M16+'18'!M16+'19'!M16+'20'!M16+'21'!M16+'22'!M16+'23'!M16+'24'!M16+'25'!M16+'26'!M16+'27'!M16+'28'!M16+'29'!M16+'30'!M16+'31'!M16</f>
        <v>0</v>
      </c>
      <c r="N16" s="528">
        <f>'1'!N16+'2'!N16+'3'!N16+'4'!N16+'5'!N16+'6'!N16+'7'!N16+'8'!N16+'9'!N16+'10'!N16+'11'!N16+'12'!N16+'13'!N16+'14'!N16+'15'!N16+'16'!N16+'17'!N16+'18'!N16+'19'!N16+'20'!N16+'21'!N16+'22'!N16+'23'!N16+'24'!N16+'25'!N16+'26'!N16+'27'!N16+'28'!N16+'29'!N16+'30'!N16+'31'!N16</f>
        <v>0</v>
      </c>
      <c r="O16" s="528">
        <f>'1'!O16+'2'!O16+'3'!O16+'4'!O16+'5'!O16+'6'!O16+'7'!O16+'8'!O16+'9'!O16+'10'!O16+'11'!O16+'12'!O16+'13'!O16+'14'!O16+'15'!O16+'16'!O16+'17'!O16+'18'!O16+'19'!O16+'20'!O16+'21'!O16+'22'!O16+'23'!O16+'24'!O16+'25'!O16+'26'!O16+'27'!O16+'28'!O16+'29'!O16+'30'!O16+'31'!O16</f>
        <v>0</v>
      </c>
      <c r="P16" s="528">
        <f>'1'!P16+'2'!P16+'3'!P16+'4'!P16+'5'!P16+'6'!P16+'7'!P16+'8'!P16+'9'!P16+'10'!P16+'11'!P16+'12'!P16+'13'!P16+'14'!P16+'15'!P16+'16'!P16+'17'!P16+'18'!P16+'19'!P16+'20'!P16+'21'!P16+'22'!P16+'23'!P16+'24'!P16+'25'!P16+'26'!P16+'27'!P16+'28'!P16+'29'!P16+'30'!P16+'31'!P16</f>
        <v>0</v>
      </c>
      <c r="Q16" s="528">
        <f>'1'!Q16+'2'!Q16+'3'!Q16+'4'!Q16+'5'!Q16+'6'!Q16+'7'!Q16+'8'!Q16+'9'!Q16+'10'!Q16+'11'!Q16+'12'!Q16+'13'!Q16+'14'!Q16+'15'!Q16+'16'!Q16+'17'!Q16+'18'!Q16+'19'!Q16+'20'!Q16+'21'!Q16+'22'!Q16+'23'!Q16+'24'!Q16+'25'!Q16+'26'!Q16+'27'!Q16+'28'!Q16+'29'!Q16+'30'!Q16+'31'!Q16</f>
        <v>0</v>
      </c>
      <c r="R16" s="528">
        <f>'1'!R16+'2'!R16+'3'!R16+'4'!R16+'5'!R16+'6'!R16+'7'!R16+'8'!R16+'9'!R16+'10'!R16+'11'!R16+'12'!R16+'13'!R16+'14'!R16+'15'!R16+'16'!R16+'17'!R16+'18'!R16+'19'!R16+'20'!R16+'21'!R16+'22'!R16+'23'!R16+'24'!R16+'25'!R16+'26'!R16+'27'!R16+'28'!R16+'29'!R16+'30'!R16+'31'!R16</f>
        <v>0</v>
      </c>
      <c r="S16" s="528">
        <f>'1'!S16+'2'!S16+'3'!S16+'4'!S16+'5'!S16+'6'!S16+'7'!S16+'8'!S16+'9'!S16+'10'!S16+'11'!S16+'12'!S16+'13'!S16+'14'!S16+'15'!S16+'16'!S16+'17'!S16+'18'!S16+'19'!S16+'20'!S16+'21'!S16+'22'!S16+'23'!S16+'24'!S16+'25'!S16+'26'!S16+'27'!S16+'28'!S16+'29'!S16+'30'!S16+'31'!S16</f>
        <v>0</v>
      </c>
      <c r="T16" s="528">
        <f>'1'!T16+'2'!T16+'3'!T16+'4'!T16+'5'!T16+'6'!T16+'7'!T16+'8'!T16+'9'!T16+'10'!T16+'11'!T16+'12'!T16+'13'!T16+'14'!T16+'15'!T16+'16'!T16+'17'!T16+'18'!T16+'19'!T16+'20'!T16+'21'!T16+'22'!T16+'23'!T16+'24'!T16+'25'!T16+'26'!T16+'27'!T16+'28'!T16+'29'!T16+'30'!T16+'31'!T16</f>
        <v>0</v>
      </c>
      <c r="U16" s="528">
        <f>'1'!U16+'2'!U16+'3'!U16+'4'!U16+'5'!U16+'6'!U16+'7'!U16+'8'!U16+'9'!U16+'10'!U16+'11'!U16+'12'!U16+'13'!U16+'14'!U16+'15'!U16+'16'!U16+'17'!U16+'18'!U16+'19'!U16+'20'!U16+'21'!U16+'22'!U16+'23'!U16+'24'!U16+'25'!U16+'26'!U16+'27'!U16+'28'!U16+'29'!U16+'30'!U16+'31'!U16</f>
        <v>0</v>
      </c>
      <c r="V16" s="528">
        <f>'1'!V16+'2'!V16+'3'!V16+'4'!V16+'5'!V16+'6'!V16+'7'!V16+'8'!V16+'9'!V16+'10'!V16+'11'!V16+'12'!V16+'13'!V16+'14'!V16+'15'!V16+'16'!V16+'17'!V16+'18'!V16+'19'!V16+'20'!V16+'21'!V16+'22'!V16+'23'!V16+'24'!V16+'25'!V16+'26'!V16+'27'!V16+'28'!V16+'29'!V16+'30'!V16+'31'!V16</f>
        <v>0</v>
      </c>
      <c r="W16" s="528">
        <f>'1'!W16+'2'!W16+'3'!W16+'4'!W16+'5'!W16+'6'!W16+'7'!W16+'8'!W16+'9'!W16+'10'!W16+'11'!W16+'12'!W16+'13'!W16+'14'!W16+'15'!W16+'16'!W16+'17'!W16+'18'!W16+'19'!W16+'20'!W16+'21'!W16+'22'!W16+'23'!W16+'24'!W16+'25'!W16+'26'!W16+'27'!W16+'28'!W16+'29'!W16+'30'!W16+'31'!W16</f>
        <v>0</v>
      </c>
      <c r="X16" s="528">
        <f>'1'!X16+'2'!X16+'3'!X16+'4'!X16+'5'!X16+'6'!X16+'7'!X16+'8'!X16+'9'!X16+'10'!X16+'11'!X16+'12'!X16+'13'!X16+'14'!X16+'15'!X16+'16'!X16+'17'!X16+'18'!X16+'19'!X16+'20'!X16+'21'!X16+'22'!X16+'23'!X16+'24'!X16+'25'!X16+'26'!X16+'27'!X16+'28'!X16+'29'!X16+'30'!X16+'31'!X16</f>
        <v>0</v>
      </c>
      <c r="Y16" s="528">
        <f>'1'!Y16+'2'!Y16+'3'!Y16+'4'!Y16+'5'!Y16+'6'!Y16+'7'!Y16+'8'!Y16+'9'!Y16+'10'!Y16+'11'!Y16+'12'!Y16+'13'!Y16+'14'!Y16+'15'!Y16+'16'!Y16+'17'!Y16+'18'!Y16+'19'!Y16+'20'!Y16+'21'!Y16+'22'!Y16+'23'!Y16+'24'!Y16+'25'!Y16+'26'!Y16+'27'!Y16+'28'!Y16+'29'!Y16+'30'!Y16+'31'!Y16</f>
        <v>0</v>
      </c>
      <c r="Z16" s="528">
        <f>'1'!Z16+'2'!Z16+'3'!Z16+'4'!Z16+'5'!Z16+'6'!Z16+'7'!Z16+'8'!Z16+'9'!Z16+'10'!Z16+'11'!Z16+'12'!Z16+'13'!Z16+'14'!Z16+'15'!Z16+'16'!Z16+'17'!Z16+'18'!Z16+'19'!Z16+'20'!Z16+'21'!Z16+'22'!Z16+'23'!Z16+'24'!Z16+'25'!Z16+'26'!Z16+'27'!Z16+'28'!Z16+'29'!Z16+'30'!Z16+'31'!Z16</f>
        <v>0</v>
      </c>
      <c r="AA16" s="529">
        <f>'1'!AA16+'2'!AA16+'3'!AA16+'4'!AA16+'5'!AA16+'6'!AA16+'7'!AA16+'8'!AA16+'9'!AA16+'10'!AA16+'11'!AA16+'12'!AA16+'13'!AA16+'14'!AA16+'15'!AA16+'16'!AA16+'17'!AA16+'18'!AA16+'19'!AA16+'20'!AA16+'21'!AA16+'22'!AA16+'23'!AA16+'24'!AA16+'25'!AA16+'26'!AA16+'27'!AA16+'28'!AA16+'29'!AA16+'30'!AA16+'31'!AA16</f>
        <v>0</v>
      </c>
      <c r="AB16" s="530">
        <f ca="1">'1'!AB16+'2'!AB16+'3'!AB16+'4'!AB16+'5'!AB16+'6'!AB16+'7'!AB16+'8'!AB16+'9'!AB16+'10'!AB16+'11'!AB16+'12'!AB16+'13'!AB16+'14'!AB16+'15'!AB16+'16'!AB16+'17'!AB16+'18'!AB16+'19'!AB16+'20'!AB16+'21'!AB16+'22'!AB16+'23'!AB16+'24'!AB16+'25'!AB16+'26'!AB16+'27'!AB16+'28'!AB16+'29'!AB16+'30'!AB16+'31'!AB16</f>
        <v>0</v>
      </c>
      <c r="AC16" s="579"/>
      <c r="AD16" s="535"/>
      <c r="AH16" s="523"/>
      <c r="AI16" s="523"/>
      <c r="AJ16" s="523"/>
      <c r="AK16" s="523"/>
    </row>
    <row r="17" spans="1:37" ht="20.25" customHeight="1" thickBot="1" x14ac:dyDescent="0.25">
      <c r="A17" s="532" t="s">
        <v>21</v>
      </c>
      <c r="B17" s="821">
        <f>'1'!C17+'2'!C17+'3'!C17+'4'!C17+'5'!C17+'6'!C17+'7'!C17+'8'!C17+'9'!C17+'10'!C17+'11'!C17+'12'!C17+'13'!C17+'14'!C17+'15'!C17+'16'!C17+'17'!C17+'18'!C17+'19'!C17+'20'!C17+'21'!C17+'22'!C17+'23'!C17+'24'!C17+'25'!C17+'26'!C17+'27'!C17+'28'!C17+'29'!C17+'30'!C17+'31'!C17</f>
        <v>0</v>
      </c>
      <c r="C17" s="822"/>
      <c r="D17" s="528">
        <f>'1'!D17+'2'!D17+'3'!D17+'4'!D17+'5'!D17+'6'!D17+'7'!D17+'8'!D17+'9'!D17+'10'!D17+'11'!D17+'12'!D17+'13'!D17+'14'!D17+'15'!D17+'16'!D17+'17'!D17+'18'!D17+'19'!D17+'20'!D17+'21'!D17+'22'!D17+'23'!D17+'24'!D17+'25'!D17+'26'!D17+'27'!D17+'28'!D17+'29'!D17+'30'!D17+'31'!D17</f>
        <v>0</v>
      </c>
      <c r="E17" s="528">
        <f>'1'!E17+'2'!E17+'3'!E17+'4'!E17+'5'!E17+'6'!E17+'7'!E17+'8'!E17+'9'!E17+'10'!E17+'11'!E17+'12'!E17+'13'!E17+'14'!E17+'15'!E17+'16'!E17+'17'!E17+'18'!E17+'19'!E17+'20'!E17+'21'!E17+'22'!E17+'23'!E17+'24'!E17+'25'!E17+'26'!E17+'27'!E17+'28'!E17+'29'!E17+'30'!E17+'31'!E17</f>
        <v>0</v>
      </c>
      <c r="F17" s="528">
        <f>'1'!F17+'2'!F17+'3'!F17+'4'!F17+'5'!F17+'6'!F17+'7'!F17+'8'!F17+'9'!F17+'10'!F17+'11'!F17+'12'!F17+'13'!F17+'14'!F17+'15'!F17+'16'!F17+'17'!F17+'18'!F17+'19'!F17+'20'!F17+'21'!F17+'22'!F17+'23'!F17+'24'!F17+'25'!F17+'26'!F17+'27'!F17+'28'!F17+'29'!F17+'30'!F17+'31'!F17</f>
        <v>0</v>
      </c>
      <c r="G17" s="528">
        <f>'1'!G17+'2'!G17+'3'!G17+'4'!G17+'5'!G17+'6'!G17+'7'!G17+'8'!G17+'9'!G17+'10'!G17+'11'!G17+'12'!G17+'13'!G17+'14'!G17+'15'!G17+'16'!G17+'17'!G17+'18'!G17+'19'!G17+'20'!G17+'21'!G17+'22'!G17+'23'!G17+'24'!G17+'25'!G17+'26'!G17+'27'!G17+'28'!G17+'29'!G17+'30'!G17+'31'!G17</f>
        <v>0</v>
      </c>
      <c r="H17" s="528">
        <f>'1'!H17+'2'!H17+'3'!H17+'4'!H17+'5'!H17+'6'!H17+'7'!H17+'8'!H17+'9'!H17+'10'!H17+'11'!H17+'12'!H17+'13'!H17+'14'!H17+'15'!H17+'16'!H17+'17'!H17+'18'!H17+'19'!H17+'20'!H17+'21'!H17+'22'!H17+'23'!H17+'24'!H17+'25'!H17+'26'!H17+'27'!H17+'28'!H17+'29'!H17+'30'!H17+'31'!H17</f>
        <v>0</v>
      </c>
      <c r="I17" s="528">
        <f>'1'!I17+'2'!I17+'3'!I17+'4'!I17+'5'!I17+'6'!I17+'7'!I17+'8'!I17+'9'!I17+'10'!I17+'11'!I17+'12'!I17+'13'!I17+'14'!I17+'15'!I17+'16'!I17+'17'!I17+'18'!I17+'19'!I17+'20'!I17+'21'!I17+'22'!I17+'23'!I17+'24'!I17+'25'!I17+'26'!I17+'27'!I17+'28'!I17+'29'!I17+'30'!I17+'31'!I17</f>
        <v>0</v>
      </c>
      <c r="J17" s="528">
        <f>'1'!J17+'2'!J17+'3'!J17+'4'!J17+'5'!J17+'6'!J17+'7'!J17+'8'!J17+'9'!J17+'10'!J17+'11'!J17+'12'!J17+'13'!J17+'14'!J17+'15'!J17+'16'!J17+'17'!J17+'18'!J17+'19'!J17+'20'!J17+'21'!J17+'22'!J17+'23'!J17+'24'!J17+'25'!J17+'26'!J17+'27'!J17+'28'!J17+'29'!J17+'30'!J17+'31'!J17</f>
        <v>0</v>
      </c>
      <c r="K17" s="528">
        <f>'1'!K17+'2'!K17+'3'!K17+'4'!K17+'5'!K17+'6'!K17+'7'!K17+'8'!K17+'9'!K17+'10'!K17+'11'!K17+'12'!K17+'13'!K17+'14'!K17+'15'!K17+'16'!K17+'17'!K17+'18'!K17+'19'!K17+'20'!K17+'21'!K17+'22'!K17+'23'!K17+'24'!K17+'25'!K17+'26'!K17+'27'!K17+'28'!K17+'29'!K17+'30'!K17+'31'!K17</f>
        <v>0</v>
      </c>
      <c r="L17" s="528">
        <f>'1'!L17+'2'!L17+'3'!L17+'4'!L17+'5'!L17+'6'!L17+'7'!L17+'8'!L17+'9'!L17+'10'!L17+'11'!L17+'12'!L17+'13'!L17+'14'!L17+'15'!L17+'16'!L17+'17'!L17+'18'!L17+'19'!L17+'20'!L17+'21'!L17+'22'!L17+'23'!L17+'24'!L17+'25'!L17+'26'!L17+'27'!L17+'28'!L17+'29'!L17+'30'!L17+'31'!L17</f>
        <v>0</v>
      </c>
      <c r="M17" s="528">
        <f>'1'!M17+'2'!M17+'3'!M17+'4'!M17+'5'!M17+'6'!M17+'7'!M17+'8'!M17+'9'!M17+'10'!M17+'11'!M17+'12'!M17+'13'!M17+'14'!M17+'15'!M17+'16'!M17+'17'!M17+'18'!M17+'19'!M17+'20'!M17+'21'!M17+'22'!M17+'23'!M17+'24'!M17+'25'!M17+'26'!M17+'27'!M17+'28'!M17+'29'!M17+'30'!M17+'31'!M17</f>
        <v>0</v>
      </c>
      <c r="N17" s="528">
        <f>'1'!N17+'2'!N17+'3'!N17+'4'!N17+'5'!N17+'6'!N17+'7'!N17+'8'!N17+'9'!N17+'10'!N17+'11'!N17+'12'!N17+'13'!N17+'14'!N17+'15'!N17+'16'!N17+'17'!N17+'18'!N17+'19'!N17+'20'!N17+'21'!N17+'22'!N17+'23'!N17+'24'!N17+'25'!N17+'26'!N17+'27'!N17+'28'!N17+'29'!N17+'30'!N17+'31'!N17</f>
        <v>0</v>
      </c>
      <c r="O17" s="528">
        <f>'1'!O17+'2'!O17+'3'!O17+'4'!O17+'5'!O17+'6'!O17+'7'!O17+'8'!O17+'9'!O17+'10'!O17+'11'!O17+'12'!O17+'13'!O17+'14'!O17+'15'!O17+'16'!O17+'17'!O17+'18'!O17+'19'!O17+'20'!O17+'21'!O17+'22'!O17+'23'!O17+'24'!O17+'25'!O17+'26'!O17+'27'!O17+'28'!O17+'29'!O17+'30'!O17+'31'!O17</f>
        <v>0</v>
      </c>
      <c r="P17" s="528">
        <f>'1'!P17+'2'!P17+'3'!P17+'4'!P17+'5'!P17+'6'!P17+'7'!P17+'8'!P17+'9'!P17+'10'!P17+'11'!P17+'12'!P17+'13'!P17+'14'!P17+'15'!P17+'16'!P17+'17'!P17+'18'!P17+'19'!P17+'20'!P17+'21'!P17+'22'!P17+'23'!P17+'24'!P17+'25'!P17+'26'!P17+'27'!P17+'28'!P17+'29'!P17+'30'!P17+'31'!P17</f>
        <v>0</v>
      </c>
      <c r="Q17" s="528">
        <f>'1'!Q17+'2'!Q17+'3'!Q17+'4'!Q17+'5'!Q17+'6'!Q17+'7'!Q17+'8'!Q17+'9'!Q17+'10'!Q17+'11'!Q17+'12'!Q17+'13'!Q17+'14'!Q17+'15'!Q17+'16'!Q17+'17'!Q17+'18'!Q17+'19'!Q17+'20'!Q17+'21'!Q17+'22'!Q17+'23'!Q17+'24'!Q17+'25'!Q17+'26'!Q17+'27'!Q17+'28'!Q17+'29'!Q17+'30'!Q17+'31'!Q17</f>
        <v>0</v>
      </c>
      <c r="R17" s="528">
        <f>'1'!R17+'2'!R17+'3'!R17+'4'!R17+'5'!R17+'6'!R17+'7'!R17+'8'!R17+'9'!R17+'10'!R17+'11'!R17+'12'!R17+'13'!R17+'14'!R17+'15'!R17+'16'!R17+'17'!R17+'18'!R17+'19'!R17+'20'!R17+'21'!R17+'22'!R17+'23'!R17+'24'!R17+'25'!R17+'26'!R17+'27'!R17+'28'!R17+'29'!R17+'30'!R17+'31'!R17</f>
        <v>0</v>
      </c>
      <c r="S17" s="528">
        <f>'1'!S17+'2'!S17+'3'!S17+'4'!S17+'5'!S17+'6'!S17+'7'!S17+'8'!S17+'9'!S17+'10'!S17+'11'!S17+'12'!S17+'13'!S17+'14'!S17+'15'!S17+'16'!S17+'17'!S17+'18'!S17+'19'!S17+'20'!S17+'21'!S17+'22'!S17+'23'!S17+'24'!S17+'25'!S17+'26'!S17+'27'!S17+'28'!S17+'29'!S17+'30'!S17+'31'!S17</f>
        <v>0</v>
      </c>
      <c r="T17" s="528">
        <f>'1'!T17+'2'!T17+'3'!T17+'4'!T17+'5'!T17+'6'!T17+'7'!T17+'8'!T17+'9'!T17+'10'!T17+'11'!T17+'12'!T17+'13'!T17+'14'!T17+'15'!T17+'16'!T17+'17'!T17+'18'!T17+'19'!T17+'20'!T17+'21'!T17+'22'!T17+'23'!T17+'24'!T17+'25'!T17+'26'!T17+'27'!T17+'28'!T17+'29'!T17+'30'!T17+'31'!T17</f>
        <v>0</v>
      </c>
      <c r="U17" s="528">
        <f>'1'!U17+'2'!U17+'3'!U17+'4'!U17+'5'!U17+'6'!U17+'7'!U17+'8'!U17+'9'!U17+'10'!U17+'11'!U17+'12'!U17+'13'!U17+'14'!U17+'15'!U17+'16'!U17+'17'!U17+'18'!U17+'19'!U17+'20'!U17+'21'!U17+'22'!U17+'23'!U17+'24'!U17+'25'!U17+'26'!U17+'27'!U17+'28'!U17+'29'!U17+'30'!U17+'31'!U17</f>
        <v>0</v>
      </c>
      <c r="V17" s="528">
        <f>'1'!V17+'2'!V17+'3'!V17+'4'!V17+'5'!V17+'6'!V17+'7'!V17+'8'!V17+'9'!V17+'10'!V17+'11'!V17+'12'!V17+'13'!V17+'14'!V17+'15'!V17+'16'!V17+'17'!V17+'18'!V17+'19'!V17+'20'!V17+'21'!V17+'22'!V17+'23'!V17+'24'!V17+'25'!V17+'26'!V17+'27'!V17+'28'!V17+'29'!V17+'30'!V17+'31'!V17</f>
        <v>0</v>
      </c>
      <c r="W17" s="528">
        <f>'1'!W17+'2'!W17+'3'!W17+'4'!W17+'5'!W17+'6'!W17+'7'!W17+'8'!W17+'9'!W17+'10'!W17+'11'!W17+'12'!W17+'13'!W17+'14'!W17+'15'!W17+'16'!W17+'17'!W17+'18'!W17+'19'!W17+'20'!W17+'21'!W17+'22'!W17+'23'!W17+'24'!W17+'25'!W17+'26'!W17+'27'!W17+'28'!W17+'29'!W17+'30'!W17+'31'!W17</f>
        <v>0</v>
      </c>
      <c r="X17" s="528">
        <f>'1'!X17+'2'!X17+'3'!X17+'4'!X17+'5'!X17+'6'!X17+'7'!X17+'8'!X17+'9'!X17+'10'!X17+'11'!X17+'12'!X17+'13'!X17+'14'!X17+'15'!X17+'16'!X17+'17'!X17+'18'!X17+'19'!X17+'20'!X17+'21'!X17+'22'!X17+'23'!X17+'24'!X17+'25'!X17+'26'!X17+'27'!X17+'28'!X17+'29'!X17+'30'!X17+'31'!X17</f>
        <v>0</v>
      </c>
      <c r="Y17" s="528">
        <f>'1'!Y17+'2'!Y17+'3'!Y17+'4'!Y17+'5'!Y17+'6'!Y17+'7'!Y17+'8'!Y17+'9'!Y17+'10'!Y17+'11'!Y17+'12'!Y17+'13'!Y17+'14'!Y17+'15'!Y17+'16'!Y17+'17'!Y17+'18'!Y17+'19'!Y17+'20'!Y17+'21'!Y17+'22'!Y17+'23'!Y17+'24'!Y17+'25'!Y17+'26'!Y17+'27'!Y17+'28'!Y17+'29'!Y17+'30'!Y17+'31'!Y17</f>
        <v>0</v>
      </c>
      <c r="Z17" s="528">
        <f>'1'!Z17+'2'!Z17+'3'!Z17+'4'!Z17+'5'!Z17+'6'!Z17+'7'!Z17+'8'!Z17+'9'!Z17+'10'!Z17+'11'!Z17+'12'!Z17+'13'!Z17+'14'!Z17+'15'!Z17+'16'!Z17+'17'!Z17+'18'!Z17+'19'!Z17+'20'!Z17+'21'!Z17+'22'!Z17+'23'!Z17+'24'!Z17+'25'!Z17+'26'!Z17+'27'!Z17+'28'!Z17+'29'!Z17+'30'!Z17+'31'!Z17</f>
        <v>0</v>
      </c>
      <c r="AA17" s="529">
        <f>'1'!AA17+'2'!AA17+'3'!AA17+'4'!AA17+'5'!AA17+'6'!AA17+'7'!AA17+'8'!AA17+'9'!AA17+'10'!AA17+'11'!AA17+'12'!AA17+'13'!AA17+'14'!AA17+'15'!AA17+'16'!AA17+'17'!AA17+'18'!AA17+'19'!AA17+'20'!AA17+'21'!AA17+'22'!AA17+'23'!AA17+'24'!AA17+'25'!AA17+'26'!AA17+'27'!AA17+'28'!AA17+'29'!AA17+'30'!AA17+'31'!AA17</f>
        <v>0</v>
      </c>
      <c r="AB17" s="536">
        <f ca="1">'1'!AB17+'2'!AB17+'3'!AB17+'4'!AB17+'5'!AB17+'6'!AB17+'7'!AB17+'8'!AB17+'9'!AB17+'10'!AB17+'11'!AB17+'12'!AB17+'13'!AB17+'14'!AB17+'15'!AB17+'16'!AB17+'17'!AB17+'18'!AB17+'19'!AB17+'20'!AB17+'21'!AB17+'22'!AB17+'23'!AB17+'24'!AB17+'25'!AB17+'26'!AB17+'27'!AB17+'28'!AB17+'29'!AB17+'30'!AB17+'31'!AB17</f>
        <v>0</v>
      </c>
      <c r="AC17" s="579" t="str">
        <f>+CLEAN(D7)</f>
        <v>0</v>
      </c>
      <c r="AD17" s="535"/>
      <c r="AH17" s="523" t="s">
        <v>56</v>
      </c>
      <c r="AI17" s="523" t="s">
        <v>54</v>
      </c>
      <c r="AJ17" s="523" t="s">
        <v>57</v>
      </c>
      <c r="AK17" s="523" t="s">
        <v>55</v>
      </c>
    </row>
    <row r="18" spans="1:37" ht="20.25" customHeight="1" thickBot="1" x14ac:dyDescent="0.25">
      <c r="A18" s="933" t="s">
        <v>22</v>
      </c>
      <c r="B18" s="934"/>
      <c r="C18" s="935"/>
      <c r="D18" s="583">
        <f t="shared" ref="D18:AA18" si="2">SUM(D12:D17)</f>
        <v>0</v>
      </c>
      <c r="E18" s="583">
        <f t="shared" si="2"/>
        <v>-23</v>
      </c>
      <c r="F18" s="583">
        <f t="shared" si="2"/>
        <v>33</v>
      </c>
      <c r="G18" s="583">
        <f t="shared" si="2"/>
        <v>0</v>
      </c>
      <c r="H18" s="583">
        <f t="shared" si="2"/>
        <v>0</v>
      </c>
      <c r="I18" s="583">
        <f t="shared" si="2"/>
        <v>0</v>
      </c>
      <c r="J18" s="583">
        <f t="shared" si="2"/>
        <v>-2.75</v>
      </c>
      <c r="K18" s="583">
        <f t="shared" si="2"/>
        <v>0</v>
      </c>
      <c r="L18" s="583">
        <f t="shared" si="2"/>
        <v>0</v>
      </c>
      <c r="M18" s="583">
        <f t="shared" si="2"/>
        <v>0</v>
      </c>
      <c r="N18" s="583">
        <f t="shared" si="2"/>
        <v>-1</v>
      </c>
      <c r="O18" s="583">
        <f t="shared" si="2"/>
        <v>0</v>
      </c>
      <c r="P18" s="583">
        <f t="shared" si="2"/>
        <v>2</v>
      </c>
      <c r="Q18" s="583">
        <f t="shared" si="2"/>
        <v>12</v>
      </c>
      <c r="R18" s="583">
        <f t="shared" si="2"/>
        <v>0</v>
      </c>
      <c r="S18" s="583">
        <f t="shared" si="2"/>
        <v>0</v>
      </c>
      <c r="T18" s="583">
        <f t="shared" si="2"/>
        <v>0</v>
      </c>
      <c r="U18" s="583">
        <f t="shared" si="2"/>
        <v>0</v>
      </c>
      <c r="V18" s="583">
        <f t="shared" si="2"/>
        <v>0</v>
      </c>
      <c r="W18" s="583">
        <f t="shared" si="2"/>
        <v>0</v>
      </c>
      <c r="X18" s="583">
        <f t="shared" si="2"/>
        <v>6.3333337000000007</v>
      </c>
      <c r="Y18" s="583">
        <f t="shared" si="2"/>
        <v>16</v>
      </c>
      <c r="Z18" s="583">
        <f t="shared" si="2"/>
        <v>0</v>
      </c>
      <c r="AA18" s="584">
        <f t="shared" si="2"/>
        <v>0</v>
      </c>
      <c r="AB18" s="582">
        <f ca="1">'1'!AB18+'2'!AB18+'3'!AB18+'4'!AB18+'5'!AB18+'6'!AB18+'7'!AB18+'8'!AB18+'9'!AB18+'10'!AB18+'11'!AB18+'12'!AB18+'13'!AB18+'14'!AB18+'15'!AB18+'16'!AB18+'17'!AB18+'18'!AB18+'19'!AB18+'20'!AB18+'21'!AB18+'22'!AB18+'23'!AB18+'24'!AB18+'25'!AB18+'26'!AB18+'27'!AB18+'28'!AB18+'29'!AB18+'30'!AB18+'31'!AB18</f>
        <v>12714.437548400001</v>
      </c>
      <c r="AC18" s="579"/>
      <c r="AH18" s="523">
        <f>W20+X20+Y20+Z20+AA20</f>
        <v>112.3333337</v>
      </c>
      <c r="AI18" s="523"/>
      <c r="AJ18" s="523">
        <f>AH18+AI18</f>
        <v>112.3333337</v>
      </c>
      <c r="AK18" s="523"/>
    </row>
    <row r="19" spans="1:37" ht="20.25" customHeight="1" thickBot="1" x14ac:dyDescent="0.25">
      <c r="A19" s="953" t="s">
        <v>2</v>
      </c>
      <c r="B19" s="954"/>
      <c r="C19" s="955"/>
      <c r="D19" s="585">
        <f>'31'!D19+'30'!D19+'29'!D19+'28'!D19+'27'!D19+'26'!D19+'25'!D19+'24'!D19+'23'!D19+'22'!D19+'21'!D19+'20'!D19+'19'!D19+'18'!D19+'17'!D19+'16'!D19+'15'!D19+'14'!D19+'13'!D19+'12'!D19+'11'!D19+'10'!D19+'9'!D19+'8'!D19+'7'!D19+'6'!D19+'5'!D19+'4'!D19+'3'!D19+'2'!D19+'1'!D19</f>
        <v>0</v>
      </c>
      <c r="E19" s="585">
        <f>'31'!E19+'30'!E19+'29'!E19+'28'!E19+'27'!E19+'26'!E19+'25'!E19+'24'!E19+'23'!E19+'22'!E19+'21'!E19+'20'!E19+'19'!E19+'18'!E19+'17'!E19+'16'!E19+'15'!E19+'14'!E19+'13'!E19+'12'!E19+'11'!E19+'10'!E19+'9'!E19+'8'!E19+'7'!E19+'6'!E19+'5'!E19+'4'!E19+'3'!E19+'2'!E19+'1'!E19</f>
        <v>0</v>
      </c>
      <c r="F19" s="585">
        <f>'31'!F19+'30'!F19+'29'!F19+'28'!F19+'27'!F19+'26'!F19+'25'!F19+'24'!F19+'23'!F19+'22'!F19+'21'!F19+'20'!F19+'19'!F19+'18'!F19+'17'!F19+'16'!F19+'15'!F19+'14'!F19+'13'!F19+'12'!F19+'11'!F19+'10'!F19+'9'!F19+'8'!F19+'7'!F19+'6'!F19+'5'!F19+'4'!F19+'3'!F19+'2'!F19+'1'!F19</f>
        <v>0</v>
      </c>
      <c r="G19" s="585">
        <f>'31'!G19+'30'!G19+'29'!G19+'28'!G19+'27'!G19+'26'!G19+'25'!G19+'24'!G19+'23'!G19+'22'!G19+'21'!G19+'20'!G19+'19'!G19+'18'!G19+'17'!G19+'16'!G19+'15'!G19+'14'!G19+'13'!G19+'12'!G19+'11'!G19+'10'!G19+'9'!G19+'8'!G19+'7'!G19+'6'!G19+'5'!G19+'4'!G19+'3'!G19+'2'!G19+'1'!G19</f>
        <v>0</v>
      </c>
      <c r="H19" s="585">
        <f>'31'!H19+'30'!H19+'29'!H19+'28'!H19+'27'!H19+'26'!H19+'25'!H19+'24'!H19+'23'!H19+'22'!H19+'21'!H19+'20'!H19+'19'!H19+'18'!H19+'17'!H19+'16'!H19+'15'!H19+'14'!H19+'13'!H19+'12'!H19+'11'!H19+'10'!H19+'9'!H19+'8'!H19+'7'!H19+'6'!H19+'5'!H19+'4'!H19+'3'!H19+'2'!H19+'1'!H19</f>
        <v>0</v>
      </c>
      <c r="I19" s="585">
        <f>'31'!I19+'30'!I19+'29'!I19+'28'!I19+'27'!I19+'26'!I19+'25'!I19+'24'!I19+'23'!I19+'22'!I19+'21'!I19+'20'!I19+'19'!I19+'18'!I19+'17'!I19+'16'!I19+'15'!I19+'14'!I19+'13'!I19+'12'!I19+'11'!I19+'10'!I19+'9'!I19+'8'!I19+'7'!I19+'6'!I19+'5'!I19+'4'!I19+'3'!I19+'2'!I19+'1'!I19</f>
        <v>0</v>
      </c>
      <c r="J19" s="585">
        <f>'31'!J19+'30'!J19+'29'!J19+'28'!J19+'27'!J19+'26'!J19+'25'!J19+'24'!J19+'23'!J19+'22'!J19+'21'!J19+'20'!J19+'19'!J19+'18'!J19+'17'!J19+'16'!J19+'15'!J19+'14'!J19+'13'!J19+'12'!J19+'11'!J19+'10'!J19+'9'!J19+'8'!J19+'7'!J19+'6'!J19+'5'!J19+'4'!J19+'3'!J19+'2'!J19+'1'!J19</f>
        <v>0</v>
      </c>
      <c r="K19" s="585">
        <f>'31'!K19+'30'!K19+'29'!K19+'28'!K19+'27'!K19+'26'!K19+'25'!K19+'24'!K19+'23'!K19+'22'!K19+'21'!K19+'20'!K19+'19'!K19+'18'!K19+'17'!K19+'16'!K19+'15'!K19+'14'!K19+'13'!K19+'12'!K19+'11'!K19+'10'!K19+'9'!K19+'8'!K19+'7'!K19+'6'!K19+'5'!K19+'4'!K19+'3'!K19+'2'!K19+'1'!K19</f>
        <v>0</v>
      </c>
      <c r="L19" s="585">
        <f>'31'!L19+'30'!L19+'29'!L19+'28'!L19+'27'!L19+'26'!L19+'25'!L19+'24'!L19+'23'!L19+'22'!L19+'21'!L19+'20'!L19+'19'!L19+'18'!L19+'17'!L19+'16'!L19+'15'!L19+'14'!L19+'13'!L19+'12'!L19+'11'!L19+'10'!L19+'9'!L19+'8'!L19+'7'!L19+'6'!L19+'5'!L19+'4'!L19+'3'!L19+'2'!L19+'1'!L19</f>
        <v>0</v>
      </c>
      <c r="M19" s="585">
        <f>'31'!M19+'30'!M19+'29'!M19+'28'!M19+'27'!M19+'26'!M19+'25'!M19+'24'!M19+'23'!M19+'22'!M19+'21'!M19+'20'!M19+'19'!M19+'18'!M19+'17'!M19+'16'!M19+'15'!M19+'14'!M19+'13'!M19+'12'!M19+'11'!M19+'10'!M19+'9'!M19+'8'!M19+'7'!M19+'6'!M19+'5'!M19+'4'!M19+'3'!M19+'2'!M19+'1'!M19</f>
        <v>0</v>
      </c>
      <c r="N19" s="585">
        <f>'31'!N19+'30'!N19+'29'!N19+'28'!N19+'27'!N19+'26'!N19+'25'!N19+'24'!N19+'23'!N19+'22'!N19+'21'!N19+'20'!N19+'19'!N19+'18'!N19+'17'!N19+'16'!N19+'15'!N19+'14'!N19+'13'!N19+'12'!N19+'11'!N19+'10'!N19+'9'!N19+'8'!N19+'7'!N19+'6'!N19+'5'!N19+'4'!N19+'3'!N19+'2'!N19+'1'!N19</f>
        <v>0</v>
      </c>
      <c r="O19" s="585">
        <f>'31'!O19+'30'!O19+'29'!O19+'28'!O19+'27'!O19+'26'!O19+'25'!O19+'24'!O19+'23'!O19+'22'!O19+'21'!O19+'20'!O19+'19'!O19+'18'!O19+'17'!O19+'16'!O19+'15'!O19+'14'!O19+'13'!O19+'12'!O19+'11'!O19+'10'!O19+'9'!O19+'8'!O19+'7'!O19+'6'!O19+'5'!O19+'4'!O19+'3'!O19+'2'!O19+'1'!O19</f>
        <v>0</v>
      </c>
      <c r="P19" s="585">
        <f>'31'!P19+'30'!P19+'29'!P19+'28'!P19+'27'!P19+'26'!P19+'25'!P19+'24'!P19+'23'!P19+'22'!P19+'21'!P19+'20'!P19+'19'!P19+'18'!P19+'17'!P19+'16'!P19+'15'!P19+'14'!P19+'13'!P19+'12'!P19+'11'!P19+'10'!P19+'9'!P19+'8'!P19+'7'!P19+'6'!P19+'5'!P19+'4'!P19+'3'!P19+'2'!P19+'1'!P19</f>
        <v>0</v>
      </c>
      <c r="Q19" s="585">
        <f>'31'!Q19+'30'!Q19+'29'!Q19+'28'!Q19+'27'!Q19+'26'!Q19+'25'!Q19+'24'!Q19+'23'!Q19+'22'!Q19+'21'!Q19+'20'!Q19+'19'!Q19+'18'!Q19+'17'!Q19+'16'!Q19+'15'!Q19+'14'!Q19+'13'!Q19+'12'!Q19+'11'!Q19+'10'!Q19+'9'!Q19+'8'!Q19+'7'!Q19+'6'!Q19+'5'!Q19+'4'!Q19+'3'!Q19+'2'!Q19+'1'!Q19</f>
        <v>0</v>
      </c>
      <c r="R19" s="585">
        <f>'31'!R19+'30'!R19+'29'!R19+'28'!R19+'27'!R19+'26'!R19+'25'!R19+'24'!R19+'23'!R19+'22'!R19+'21'!R19+'20'!R19+'19'!R19+'18'!R19+'17'!R19+'16'!R19+'15'!R19+'14'!R19+'13'!R19+'12'!R19+'11'!R19+'10'!R19+'9'!R19+'8'!R19+'7'!R19+'6'!R19+'5'!R19+'4'!R19+'3'!R19+'2'!R19+'1'!R19</f>
        <v>0</v>
      </c>
      <c r="S19" s="585">
        <f>'31'!S19+'30'!S19+'29'!S19+'28'!S19+'27'!S19+'26'!S19+'25'!S19+'24'!S19+'23'!S19+'22'!S19+'21'!S19+'20'!S19+'19'!S19+'18'!S19+'17'!S19+'16'!S19+'15'!S19+'14'!S19+'13'!S19+'12'!S19+'11'!S19+'10'!S19+'9'!S19+'8'!S19+'7'!S19+'6'!S19+'5'!S19+'4'!S19+'3'!S19+'2'!S19+'1'!S19</f>
        <v>0</v>
      </c>
      <c r="T19" s="585">
        <f>'31'!T19+'30'!T19+'29'!T19+'28'!T19+'27'!T19+'26'!T19+'25'!T19+'24'!T19+'23'!T19+'22'!T19+'21'!T19+'20'!T19+'19'!T19+'18'!T19+'17'!T19+'16'!T19+'15'!T19+'14'!T19+'13'!T19+'12'!T19+'11'!T19+'10'!T19+'9'!T19+'8'!T19+'7'!T19+'6'!T19+'5'!T19+'4'!T19+'3'!T19+'2'!T19+'1'!T19</f>
        <v>0</v>
      </c>
      <c r="U19" s="585">
        <f>'31'!U19+'30'!U19+'29'!U19+'28'!U19+'27'!U19+'26'!U19+'25'!U19+'24'!U19+'23'!U19+'22'!U19+'21'!U19+'20'!U19+'19'!U19+'18'!U19+'17'!U19+'16'!U19+'15'!U19+'14'!U19+'13'!U19+'12'!U19+'11'!U19+'10'!U19+'9'!U19+'8'!U19+'7'!U19+'6'!U19+'5'!U19+'4'!U19+'3'!U19+'2'!U19+'1'!U19</f>
        <v>0</v>
      </c>
      <c r="V19" s="585">
        <f>'31'!V19+'30'!V19+'29'!V19+'28'!V19+'27'!V19+'26'!V19+'25'!V19+'24'!V19+'23'!V19+'22'!V19+'21'!V19+'20'!V19+'19'!V19+'18'!V19+'17'!V19+'16'!V19+'15'!V19+'14'!V19+'13'!V19+'12'!V19+'11'!V19+'10'!V19+'9'!V19+'8'!V19+'7'!V19+'6'!V19+'5'!V19+'4'!V19+'3'!V19+'2'!V19+'1'!V19</f>
        <v>0</v>
      </c>
      <c r="W19" s="585">
        <f>'31'!W19+'30'!W19+'29'!W19+'28'!W19+'27'!W19+'26'!W19+'25'!W19+'24'!W19+'23'!W19+'22'!W19+'21'!W19+'20'!W19+'19'!W19+'18'!W19+'17'!W19+'16'!W19+'15'!W19+'14'!W19+'13'!W19+'12'!W19+'11'!W19+'10'!W19+'9'!W19+'8'!W19+'7'!W19+'6'!W19+'5'!W19+'4'!W19+'3'!W19+'2'!W19+'1'!W19</f>
        <v>0</v>
      </c>
      <c r="X19" s="585">
        <f>'31'!X19+'30'!X19+'29'!X19+'28'!X19+'27'!X19+'26'!X19+'25'!X19+'24'!X19+'23'!X19+'22'!X19+'21'!X19+'20'!X19+'19'!X19+'18'!X19+'17'!X19+'16'!X19+'15'!X19+'14'!X19+'13'!X19+'12'!X19+'11'!X19+'10'!X19+'9'!X19+'8'!X19+'7'!X19+'6'!X19+'5'!X19+'4'!X19+'3'!X19+'2'!X19+'1'!X19</f>
        <v>0</v>
      </c>
      <c r="Y19" s="585">
        <f>'31'!Y19+'30'!Y19+'29'!Y19+'28'!Y19+'27'!Y19+'26'!Y19+'25'!Y19+'24'!Y19+'23'!Y19+'22'!Y19+'21'!Y19+'20'!Y19+'19'!Y19+'18'!Y19+'17'!Y19+'16'!Y19+'15'!Y19+'14'!Y19+'13'!Y19+'12'!Y19+'11'!Y19+'10'!Y19+'9'!Y19+'8'!Y19+'7'!Y19+'6'!Y19+'5'!Y19+'4'!Y19+'3'!Y19+'2'!Y19+'1'!Y19</f>
        <v>0</v>
      </c>
      <c r="Z19" s="585">
        <f>'31'!Z19+'30'!Z19+'29'!Z19+'28'!Z19+'27'!Z19+'26'!Z19+'25'!Z19+'24'!Z19+'23'!Z19+'22'!Z19+'21'!Z19+'20'!Z19+'19'!Z19+'18'!Z19+'17'!Z19+'16'!Z19+'15'!Z19+'14'!Z19+'13'!Z19+'12'!Z19+'11'!Z19+'10'!Z19+'9'!Z19+'8'!Z19+'7'!Z19+'6'!Z19+'5'!Z19+'4'!Z19+'3'!Z19+'2'!Z19+'1'!Z19</f>
        <v>0</v>
      </c>
      <c r="AA19" s="586">
        <f>'31'!AA19+'30'!AA19+'29'!AA19+'28'!AA19+'27'!AA19+'26'!AA19+'25'!AA19+'24'!AA19+'23'!AA19+'22'!AA19+'21'!AA19+'20'!AA19+'19'!AA19+'18'!AA19+'17'!AA19+'16'!AA19+'15'!AA19+'14'!AA19+'13'!AA19+'12'!AA19+'11'!AA19+'10'!AA19+'9'!AA19+'8'!AA19+'7'!AA19+'6'!AA19+'5'!AA19+'4'!AA19+'3'!AA19+'2'!AA19+'1'!AA19</f>
        <v>0</v>
      </c>
      <c r="AB19" s="530">
        <f ca="1">'1'!AB19+'2'!AB19+'3'!AB19+'4'!AB19+'5'!AB19+'6'!AB19+'7'!AB19+'8'!AB19+'9'!AB19+'10'!AB19+'11'!AB19+'12'!AB19+'13'!AB19+'14'!AB19+'15'!AB19+'16'!AB19+'17'!AB19+'18'!AB19+'19'!AB19+'20'!AB19+'21'!AB19+'22'!AB19+'23'!AB19+'24'!AB19+'25'!AB19+'26'!AB19+'27'!AB19+'28'!AB19+'29'!AB19+'30'!AB19+'31'!AB19</f>
        <v>0</v>
      </c>
      <c r="AC19" s="579"/>
      <c r="AH19" s="523">
        <f>V29+W29+X29+Y29+Z29</f>
        <v>1061.8332996333334</v>
      </c>
      <c r="AI19" s="523"/>
      <c r="AJ19" s="523">
        <f>AH19+AI19</f>
        <v>1061.8332996333334</v>
      </c>
      <c r="AK19" s="523"/>
    </row>
    <row r="20" spans="1:37" ht="20.25" customHeight="1" thickBot="1" x14ac:dyDescent="0.25">
      <c r="A20" s="959" t="s">
        <v>13</v>
      </c>
      <c r="B20" s="960"/>
      <c r="C20" s="961"/>
      <c r="D20" s="587">
        <f t="shared" ref="D20:AA20" si="3">D11+D18-D19</f>
        <v>0</v>
      </c>
      <c r="E20" s="587">
        <f t="shared" si="3"/>
        <v>-140</v>
      </c>
      <c r="F20" s="587">
        <f t="shared" si="3"/>
        <v>403</v>
      </c>
      <c r="G20" s="587">
        <f t="shared" si="3"/>
        <v>0</v>
      </c>
      <c r="H20" s="587">
        <f t="shared" si="3"/>
        <v>0</v>
      </c>
      <c r="I20" s="587">
        <f t="shared" si="3"/>
        <v>0</v>
      </c>
      <c r="J20" s="587">
        <f t="shared" si="3"/>
        <v>-2.75</v>
      </c>
      <c r="K20" s="587">
        <f t="shared" si="3"/>
        <v>0</v>
      </c>
      <c r="L20" s="587">
        <f>L11+L18-L19</f>
        <v>0</v>
      </c>
      <c r="M20" s="587">
        <f t="shared" si="3"/>
        <v>0</v>
      </c>
      <c r="N20" s="587">
        <f t="shared" si="3"/>
        <v>22</v>
      </c>
      <c r="O20" s="587">
        <f t="shared" si="3"/>
        <v>0</v>
      </c>
      <c r="P20" s="587">
        <f t="shared" si="3"/>
        <v>10</v>
      </c>
      <c r="Q20" s="587">
        <f t="shared" si="3"/>
        <v>12</v>
      </c>
      <c r="R20" s="587">
        <f t="shared" si="3"/>
        <v>0</v>
      </c>
      <c r="S20" s="587">
        <f t="shared" si="3"/>
        <v>0</v>
      </c>
      <c r="T20" s="587">
        <f t="shared" si="3"/>
        <v>0</v>
      </c>
      <c r="U20" s="587">
        <f t="shared" si="3"/>
        <v>9</v>
      </c>
      <c r="V20" s="587">
        <f t="shared" si="3"/>
        <v>100</v>
      </c>
      <c r="W20" s="587">
        <f t="shared" si="3"/>
        <v>80</v>
      </c>
      <c r="X20" s="587">
        <f t="shared" si="3"/>
        <v>12.333333700000001</v>
      </c>
      <c r="Y20" s="587">
        <f t="shared" si="3"/>
        <v>18</v>
      </c>
      <c r="Z20" s="587">
        <f t="shared" si="3"/>
        <v>2</v>
      </c>
      <c r="AA20" s="588">
        <f t="shared" si="3"/>
        <v>0</v>
      </c>
      <c r="AB20" s="589">
        <f ca="1">'1'!AB20+'2'!AB20+'3'!AB20+'4'!AB20+'5'!AB20+'6'!AB20+'7'!AB20+'8'!AB20+'9'!AB20+'10'!AB20+'11'!AB20+'12'!AB20+'13'!AB20+'14'!AB20+'15'!AB20+'16'!AB20+'17'!AB20+'18'!AB20+'19'!AB20+'20'!AB20+'21'!AB20+'22'!AB20+'23'!AB20+'24'!AB20+'25'!AB20+'26'!AB20+'27'!AB20+'28'!AB20+'29'!AB20+'30'!AB20+'31'!AB20</f>
        <v>36612.937548399997</v>
      </c>
      <c r="AC20" s="579"/>
      <c r="AD20" s="514">
        <f>1+1</f>
        <v>2</v>
      </c>
    </row>
    <row r="21" spans="1:37" ht="20.25" customHeight="1" thickBot="1" x14ac:dyDescent="0.25">
      <c r="A21" s="956" t="s">
        <v>4</v>
      </c>
      <c r="B21" s="957"/>
      <c r="C21" s="958"/>
      <c r="D21" s="537">
        <f>'1'!D21+'2'!D21+'3'!D21+'4'!D21+'5'!D21+'6'!D21+'7'!D21+'8'!D21+'9'!D21+'10'!D21+'11'!D21+'12'!D21+'13'!D21+'14'!D21+'15'!D21+'16'!D21+'17'!D21+'18'!D21+'19'!D21+'20'!D21+'21'!D21+'22'!D21+'23'!D21+'24'!D21+'25'!D21+'26'!D21+'27'!D21+'28'!D21+'29'!D21+'30'!D21+'31'!D21</f>
        <v>0</v>
      </c>
      <c r="E21" s="537">
        <f>'1'!E21+'2'!E21+'3'!E21+'4'!E21+'5'!E21+'6'!E21+'7'!E21+'8'!E21+'9'!E21+'10'!E21+'11'!E21+'12'!E21+'13'!E21+'14'!E21+'15'!E21+'16'!E21+'17'!E21+'18'!E21+'19'!E21+'20'!E21+'21'!E21+'22'!E21+'23'!E21+'24'!E21+'25'!E21+'26'!E21+'27'!E21+'28'!E21+'29'!E21+'30'!E21+'31'!E21</f>
        <v>0</v>
      </c>
      <c r="F21" s="537">
        <f>'1'!F21+'2'!F21+'3'!F21+'4'!F21+'5'!F21+'6'!F21+'7'!F21+'8'!F21+'9'!F21+'10'!F21+'11'!F21+'12'!F21+'13'!F21+'14'!F21+'15'!F21+'16'!F21+'17'!F21+'18'!F21+'19'!F21+'20'!F21+'21'!F21+'22'!F21+'23'!F21+'24'!F21+'25'!F21+'26'!F21+'27'!F21+'28'!F21+'29'!F21+'30'!F21+'31'!F21</f>
        <v>0</v>
      </c>
      <c r="G21" s="537">
        <f>'1'!G21+'2'!G21+'3'!G21+'4'!G21+'5'!G21+'6'!G21+'7'!G21+'8'!G21+'9'!G21+'10'!G21+'11'!G21+'12'!G21+'13'!G21+'14'!G21+'15'!G21+'16'!G21+'17'!G21+'18'!G21+'19'!G21+'20'!G21+'21'!G21+'22'!G21+'23'!G21+'24'!G21+'25'!G21+'26'!G21+'27'!G21+'28'!G21+'29'!G21+'30'!G21+'31'!G21</f>
        <v>0</v>
      </c>
      <c r="H21" s="537">
        <f>'1'!H21+'2'!H21+'3'!H21+'4'!H21+'5'!H21+'6'!H21+'7'!H21+'8'!H21+'9'!H21+'10'!H21+'11'!H21+'12'!H21+'13'!H21+'14'!H21+'15'!H21+'16'!H21+'17'!H21+'18'!H21+'19'!H21+'20'!H21+'21'!H21+'22'!H21+'23'!H21+'24'!H21+'25'!H21+'26'!H21+'27'!H21+'28'!H21+'29'!H21+'30'!H21+'31'!H21</f>
        <v>0</v>
      </c>
      <c r="I21" s="537">
        <f>'1'!I21+'2'!I21+'3'!I21+'4'!I21+'5'!I21+'6'!I21+'7'!I21+'8'!I21+'9'!I21+'10'!I21+'11'!I21+'12'!I21+'13'!I21+'14'!I21+'15'!I21+'16'!I21+'17'!I21+'18'!I21+'19'!I21+'20'!I21+'21'!I21+'22'!I21+'23'!I21+'24'!I21+'25'!I21+'26'!I21+'27'!I21+'28'!I21+'29'!I21+'30'!I21+'31'!I21</f>
        <v>0</v>
      </c>
      <c r="J21" s="537">
        <f>'1'!J21+'2'!J21+'3'!J21+'4'!J21+'5'!J21+'6'!J21+'7'!J21+'8'!J21+'9'!J21+'10'!J21+'11'!J21+'12'!J21+'13'!J21+'14'!J21+'15'!J21+'16'!J21+'17'!J21+'18'!J21+'19'!J21+'20'!J21+'21'!J21+'22'!J21+'23'!J21+'24'!J21+'25'!J21+'26'!J21+'27'!J21+'28'!J21+'29'!J21+'30'!J21+'31'!J21</f>
        <v>0</v>
      </c>
      <c r="K21" s="537">
        <f>'1'!K21+'2'!K21+'3'!K21+'4'!K21+'5'!K21+'6'!K21+'7'!K21+'8'!K21+'9'!K21+'10'!K21+'11'!K21+'12'!K21+'13'!K21+'14'!K21+'15'!K21+'16'!K21+'17'!K21+'18'!K21+'19'!K21+'20'!K21+'21'!K21+'22'!K21+'23'!K21+'24'!K21+'25'!K21+'26'!K21+'27'!K21+'28'!K21+'29'!K21+'30'!K21+'31'!K21</f>
        <v>0</v>
      </c>
      <c r="L21" s="537">
        <f>'1'!L21+'2'!L21+'3'!L21+'4'!L21+'5'!L21+'6'!L21+'7'!L21+'8'!L21+'9'!L21+'10'!L21+'11'!L21+'12'!L21+'13'!L21+'14'!L21+'15'!L21+'16'!L21+'17'!L21+'18'!L21+'19'!L21+'20'!L21+'21'!L21+'22'!L21+'23'!L21+'24'!L21+'25'!L21+'26'!L21+'27'!L21+'28'!L21+'29'!L21+'30'!L21+'31'!L21</f>
        <v>0</v>
      </c>
      <c r="M21" s="537">
        <f>'1'!M21+'2'!M21+'3'!M21+'4'!M21+'5'!M21+'6'!M21+'7'!M21+'8'!M21+'9'!M21+'10'!M21+'11'!M21+'12'!M21+'13'!M21+'14'!M21+'15'!M21+'16'!M21+'17'!M21+'18'!M21+'19'!M21+'20'!M21+'21'!M21+'22'!M21+'23'!M21+'24'!M21+'25'!M21+'26'!M21+'27'!M21+'28'!M21+'29'!M21+'30'!M21+'31'!M21</f>
        <v>0</v>
      </c>
      <c r="N21" s="537">
        <f>'1'!N21+'2'!N21+'3'!N21+'4'!N21+'5'!N21+'6'!N21+'7'!N21+'8'!N21+'9'!N21+'10'!N21+'11'!N21+'12'!N21+'13'!N21+'14'!N21+'15'!N21+'16'!N21+'17'!N21+'18'!N21+'19'!N21+'20'!N21+'21'!N21+'22'!N21+'23'!N21+'24'!N21+'25'!N21+'26'!N21+'27'!N21+'28'!N21+'29'!N21+'30'!N21+'31'!N21</f>
        <v>0</v>
      </c>
      <c r="O21" s="537">
        <f>'1'!O21+'2'!O21+'3'!O21+'4'!O21+'5'!O21+'6'!O21+'7'!O21+'8'!O21+'9'!O21+'10'!O21+'11'!O21+'12'!O21+'13'!O21+'14'!O21+'15'!O21+'16'!O21+'17'!O21+'18'!O21+'19'!O21+'20'!O21+'21'!O21+'22'!O21+'23'!O21+'24'!O21+'25'!O21+'26'!O21+'27'!O21+'28'!O21+'29'!O21+'30'!O21+'31'!O21</f>
        <v>250</v>
      </c>
      <c r="P21" s="537">
        <f>'1'!P21+'2'!P21+'3'!P21+'4'!P21+'5'!P21+'6'!P21+'7'!P21+'8'!P21+'9'!P21+'10'!P21+'11'!P21+'12'!P21+'13'!P21+'14'!P21+'15'!P21+'16'!P21+'17'!P21+'18'!P21+'19'!P21+'20'!P21+'21'!P21+'22'!P21+'23'!P21+'24'!P21+'25'!P21+'26'!P21+'27'!P21+'28'!P21+'29'!P21+'30'!P21+'31'!P21</f>
        <v>50</v>
      </c>
      <c r="Q21" s="537">
        <f>'1'!Q21+'2'!Q21+'3'!Q21+'4'!Q21+'5'!Q21+'6'!Q21+'7'!Q21+'8'!Q21+'9'!Q21+'10'!Q21+'11'!Q21+'12'!Q21+'13'!Q21+'14'!Q21+'15'!Q21+'16'!Q21+'17'!Q21+'18'!Q21+'19'!Q21+'20'!Q21+'21'!Q21+'22'!Q21+'23'!Q21+'24'!Q21+'25'!Q21+'26'!Q21+'27'!Q21+'28'!Q21+'29'!Q21+'30'!Q21+'31'!Q21</f>
        <v>0</v>
      </c>
      <c r="R21" s="537">
        <f>'1'!R21+'2'!R21+'3'!R21+'4'!R21+'5'!R21+'6'!R21+'7'!R21+'8'!R21+'9'!R21+'10'!R21+'11'!R21+'12'!R21+'13'!R21+'14'!R21+'15'!R21+'16'!R21+'17'!R21+'18'!R21+'19'!R21+'20'!R21+'21'!R21+'22'!R21+'23'!R21+'24'!R21+'25'!R21+'26'!R21+'27'!R21+'28'!R21+'29'!R21+'30'!R21+'31'!R21</f>
        <v>0</v>
      </c>
      <c r="S21" s="537">
        <f>'1'!S21+'2'!S21+'3'!S21+'4'!S21+'5'!S21+'6'!S21+'7'!S21+'8'!S21+'9'!S21+'10'!S21+'11'!S21+'12'!S21+'13'!S21+'14'!S21+'15'!S21+'16'!S21+'17'!S21+'18'!S21+'19'!S21+'20'!S21+'21'!S21+'22'!S21+'23'!S21+'24'!S21+'25'!S21+'26'!S21+'27'!S21+'28'!S21+'29'!S21+'30'!S21+'31'!S21</f>
        <v>0</v>
      </c>
      <c r="T21" s="537">
        <f>'1'!T21+'2'!T21+'3'!T21+'4'!T21+'5'!T21+'6'!T21+'7'!T21+'8'!T21+'9'!T21+'10'!T21+'11'!T21+'12'!T21+'13'!T21+'14'!T21+'15'!T21+'16'!T21+'17'!T21+'18'!T21+'19'!T21+'20'!T21+'21'!T21+'22'!T21+'23'!T21+'24'!T21+'25'!T21+'26'!T21+'27'!T21+'28'!T21+'29'!T21+'30'!T21+'31'!T21</f>
        <v>0</v>
      </c>
      <c r="U21" s="537">
        <f>'1'!U21+'2'!U21+'3'!U21+'4'!U21+'5'!U21+'6'!U21+'7'!U21+'8'!U21+'9'!U21+'10'!U21+'11'!U21+'12'!U21+'13'!U21+'14'!U21+'15'!U21+'16'!U21+'17'!U21+'18'!U21+'19'!U21+'20'!U21+'21'!U21+'22'!U21+'23'!U21+'24'!U21+'25'!U21+'26'!U21+'27'!U21+'28'!U21+'29'!U21+'30'!U21+'31'!U21</f>
        <v>50</v>
      </c>
      <c r="V21" s="537">
        <f>'1'!V21+'2'!V21+'3'!V21+'4'!V21+'5'!V21+'6'!V21+'7'!V21+'8'!V21+'9'!V21+'10'!V21+'11'!V21+'12'!V21+'13'!V21+'14'!V21+'15'!V21+'16'!V21+'17'!V21+'18'!V21+'19'!V21+'20'!V21+'21'!V21+'22'!V21+'23'!V21+'24'!V21+'25'!V21+'26'!V21+'27'!V21+'28'!V21+'29'!V21+'30'!V21+'31'!V21</f>
        <v>250</v>
      </c>
      <c r="W21" s="537">
        <f>'1'!W21+'2'!W21+'3'!W21+'4'!W21+'5'!W21+'6'!W21+'7'!W21+'8'!W21+'9'!W21+'10'!W21+'11'!W21+'12'!W21+'13'!W21+'14'!W21+'15'!W21+'16'!W21+'17'!W21+'18'!W21+'19'!W21+'20'!W21+'21'!W21+'22'!W21+'23'!W21+'24'!W21+'25'!W21+'26'!W21+'27'!W21+'28'!W21+'29'!W21+'30'!W21+'31'!W21</f>
        <v>250</v>
      </c>
      <c r="X21" s="537">
        <f>'1'!X21+'2'!X21+'3'!X21+'4'!X21+'5'!X21+'6'!X21+'7'!X21+'8'!X21+'9'!X21+'10'!X21+'11'!X21+'12'!X21+'13'!X21+'14'!X21+'15'!X21+'16'!X21+'17'!X21+'18'!X21+'19'!X21+'20'!X21+'21'!X21+'22'!X21+'23'!X21+'24'!X21+'25'!X21+'26'!X21+'27'!X21+'28'!X21+'29'!X21+'30'!X21+'31'!X21</f>
        <v>200</v>
      </c>
      <c r="Y21" s="537">
        <f>'1'!Y21+'2'!Y21+'3'!Y21+'4'!Y21+'5'!Y21+'6'!Y21+'7'!Y21+'8'!Y21+'9'!Y21+'10'!Y21+'11'!Y21+'12'!Y21+'13'!Y21+'14'!Y21+'15'!Y21+'16'!Y21+'17'!Y21+'18'!Y21+'19'!Y21+'20'!Y21+'21'!Y21+'22'!Y21+'23'!Y21+'24'!Y21+'25'!Y21+'26'!Y21+'27'!Y21+'28'!Y21+'29'!Y21+'30'!Y21+'31'!Y21</f>
        <v>150</v>
      </c>
      <c r="Z21" s="537">
        <f>'1'!Z21+'2'!Z21+'3'!Z21+'4'!Z21+'5'!Z21+'6'!Z21+'7'!Z21+'8'!Z21+'9'!Z21+'10'!Z21+'11'!Z21+'12'!Z21+'13'!Z21+'14'!Z21+'15'!Z21+'16'!Z21+'17'!Z21+'18'!Z21+'19'!Z21+'20'!Z21+'21'!Z21+'22'!Z21+'23'!Z21+'24'!Z21+'25'!Z21+'26'!Z21+'27'!Z21+'28'!Z21+'29'!Z21+'30'!Z21+'31'!Z21</f>
        <v>0</v>
      </c>
      <c r="AA21" s="538">
        <f>'1'!AA21+'2'!AA21+'3'!AA21+'4'!AA21+'5'!AA21+'6'!AA21+'7'!AA21+'8'!AA21+'9'!AA21+'10'!AA21+'11'!AA21+'12'!AA21+'13'!AA21+'14'!AA21+'15'!AA21+'16'!AA21+'17'!AA21+'18'!AA21+'19'!AA21+'20'!AA21+'21'!AA21+'22'!AA21+'23'!AA21+'24'!AA21+'25'!AA21+'26'!AA21+'27'!AA21+'28'!AA21+'29'!AA21+'30'!AA21+'31'!AA21</f>
        <v>0</v>
      </c>
      <c r="AB21" s="539">
        <f ca="1">'1'!AB21+'2'!AB21+'3'!AB21+'4'!AB21+'5'!AB21+'6'!AB21+'7'!AB21+'8'!AB21+'9'!AB21+'10'!AB21+'11'!AB21+'12'!AB21+'13'!AB21+'14'!AB21+'15'!AB21+'16'!AB21+'17'!AB21+'18'!AB21+'19'!AB21+'20'!AB21+'21'!AB21+'22'!AB21+'23'!AB21+'24'!AB21+'25'!AB21+'26'!AB21+'27'!AB21+'28'!AB21+'29'!AB21+'30'!AB21+'31'!AB21</f>
        <v>0</v>
      </c>
      <c r="AC21" s="579">
        <f ca="1">+AB20+AB21</f>
        <v>0</v>
      </c>
    </row>
    <row r="22" spans="1:37" ht="20.25" customHeight="1" thickBot="1" x14ac:dyDescent="0.25">
      <c r="A22" s="947" t="s">
        <v>5</v>
      </c>
      <c r="B22" s="948"/>
      <c r="C22" s="949"/>
      <c r="D22" s="528">
        <f>'1'!D22+'2'!D22+'3'!D22+'4'!D22+'5'!D22+'6'!D22+'7'!D22+'8'!D22+'9'!D22+'10'!D22+'11'!D22+'12'!D22+'13'!D22+'14'!D22+'15'!D22+'16'!D22+'17'!D22+'18'!D22+'19'!D22+'20'!D22+'21'!D22+'22'!D22+'23'!D22+'24'!D22+'25'!D22+'26'!D22+'27'!D22+'28'!D22+'29'!D22+'30'!D22+'31'!D22</f>
        <v>0</v>
      </c>
      <c r="E22" s="528">
        <f>'1'!E22+'2'!E22+'3'!E22+'4'!E22+'5'!E22+'6'!E22+'7'!E22+'8'!E22+'9'!E22+'10'!E22+'11'!E22+'12'!E22+'13'!E22+'14'!E22+'15'!E22+'16'!E22+'17'!E22+'18'!E22+'19'!E22+'20'!E22+'21'!E22+'22'!E22+'23'!E22+'24'!E22+'25'!E22+'26'!E22+'27'!E22+'28'!E22+'29'!E22+'30'!E22+'31'!E22</f>
        <v>0</v>
      </c>
      <c r="F22" s="528">
        <f>'1'!F22+'2'!F22+'3'!F22+'4'!F22+'5'!F22+'6'!F22+'7'!F22+'8'!F22+'9'!F22+'10'!F22+'11'!F22+'12'!F22+'13'!F22+'14'!F22+'15'!F22+'16'!F22+'17'!F22+'18'!F22+'19'!F22+'20'!F22+'21'!F22+'22'!F22+'23'!F22+'24'!F22+'25'!F22+'26'!F22+'27'!F22+'28'!F22+'29'!F22+'30'!F22+'31'!F22</f>
        <v>0</v>
      </c>
      <c r="G22" s="528">
        <f>'1'!G22+'2'!G22+'3'!G22+'4'!G22+'5'!G22+'6'!G22+'7'!G22+'8'!G22+'9'!G22+'10'!G22+'11'!G22+'12'!G22+'13'!G22+'14'!G22+'15'!G22+'16'!G22+'17'!G22+'18'!G22+'19'!G22+'20'!G22+'21'!G22+'22'!G22+'23'!G22+'24'!G22+'25'!G22+'26'!G22+'27'!G22+'28'!G22+'29'!G22+'30'!G22+'31'!G22</f>
        <v>0</v>
      </c>
      <c r="H22" s="528">
        <f>'1'!H22+'2'!H22+'3'!H22+'4'!H22+'5'!H22+'6'!H22+'7'!H22+'8'!H22+'9'!H22+'10'!H22+'11'!H22+'12'!H22+'13'!H22+'14'!H22+'15'!H22+'16'!H22+'17'!H22+'18'!H22+'19'!H22+'20'!H22+'21'!H22+'22'!H22+'23'!H22+'24'!H22+'25'!H22+'26'!H22+'27'!H22+'28'!H22+'29'!H22+'30'!H22+'31'!H22</f>
        <v>0</v>
      </c>
      <c r="I22" s="528">
        <f>'1'!I22+'2'!I22+'3'!I22+'4'!I22+'5'!I22+'6'!I22+'7'!I22+'8'!I22+'9'!I22+'10'!I22+'11'!I22+'12'!I22+'13'!I22+'14'!I22+'15'!I22+'16'!I22+'17'!I22+'18'!I22+'19'!I22+'20'!I22+'21'!I22+'22'!I22+'23'!I22+'24'!I22+'25'!I22+'26'!I22+'27'!I22+'28'!I22+'29'!I22+'30'!I22+'31'!I22</f>
        <v>0</v>
      </c>
      <c r="J22" s="528">
        <f>'1'!J22+'2'!J22+'3'!J22+'4'!J22+'5'!J22+'6'!J22+'7'!J22+'8'!J22+'9'!J22+'10'!J22+'11'!J22+'12'!J22+'13'!J22+'14'!J22+'15'!J22+'16'!J22+'17'!J22+'18'!J22+'19'!J22+'20'!J22+'21'!J22+'22'!J22+'23'!J22+'24'!J22+'25'!J22+'26'!J22+'27'!J22+'28'!J22+'29'!J22+'30'!J22+'31'!J22</f>
        <v>0</v>
      </c>
      <c r="K22" s="528">
        <f>'1'!K22+'2'!K22+'3'!K22+'4'!K22+'5'!K22+'6'!K22+'7'!K22+'8'!K22+'9'!K22+'10'!K22+'11'!K22+'12'!K22+'13'!K22+'14'!K22+'15'!K22+'16'!K22+'17'!K22+'18'!K22+'19'!K22+'20'!K22+'21'!K22+'22'!K22+'23'!K22+'24'!K22+'25'!K22+'26'!K22+'27'!K22+'28'!K22+'29'!K22+'30'!K22+'31'!K22</f>
        <v>0</v>
      </c>
      <c r="L22" s="528">
        <f>'1'!L22+'2'!L22+'3'!L22+'4'!L22+'5'!L22+'6'!L22+'7'!L22+'8'!L22+'9'!L22+'10'!L22+'11'!L22+'12'!L22+'13'!L22+'14'!L22+'15'!L22+'16'!L22+'17'!L22+'18'!L22+'19'!L22+'20'!L22+'21'!L22+'22'!L22+'23'!L22+'24'!L22+'25'!L22+'26'!L22+'27'!L22+'28'!L22+'29'!L22+'30'!L22+'31'!L22</f>
        <v>0</v>
      </c>
      <c r="M22" s="528">
        <f>'1'!M22+'2'!M22+'3'!M22+'4'!M22+'5'!M22+'6'!M22+'7'!M22+'8'!M22+'9'!M22+'10'!M22+'11'!M22+'12'!M22+'13'!M22+'14'!M22+'15'!M22+'16'!M22+'17'!M22+'18'!M22+'19'!M22+'20'!M22+'21'!M22+'22'!M22+'23'!M22+'24'!M22+'25'!M22+'26'!M22+'27'!M22+'28'!M22+'29'!M22+'30'!M22+'31'!M22</f>
        <v>0</v>
      </c>
      <c r="N22" s="528">
        <f>'1'!N22+'2'!N22+'3'!N22+'4'!N22+'5'!N22+'6'!N22+'7'!N22+'8'!N22+'9'!N22+'10'!N22+'11'!N22+'12'!N22+'13'!N22+'14'!N22+'15'!N22+'16'!N22+'17'!N22+'18'!N22+'19'!N22+'20'!N22+'21'!N22+'22'!N22+'23'!N22+'24'!N22+'25'!N22+'26'!N22+'27'!N22+'28'!N22+'29'!N22+'30'!N22+'31'!N22</f>
        <v>0</v>
      </c>
      <c r="O22" s="528">
        <f>'1'!O22+'2'!O22+'3'!O22+'4'!O22+'5'!O22+'6'!O22+'7'!O22+'8'!O22+'9'!O22+'10'!O22+'11'!O22+'12'!O22+'13'!O22+'14'!O22+'15'!O22+'16'!O22+'17'!O22+'18'!O22+'19'!O22+'20'!O22+'21'!O22+'22'!O22+'23'!O22+'24'!O22+'25'!O22+'26'!O22+'27'!O22+'28'!O22+'29'!O22+'30'!O22+'31'!O22</f>
        <v>0</v>
      </c>
      <c r="P22" s="528">
        <f>'1'!P22+'2'!P22+'3'!P22+'4'!P22+'5'!P22+'6'!P22+'7'!P22+'8'!P22+'9'!P22+'10'!P22+'11'!P22+'12'!P22+'13'!P22+'14'!P22+'15'!P22+'16'!P22+'17'!P22+'18'!P22+'19'!P22+'20'!P22+'21'!P22+'22'!P22+'23'!P22+'24'!P22+'25'!P22+'26'!P22+'27'!P22+'28'!P22+'29'!P22+'30'!P22+'31'!P22</f>
        <v>0</v>
      </c>
      <c r="Q22" s="528">
        <f>'1'!Q22+'2'!Q22+'3'!Q22+'4'!Q22+'5'!Q22+'6'!Q22+'7'!Q22+'8'!Q22+'9'!Q22+'10'!Q22+'11'!Q22+'12'!Q22+'13'!Q22+'14'!Q22+'15'!Q22+'16'!Q22+'17'!Q22+'18'!Q22+'19'!Q22+'20'!Q22+'21'!Q22+'22'!Q22+'23'!Q22+'24'!Q22+'25'!Q22+'26'!Q22+'27'!Q22+'28'!Q22+'29'!Q22+'30'!Q22+'31'!Q22</f>
        <v>0</v>
      </c>
      <c r="R22" s="528">
        <f>'1'!R22+'2'!R22+'3'!R22+'4'!R22+'5'!R22+'6'!R22+'7'!R22+'8'!R22+'9'!R22+'10'!R22+'11'!R22+'12'!R22+'13'!R22+'14'!R22+'15'!R22+'16'!R22+'17'!R22+'18'!R22+'19'!R22+'20'!R22+'21'!R22+'22'!R22+'23'!R22+'24'!R22+'25'!R22+'26'!R22+'27'!R22+'28'!R22+'29'!R22+'30'!R22+'31'!R22</f>
        <v>0</v>
      </c>
      <c r="S22" s="528">
        <f>'1'!S22+'2'!S22+'3'!S22+'4'!S22+'5'!S22+'6'!S22+'7'!S22+'8'!S22+'9'!S22+'10'!S22+'11'!S22+'12'!S22+'13'!S22+'14'!S22+'15'!S22+'16'!S22+'17'!S22+'18'!S22+'19'!S22+'20'!S22+'21'!S22+'22'!S22+'23'!S22+'24'!S22+'25'!S22+'26'!S22+'27'!S22+'28'!S22+'29'!S22+'30'!S22+'31'!S22</f>
        <v>0</v>
      </c>
      <c r="T22" s="528">
        <f>'1'!T22+'2'!T22+'3'!T22+'4'!T22+'5'!T22+'6'!T22+'7'!T22+'8'!T22+'9'!T22+'10'!T22+'11'!T22+'12'!T22+'13'!T22+'14'!T22+'15'!T22+'16'!T22+'17'!T22+'18'!T22+'19'!T22+'20'!T22+'21'!T22+'22'!T22+'23'!T22+'24'!T22+'25'!T22+'26'!T22+'27'!T22+'28'!T22+'29'!T22+'30'!T22+'31'!T22</f>
        <v>0</v>
      </c>
      <c r="U22" s="528">
        <f>'1'!U22+'2'!U22+'3'!U22+'4'!U22+'5'!U22+'6'!U22+'7'!U22+'8'!U22+'9'!U22+'10'!U22+'11'!U22+'12'!U22+'13'!U22+'14'!U22+'15'!U22+'16'!U22+'17'!U22+'18'!U22+'19'!U22+'20'!U22+'21'!U22+'22'!U22+'23'!U22+'24'!U22+'25'!U22+'26'!U22+'27'!U22+'28'!U22+'29'!U22+'30'!U22+'31'!U22</f>
        <v>0</v>
      </c>
      <c r="V22" s="528">
        <f>'1'!V22+'2'!V22+'3'!V22+'4'!V22+'5'!V22+'6'!V22+'7'!V22+'8'!V22+'9'!V22+'10'!V22+'11'!V22+'12'!V22+'13'!V22+'14'!V22+'15'!V22+'16'!V22+'17'!V22+'18'!V22+'19'!V22+'20'!V22+'21'!V22+'22'!V22+'23'!V22+'24'!V22+'25'!V22+'26'!V22+'27'!V22+'28'!V22+'29'!V22+'30'!V22+'31'!V22</f>
        <v>0</v>
      </c>
      <c r="W22" s="528">
        <f>'1'!W22+'2'!W22+'3'!W22+'4'!W22+'5'!W22+'6'!W22+'7'!W22+'8'!W22+'9'!W22+'10'!W22+'11'!W22+'12'!W22+'13'!W22+'14'!W22+'15'!W22+'16'!W22+'17'!W22+'18'!W22+'19'!W22+'20'!W22+'21'!W22+'22'!W22+'23'!W22+'24'!W22+'25'!W22+'26'!W22+'27'!W22+'28'!W22+'29'!W22+'30'!W22+'31'!W22</f>
        <v>0</v>
      </c>
      <c r="X22" s="528">
        <f>'1'!X22+'2'!X22+'3'!X22+'4'!X22+'5'!X22+'6'!X22+'7'!X22+'8'!X22+'9'!X22+'10'!X22+'11'!X22+'12'!X22+'13'!X22+'14'!X22+'15'!X22+'16'!X22+'17'!X22+'18'!X22+'19'!X22+'20'!X22+'21'!X22+'22'!X22+'23'!X22+'24'!X22+'25'!X22+'26'!X22+'27'!X22+'28'!X22+'29'!X22+'30'!X22+'31'!X22</f>
        <v>0</v>
      </c>
      <c r="Y22" s="528">
        <f>'1'!Y22+'2'!Y22+'3'!Y22+'4'!Y22+'5'!Y22+'6'!Y22+'7'!Y22+'8'!Y22+'9'!Y22+'10'!Y22+'11'!Y22+'12'!Y22+'13'!Y22+'14'!Y22+'15'!Y22+'16'!Y22+'17'!Y22+'18'!Y22+'19'!Y22+'20'!Y22+'21'!Y22+'22'!Y22+'23'!Y22+'24'!Y22+'25'!Y22+'26'!Y22+'27'!Y22+'28'!Y22+'29'!Y22+'30'!Y22+'31'!Y22</f>
        <v>0</v>
      </c>
      <c r="Z22" s="528">
        <f>'1'!Z22+'2'!Z22+'3'!Z22+'4'!Z22+'5'!Z22+'6'!Z22+'7'!Z22+'8'!Z22+'9'!Z22+'10'!Z22+'11'!Z22+'12'!Z22+'13'!Z22+'14'!Z22+'15'!Z22+'16'!Z22+'17'!Z22+'18'!Z22+'19'!Z22+'20'!Z22+'21'!Z22+'22'!Z22+'23'!Z22+'24'!Z22+'25'!Z22+'26'!Z22+'27'!Z22+'28'!Z22+'29'!Z22+'30'!Z22+'31'!Z22</f>
        <v>0</v>
      </c>
      <c r="AA22" s="529">
        <f>'1'!AA22+'2'!AA22+'3'!AA22+'4'!AA22+'5'!AA22+'6'!AA22+'7'!AA22+'8'!AA22+'9'!AA22+'10'!AA22+'11'!AA22+'12'!AA22+'13'!AA22+'14'!AA22+'15'!AA22+'16'!AA22+'17'!AA22+'18'!AA22+'19'!AA22+'20'!AA22+'21'!AA22+'22'!AA22+'23'!AA22+'24'!AA22+'25'!AA22+'26'!AA22+'27'!AA22+'28'!AA22+'29'!AA22+'30'!AA22+'31'!AA22</f>
        <v>0</v>
      </c>
      <c r="AB22" s="530">
        <f ca="1">'1'!AB22+'2'!AB22+'3'!AB22+'4'!AB22+'5'!AB22+'6'!AB22+'7'!AB22+'8'!AB22+'9'!AB22+'10'!AB22+'11'!AB22+'12'!AB22+'13'!AB22+'14'!AB22+'15'!AB22+'16'!AB22+'17'!AB22+'18'!AB22+'19'!AB22+'20'!AB22+'21'!AB22+'22'!AB22+'23'!AB22+'24'!AB22+'25'!AB22+'26'!AB22+'27'!AB22+'28'!AB22+'29'!AB22+'30'!AB22+'31'!AB22</f>
        <v>0</v>
      </c>
      <c r="AC22" s="579"/>
    </row>
    <row r="23" spans="1:37" ht="20.25" customHeight="1" thickBot="1" x14ac:dyDescent="0.25">
      <c r="A23" s="947" t="s">
        <v>6</v>
      </c>
      <c r="B23" s="948"/>
      <c r="C23" s="949"/>
      <c r="D23" s="528">
        <f>'1'!D23+'2'!D23+'3'!D23+'4'!D23+'5'!D23+'6'!D23+'7'!D23+'8'!D23+'9'!D23+'10'!D23+'11'!D23+'12'!D23+'13'!D23+'14'!D23+'15'!D23+'16'!D23+'17'!D23+'18'!D23+'19'!D23+'20'!D23+'21'!D23+'22'!D23+'23'!D23+'24'!D23+'25'!D23+'26'!D23+'27'!D23+'28'!D23+'29'!D23+'30'!D23+'31'!D23</f>
        <v>0</v>
      </c>
      <c r="E23" s="528">
        <f>'1'!E23+'2'!E23+'3'!E23+'4'!E23+'5'!E23+'6'!E23+'7'!E23+'8'!E23+'9'!E23+'10'!E23+'11'!E23+'12'!E23+'13'!E23+'14'!E23+'15'!E23+'16'!E23+'17'!E23+'18'!E23+'19'!E23+'20'!E23+'21'!E23+'22'!E23+'23'!E23+'24'!E23+'25'!E23+'26'!E23+'27'!E23+'28'!E23+'29'!E23+'30'!E23+'31'!E23</f>
        <v>0</v>
      </c>
      <c r="F23" s="528">
        <f>'1'!F23+'2'!F23+'3'!F23+'4'!F23+'5'!F23+'6'!F23+'7'!F23+'8'!F23+'9'!F23+'10'!F23+'11'!F23+'12'!F23+'13'!F23+'14'!F23+'15'!F23+'16'!F23+'17'!F23+'18'!F23+'19'!F23+'20'!F23+'21'!F23+'22'!F23+'23'!F23+'24'!F23+'25'!F23+'26'!F23+'27'!F23+'28'!F23+'29'!F23+'30'!F23+'31'!F23</f>
        <v>0</v>
      </c>
      <c r="G23" s="528">
        <f>'1'!G23+'2'!G23+'3'!G23+'4'!G23+'5'!G23+'6'!G23+'7'!G23+'8'!G23+'9'!G23+'10'!G23+'11'!G23+'12'!G23+'13'!G23+'14'!G23+'15'!G23+'16'!G23+'17'!G23+'18'!G23+'19'!G23+'20'!G23+'21'!G23+'22'!G23+'23'!G23+'24'!G23+'25'!G23+'26'!G23+'27'!G23+'28'!G23+'29'!G23+'30'!G23+'31'!G23</f>
        <v>0</v>
      </c>
      <c r="H23" s="528">
        <f>'1'!H23+'2'!H23+'3'!H23+'4'!H23+'5'!H23+'6'!H23+'7'!H23+'8'!H23+'9'!H23+'10'!H23+'11'!H23+'12'!H23+'13'!H23+'14'!H23+'15'!H23+'16'!H23+'17'!H23+'18'!H23+'19'!H23+'20'!H23+'21'!H23+'22'!H23+'23'!H23+'24'!H23+'25'!H23+'26'!H23+'27'!H23+'28'!H23+'29'!H23+'30'!H23+'31'!H23</f>
        <v>0</v>
      </c>
      <c r="I23" s="528">
        <f>'1'!I23+'2'!I23+'3'!I23+'4'!I23+'5'!I23+'6'!I23+'7'!I23+'8'!I23+'9'!I23+'10'!I23+'11'!I23+'12'!I23+'13'!I23+'14'!I23+'15'!I23+'16'!I23+'17'!I23+'18'!I23+'19'!I23+'20'!I23+'21'!I23+'22'!I23+'23'!I23+'24'!I23+'25'!I23+'26'!I23+'27'!I23+'28'!I23+'29'!I23+'30'!I23+'31'!I23</f>
        <v>0</v>
      </c>
      <c r="J23" s="528">
        <f>'1'!J23+'2'!J23+'3'!J23+'4'!J23+'5'!J23+'6'!J23+'7'!J23+'8'!J23+'9'!J23+'10'!J23+'11'!J23+'12'!J23+'13'!J23+'14'!J23+'15'!J23+'16'!J23+'17'!J23+'18'!J23+'19'!J23+'20'!J23+'21'!J23+'22'!J23+'23'!J23+'24'!J23+'25'!J23+'26'!J23+'27'!J23+'28'!J23+'29'!J23+'30'!J23+'31'!J23</f>
        <v>0</v>
      </c>
      <c r="K23" s="528">
        <f>'1'!K23+'2'!K23+'3'!K23+'4'!K23+'5'!K23+'6'!K23+'7'!K23+'8'!K23+'9'!K23+'10'!K23+'11'!K23+'12'!K23+'13'!K23+'14'!K23+'15'!K23+'16'!K23+'17'!K23+'18'!K23+'19'!K23+'20'!K23+'21'!K23+'22'!K23+'23'!K23+'24'!K23+'25'!K23+'26'!K23+'27'!K23+'28'!K23+'29'!K23+'30'!K23+'31'!K23</f>
        <v>0</v>
      </c>
      <c r="L23" s="528">
        <f>'1'!L23+'2'!L23+'3'!L23+'4'!L23+'5'!L23+'6'!L23+'7'!L23+'8'!L23+'9'!L23+'10'!L23+'11'!L23+'12'!L23+'13'!L23+'14'!L23+'15'!L23+'16'!L23+'17'!L23+'18'!L23+'19'!L23+'20'!L23+'21'!L23+'22'!L23+'23'!L23+'24'!L23+'25'!L23+'26'!L23+'27'!L23+'28'!L23+'29'!L23+'30'!L23+'31'!L23</f>
        <v>0</v>
      </c>
      <c r="M23" s="528">
        <f>'1'!M23+'2'!M23+'3'!M23+'4'!M23+'5'!M23+'6'!M23+'7'!M23+'8'!M23+'9'!M23+'10'!M23+'11'!M23+'12'!M23+'13'!M23+'14'!M23+'15'!M23+'16'!M23+'17'!M23+'18'!M23+'19'!M23+'20'!M23+'21'!M23+'22'!M23+'23'!M23+'24'!M23+'25'!M23+'26'!M23+'27'!M23+'28'!M23+'29'!M23+'30'!M23+'31'!M23</f>
        <v>0</v>
      </c>
      <c r="N23" s="528">
        <f>'1'!N23+'2'!N23+'3'!N23+'4'!N23+'5'!N23+'6'!N23+'7'!N23+'8'!N23+'9'!N23+'10'!N23+'11'!N23+'12'!N23+'13'!N23+'14'!N23+'15'!N23+'16'!N23+'17'!N23+'18'!N23+'19'!N23+'20'!N23+'21'!N23+'22'!N23+'23'!N23+'24'!N23+'25'!N23+'26'!N23+'27'!N23+'28'!N23+'29'!N23+'30'!N23+'31'!N23</f>
        <v>0</v>
      </c>
      <c r="O23" s="528">
        <f>'1'!O23+'2'!O23+'3'!O23+'4'!O23+'5'!O23+'6'!O23+'7'!O23+'8'!O23+'9'!O23+'10'!O23+'11'!O23+'12'!O23+'13'!O23+'14'!O23+'15'!O23+'16'!O23+'17'!O23+'18'!O23+'19'!O23+'20'!O23+'21'!O23+'22'!O23+'23'!O23+'24'!O23+'25'!O23+'26'!O23+'27'!O23+'28'!O23+'29'!O23+'30'!O23+'31'!O23</f>
        <v>0</v>
      </c>
      <c r="P23" s="528">
        <f>'1'!P23+'2'!P23+'3'!P23+'4'!P23+'5'!P23+'6'!P23+'7'!P23+'8'!P23+'9'!P23+'10'!P23+'11'!P23+'12'!P23+'13'!P23+'14'!P23+'15'!P23+'16'!P23+'17'!P23+'18'!P23+'19'!P23+'20'!P23+'21'!P23+'22'!P23+'23'!P23+'24'!P23+'25'!P23+'26'!P23+'27'!P23+'28'!P23+'29'!P23+'30'!P23+'31'!P23</f>
        <v>0</v>
      </c>
      <c r="Q23" s="528">
        <f>'1'!Q23+'2'!Q23+'3'!Q23+'4'!Q23+'5'!Q23+'6'!Q23+'7'!Q23+'8'!Q23+'9'!Q23+'10'!Q23+'11'!Q23+'12'!Q23+'13'!Q23+'14'!Q23+'15'!Q23+'16'!Q23+'17'!Q23+'18'!Q23+'19'!Q23+'20'!Q23+'21'!Q23+'22'!Q23+'23'!Q23+'24'!Q23+'25'!Q23+'26'!Q23+'27'!Q23+'28'!Q23+'29'!Q23+'30'!Q23+'31'!Q23</f>
        <v>0</v>
      </c>
      <c r="R23" s="528">
        <f>'1'!R23+'2'!R23+'3'!R23+'4'!R23+'5'!R23+'6'!R23+'7'!R23+'8'!R23+'9'!R23+'10'!R23+'11'!R23+'12'!R23+'13'!R23+'14'!R23+'15'!R23+'16'!R23+'17'!R23+'18'!R23+'19'!R23+'20'!R23+'21'!R23+'22'!R23+'23'!R23+'24'!R23+'25'!R23+'26'!R23+'27'!R23+'28'!R23+'29'!R23+'30'!R23+'31'!R23</f>
        <v>0</v>
      </c>
      <c r="S23" s="528">
        <f>'1'!S23+'2'!S23+'3'!S23+'4'!S23+'5'!S23+'6'!S23+'7'!S23+'8'!S23+'9'!S23+'10'!S23+'11'!S23+'12'!S23+'13'!S23+'14'!S23+'15'!S23+'16'!S23+'17'!S23+'18'!S23+'19'!S23+'20'!S23+'21'!S23+'22'!S23+'23'!S23+'24'!S23+'25'!S23+'26'!S23+'27'!S23+'28'!S23+'29'!S23+'30'!S23+'31'!S23</f>
        <v>0</v>
      </c>
      <c r="T23" s="528">
        <f>'1'!T23+'2'!T23+'3'!T23+'4'!T23+'5'!T23+'6'!T23+'7'!T23+'8'!T23+'9'!T23+'10'!T23+'11'!T23+'12'!T23+'13'!T23+'14'!T23+'15'!T23+'16'!T23+'17'!T23+'18'!T23+'19'!T23+'20'!T23+'21'!T23+'22'!T23+'23'!T23+'24'!T23+'25'!T23+'26'!T23+'27'!T23+'28'!T23+'29'!T23+'30'!T23+'31'!T23</f>
        <v>0</v>
      </c>
      <c r="U23" s="528">
        <f>'1'!U23+'2'!U23+'3'!U23+'4'!U23+'5'!U23+'6'!U23+'7'!U23+'8'!U23+'9'!U23+'10'!U23+'11'!U23+'12'!U23+'13'!U23+'14'!U23+'15'!U23+'16'!U23+'17'!U23+'18'!U23+'19'!U23+'20'!U23+'21'!U23+'22'!U23+'23'!U23+'24'!U23+'25'!U23+'26'!U23+'27'!U23+'28'!U23+'29'!U23+'30'!U23+'31'!U23</f>
        <v>0</v>
      </c>
      <c r="V23" s="528">
        <f>'1'!V23+'2'!V23+'3'!V23+'4'!V23+'5'!V23+'6'!V23+'7'!V23+'8'!V23+'9'!V23+'10'!V23+'11'!V23+'12'!V23+'13'!V23+'14'!V23+'15'!V23+'16'!V23+'17'!V23+'18'!V23+'19'!V23+'20'!V23+'21'!V23+'22'!V23+'23'!V23+'24'!V23+'25'!V23+'26'!V23+'27'!V23+'28'!V23+'29'!V23+'30'!V23+'31'!V23</f>
        <v>0</v>
      </c>
      <c r="W23" s="528">
        <f>'1'!W23+'2'!W23+'3'!W23+'4'!W23+'5'!W23+'6'!W23+'7'!W23+'8'!W23+'9'!W23+'10'!W23+'11'!W23+'12'!W23+'13'!W23+'14'!W23+'15'!W23+'16'!W23+'17'!W23+'18'!W23+'19'!W23+'20'!W23+'21'!W23+'22'!W23+'23'!W23+'24'!W23+'25'!W23+'26'!W23+'27'!W23+'28'!W23+'29'!W23+'30'!W23+'31'!W23</f>
        <v>0</v>
      </c>
      <c r="X23" s="528">
        <f>'1'!X23+'2'!X23+'3'!X23+'4'!X23+'5'!X23+'6'!X23+'7'!X23+'8'!X23+'9'!X23+'10'!X23+'11'!X23+'12'!X23+'13'!X23+'14'!X23+'15'!X23+'16'!X23+'17'!X23+'18'!X23+'19'!X23+'20'!X23+'21'!X23+'22'!X23+'23'!X23+'24'!X23+'25'!X23+'26'!X23+'27'!X23+'28'!X23+'29'!X23+'30'!X23+'31'!X23</f>
        <v>0</v>
      </c>
      <c r="Y23" s="528">
        <f>'1'!Y23+'2'!Y23+'3'!Y23+'4'!Y23+'5'!Y23+'6'!Y23+'7'!Y23+'8'!Y23+'9'!Y23+'10'!Y23+'11'!Y23+'12'!Y23+'13'!Y23+'14'!Y23+'15'!Y23+'16'!Y23+'17'!Y23+'18'!Y23+'19'!Y23+'20'!Y23+'21'!Y23+'22'!Y23+'23'!Y23+'24'!Y23+'25'!Y23+'26'!Y23+'27'!Y23+'28'!Y23+'29'!Y23+'30'!Y23+'31'!Y23</f>
        <v>0</v>
      </c>
      <c r="Z23" s="528">
        <f>'1'!Z23+'2'!Z23+'3'!Z23+'4'!Z23+'5'!Z23+'6'!Z23+'7'!Z23+'8'!Z23+'9'!Z23+'10'!Z23+'11'!Z23+'12'!Z23+'13'!Z23+'14'!Z23+'15'!Z23+'16'!Z23+'17'!Z23+'18'!Z23+'19'!Z23+'20'!Z23+'21'!Z23+'22'!Z23+'23'!Z23+'24'!Z23+'25'!Z23+'26'!Z23+'27'!Z23+'28'!Z23+'29'!Z23+'30'!Z23+'31'!Z23</f>
        <v>0</v>
      </c>
      <c r="AA23" s="529">
        <f>'1'!AA23+'2'!AA23+'3'!AA23+'4'!AA23+'5'!AA23+'6'!AA23+'7'!AA23+'8'!AA23+'9'!AA23+'10'!AA23+'11'!AA23+'12'!AA23+'13'!AA23+'14'!AA23+'15'!AA23+'16'!AA23+'17'!AA23+'18'!AA23+'19'!AA23+'20'!AA23+'21'!AA23+'22'!AA23+'23'!AA23+'24'!AA23+'25'!AA23+'26'!AA23+'27'!AA23+'28'!AA23+'29'!AA23+'30'!AA23+'31'!AA23</f>
        <v>0</v>
      </c>
      <c r="AB23" s="530">
        <f ca="1">'1'!AB23+'2'!AB23+'3'!AB23+'4'!AB23+'5'!AB23+'6'!AB23+'7'!AB23+'8'!AB23+'9'!AB23+'10'!AB23+'11'!AB23+'12'!AB23+'13'!AB23+'14'!AB23+'15'!AB23+'16'!AB23+'17'!AB23+'18'!AB23+'19'!AB23+'20'!AB23+'21'!AB23+'22'!AB23+'23'!AB23+'24'!AB23+'25'!AB23+'26'!AB23+'27'!AB23+'28'!AB23+'29'!AB23+'30'!AB23+'31'!AB23</f>
        <v>0</v>
      </c>
      <c r="AC23" s="579">
        <f ca="1">AB21-AB26</f>
        <v>98725</v>
      </c>
    </row>
    <row r="24" spans="1:37" ht="20.25" customHeight="1" thickBot="1" x14ac:dyDescent="0.25">
      <c r="A24" s="950" t="s">
        <v>7</v>
      </c>
      <c r="B24" s="951"/>
      <c r="C24" s="952"/>
      <c r="D24" s="528">
        <f>'1'!D24+'2'!D24+'3'!D24+'4'!D24+'5'!D24+'6'!D24+'7'!D24+'8'!D24+'9'!D24+'10'!D24+'11'!D24+'12'!D24+'13'!D24+'14'!D24+'15'!D24+'16'!D24+'17'!D24+'18'!D24+'19'!D24+'20'!D24+'21'!D24+'22'!D24+'23'!D24+'24'!D24+'25'!D24+'26'!D24+'27'!D24+'28'!D24+'29'!D24+'30'!D24+'31'!D24</f>
        <v>0</v>
      </c>
      <c r="E24" s="528">
        <f>'1'!E24+'2'!E24+'3'!E24+'4'!E24+'5'!E24+'6'!E24+'7'!E24+'8'!E24+'9'!E24+'10'!E24+'11'!E24+'12'!E24+'13'!E24+'14'!E24+'15'!E24+'16'!E24+'17'!E24+'18'!E24+'19'!E24+'20'!E24+'21'!E24+'22'!E24+'23'!E24+'24'!E24+'25'!E24+'26'!E24+'27'!E24+'28'!E24+'29'!E24+'30'!E24+'31'!E24</f>
        <v>0</v>
      </c>
      <c r="F24" s="528">
        <f>'1'!F24+'2'!F24+'3'!F24+'4'!F24+'5'!F24+'6'!F24+'7'!F24+'8'!F24+'9'!F24+'10'!F24+'11'!F24+'12'!F24+'13'!F24+'14'!F24+'15'!F24+'16'!F24+'17'!F24+'18'!F24+'19'!F24+'20'!F24+'21'!F24+'22'!F24+'23'!F24+'24'!F24+'25'!F24+'26'!F24+'27'!F24+'28'!F24+'29'!F24+'30'!F24+'31'!F24</f>
        <v>0</v>
      </c>
      <c r="G24" s="528">
        <f>'1'!G24+'2'!G24+'3'!G24+'4'!G24+'5'!G24+'6'!G24+'7'!G24+'8'!G24+'9'!G24+'10'!G24+'11'!G24+'12'!G24+'13'!G24+'14'!G24+'15'!G24+'16'!G24+'17'!G24+'18'!G24+'19'!G24+'20'!G24+'21'!G24+'22'!G24+'23'!G24+'24'!G24+'25'!G24+'26'!G24+'27'!G24+'28'!G24+'29'!G24+'30'!G24+'31'!G24</f>
        <v>0</v>
      </c>
      <c r="H24" s="528">
        <f>'1'!H24+'2'!H24+'3'!H24+'4'!H24+'5'!H24+'6'!H24+'7'!H24+'8'!H24+'9'!H24+'10'!H24+'11'!H24+'12'!H24+'13'!H24+'14'!H24+'15'!H24+'16'!H24+'17'!H24+'18'!H24+'19'!H24+'20'!H24+'21'!H24+'22'!H24+'23'!H24+'24'!H24+'25'!H24+'26'!H24+'27'!H24+'28'!H24+'29'!H24+'30'!H24+'31'!H24</f>
        <v>0</v>
      </c>
      <c r="I24" s="528">
        <f>'1'!I24+'2'!I24+'3'!I24+'4'!I24+'5'!I24+'6'!I24+'7'!I24+'8'!I24+'9'!I24+'10'!I24+'11'!I24+'12'!I24+'13'!I24+'14'!I24+'15'!I24+'16'!I24+'17'!I24+'18'!I24+'19'!I24+'20'!I24+'21'!I24+'22'!I24+'23'!I24+'24'!I24+'25'!I24+'26'!I24+'27'!I24+'28'!I24+'29'!I24+'30'!I24+'31'!I24</f>
        <v>0</v>
      </c>
      <c r="J24" s="528">
        <f>'1'!J24+'2'!J24+'3'!J24+'4'!J24+'5'!J24+'6'!J24+'7'!J24+'8'!J24+'9'!J24+'10'!J24+'11'!J24+'12'!J24+'13'!J24+'14'!J24+'15'!J24+'16'!J24+'17'!J24+'18'!J24+'19'!J24+'20'!J24+'21'!J24+'22'!J24+'23'!J24+'24'!J24+'25'!J24+'26'!J24+'27'!J24+'28'!J24+'29'!J24+'30'!J24+'31'!J24</f>
        <v>0</v>
      </c>
      <c r="K24" s="528">
        <f>'1'!K24+'2'!K24+'3'!K24+'4'!K24+'5'!K24+'6'!K24+'7'!K24+'8'!K24+'9'!K24+'10'!K24+'11'!K24+'12'!K24+'13'!K24+'14'!K24+'15'!K24+'16'!K24+'17'!K24+'18'!K24+'19'!K24+'20'!K24+'21'!K24+'22'!K24+'23'!K24+'24'!K24+'25'!K24+'26'!K24+'27'!K24+'28'!K24+'29'!K24+'30'!K24+'31'!K24</f>
        <v>0</v>
      </c>
      <c r="L24" s="528">
        <f>'1'!L24+'2'!L24+'3'!L24+'4'!L24+'5'!L24+'6'!L24+'7'!L24+'8'!L24+'9'!L24+'10'!L24+'11'!L24+'12'!L24+'13'!L24+'14'!L24+'15'!L24+'16'!L24+'17'!L24+'18'!L24+'19'!L24+'20'!L24+'21'!L24+'22'!L24+'23'!L24+'24'!L24+'25'!L24+'26'!L24+'27'!L24+'28'!L24+'29'!L24+'30'!L24+'31'!L24</f>
        <v>0</v>
      </c>
      <c r="M24" s="528">
        <f>'1'!M24+'2'!M24+'3'!M24+'4'!M24+'5'!M24+'6'!M24+'7'!M24+'8'!M24+'9'!M24+'10'!M24+'11'!M24+'12'!M24+'13'!M24+'14'!M24+'15'!M24+'16'!M24+'17'!M24+'18'!M24+'19'!M24+'20'!M24+'21'!M24+'22'!M24+'23'!M24+'24'!M24+'25'!M24+'26'!M24+'27'!M24+'28'!M24+'29'!M24+'30'!M24+'31'!M24</f>
        <v>0</v>
      </c>
      <c r="N24" s="528">
        <f>'1'!N24+'2'!N24+'3'!N24+'4'!N24+'5'!N24+'6'!N24+'7'!N24+'8'!N24+'9'!N24+'10'!N24+'11'!N24+'12'!N24+'13'!N24+'14'!N24+'15'!N24+'16'!N24+'17'!N24+'18'!N24+'19'!N24+'20'!N24+'21'!N24+'22'!N24+'23'!N24+'24'!N24+'25'!N24+'26'!N24+'27'!N24+'28'!N24+'29'!N24+'30'!N24+'31'!N24</f>
        <v>0</v>
      </c>
      <c r="O24" s="528">
        <f>'1'!O24+'2'!O24+'3'!O24+'4'!O24+'5'!O24+'6'!O24+'7'!O24+'8'!O24+'9'!O24+'10'!O24+'11'!O24+'12'!O24+'13'!O24+'14'!O24+'15'!O24+'16'!O24+'17'!O24+'18'!O24+'19'!O24+'20'!O24+'21'!O24+'22'!O24+'23'!O24+'24'!O24+'25'!O24+'26'!O24+'27'!O24+'28'!O24+'29'!O24+'30'!O24+'31'!O24</f>
        <v>0</v>
      </c>
      <c r="P24" s="528">
        <f>'1'!P24+'2'!P24+'3'!P24+'4'!P24+'5'!P24+'6'!P24+'7'!P24+'8'!P24+'9'!P24+'10'!P24+'11'!P24+'12'!P24+'13'!P24+'14'!P24+'15'!P24+'16'!P24+'17'!P24+'18'!P24+'19'!P24+'20'!P24+'21'!P24+'22'!P24+'23'!P24+'24'!P24+'25'!P24+'26'!P24+'27'!P24+'28'!P24+'29'!P24+'30'!P24+'31'!P24</f>
        <v>0</v>
      </c>
      <c r="Q24" s="528">
        <f>'1'!Q24+'2'!Q24+'3'!Q24+'4'!Q24+'5'!Q24+'6'!Q24+'7'!Q24+'8'!Q24+'9'!Q24+'10'!Q24+'11'!Q24+'12'!Q24+'13'!Q24+'14'!Q24+'15'!Q24+'16'!Q24+'17'!Q24+'18'!Q24+'19'!Q24+'20'!Q24+'21'!Q24+'22'!Q24+'23'!Q24+'24'!Q24+'25'!Q24+'26'!Q24+'27'!Q24+'28'!Q24+'29'!Q24+'30'!Q24+'31'!Q24</f>
        <v>0</v>
      </c>
      <c r="R24" s="528">
        <f>'1'!R24+'2'!R24+'3'!R24+'4'!R24+'5'!R24+'6'!R24+'7'!R24+'8'!R24+'9'!R24+'10'!R24+'11'!R24+'12'!R24+'13'!R24+'14'!R24+'15'!R24+'16'!R24+'17'!R24+'18'!R24+'19'!R24+'20'!R24+'21'!R24+'22'!R24+'23'!R24+'24'!R24+'25'!R24+'26'!R24+'27'!R24+'28'!R24+'29'!R24+'30'!R24+'31'!R24</f>
        <v>0</v>
      </c>
      <c r="S24" s="528">
        <f>'1'!S24+'2'!S24+'3'!S24+'4'!S24+'5'!S24+'6'!S24+'7'!S24+'8'!S24+'9'!S24+'10'!S24+'11'!S24+'12'!S24+'13'!S24+'14'!S24+'15'!S24+'16'!S24+'17'!S24+'18'!S24+'19'!S24+'20'!S24+'21'!S24+'22'!S24+'23'!S24+'24'!S24+'25'!S24+'26'!S24+'27'!S24+'28'!S24+'29'!S24+'30'!S24+'31'!S24</f>
        <v>0</v>
      </c>
      <c r="T24" s="528">
        <f>'1'!T24+'2'!T24+'3'!T24+'4'!T24+'5'!T24+'6'!T24+'7'!T24+'8'!T24+'9'!T24+'10'!T24+'11'!T24+'12'!T24+'13'!T24+'14'!T24+'15'!T24+'16'!T24+'17'!T24+'18'!T24+'19'!T24+'20'!T24+'21'!T24+'22'!T24+'23'!T24+'24'!T24+'25'!T24+'26'!T24+'27'!T24+'28'!T24+'29'!T24+'30'!T24+'31'!T24</f>
        <v>0</v>
      </c>
      <c r="U24" s="528">
        <f>'1'!U24+'2'!U24+'3'!U24+'4'!U24+'5'!U24+'6'!U24+'7'!U24+'8'!U24+'9'!U24+'10'!U24+'11'!U24+'12'!U24+'13'!U24+'14'!U24+'15'!U24+'16'!U24+'17'!U24+'18'!U24+'19'!U24+'20'!U24+'21'!U24+'22'!U24+'23'!U24+'24'!U24+'25'!U24+'26'!U24+'27'!U24+'28'!U24+'29'!U24+'30'!U24+'31'!U24</f>
        <v>0</v>
      </c>
      <c r="V24" s="528">
        <f>'1'!V24+'2'!V24+'3'!V24+'4'!V24+'5'!V24+'6'!V24+'7'!V24+'8'!V24+'9'!V24+'10'!V24+'11'!V24+'12'!V24+'13'!V24+'14'!V24+'15'!V24+'16'!V24+'17'!V24+'18'!V24+'19'!V24+'20'!V24+'21'!V24+'22'!V24+'23'!V24+'24'!V24+'25'!V24+'26'!V24+'27'!V24+'28'!V24+'29'!V24+'30'!V24+'31'!V24</f>
        <v>0</v>
      </c>
      <c r="W24" s="528">
        <f>'1'!W24+'2'!W24+'3'!W24+'4'!W24+'5'!W24+'6'!W24+'7'!W24+'8'!W24+'9'!W24+'10'!W24+'11'!W24+'12'!W24+'13'!W24+'14'!W24+'15'!W24+'16'!W24+'17'!W24+'18'!W24+'19'!W24+'20'!W24+'21'!W24+'22'!W24+'23'!W24+'24'!W24+'25'!W24+'26'!W24+'27'!W24+'28'!W24+'29'!W24+'30'!W24+'31'!W24</f>
        <v>0</v>
      </c>
      <c r="X24" s="528">
        <f>'1'!X24+'2'!X24+'3'!X24+'4'!X24+'5'!X24+'6'!X24+'7'!X24+'8'!X24+'9'!X24+'10'!X24+'11'!X24+'12'!X24+'13'!X24+'14'!X24+'15'!X24+'16'!X24+'17'!X24+'18'!X24+'19'!X24+'20'!X24+'21'!X24+'22'!X24+'23'!X24+'24'!X24+'25'!X24+'26'!X24+'27'!X24+'28'!X24+'29'!X24+'30'!X24+'31'!X24</f>
        <v>0</v>
      </c>
      <c r="Y24" s="528">
        <f>'1'!Y24+'2'!Y24+'3'!Y24+'4'!Y24+'5'!Y24+'6'!Y24+'7'!Y24+'8'!Y24+'9'!Y24+'10'!Y24+'11'!Y24+'12'!Y24+'13'!Y24+'14'!Y24+'15'!Y24+'16'!Y24+'17'!Y24+'18'!Y24+'19'!Y24+'20'!Y24+'21'!Y24+'22'!Y24+'23'!Y24+'24'!Y24+'25'!Y24+'26'!Y24+'27'!Y24+'28'!Y24+'29'!Y24+'30'!Y24+'31'!Y24</f>
        <v>0</v>
      </c>
      <c r="Z24" s="528">
        <f>'1'!Z24+'2'!Z24+'3'!Z24+'4'!Z24+'5'!Z24+'6'!Z24+'7'!Z24+'8'!Z24+'9'!Z24+'10'!Z24+'11'!Z24+'12'!Z24+'13'!Z24+'14'!Z24+'15'!Z24+'16'!Z24+'17'!Z24+'18'!Z24+'19'!Z24+'20'!Z24+'21'!Z24+'22'!Z24+'23'!Z24+'24'!Z24+'25'!Z24+'26'!Z24+'27'!Z24+'28'!Z24+'29'!Z24+'30'!Z24+'31'!Z24</f>
        <v>0</v>
      </c>
      <c r="AA24" s="529">
        <f>'1'!AA24+'2'!AA24+'3'!AA24+'4'!AA24+'5'!AA24+'6'!AA24+'7'!AA24+'8'!AA24+'9'!AA24+'10'!AA24+'11'!AA24+'12'!AA24+'13'!AA24+'14'!AA24+'15'!AA24+'16'!AA24+'17'!AA24+'18'!AA24+'19'!AA24+'20'!AA24+'21'!AA24+'22'!AA24+'23'!AA24+'24'!AA24+'25'!AA24+'26'!AA24+'27'!AA24+'28'!AA24+'29'!AA24+'30'!AA24+'31'!AA24</f>
        <v>0</v>
      </c>
      <c r="AB24" s="530">
        <f ca="1">'1'!AB24+'2'!AB24+'3'!AB24+'4'!AB24+'5'!AB24+'6'!AB24+'7'!AB24+'8'!AB24+'9'!AB24+'10'!AB24+'11'!AB24+'12'!AB24+'13'!AB24+'14'!AB24+'15'!AB24+'16'!AB24+'17'!AB24+'18'!AB24+'19'!AB24+'20'!AB24+'21'!AB24+'22'!AB24+'23'!AB24+'24'!AB24+'25'!AB24+'26'!AB24+'27'!AB24+'28'!AB24+'29'!AB24+'30'!AB24+'31'!AB24</f>
        <v>0</v>
      </c>
      <c r="AC24" s="579"/>
    </row>
    <row r="25" spans="1:37" ht="20.25" customHeight="1" thickBot="1" x14ac:dyDescent="0.25">
      <c r="A25" s="950" t="s">
        <v>8</v>
      </c>
      <c r="B25" s="951"/>
      <c r="C25" s="952"/>
      <c r="D25" s="528">
        <f>'1'!D25+'2'!D25+'3'!D25+'4'!D25+'5'!D25+'6'!D25+'7'!D25+'8'!D25+'9'!D25+'10'!D25+'11'!D25+'12'!D25+'13'!D25+'14'!D25+'15'!D25+'16'!D25+'17'!D25+'18'!D25+'19'!D25+'20'!D25+'21'!D25+'22'!D25+'23'!D25+'24'!D25+'25'!D25+'26'!D25+'27'!D25+'28'!D25+'29'!D25+'30'!D25+'31'!D25</f>
        <v>0</v>
      </c>
      <c r="E25" s="528">
        <f>'1'!E25+'2'!E25+'3'!E25+'4'!E25+'5'!E25+'6'!E25+'7'!E25+'8'!E25+'9'!E25+'10'!E25+'11'!E25+'12'!E25+'13'!E25+'14'!E25+'15'!E25+'16'!E25+'17'!E25+'18'!E25+'19'!E25+'20'!E25+'21'!E25+'22'!E25+'23'!E25+'24'!E25+'25'!E25+'26'!E25+'27'!E25+'28'!E25+'29'!E25+'30'!E25+'31'!E25</f>
        <v>0</v>
      </c>
      <c r="F25" s="528">
        <f>'1'!F25+'2'!F25+'3'!F25+'4'!F25+'5'!F25+'6'!F25+'7'!F25+'8'!F25+'9'!F25+'10'!F25+'11'!F25+'12'!F25+'13'!F25+'14'!F25+'15'!F25+'16'!F25+'17'!F25+'18'!F25+'19'!F25+'20'!F25+'21'!F25+'22'!F25+'23'!F25+'24'!F25+'25'!F25+'26'!F25+'27'!F25+'28'!F25+'29'!F25+'30'!F25+'31'!F25</f>
        <v>0</v>
      </c>
      <c r="G25" s="528">
        <f>'1'!G25+'2'!G25+'3'!G25+'4'!G25+'5'!G25+'6'!G25+'7'!G25+'8'!G25+'9'!G25+'10'!G25+'11'!G25+'12'!G25+'13'!G25+'14'!G25+'15'!G25+'16'!G25+'17'!G25+'18'!G25+'19'!G25+'20'!G25+'21'!G25+'22'!G25+'23'!G25+'24'!G25+'25'!G25+'26'!G25+'27'!G25+'28'!G25+'29'!G25+'30'!G25+'31'!G25</f>
        <v>0</v>
      </c>
      <c r="H25" s="528">
        <f>'1'!H25+'2'!H25+'3'!H25+'4'!H25+'5'!H25+'6'!H25+'7'!H25+'8'!H25+'9'!H25+'10'!H25+'11'!H25+'12'!H25+'13'!H25+'14'!H25+'15'!H25+'16'!H25+'17'!H25+'18'!H25+'19'!H25+'20'!H25+'21'!H25+'22'!H25+'23'!H25+'24'!H25+'25'!H25+'26'!H25+'27'!H25+'28'!H25+'29'!H25+'30'!H25+'31'!H25</f>
        <v>0</v>
      </c>
      <c r="I25" s="528">
        <f>'1'!I25+'2'!I25+'3'!I25+'4'!I25+'5'!I25+'6'!I25+'7'!I25+'8'!I25+'9'!I25+'10'!I25+'11'!I25+'12'!I25+'13'!I25+'14'!I25+'15'!I25+'16'!I25+'17'!I25+'18'!I25+'19'!I25+'20'!I25+'21'!I25+'22'!I25+'23'!I25+'24'!I25+'25'!I25+'26'!I25+'27'!I25+'28'!I25+'29'!I25+'30'!I25+'31'!I25</f>
        <v>0</v>
      </c>
      <c r="J25" s="528">
        <f>'1'!J25+'2'!J25+'3'!J25+'4'!J25+'5'!J25+'6'!J25+'7'!J25+'8'!J25+'9'!J25+'10'!J25+'11'!J25+'12'!J25+'13'!J25+'14'!J25+'15'!J25+'16'!J25+'17'!J25+'18'!J25+'19'!J25+'20'!J25+'21'!J25+'22'!J25+'23'!J25+'24'!J25+'25'!J25+'26'!J25+'27'!J25+'28'!J25+'29'!J25+'30'!J25+'31'!J25</f>
        <v>0</v>
      </c>
      <c r="K25" s="528">
        <f>'1'!K25+'2'!K25+'3'!K25+'4'!K25+'5'!K25+'6'!K25+'7'!K25+'8'!K25+'9'!K25+'10'!K25+'11'!K25+'12'!K25+'13'!K25+'14'!K25+'15'!K25+'16'!K25+'17'!K25+'18'!K25+'19'!K25+'20'!K25+'21'!K25+'22'!K25+'23'!K25+'24'!K25+'25'!K25+'26'!K25+'27'!K25+'28'!K25+'29'!K25+'30'!K25+'31'!K25</f>
        <v>0</v>
      </c>
      <c r="L25" s="528">
        <f>'1'!L25+'2'!L25+'3'!L25+'4'!L25+'5'!L25+'6'!L25+'7'!L25+'8'!L25+'9'!L25+'10'!L25+'11'!L25+'12'!L25+'13'!L25+'14'!L25+'15'!L25+'16'!L25+'17'!L25+'18'!L25+'19'!L25+'20'!L25+'21'!L25+'22'!L25+'23'!L25+'24'!L25+'25'!L25+'26'!L25+'27'!L25+'28'!L25+'29'!L25+'30'!L25+'31'!L25</f>
        <v>0</v>
      </c>
      <c r="M25" s="528">
        <f>'1'!M25+'2'!M25+'3'!M25+'4'!M25+'5'!M25+'6'!M25+'7'!M25+'8'!M25+'9'!M25+'10'!M25+'11'!M25+'12'!M25+'13'!M25+'14'!M25+'15'!M25+'16'!M25+'17'!M25+'18'!M25+'19'!M25+'20'!M25+'21'!M25+'22'!M25+'23'!M25+'24'!M25+'25'!M25+'26'!M25+'27'!M25+'28'!M25+'29'!M25+'30'!M25+'31'!M25</f>
        <v>0</v>
      </c>
      <c r="N25" s="528">
        <f>'1'!N25+'2'!N25+'3'!N25+'4'!N25+'5'!N25+'6'!N25+'7'!N25+'8'!N25+'9'!N25+'10'!N25+'11'!N25+'12'!N25+'13'!N25+'14'!N25+'15'!N25+'16'!N25+'17'!N25+'18'!N25+'19'!N25+'20'!N25+'21'!N25+'22'!N25+'23'!N25+'24'!N25+'25'!N25+'26'!N25+'27'!N25+'28'!N25+'29'!N25+'30'!N25+'31'!N25</f>
        <v>0</v>
      </c>
      <c r="O25" s="528">
        <f>'1'!O25+'2'!O25+'3'!O25+'4'!O25+'5'!O25+'6'!O25+'7'!O25+'8'!O25+'9'!O25+'10'!O25+'11'!O25+'12'!O25+'13'!O25+'14'!O25+'15'!O25+'16'!O25+'17'!O25+'18'!O25+'19'!O25+'20'!O25+'21'!O25+'22'!O25+'23'!O25+'24'!O25+'25'!O25+'26'!O25+'27'!O25+'28'!O25+'29'!O25+'30'!O25+'31'!O25</f>
        <v>0</v>
      </c>
      <c r="P25" s="528">
        <f>'1'!P25+'2'!P25+'3'!P25+'4'!P25+'5'!P25+'6'!P25+'7'!P25+'8'!P25+'9'!P25+'10'!P25+'11'!P25+'12'!P25+'13'!P25+'14'!P25+'15'!P25+'16'!P25+'17'!P25+'18'!P25+'19'!P25+'20'!P25+'21'!P25+'22'!P25+'23'!P25+'24'!P25+'25'!P25+'26'!P25+'27'!P25+'28'!P25+'29'!P25+'30'!P25+'31'!P25</f>
        <v>0</v>
      </c>
      <c r="Q25" s="528">
        <f>'1'!Q25+'2'!Q25+'3'!Q25+'4'!Q25+'5'!Q25+'6'!Q25+'7'!Q25+'8'!Q25+'9'!Q25+'10'!Q25+'11'!Q25+'12'!Q25+'13'!Q25+'14'!Q25+'15'!Q25+'16'!Q25+'17'!Q25+'18'!Q25+'19'!Q25+'20'!Q25+'21'!Q25+'22'!Q25+'23'!Q25+'24'!Q25+'25'!Q25+'26'!Q25+'27'!Q25+'28'!Q25+'29'!Q25+'30'!Q25+'31'!Q25</f>
        <v>0</v>
      </c>
      <c r="R25" s="528">
        <f>'1'!R25+'2'!R25+'3'!R25+'4'!R25+'5'!R25+'6'!R25+'7'!R25+'8'!R25+'9'!R25+'10'!R25+'11'!R25+'12'!R25+'13'!R25+'14'!R25+'15'!R25+'16'!R25+'17'!R25+'18'!R25+'19'!R25+'20'!R25+'21'!R25+'22'!R25+'23'!R25+'24'!R25+'25'!R25+'26'!R25+'27'!R25+'28'!R25+'29'!R25+'30'!R25+'31'!R25</f>
        <v>0</v>
      </c>
      <c r="S25" s="528">
        <f>'1'!S25+'2'!S25+'3'!S25+'4'!S25+'5'!S25+'6'!S25+'7'!S25+'8'!S25+'9'!S25+'10'!S25+'11'!S25+'12'!S25+'13'!S25+'14'!S25+'15'!S25+'16'!S25+'17'!S25+'18'!S25+'19'!S25+'20'!S25+'21'!S25+'22'!S25+'23'!S25+'24'!S25+'25'!S25+'26'!S25+'27'!S25+'28'!S25+'29'!S25+'30'!S25+'31'!S25</f>
        <v>0</v>
      </c>
      <c r="T25" s="528">
        <f>'1'!T25+'2'!T25+'3'!T25+'4'!T25+'5'!T25+'6'!T25+'7'!T25+'8'!T25+'9'!T25+'10'!T25+'11'!T25+'12'!T25+'13'!T25+'14'!T25+'15'!T25+'16'!T25+'17'!T25+'18'!T25+'19'!T25+'20'!T25+'21'!T25+'22'!T25+'23'!T25+'24'!T25+'25'!T25+'26'!T25+'27'!T25+'28'!T25+'29'!T25+'30'!T25+'31'!T25</f>
        <v>0</v>
      </c>
      <c r="U25" s="528">
        <f>'1'!U25+'2'!U25+'3'!U25+'4'!U25+'5'!U25+'6'!U25+'7'!U25+'8'!U25+'9'!U25+'10'!U25+'11'!U25+'12'!U25+'13'!U25+'14'!U25+'15'!U25+'16'!U25+'17'!U25+'18'!U25+'19'!U25+'20'!U25+'21'!U25+'22'!U25+'23'!U25+'24'!U25+'25'!U25+'26'!U25+'27'!U25+'28'!U25+'29'!U25+'30'!U25+'31'!U25</f>
        <v>0</v>
      </c>
      <c r="V25" s="528">
        <f>'1'!V25+'2'!V25+'3'!V25+'4'!V25+'5'!V25+'6'!V25+'7'!V25+'8'!V25+'9'!V25+'10'!V25+'11'!V25+'12'!V25+'13'!V25+'14'!V25+'15'!V25+'16'!V25+'17'!V25+'18'!V25+'19'!V25+'20'!V25+'21'!V25+'22'!V25+'23'!V25+'24'!V25+'25'!V25+'26'!V25+'27'!V25+'28'!V25+'29'!V25+'30'!V25+'31'!V25</f>
        <v>0</v>
      </c>
      <c r="W25" s="528">
        <f>'1'!W25+'2'!W25+'3'!W25+'4'!W25+'5'!W25+'6'!W25+'7'!W25+'8'!W25+'9'!W25+'10'!W25+'11'!W25+'12'!W25+'13'!W25+'14'!W25+'15'!W25+'16'!W25+'17'!W25+'18'!W25+'19'!W25+'20'!W25+'21'!W25+'22'!W25+'23'!W25+'24'!W25+'25'!W25+'26'!W25+'27'!W25+'28'!W25+'29'!W25+'30'!W25+'31'!W25</f>
        <v>0</v>
      </c>
      <c r="X25" s="528">
        <f>'1'!X25+'2'!X25+'3'!X25+'4'!X25+'5'!X25+'6'!X25+'7'!X25+'8'!X25+'9'!X25+'10'!X25+'11'!X25+'12'!X25+'13'!X25+'14'!X25+'15'!X25+'16'!X25+'17'!X25+'18'!X25+'19'!X25+'20'!X25+'21'!X25+'22'!X25+'23'!X25+'24'!X25+'25'!X25+'26'!X25+'27'!X25+'28'!X25+'29'!X25+'30'!X25+'31'!X25</f>
        <v>0</v>
      </c>
      <c r="Y25" s="528">
        <f>'1'!Y25+'2'!Y25+'3'!Y25+'4'!Y25+'5'!Y25+'6'!Y25+'7'!Y25+'8'!Y25+'9'!Y25+'10'!Y25+'11'!Y25+'12'!Y25+'13'!Y25+'14'!Y25+'15'!Y25+'16'!Y25+'17'!Y25+'18'!Y25+'19'!Y25+'20'!Y25+'21'!Y25+'22'!Y25+'23'!Y25+'24'!Y25+'25'!Y25+'26'!Y25+'27'!Y25+'28'!Y25+'29'!Y25+'30'!Y25+'31'!Y25</f>
        <v>0</v>
      </c>
      <c r="Z25" s="528">
        <f>'1'!Z25+'2'!Z25+'3'!Z25+'4'!Z25+'5'!Z25+'6'!Z25+'7'!Z25+'8'!Z25+'9'!Z25+'10'!Z25+'11'!Z25+'12'!Z25+'13'!Z25+'14'!Z25+'15'!Z25+'16'!Z25+'17'!Z25+'18'!Z25+'19'!Z25+'20'!Z25+'21'!Z25+'22'!Z25+'23'!Z25+'24'!Z25+'25'!Z25+'26'!Z25+'27'!Z25+'28'!Z25+'29'!Z25+'30'!Z25+'31'!Z25</f>
        <v>0</v>
      </c>
      <c r="AA25" s="529">
        <f>'1'!AA25+'2'!AA25+'3'!AA25+'4'!AA25+'5'!AA25+'6'!AA25+'7'!AA25+'8'!AA25+'9'!AA25+'10'!AA25+'11'!AA25+'12'!AA25+'13'!AA25+'14'!AA25+'15'!AA25+'16'!AA25+'17'!AA25+'18'!AA25+'19'!AA25+'20'!AA25+'21'!AA25+'22'!AA25+'23'!AA25+'24'!AA25+'25'!AA25+'26'!AA25+'27'!AA25+'28'!AA25+'29'!AA25+'30'!AA25+'31'!AA25</f>
        <v>0</v>
      </c>
      <c r="AB25" s="530">
        <f ca="1">'1'!AB25+'2'!AB25+'3'!AB25+'4'!AB25+'5'!AB25+'6'!AB25+'7'!AB25+'8'!AB25+'9'!AB25+'10'!AB25+'11'!AB25+'12'!AB25+'13'!AB25+'14'!AB25+'15'!AB25+'16'!AB25+'17'!AB25+'18'!AB25+'19'!AB25+'20'!AB25+'21'!AB25+'22'!AB25+'23'!AB25+'24'!AB25+'25'!AB25+'26'!AB25+'27'!AB25+'28'!AB25+'29'!AB25+'30'!AB25+'31'!AB25</f>
        <v>0</v>
      </c>
      <c r="AC25" s="579"/>
    </row>
    <row r="26" spans="1:37" ht="20.25" customHeight="1" thickBot="1" x14ac:dyDescent="0.25">
      <c r="A26" s="965" t="s">
        <v>9</v>
      </c>
      <c r="B26" s="966"/>
      <c r="C26" s="967"/>
      <c r="D26" s="540">
        <f>'1'!D26+'2'!D26+'3'!D26+'4'!D26+'5'!D26+'6'!D26+'7'!D26+'8'!D26+'9'!D26+'10'!D26+'11'!D26+'12'!D26+'13'!D26+'14'!D26+'15'!D26+'16'!D26+'17'!D26+'18'!D26+'19'!D26+'20'!D26+'21'!D26+'22'!D26+'23'!D26+'24'!D26+'25'!D26+'26'!D26+'27'!D26+'28'!D26+'29'!D26+'30'!D26+'31'!D26</f>
        <v>0</v>
      </c>
      <c r="E26" s="540">
        <f>'1'!E26+'2'!E26+'3'!E26+'4'!E26+'5'!E26+'6'!E26+'7'!E26+'8'!E26+'9'!E26+'10'!E26+'11'!E26+'12'!E26+'13'!E26+'14'!E26+'15'!E26+'16'!E26+'17'!E26+'18'!E26+'19'!E26+'20'!E26+'21'!E26+'22'!E26+'23'!E26+'24'!E26+'25'!E26+'26'!E26+'27'!E26+'28'!E26+'29'!E26+'30'!E26+'31'!E26</f>
        <v>0</v>
      </c>
      <c r="F26" s="540">
        <f>'1'!F26+'2'!F26+'3'!F26+'4'!F26+'5'!F26+'6'!F26+'7'!F26+'8'!F26+'9'!F26+'10'!F26+'11'!F26+'12'!F26+'13'!F26+'14'!F26+'15'!F26+'16'!F26+'17'!F26+'18'!F26+'19'!F26+'20'!F26+'21'!F26+'22'!F26+'23'!F26+'24'!F26+'25'!F26+'26'!F26+'27'!F26+'28'!F26+'29'!F26+'30'!F26+'31'!F26</f>
        <v>0</v>
      </c>
      <c r="G26" s="540">
        <f>'1'!G26+'2'!G26+'3'!G26+'4'!G26+'5'!G26+'6'!G26+'7'!G26+'8'!G26+'9'!G26+'10'!G26+'11'!G26+'12'!G26+'13'!G26+'14'!G26+'15'!G26+'16'!G26+'17'!G26+'18'!G26+'19'!G26+'20'!G26+'21'!G26+'22'!G26+'23'!G26+'24'!G26+'25'!G26+'26'!G26+'27'!G26+'28'!G26+'29'!G26+'30'!G26+'31'!G26</f>
        <v>0</v>
      </c>
      <c r="H26" s="540">
        <f>'1'!H26+'2'!H26+'3'!H26+'4'!H26+'5'!H26+'6'!H26+'7'!H26+'8'!H26+'9'!H26+'10'!H26+'11'!H26+'12'!H26+'13'!H26+'14'!H26+'15'!H26+'16'!H26+'17'!H26+'18'!H26+'19'!H26+'20'!H26+'21'!H26+'22'!H26+'23'!H26+'24'!H26+'25'!H26+'26'!H26+'27'!H26+'28'!H26+'29'!H26+'30'!H26+'31'!H26</f>
        <v>0</v>
      </c>
      <c r="I26" s="540">
        <f>'1'!I26+'2'!I26+'3'!I26+'4'!I26+'5'!I26+'6'!I26+'7'!I26+'8'!I26+'9'!I26+'10'!I26+'11'!I26+'12'!I26+'13'!I26+'14'!I26+'15'!I26+'16'!I26+'17'!I26+'18'!I26+'19'!I26+'20'!I26+'21'!I26+'22'!I26+'23'!I26+'24'!I26+'25'!I26+'26'!I26+'27'!I26+'28'!I26+'29'!I26+'30'!I26+'31'!I26</f>
        <v>0</v>
      </c>
      <c r="J26" s="540">
        <f>'1'!J26+'2'!J26+'3'!J26+'4'!J26+'5'!J26+'6'!J26+'7'!J26+'8'!J26+'9'!J26+'10'!J26+'11'!J26+'12'!J26+'13'!J26+'14'!J26+'15'!J26+'16'!J26+'17'!J26+'18'!J26+'19'!J26+'20'!J26+'21'!J26+'22'!J26+'23'!J26+'24'!J26+'25'!J26+'26'!J26+'27'!J26+'28'!J26+'29'!J26+'30'!J26+'31'!J26</f>
        <v>0</v>
      </c>
      <c r="K26" s="540">
        <f>'1'!K26+'2'!K26+'3'!K26+'4'!K26+'5'!K26+'6'!K26+'7'!K26+'8'!K26+'9'!K26+'10'!K26+'11'!K26+'12'!K26+'13'!K26+'14'!K26+'15'!K26+'16'!K26+'17'!K26+'18'!K26+'19'!K26+'20'!K26+'21'!K26+'22'!K26+'23'!K26+'24'!K26+'25'!K26+'26'!K26+'27'!K26+'28'!K26+'29'!K26+'30'!K26+'31'!K26</f>
        <v>0</v>
      </c>
      <c r="L26" s="540">
        <f>'1'!L26+'2'!L26+'3'!L26+'4'!L26+'5'!L26+'6'!L26+'7'!L26+'8'!L26+'9'!L26+'10'!L26+'11'!L26+'12'!L26+'13'!L26+'14'!L26+'15'!L26+'16'!L26+'17'!L26+'18'!L26+'19'!L26+'20'!L26+'21'!L26+'22'!L26+'23'!L26+'24'!L26+'25'!L26+'26'!L26+'27'!L26+'28'!L26+'29'!L26+'30'!L26+'31'!L26</f>
        <v>0</v>
      </c>
      <c r="M26" s="540">
        <f>'1'!M26+'2'!M26+'3'!M26+'4'!M26+'5'!M26+'6'!M26+'7'!M26+'8'!M26+'9'!M26+'10'!M26+'11'!M26+'12'!M26+'13'!M26+'14'!M26+'15'!M26+'16'!M26+'17'!M26+'18'!M26+'19'!M26+'20'!M26+'21'!M26+'22'!M26+'23'!M26+'24'!M26+'25'!M26+'26'!M26+'27'!M26+'28'!M26+'29'!M26+'30'!M26+'31'!M26</f>
        <v>0</v>
      </c>
      <c r="N26" s="540">
        <f>'1'!N26+'2'!N26+'3'!N26+'4'!N26+'5'!N26+'6'!N26+'7'!N26+'8'!N26+'9'!N26+'10'!N26+'11'!N26+'12'!N26+'13'!N26+'14'!N26+'15'!N26+'16'!N26+'17'!N26+'18'!N26+'19'!N26+'20'!N26+'21'!N26+'22'!N26+'23'!N26+'24'!N26+'25'!N26+'26'!N26+'27'!N26+'28'!N26+'29'!N26+'30'!N26+'31'!N26</f>
        <v>0</v>
      </c>
      <c r="O26" s="540">
        <f>'1'!O26+'2'!O26+'3'!O26+'4'!O26+'5'!O26+'6'!O26+'7'!O26+'8'!O26+'9'!O26+'10'!O26+'11'!O26+'12'!O26+'13'!O26+'14'!O26+'15'!O26+'16'!O26+'17'!O26+'18'!O26+'19'!O26+'20'!O26+'21'!O26+'22'!O26+'23'!O26+'24'!O26+'25'!O26+'26'!O26+'27'!O26+'28'!O26+'29'!O26+'30'!O26+'31'!O26</f>
        <v>0</v>
      </c>
      <c r="P26" s="540">
        <f>'1'!P26+'2'!P26+'3'!P26+'4'!P26+'5'!P26+'6'!P26+'7'!P26+'8'!P26+'9'!P26+'10'!P26+'11'!P26+'12'!P26+'13'!P26+'14'!P26+'15'!P26+'16'!P26+'17'!P26+'18'!P26+'19'!P26+'20'!P26+'21'!P26+'22'!P26+'23'!P26+'24'!P26+'25'!P26+'26'!P26+'27'!P26+'28'!P26+'29'!P26+'30'!P26+'31'!P26</f>
        <v>0</v>
      </c>
      <c r="Q26" s="540">
        <f>'1'!Q26+'2'!Q26+'3'!Q26+'4'!Q26+'5'!Q26+'6'!Q26+'7'!Q26+'8'!Q26+'9'!Q26+'10'!Q26+'11'!Q26+'12'!Q26+'13'!Q26+'14'!Q26+'15'!Q26+'16'!Q26+'17'!Q26+'18'!Q26+'19'!Q26+'20'!Q26+'21'!Q26+'22'!Q26+'23'!Q26+'24'!Q26+'25'!Q26+'26'!Q26+'27'!Q26+'28'!Q26+'29'!Q26+'30'!Q26+'31'!Q26</f>
        <v>0</v>
      </c>
      <c r="R26" s="540">
        <f>'1'!R26+'2'!R26+'3'!R26+'4'!R26+'5'!R26+'6'!R26+'7'!R26+'8'!R26+'9'!R26+'10'!R26+'11'!R26+'12'!R26+'13'!R26+'14'!R26+'15'!R26+'16'!R26+'17'!R26+'18'!R26+'19'!R26+'20'!R26+'21'!R26+'22'!R26+'23'!R26+'24'!R26+'25'!R26+'26'!R26+'27'!R26+'28'!R26+'29'!R26+'30'!R26+'31'!R26</f>
        <v>0</v>
      </c>
      <c r="S26" s="540">
        <f>'1'!S26+'2'!S26+'3'!S26+'4'!S26+'5'!S26+'6'!S26+'7'!S26+'8'!S26+'9'!S26+'10'!S26+'11'!S26+'12'!S26+'13'!S26+'14'!S26+'15'!S26+'16'!S26+'17'!S26+'18'!S26+'19'!S26+'20'!S26+'21'!S26+'22'!S26+'23'!S26+'24'!S26+'25'!S26+'26'!S26+'27'!S26+'28'!S26+'29'!S26+'30'!S26+'31'!S26</f>
        <v>0</v>
      </c>
      <c r="T26" s="540">
        <f>'1'!T26+'2'!T26+'3'!T26+'4'!T26+'5'!T26+'6'!T26+'7'!T26+'8'!T26+'9'!T26+'10'!T26+'11'!T26+'12'!T26+'13'!T26+'14'!T26+'15'!T26+'16'!T26+'17'!T26+'18'!T26+'19'!T26+'20'!T26+'21'!T26+'22'!T26+'23'!T26+'24'!T26+'25'!T26+'26'!T26+'27'!T26+'28'!T26+'29'!T26+'30'!T26+'31'!T26</f>
        <v>0</v>
      </c>
      <c r="U26" s="540">
        <f>'1'!U26+'2'!U26+'3'!U26+'4'!U26+'5'!U26+'6'!U26+'7'!U26+'8'!U26+'9'!U26+'10'!U26+'11'!U26+'12'!U26+'13'!U26+'14'!U26+'15'!U26+'16'!U26+'17'!U26+'18'!U26+'19'!U26+'20'!U26+'21'!U26+'22'!U26+'23'!U26+'24'!U26+'25'!U26+'26'!U26+'27'!U26+'28'!U26+'29'!U26+'30'!U26+'31'!U26</f>
        <v>0</v>
      </c>
      <c r="V26" s="540">
        <f>'1'!V26+'2'!V26+'3'!V26+'4'!V26+'5'!V26+'6'!V26+'7'!V26+'8'!V26+'9'!V26+'10'!V26+'11'!V26+'12'!V26+'13'!V26+'14'!V26+'15'!V26+'16'!V26+'17'!V26+'18'!V26+'19'!V26+'20'!V26+'21'!V26+'22'!V26+'23'!V26+'24'!V26+'25'!V26+'26'!V26+'27'!V26+'28'!V26+'29'!V26+'30'!V26+'31'!V26</f>
        <v>0</v>
      </c>
      <c r="W26" s="540">
        <f>'1'!W26+'2'!W26+'3'!W26+'4'!W26+'5'!W26+'6'!W26+'7'!W26+'8'!W26+'9'!W26+'10'!W26+'11'!W26+'12'!W26+'13'!W26+'14'!W26+'15'!W26+'16'!W26+'17'!W26+'18'!W26+'19'!W26+'20'!W26+'21'!W26+'22'!W26+'23'!W26+'24'!W26+'25'!W26+'26'!W26+'27'!W26+'28'!W26+'29'!W26+'30'!W26+'31'!W26</f>
        <v>0</v>
      </c>
      <c r="X26" s="540">
        <f>'1'!X26+'2'!X26+'3'!X26+'4'!X26+'5'!X26+'6'!X26+'7'!X26+'8'!X26+'9'!X26+'10'!X26+'11'!X26+'12'!X26+'13'!X26+'14'!X26+'15'!X26+'16'!X26+'17'!X26+'18'!X26+'19'!X26+'20'!X26+'21'!X26+'22'!X26+'23'!X26+'24'!X26+'25'!X26+'26'!X26+'27'!X26+'28'!X26+'29'!X26+'30'!X26+'31'!X26</f>
        <v>0</v>
      </c>
      <c r="Y26" s="540">
        <f>'1'!Y26+'2'!Y26+'3'!Y26+'4'!Y26+'5'!Y26+'6'!Y26+'7'!Y26+'8'!Y26+'9'!Y26+'10'!Y26+'11'!Y26+'12'!Y26+'13'!Y26+'14'!Y26+'15'!Y26+'16'!Y26+'17'!Y26+'18'!Y26+'19'!Y26+'20'!Y26+'21'!Y26+'22'!Y26+'23'!Y26+'24'!Y26+'25'!Y26+'26'!Y26+'27'!Y26+'28'!Y26+'29'!Y26+'30'!Y26+'31'!Y26</f>
        <v>0</v>
      </c>
      <c r="Z26" s="540">
        <f>'1'!Z26+'2'!Z26+'3'!Z26+'4'!Z26+'5'!Z26+'6'!Z26+'7'!Z26+'8'!Z26+'9'!Z26+'10'!Z26+'11'!Z26+'12'!Z26+'13'!Z26+'14'!Z26+'15'!Z26+'16'!Z26+'17'!Z26+'18'!Z26+'19'!Z26+'20'!Z26+'21'!Z26+'22'!Z26+'23'!Z26+'24'!Z26+'25'!Z26+'26'!Z26+'27'!Z26+'28'!Z26+'29'!Z26+'30'!Z26+'31'!Z26</f>
        <v>0</v>
      </c>
      <c r="AA26" s="541">
        <f>'1'!AA26+'2'!AA26+'3'!AA26+'4'!AA26+'5'!AA26+'6'!AA26+'7'!AA26+'8'!AA26+'9'!AA26+'10'!AA26+'11'!AA26+'12'!AA26+'13'!AA26+'14'!AA26+'15'!AA26+'16'!AA26+'17'!AA26+'18'!AA26+'19'!AA26+'20'!AA26+'21'!AA26+'22'!AA26+'23'!AA26+'24'!AA26+'25'!AA26+'26'!AA26+'27'!AA26+'28'!AA26+'29'!AA26+'30'!AA26+'31'!AA26</f>
        <v>0</v>
      </c>
      <c r="AB26" s="542">
        <f ca="1">'1'!AB26+'2'!AB26+'3'!AB26+'4'!AB26+'5'!AB26+'6'!AB26+'7'!AB26+'8'!AB26+'9'!AB26+'10'!AB26+'11'!AB26+'12'!AB26+'13'!AB26+'14'!AB26+'15'!AB26+'16'!AB26+'17'!AB26+'18'!AB26+'19'!AB26+'20'!AB26+'21'!AB26+'22'!AB26+'23'!AB26+'24'!AB26+'25'!AB26+'26'!AB26+'27'!AB26+'28'!AB26+'29'!AB26+'30'!AB26+'31'!AB26</f>
        <v>0</v>
      </c>
      <c r="AC26" s="579"/>
    </row>
    <row r="27" spans="1:37" ht="20.25" customHeight="1" thickBot="1" x14ac:dyDescent="0.25">
      <c r="A27" s="962" t="s">
        <v>10</v>
      </c>
      <c r="B27" s="963"/>
      <c r="C27" s="964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1"/>
      <c r="AB27" s="592"/>
      <c r="AC27" s="579"/>
    </row>
    <row r="28" spans="1:37" ht="20.25" customHeight="1" thickBot="1" x14ac:dyDescent="0.25">
      <c r="A28" s="962" t="s">
        <v>11</v>
      </c>
      <c r="B28" s="963"/>
      <c r="C28" s="964"/>
      <c r="D28" s="543" t="e">
        <f t="shared" ref="D28:AB28" si="4">D20/D27</f>
        <v>#DIV/0!</v>
      </c>
      <c r="E28" s="543" t="e">
        <f t="shared" si="4"/>
        <v>#DIV/0!</v>
      </c>
      <c r="F28" s="543" t="e">
        <f t="shared" si="4"/>
        <v>#DIV/0!</v>
      </c>
      <c r="G28" s="543" t="e">
        <f t="shared" si="4"/>
        <v>#DIV/0!</v>
      </c>
      <c r="H28" s="543" t="e">
        <f t="shared" si="4"/>
        <v>#DIV/0!</v>
      </c>
      <c r="I28" s="543" t="e">
        <f t="shared" ref="I28" si="5">I20/I27</f>
        <v>#DIV/0!</v>
      </c>
      <c r="J28" s="543" t="e">
        <f t="shared" si="4"/>
        <v>#DIV/0!</v>
      </c>
      <c r="K28" s="543" t="e">
        <f t="shared" si="4"/>
        <v>#DIV/0!</v>
      </c>
      <c r="L28" s="543" t="e">
        <f t="shared" si="4"/>
        <v>#DIV/0!</v>
      </c>
      <c r="M28" s="543" t="e">
        <f t="shared" si="4"/>
        <v>#DIV/0!</v>
      </c>
      <c r="N28" s="543" t="e">
        <f t="shared" si="4"/>
        <v>#DIV/0!</v>
      </c>
      <c r="O28" s="543" t="e">
        <f t="shared" si="4"/>
        <v>#DIV/0!</v>
      </c>
      <c r="P28" s="543" t="e">
        <f t="shared" si="4"/>
        <v>#DIV/0!</v>
      </c>
      <c r="Q28" s="543" t="e">
        <f t="shared" si="4"/>
        <v>#DIV/0!</v>
      </c>
      <c r="R28" s="543" t="e">
        <f t="shared" si="4"/>
        <v>#DIV/0!</v>
      </c>
      <c r="S28" s="543" t="e">
        <f t="shared" si="4"/>
        <v>#DIV/0!</v>
      </c>
      <c r="T28" s="543" t="e">
        <f t="shared" si="4"/>
        <v>#DIV/0!</v>
      </c>
      <c r="U28" s="543" t="e">
        <f t="shared" si="4"/>
        <v>#DIV/0!</v>
      </c>
      <c r="V28" s="543" t="e">
        <f t="shared" si="4"/>
        <v>#DIV/0!</v>
      </c>
      <c r="W28" s="543" t="e">
        <f t="shared" si="4"/>
        <v>#DIV/0!</v>
      </c>
      <c r="X28" s="543" t="e">
        <f t="shared" si="4"/>
        <v>#DIV/0!</v>
      </c>
      <c r="Y28" s="543" t="e">
        <f t="shared" si="4"/>
        <v>#DIV/0!</v>
      </c>
      <c r="Z28" s="543" t="e">
        <f t="shared" si="4"/>
        <v>#DIV/0!</v>
      </c>
      <c r="AA28" s="544" t="e">
        <f t="shared" si="4"/>
        <v>#DIV/0!</v>
      </c>
      <c r="AB28" s="545" t="e">
        <f t="shared" ca="1" si="4"/>
        <v>#DIV/0!</v>
      </c>
    </row>
    <row r="29" spans="1:37" ht="20.25" customHeight="1" thickBot="1" x14ac:dyDescent="0.25">
      <c r="A29" s="944" t="s">
        <v>12</v>
      </c>
      <c r="B29" s="945"/>
      <c r="C29" s="946"/>
      <c r="D29" s="546">
        <f t="shared" ref="D29:AB29" si="6">D6-D20+D21+D22-D23-D24+D25-D26</f>
        <v>0</v>
      </c>
      <c r="E29" s="546">
        <f t="shared" si="6"/>
        <v>199</v>
      </c>
      <c r="F29" s="546">
        <f t="shared" si="6"/>
        <v>70.333329999999989</v>
      </c>
      <c r="G29" s="546">
        <f t="shared" si="6"/>
        <v>0</v>
      </c>
      <c r="H29" s="546">
        <f t="shared" si="6"/>
        <v>0</v>
      </c>
      <c r="I29" s="546">
        <f t="shared" ref="I29" si="7">I6-I20+I21+I22-I23-I24+I25-I26</f>
        <v>0</v>
      </c>
      <c r="J29" s="546">
        <f t="shared" si="6"/>
        <v>2.75</v>
      </c>
      <c r="K29" s="546">
        <f t="shared" si="6"/>
        <v>0</v>
      </c>
      <c r="L29" s="546">
        <f t="shared" si="6"/>
        <v>0</v>
      </c>
      <c r="M29" s="546">
        <f t="shared" si="6"/>
        <v>0</v>
      </c>
      <c r="N29" s="546">
        <f t="shared" si="6"/>
        <v>245</v>
      </c>
      <c r="O29" s="546">
        <f t="shared" si="6"/>
        <v>250</v>
      </c>
      <c r="P29" s="546">
        <f t="shared" si="6"/>
        <v>40</v>
      </c>
      <c r="Q29" s="546">
        <f t="shared" si="6"/>
        <v>66</v>
      </c>
      <c r="R29" s="546">
        <f t="shared" si="6"/>
        <v>0</v>
      </c>
      <c r="S29" s="546">
        <f t="shared" si="6"/>
        <v>131.83333329999999</v>
      </c>
      <c r="T29" s="546">
        <f t="shared" si="6"/>
        <v>0</v>
      </c>
      <c r="U29" s="546">
        <f t="shared" si="6"/>
        <v>128</v>
      </c>
      <c r="V29" s="546">
        <f t="shared" si="6"/>
        <v>150</v>
      </c>
      <c r="W29" s="546">
        <f t="shared" si="6"/>
        <v>170</v>
      </c>
      <c r="X29" s="546">
        <f t="shared" si="6"/>
        <v>411.83329963333335</v>
      </c>
      <c r="Y29" s="547">
        <f t="shared" si="6"/>
        <v>263</v>
      </c>
      <c r="Z29" s="546">
        <f>Z6-Z20+Z21+Z22-Z23-Z24+Z25-Z26</f>
        <v>67</v>
      </c>
      <c r="AA29" s="548">
        <f t="shared" si="6"/>
        <v>0</v>
      </c>
      <c r="AB29" s="549">
        <f t="shared" ca="1" si="6"/>
        <v>326646.22408119997</v>
      </c>
    </row>
    <row r="30" spans="1:37" ht="15.75" customHeight="1" thickBot="1" x14ac:dyDescent="0.25">
      <c r="A30" s="941" t="s">
        <v>24</v>
      </c>
      <c r="B30" s="942"/>
      <c r="C30" s="943"/>
      <c r="D30" s="550">
        <f t="shared" ref="D30:AA30" ca="1" si="8">D29*D3</f>
        <v>0</v>
      </c>
      <c r="E30" s="550">
        <f t="shared" si="8"/>
        <v>19900</v>
      </c>
      <c r="F30" s="550">
        <f t="shared" si="8"/>
        <v>13363.332699999997</v>
      </c>
      <c r="G30" s="550">
        <f t="shared" ca="1" si="8"/>
        <v>0</v>
      </c>
      <c r="H30" s="550">
        <f t="shared" ca="1" si="8"/>
        <v>0</v>
      </c>
      <c r="I30" s="550">
        <f t="shared" ref="I30" si="9">I29*I3</f>
        <v>0</v>
      </c>
      <c r="J30" s="550">
        <f t="shared" si="8"/>
        <v>356.8125</v>
      </c>
      <c r="K30" s="550">
        <f t="shared" si="8"/>
        <v>0</v>
      </c>
      <c r="L30" s="550">
        <f t="shared" si="8"/>
        <v>0</v>
      </c>
      <c r="M30" s="550">
        <f t="shared" ca="1" si="8"/>
        <v>0</v>
      </c>
      <c r="N30" s="550">
        <f t="shared" si="8"/>
        <v>44283.75</v>
      </c>
      <c r="O30" s="550">
        <f t="shared" si="8"/>
        <v>4875</v>
      </c>
      <c r="P30" s="550">
        <f t="shared" si="8"/>
        <v>3560</v>
      </c>
      <c r="Q30" s="550">
        <f t="shared" si="8"/>
        <v>2706</v>
      </c>
      <c r="R30" s="550">
        <f t="shared" ca="1" si="8"/>
        <v>0</v>
      </c>
      <c r="S30" s="550">
        <f t="shared" si="8"/>
        <v>14765.333329599998</v>
      </c>
      <c r="T30" s="550">
        <f t="shared" si="8"/>
        <v>0</v>
      </c>
      <c r="U30" s="550">
        <f t="shared" si="8"/>
        <v>28736</v>
      </c>
      <c r="V30" s="550">
        <f t="shared" si="8"/>
        <v>6450</v>
      </c>
      <c r="W30" s="550">
        <f t="shared" si="8"/>
        <v>12750</v>
      </c>
      <c r="X30" s="550">
        <f t="shared" si="8"/>
        <v>54361.995551600005</v>
      </c>
      <c r="Y30" s="550">
        <f t="shared" si="8"/>
        <v>68643</v>
      </c>
      <c r="Z30" s="550">
        <f t="shared" si="8"/>
        <v>18609.25</v>
      </c>
      <c r="AA30" s="550">
        <f t="shared" si="8"/>
        <v>0</v>
      </c>
      <c r="AB30" s="551">
        <f ca="1">SUM(D30:AA30)</f>
        <v>305366.22408119997</v>
      </c>
    </row>
    <row r="31" spans="1:37" ht="15.75" customHeight="1" thickBot="1" x14ac:dyDescent="0.25">
      <c r="AB31" s="552">
        <f ca="1">$AC$23</f>
        <v>98725</v>
      </c>
    </row>
    <row r="32" spans="1:37" ht="27" customHeight="1" thickBot="1" x14ac:dyDescent="0.25">
      <c r="A32" s="944" t="s">
        <v>41</v>
      </c>
      <c r="B32" s="946"/>
      <c r="C32" s="553"/>
      <c r="D32" s="554">
        <f t="shared" ref="D32:AA32" ca="1" si="10">D20*D3</f>
        <v>0</v>
      </c>
      <c r="E32" s="554">
        <f t="shared" si="10"/>
        <v>-14000</v>
      </c>
      <c r="F32" s="554">
        <f t="shared" si="10"/>
        <v>76570</v>
      </c>
      <c r="G32" s="554">
        <f t="shared" ca="1" si="10"/>
        <v>0</v>
      </c>
      <c r="H32" s="554">
        <f t="shared" ca="1" si="10"/>
        <v>0</v>
      </c>
      <c r="I32" s="554">
        <f t="shared" si="10"/>
        <v>0</v>
      </c>
      <c r="J32" s="554">
        <f t="shared" si="10"/>
        <v>-356.8125</v>
      </c>
      <c r="K32" s="554">
        <f t="shared" si="10"/>
        <v>0</v>
      </c>
      <c r="L32" s="554">
        <f t="shared" si="10"/>
        <v>0</v>
      </c>
      <c r="M32" s="554">
        <f t="shared" ca="1" si="10"/>
        <v>0</v>
      </c>
      <c r="N32" s="554">
        <f t="shared" si="10"/>
        <v>3976.5</v>
      </c>
      <c r="O32" s="554">
        <f t="shared" si="10"/>
        <v>0</v>
      </c>
      <c r="P32" s="554">
        <f t="shared" si="10"/>
        <v>890</v>
      </c>
      <c r="Q32" s="554">
        <f t="shared" si="10"/>
        <v>492</v>
      </c>
      <c r="R32" s="554">
        <f t="shared" ca="1" si="10"/>
        <v>0</v>
      </c>
      <c r="S32" s="554">
        <f t="shared" si="10"/>
        <v>0</v>
      </c>
      <c r="T32" s="554">
        <f t="shared" si="10"/>
        <v>0</v>
      </c>
      <c r="U32" s="554">
        <f t="shared" si="10"/>
        <v>2020.5</v>
      </c>
      <c r="V32" s="554">
        <f t="shared" si="10"/>
        <v>4300</v>
      </c>
      <c r="W32" s="554">
        <f t="shared" si="10"/>
        <v>6000</v>
      </c>
      <c r="X32" s="554">
        <f t="shared" si="10"/>
        <v>1628.0000484000002</v>
      </c>
      <c r="Y32" s="554">
        <f t="shared" si="10"/>
        <v>4698</v>
      </c>
      <c r="Z32" s="554">
        <f t="shared" si="10"/>
        <v>555.5</v>
      </c>
      <c r="AA32" s="554">
        <f t="shared" si="10"/>
        <v>0</v>
      </c>
      <c r="AB32" s="555">
        <f ca="1">SUM(D32:AA32)</f>
        <v>35942.937548399997</v>
      </c>
    </row>
    <row r="33" spans="1:35" ht="27" customHeight="1" thickTop="1" thickBot="1" x14ac:dyDescent="0.25">
      <c r="AC33" s="925"/>
      <c r="AD33" s="926"/>
      <c r="AE33" s="556"/>
      <c r="AF33" s="915" t="s">
        <v>33</v>
      </c>
      <c r="AG33" s="916"/>
      <c r="AH33" s="916"/>
      <c r="AI33" s="917"/>
    </row>
    <row r="34" spans="1:35" s="565" customFormat="1" ht="31.5" customHeight="1" thickTop="1" thickBot="1" x14ac:dyDescent="0.25">
      <c r="A34" s="919" t="s">
        <v>0</v>
      </c>
      <c r="B34" s="978"/>
      <c r="C34" s="920"/>
      <c r="D34" s="927" t="s">
        <v>26</v>
      </c>
      <c r="E34" s="928"/>
      <c r="F34" s="928"/>
      <c r="G34" s="929"/>
      <c r="H34" s="930"/>
      <c r="I34" s="930"/>
      <c r="J34" s="930"/>
      <c r="K34" s="931"/>
      <c r="L34" s="979" t="s">
        <v>25</v>
      </c>
      <c r="M34" s="980"/>
      <c r="N34" s="980"/>
      <c r="O34" s="980"/>
      <c r="P34" s="980"/>
      <c r="Q34" s="980"/>
      <c r="R34" s="980"/>
      <c r="S34" s="980"/>
      <c r="T34" s="980"/>
      <c r="U34" s="980"/>
      <c r="V34" s="980"/>
      <c r="W34" s="980"/>
      <c r="X34" s="980"/>
      <c r="Y34" s="980"/>
      <c r="Z34" s="980"/>
      <c r="AA34" s="980"/>
      <c r="AB34" s="557" t="s">
        <v>23</v>
      </c>
      <c r="AC34" s="558" t="s">
        <v>31</v>
      </c>
      <c r="AD34" s="559" t="s">
        <v>32</v>
      </c>
      <c r="AE34" s="560"/>
      <c r="AF34" s="561" t="s">
        <v>36</v>
      </c>
      <c r="AG34" s="562" t="s">
        <v>34</v>
      </c>
      <c r="AH34" s="563" t="s">
        <v>37</v>
      </c>
      <c r="AI34" s="564" t="s">
        <v>35</v>
      </c>
    </row>
    <row r="35" spans="1:35" s="565" customFormat="1" ht="18" customHeight="1" thickTop="1" thickBot="1" x14ac:dyDescent="0.25">
      <c r="A35" s="918" t="str">
        <f>B7</f>
        <v>محمد جلال</v>
      </c>
      <c r="B35" s="919" t="s">
        <v>27</v>
      </c>
      <c r="C35" s="920"/>
      <c r="D35" s="846"/>
      <c r="E35" s="847"/>
      <c r="F35" s="847"/>
      <c r="G35" s="848"/>
      <c r="H35" s="842"/>
      <c r="I35" s="842"/>
      <c r="J35" s="842"/>
      <c r="K35" s="843"/>
      <c r="L35" s="844"/>
      <c r="M35" s="845"/>
      <c r="N35" s="845"/>
      <c r="O35" s="845"/>
      <c r="P35" s="845"/>
      <c r="Q35" s="845"/>
      <c r="R35" s="845"/>
      <c r="S35" s="845"/>
      <c r="T35" s="845"/>
      <c r="U35" s="845"/>
      <c r="V35" s="845"/>
      <c r="W35" s="845"/>
      <c r="X35" s="845"/>
      <c r="Y35" s="845"/>
      <c r="Z35" s="845"/>
      <c r="AA35" s="845"/>
      <c r="AB35" s="566"/>
      <c r="AC35" s="921">
        <f>'31'!AE34+'30'!AE34+'29'!AE34+'28'!AE34+'27'!AE34+'26'!AE34+'25'!AE34+'24'!AE34+'23'!AE34+'22'!AE34+'21'!AE34+'20'!AE34+'19'!AE34+'18'!AE34+'17'!AE34+'16'!AE34+'15'!AE34+'14'!AE34+'13'!AE34+'12'!AE34+'11'!AE34+'10'!AE34+'9'!AE34+'8'!AE34+'7'!AE34+'6'!AE34+'5'!AE34+'4'!AE34+'3'!AE34+'2'!AE34+'1'!AE34</f>
        <v>0</v>
      </c>
      <c r="AD35" s="922" t="e">
        <f>#REF!/AC35</f>
        <v>#REF!</v>
      </c>
      <c r="AE35" s="567"/>
      <c r="AF35" s="923">
        <f>'1'!AH34</f>
        <v>0</v>
      </c>
      <c r="AG35" s="923">
        <f>'31'!AI34+'30'!AI34+'29'!AI34+'28'!AI34+'27'!AI34+'26'!AI34+'25'!AI34+'24'!AI34+'23'!AI34+'22'!AI34+'21'!AI34+'20'!AI34+'19'!AI34+'18'!AI34+'17'!AI34+'16'!AI34+'15'!AI34+'14'!AI34+'13'!AI34+'12'!AI34+'11'!AI34+'10'!AI34+'9'!AI34+'8'!AI34+'7'!AI34+'6'!AI34+'5'!AI34+'4'!AI34+'3'!AI34+'2'!AI34+'1'!AI34</f>
        <v>0</v>
      </c>
      <c r="AH35" s="923">
        <f>'31'!AJ34+'30'!AJ34+'29'!AJ34+'28'!AJ34+'27'!AJ34+'26'!AJ34+'25'!AJ34+'24'!AJ34+'23'!AJ34+'22'!AJ34+'21'!AJ34+'20'!AJ34+'19'!AJ34+'18'!AJ34+'17'!AJ34+'16'!AJ34+'15'!AJ34+'14'!AJ34+'13'!AJ34+'12'!AJ34+'11'!AJ34+'10'!AJ34+'9'!AJ34+'8'!AJ34+'7'!AJ34+'6'!AJ34+'5'!AJ34+'4'!AJ34+'3'!AJ34+'2'!AJ34+'1'!AJ34</f>
        <v>0</v>
      </c>
      <c r="AI35" s="924">
        <f>AF35+AG35-AH35</f>
        <v>0</v>
      </c>
    </row>
    <row r="36" spans="1:35" s="565" customFormat="1" ht="18" customHeight="1" thickBot="1" x14ac:dyDescent="0.25">
      <c r="A36" s="834"/>
      <c r="B36" s="919" t="s">
        <v>28</v>
      </c>
      <c r="C36" s="920"/>
      <c r="D36" s="849">
        <f ca="1">SUMPRODUCT($D$3:$G$3,D7:G7)</f>
        <v>17770</v>
      </c>
      <c r="E36" s="850"/>
      <c r="F36" s="850"/>
      <c r="G36" s="851"/>
      <c r="H36" s="852"/>
      <c r="I36" s="852"/>
      <c r="J36" s="852"/>
      <c r="K36" s="853"/>
      <c r="L36" s="854">
        <f ca="1">SUMPRODUCT($L$3:$AA$3,L7:AA7)</f>
        <v>6128.5</v>
      </c>
      <c r="M36" s="855"/>
      <c r="N36" s="855"/>
      <c r="O36" s="855"/>
      <c r="P36" s="855"/>
      <c r="Q36" s="855"/>
      <c r="R36" s="855"/>
      <c r="S36" s="855"/>
      <c r="T36" s="855"/>
      <c r="U36" s="855"/>
      <c r="V36" s="855"/>
      <c r="W36" s="855"/>
      <c r="X36" s="855"/>
      <c r="Y36" s="855"/>
      <c r="Z36" s="855"/>
      <c r="AA36" s="855"/>
      <c r="AB36" s="568">
        <f ca="1">SUM(D36:AA36)</f>
        <v>23898.5</v>
      </c>
      <c r="AC36" s="891"/>
      <c r="AD36" s="892"/>
      <c r="AE36" s="567"/>
      <c r="AF36" s="889"/>
      <c r="AG36" s="889"/>
      <c r="AH36" s="889"/>
      <c r="AI36" s="890"/>
    </row>
    <row r="37" spans="1:35" s="565" customFormat="1" ht="18" customHeight="1" x14ac:dyDescent="0.2">
      <c r="A37" s="823">
        <f>B8</f>
        <v>0</v>
      </c>
      <c r="B37" s="837" t="s">
        <v>27</v>
      </c>
      <c r="C37" s="838"/>
      <c r="D37" s="846"/>
      <c r="E37" s="847"/>
      <c r="F37" s="847"/>
      <c r="G37" s="848"/>
      <c r="H37" s="842"/>
      <c r="I37" s="842"/>
      <c r="J37" s="842"/>
      <c r="K37" s="843"/>
      <c r="L37" s="844"/>
      <c r="M37" s="845"/>
      <c r="N37" s="845"/>
      <c r="O37" s="845"/>
      <c r="P37" s="845"/>
      <c r="Q37" s="845"/>
      <c r="R37" s="845"/>
      <c r="S37" s="845"/>
      <c r="T37" s="845"/>
      <c r="U37" s="845"/>
      <c r="V37" s="845"/>
      <c r="W37" s="845"/>
      <c r="X37" s="845"/>
      <c r="Y37" s="845"/>
      <c r="Z37" s="845"/>
      <c r="AA37" s="845"/>
      <c r="AB37" s="566"/>
      <c r="AC37" s="885">
        <f>'31'!AE36+'30'!AE36+'29'!AE36+'28'!AE36+'27'!AE36+'26'!AE36+'25'!AE36+'24'!AE36+'23'!AE36+'22'!AE36+'21'!AE36+'20'!AE36+'19'!AE36+'18'!AE36+'17'!AE36+'16'!AE36+'15'!AE36+'14'!AE36+'13'!AE36+'12'!AE36+'11'!AE36+'10'!AE36+'9'!AE36+'8'!AE36+'7'!AE36+'6'!AE36+'5'!AE36+'4'!AE36+'3'!AE36+'2'!AE36+'1'!AE36</f>
        <v>0</v>
      </c>
      <c r="AD37" s="887" t="e">
        <f>#REF!/AC37</f>
        <v>#REF!</v>
      </c>
      <c r="AE37" s="567"/>
      <c r="AF37" s="872">
        <f>'1'!AH36</f>
        <v>0</v>
      </c>
      <c r="AG37" s="872">
        <f>'31'!AI36+'30'!AI36+'29'!AI36+'28'!AI36+'27'!AI36+'26'!AI36+'25'!AI36+'24'!AI36+'23'!AI36+'22'!AI36+'21'!AI36+'20'!AI36+'19'!AI36+'18'!AI36+'17'!AI36+'16'!AI36+'15'!AI36+'14'!AI36+'13'!AI36+'12'!AI36+'11'!AI36+'10'!AI36+'9'!AI36+'8'!AI36+'7'!AI36+'6'!AI36+'5'!AI36+'4'!AI36+'3'!AI36+'2'!AI36+'1'!AI36</f>
        <v>0</v>
      </c>
      <c r="AH37" s="872">
        <f>'31'!AJ36+'30'!AJ36+'29'!AJ36+'28'!AJ36+'27'!AJ36+'26'!AJ36+'25'!AJ36+'24'!AJ36+'23'!AJ36+'22'!AJ36+'21'!AJ36+'20'!AJ36+'19'!AJ36+'18'!AJ36+'17'!AJ36+'16'!AJ36+'15'!AJ36+'14'!AJ36+'13'!AJ36+'12'!AJ36+'11'!AJ36+'10'!AJ36+'9'!AJ36+'8'!AJ36+'7'!AJ36+'6'!AJ36+'5'!AJ36+'4'!AJ36+'3'!AJ36+'2'!AJ36+'1'!AJ36</f>
        <v>0</v>
      </c>
      <c r="AI37" s="874">
        <f t="shared" ref="AI37" si="11">AF37+AG37-AH37</f>
        <v>0</v>
      </c>
    </row>
    <row r="38" spans="1:35" s="565" customFormat="1" ht="18" customHeight="1" thickBot="1" x14ac:dyDescent="0.25">
      <c r="A38" s="834"/>
      <c r="B38" s="840" t="s">
        <v>28</v>
      </c>
      <c r="C38" s="841"/>
      <c r="D38" s="849">
        <f ca="1">SUMPRODUCT($D$3:$G$3,D8:G8)</f>
        <v>0</v>
      </c>
      <c r="E38" s="850"/>
      <c r="F38" s="850"/>
      <c r="G38" s="851"/>
      <c r="H38" s="852"/>
      <c r="I38" s="852"/>
      <c r="J38" s="852"/>
      <c r="K38" s="853"/>
      <c r="L38" s="854">
        <f ca="1">SUMPRODUCT($L$3:$AA$3,L8:AA8)</f>
        <v>0</v>
      </c>
      <c r="M38" s="855"/>
      <c r="N38" s="855"/>
      <c r="O38" s="855"/>
      <c r="P38" s="855"/>
      <c r="Q38" s="855"/>
      <c r="R38" s="855"/>
      <c r="S38" s="855"/>
      <c r="T38" s="855"/>
      <c r="U38" s="855"/>
      <c r="V38" s="855"/>
      <c r="W38" s="855"/>
      <c r="X38" s="855"/>
      <c r="Y38" s="855"/>
      <c r="Z38" s="855"/>
      <c r="AA38" s="855"/>
      <c r="AB38" s="568">
        <f ca="1">SUM(D38:AA38)</f>
        <v>0</v>
      </c>
      <c r="AC38" s="891"/>
      <c r="AD38" s="892"/>
      <c r="AE38" s="567"/>
      <c r="AF38" s="889"/>
      <c r="AG38" s="889"/>
      <c r="AH38" s="889"/>
      <c r="AI38" s="890"/>
    </row>
    <row r="39" spans="1:35" s="565" customFormat="1" ht="18" customHeight="1" x14ac:dyDescent="0.2">
      <c r="A39" s="823">
        <f>B9</f>
        <v>0</v>
      </c>
      <c r="B39" s="837" t="s">
        <v>27</v>
      </c>
      <c r="C39" s="838"/>
      <c r="D39" s="846"/>
      <c r="E39" s="847"/>
      <c r="F39" s="847"/>
      <c r="G39" s="848"/>
      <c r="H39" s="842"/>
      <c r="I39" s="842"/>
      <c r="J39" s="842"/>
      <c r="K39" s="843"/>
      <c r="L39" s="844"/>
      <c r="M39" s="845"/>
      <c r="N39" s="845"/>
      <c r="O39" s="845"/>
      <c r="P39" s="845"/>
      <c r="Q39" s="845"/>
      <c r="R39" s="845"/>
      <c r="S39" s="845"/>
      <c r="T39" s="845"/>
      <c r="U39" s="845"/>
      <c r="V39" s="845"/>
      <c r="W39" s="845"/>
      <c r="X39" s="845"/>
      <c r="Y39" s="845"/>
      <c r="Z39" s="845"/>
      <c r="AA39" s="845"/>
      <c r="AB39" s="566"/>
      <c r="AC39" s="885">
        <f>'31'!AE38+'30'!AE38+'29'!AE38+'28'!AE38+'27'!AE38+'26'!AE38+'25'!AE38+'24'!AE38+'23'!AE38+'22'!AE38+'21'!AE38+'20'!AE38+'19'!AE38+'18'!AE38+'17'!AE38+'16'!AE38+'15'!AE38+'14'!AE38+'13'!AE38+'12'!AE38+'11'!AE38+'10'!AE38+'9'!AE38+'8'!AE38+'7'!AE38+'6'!AE38+'5'!AE38+'4'!AE38+'3'!AE38+'2'!AE38+'1'!AE38</f>
        <v>0</v>
      </c>
      <c r="AD39" s="887" t="e">
        <f>#REF!/AC39</f>
        <v>#REF!</v>
      </c>
      <c r="AE39" s="567"/>
      <c r="AF39" s="872">
        <f>'1'!AH38</f>
        <v>0</v>
      </c>
      <c r="AG39" s="872">
        <f>'31'!AI38+'30'!AI38+'29'!AI38+'28'!AI38+'27'!AI38+'26'!AI38+'25'!AI38+'24'!AI38+'23'!AI38+'22'!AI38+'21'!AI38+'20'!AI38+'19'!AI38+'18'!AI38+'17'!AI38+'16'!AI38+'15'!AI38+'14'!AI38+'13'!AI38+'12'!AI38+'11'!AI38+'10'!AI38+'9'!AI38+'8'!AI38+'7'!AI38+'6'!AI38+'5'!AI38+'4'!AI38+'3'!AI38+'2'!AI38+'1'!AI38</f>
        <v>0</v>
      </c>
      <c r="AH39" s="872">
        <f>'31'!AJ38+'30'!AJ38+'29'!AJ38+'28'!AJ38+'27'!AJ38+'26'!AJ38+'25'!AJ38+'24'!AJ38+'23'!AJ38+'22'!AJ38+'21'!AJ38+'20'!AJ38+'19'!AJ38+'18'!AJ38+'17'!AJ38+'16'!AJ38+'15'!AJ38+'14'!AJ38+'13'!AJ38+'12'!AJ38+'11'!AJ38+'10'!AJ38+'9'!AJ38+'8'!AJ38+'7'!AJ38+'6'!AJ38+'5'!AJ38+'4'!AJ38+'3'!AJ38+'2'!AJ38+'1'!AJ38</f>
        <v>0</v>
      </c>
      <c r="AI39" s="874">
        <f t="shared" ref="AI39" si="12">AF39+AG39-AH39</f>
        <v>0</v>
      </c>
    </row>
    <row r="40" spans="1:35" s="565" customFormat="1" ht="18" customHeight="1" thickBot="1" x14ac:dyDescent="0.25">
      <c r="A40" s="834"/>
      <c r="B40" s="840" t="s">
        <v>28</v>
      </c>
      <c r="C40" s="841"/>
      <c r="D40" s="849">
        <f ca="1">SUMPRODUCT($D$3:$G$3,D9:G9)</f>
        <v>0</v>
      </c>
      <c r="E40" s="850"/>
      <c r="F40" s="850"/>
      <c r="G40" s="851"/>
      <c r="H40" s="852"/>
      <c r="I40" s="852"/>
      <c r="J40" s="852"/>
      <c r="K40" s="853"/>
      <c r="L40" s="854">
        <f ca="1">SUMPRODUCT($L$3:$AA$3,L9:AA9)</f>
        <v>0</v>
      </c>
      <c r="M40" s="855"/>
      <c r="N40" s="855"/>
      <c r="O40" s="855"/>
      <c r="P40" s="855"/>
      <c r="Q40" s="855"/>
      <c r="R40" s="855"/>
      <c r="S40" s="855"/>
      <c r="T40" s="855"/>
      <c r="U40" s="855"/>
      <c r="V40" s="855"/>
      <c r="W40" s="855"/>
      <c r="X40" s="855"/>
      <c r="Y40" s="855"/>
      <c r="Z40" s="855"/>
      <c r="AA40" s="855"/>
      <c r="AB40" s="568">
        <f ca="1">SUM(D40:AA40)</f>
        <v>0</v>
      </c>
      <c r="AC40" s="891"/>
      <c r="AD40" s="892"/>
      <c r="AE40" s="567"/>
      <c r="AF40" s="889"/>
      <c r="AG40" s="889"/>
      <c r="AH40" s="889"/>
      <c r="AI40" s="890"/>
    </row>
    <row r="41" spans="1:35" s="565" customFormat="1" ht="18" customHeight="1" thickBot="1" x14ac:dyDescent="0.25">
      <c r="A41" s="823">
        <f>B10</f>
        <v>0</v>
      </c>
      <c r="B41" s="837" t="s">
        <v>27</v>
      </c>
      <c r="C41" s="838"/>
      <c r="D41" s="846"/>
      <c r="E41" s="847"/>
      <c r="F41" s="847"/>
      <c r="G41" s="848"/>
      <c r="H41" s="842"/>
      <c r="I41" s="842"/>
      <c r="J41" s="842"/>
      <c r="K41" s="843"/>
      <c r="L41" s="844"/>
      <c r="M41" s="845"/>
      <c r="N41" s="845"/>
      <c r="O41" s="845"/>
      <c r="P41" s="845"/>
      <c r="Q41" s="845"/>
      <c r="R41" s="845"/>
      <c r="S41" s="845"/>
      <c r="T41" s="845"/>
      <c r="U41" s="845"/>
      <c r="V41" s="845"/>
      <c r="W41" s="845"/>
      <c r="X41" s="845"/>
      <c r="Y41" s="845"/>
      <c r="Z41" s="845"/>
      <c r="AA41" s="845"/>
      <c r="AB41" s="566"/>
      <c r="AC41" s="885">
        <f>'31'!AE40+'30'!AE40+'29'!AE40+'28'!AE40+'27'!AE40+'26'!AE40+'25'!AE40+'24'!AE40+'23'!AE40+'22'!AE40+'21'!AE40+'20'!AE40+'19'!AE40+'18'!AE40+'17'!AE40+'16'!AE40+'15'!AE40+'14'!AE40+'13'!AE40+'12'!AE40+'11'!AE40+'10'!AE40+'9'!AE40+'8'!AE40+'7'!AE40+'6'!AE40+'5'!AE40+'4'!AE40+'3'!AE40+'2'!AE40+'1'!AE40</f>
        <v>0</v>
      </c>
      <c r="AD41" s="887" t="e">
        <f>#REF!/AC41</f>
        <v>#REF!</v>
      </c>
      <c r="AE41" s="569"/>
      <c r="AF41" s="872">
        <f>'1'!AH40</f>
        <v>0</v>
      </c>
      <c r="AG41" s="872">
        <f>'31'!AI40+'30'!AI40+'29'!AI40+'28'!AI40+'27'!AI40+'26'!AI40+'25'!AI40+'24'!AI40+'23'!AI40+'22'!AI40+'21'!AI40+'20'!AI40+'19'!AI40+'18'!AI40+'17'!AI40+'16'!AI40+'15'!AI40+'14'!AI40+'13'!AI40+'12'!AI40+'11'!AI40+'10'!AI40+'9'!AI40+'8'!AI40+'7'!AI40+'6'!AI40+'5'!AI40+'4'!AI40+'3'!AI40+'2'!AI40+'1'!AI40</f>
        <v>0</v>
      </c>
      <c r="AH41" s="872">
        <f>'31'!AJ40+'30'!AJ40+'29'!AJ40+'28'!AJ40+'27'!AJ40+'26'!AJ40+'25'!AJ40+'24'!AJ40+'23'!AJ40+'22'!AJ40+'21'!AJ40+'20'!AJ40+'19'!AJ40+'18'!AJ40+'17'!AJ40+'16'!AJ40+'15'!AJ40+'14'!AJ40+'13'!AJ40+'12'!AJ40+'11'!AJ40+'10'!AJ40+'9'!AJ40+'8'!AJ40+'7'!AJ40+'6'!AJ40+'5'!AJ40+'4'!AJ40+'3'!AJ40+'2'!AJ40+'1'!AJ40</f>
        <v>0</v>
      </c>
      <c r="AI41" s="874">
        <f t="shared" ref="AI41" si="13">AF41+AG41-AH41</f>
        <v>0</v>
      </c>
    </row>
    <row r="42" spans="1:35" s="565" customFormat="1" ht="18" customHeight="1" thickTop="1" thickBot="1" x14ac:dyDescent="0.25">
      <c r="A42" s="839"/>
      <c r="B42" s="831" t="s">
        <v>28</v>
      </c>
      <c r="C42" s="832"/>
      <c r="D42" s="901">
        <f ca="1">SUMPRODUCT($D$3:$G$3,D10:G10)</f>
        <v>0</v>
      </c>
      <c r="E42" s="902"/>
      <c r="F42" s="902"/>
      <c r="G42" s="903"/>
      <c r="H42" s="911"/>
      <c r="I42" s="911"/>
      <c r="J42" s="911"/>
      <c r="K42" s="912"/>
      <c r="L42" s="913">
        <f ca="1">SUMPRODUCT($L$3:$AA$3,L10:AA10)</f>
        <v>0</v>
      </c>
      <c r="M42" s="914"/>
      <c r="N42" s="914"/>
      <c r="O42" s="914"/>
      <c r="P42" s="914"/>
      <c r="Q42" s="914"/>
      <c r="R42" s="914"/>
      <c r="S42" s="914"/>
      <c r="T42" s="914"/>
      <c r="U42" s="914"/>
      <c r="V42" s="914"/>
      <c r="W42" s="914"/>
      <c r="X42" s="914"/>
      <c r="Y42" s="914"/>
      <c r="Z42" s="914"/>
      <c r="AA42" s="914"/>
      <c r="AB42" s="570">
        <f ca="1">SUM(D42:AA42)</f>
        <v>0</v>
      </c>
      <c r="AC42" s="897"/>
      <c r="AD42" s="899"/>
      <c r="AE42" s="569"/>
      <c r="AF42" s="893"/>
      <c r="AG42" s="893"/>
      <c r="AH42" s="893"/>
      <c r="AI42" s="894"/>
    </row>
    <row r="43" spans="1:35" s="565" customFormat="1" ht="18" customHeight="1" thickTop="1" x14ac:dyDescent="0.2">
      <c r="A43" s="833" t="str">
        <f>B12</f>
        <v>جمال فتحي</v>
      </c>
      <c r="B43" s="835" t="s">
        <v>27</v>
      </c>
      <c r="C43" s="836"/>
      <c r="D43" s="904"/>
      <c r="E43" s="905"/>
      <c r="F43" s="905"/>
      <c r="G43" s="906"/>
      <c r="H43" s="907"/>
      <c r="I43" s="907"/>
      <c r="J43" s="907"/>
      <c r="K43" s="908"/>
      <c r="L43" s="909"/>
      <c r="M43" s="910"/>
      <c r="N43" s="910"/>
      <c r="O43" s="910"/>
      <c r="P43" s="910"/>
      <c r="Q43" s="910"/>
      <c r="R43" s="910"/>
      <c r="S43" s="910"/>
      <c r="T43" s="910"/>
      <c r="U43" s="910"/>
      <c r="V43" s="910"/>
      <c r="W43" s="910"/>
      <c r="X43" s="910"/>
      <c r="Y43" s="910"/>
      <c r="Z43" s="910"/>
      <c r="AA43" s="910"/>
      <c r="AB43" s="571"/>
      <c r="AC43" s="898">
        <f>'31'!AE42+'30'!AE42+'29'!AE42+'28'!AE42+'27'!AE42+'26'!AE42+'25'!AE42+'24'!AE42+'23'!AE42+'22'!AE42+'21'!AE42+'20'!AE42+'19'!AE42+'18'!AE42+'17'!AE42+'16'!AE42+'15'!AE42+'14'!AE42+'13'!AE42+'12'!AE42+'11'!AE42+'10'!AE42+'9'!AE42+'8'!AE42+'7'!AE42+'6'!AE42+'5'!AE42+'4'!AE42+'3'!AE42+'2'!AE42+'1'!AE42</f>
        <v>0</v>
      </c>
      <c r="AD43" s="900" t="e">
        <f>#REF!/AC43</f>
        <v>#REF!</v>
      </c>
      <c r="AE43" s="567"/>
      <c r="AF43" s="895">
        <f>'1'!AH42</f>
        <v>0</v>
      </c>
      <c r="AG43" s="895">
        <f>'31'!AI42+'30'!AI42+'29'!AI42+'28'!AI42+'27'!AI42+'26'!AI42+'25'!AI42+'24'!AI42+'23'!AI42+'22'!AI42+'21'!AI42+'20'!AI42+'19'!AI42+'18'!AI42+'17'!AI42+'16'!AI42+'15'!AI42+'14'!AI42+'13'!AI42+'12'!AI42+'11'!AI42+'10'!AI42+'9'!AI42+'8'!AI42+'7'!AI42+'6'!AI42+'5'!AI42+'4'!AI42+'3'!AI42+'2'!AI42+'1'!AI42</f>
        <v>0</v>
      </c>
      <c r="AH43" s="895">
        <f>'31'!AJ42+'30'!AJ42+'29'!AJ42+'28'!AJ42+'27'!AJ42+'26'!AJ42+'25'!AJ42+'24'!AJ42+'23'!AJ42+'22'!AJ42+'21'!AJ42+'20'!AJ42+'19'!AJ42+'18'!AJ42+'17'!AJ42+'16'!AJ42+'15'!AJ42+'14'!AJ42+'13'!AJ42+'12'!AJ42+'11'!AJ42+'10'!AJ42+'9'!AJ42+'8'!AJ42+'7'!AJ42+'6'!AJ42+'5'!AJ42+'4'!AJ42+'3'!AJ42+'2'!AJ42+'1'!AJ42</f>
        <v>0</v>
      </c>
      <c r="AI43" s="896">
        <f t="shared" ref="AI43" si="14">AF43+AG43-AH43</f>
        <v>0</v>
      </c>
    </row>
    <row r="44" spans="1:35" s="565" customFormat="1" ht="18" customHeight="1" thickBot="1" x14ac:dyDescent="0.25">
      <c r="A44" s="834"/>
      <c r="B44" s="840" t="s">
        <v>28</v>
      </c>
      <c r="C44" s="841"/>
      <c r="D44" s="849">
        <f ca="1">SUMPRODUCT($D$3:$G$3,D12:G12)</f>
        <v>-480</v>
      </c>
      <c r="E44" s="850"/>
      <c r="F44" s="850"/>
      <c r="G44" s="851"/>
      <c r="H44" s="852"/>
      <c r="I44" s="852"/>
      <c r="J44" s="852"/>
      <c r="K44" s="853"/>
      <c r="L44" s="854">
        <f ca="1">SUMPRODUCT($L$3:$AA$3,L12:AA12)</f>
        <v>655.25004840000008</v>
      </c>
      <c r="M44" s="855"/>
      <c r="N44" s="855"/>
      <c r="O44" s="855"/>
      <c r="P44" s="855"/>
      <c r="Q44" s="855"/>
      <c r="R44" s="855"/>
      <c r="S44" s="855"/>
      <c r="T44" s="855"/>
      <c r="U44" s="855"/>
      <c r="V44" s="855"/>
      <c r="W44" s="855"/>
      <c r="X44" s="855"/>
      <c r="Y44" s="855"/>
      <c r="Z44" s="855"/>
      <c r="AA44" s="855"/>
      <c r="AB44" s="568">
        <f ca="1">SUM(D44:AA44)</f>
        <v>175.25004840000008</v>
      </c>
      <c r="AC44" s="891"/>
      <c r="AD44" s="892"/>
      <c r="AE44" s="567"/>
      <c r="AF44" s="889"/>
      <c r="AG44" s="889"/>
      <c r="AH44" s="889"/>
      <c r="AI44" s="890"/>
    </row>
    <row r="45" spans="1:35" s="565" customFormat="1" ht="18" customHeight="1" x14ac:dyDescent="0.2">
      <c r="A45" s="823">
        <f>B13</f>
        <v>0</v>
      </c>
      <c r="B45" s="837" t="s">
        <v>27</v>
      </c>
      <c r="C45" s="838"/>
      <c r="D45" s="846"/>
      <c r="E45" s="847"/>
      <c r="F45" s="847"/>
      <c r="G45" s="848"/>
      <c r="H45" s="842"/>
      <c r="I45" s="842"/>
      <c r="J45" s="842"/>
      <c r="K45" s="843"/>
      <c r="L45" s="844"/>
      <c r="M45" s="845"/>
      <c r="N45" s="845"/>
      <c r="O45" s="845"/>
      <c r="P45" s="845"/>
      <c r="Q45" s="845"/>
      <c r="R45" s="845"/>
      <c r="S45" s="845"/>
      <c r="T45" s="845"/>
      <c r="U45" s="845"/>
      <c r="V45" s="845"/>
      <c r="W45" s="845"/>
      <c r="X45" s="845"/>
      <c r="Y45" s="845"/>
      <c r="Z45" s="845"/>
      <c r="AA45" s="845"/>
      <c r="AB45" s="566"/>
      <c r="AC45" s="885">
        <f>'31'!AE44+'30'!AE44+'29'!AE44+'28'!AE44+'27'!AE44+'26'!AE44+'25'!AE44+'24'!AE44+'23'!AE44+'22'!AE44+'21'!AE44+'20'!AE44+'19'!AE44+'18'!AE44+'17'!AE44+'16'!AE44+'15'!AE44+'14'!AE44+'13'!AE44+'12'!AE44+'11'!AE44+'10'!AE44+'9'!AE44+'8'!AE44+'7'!AE44+'6'!AE44+'5'!AE44+'4'!AE44+'3'!AE44+'2'!AE44+'1'!AE44</f>
        <v>0</v>
      </c>
      <c r="AD45" s="887" t="e">
        <f>#REF!/AC45</f>
        <v>#REF!</v>
      </c>
      <c r="AE45" s="567"/>
      <c r="AF45" s="872">
        <f>'1'!AH44</f>
        <v>0</v>
      </c>
      <c r="AG45" s="872">
        <f>'31'!AI44+'30'!AI44+'29'!AI44+'28'!AI44+'27'!AI44+'26'!AI44+'25'!AI44+'24'!AI44+'23'!AI44+'22'!AI44+'21'!AI44+'20'!AI44+'19'!AI44+'18'!AI44+'17'!AI44+'16'!AI44+'15'!AI44+'14'!AI44+'13'!AI44+'12'!AI44+'11'!AI44+'10'!AI44+'9'!AI44+'8'!AI44+'7'!AI44+'6'!AI44+'5'!AI44+'4'!AI44+'3'!AI44+'2'!AI44+'1'!AI44</f>
        <v>0</v>
      </c>
      <c r="AH45" s="872">
        <f>'31'!AJ44+'30'!AJ44+'29'!AJ44+'28'!AJ44+'27'!AJ44+'26'!AJ44+'25'!AJ44+'24'!AJ44+'23'!AJ44+'22'!AJ44+'21'!AJ44+'20'!AJ44+'19'!AJ44+'18'!AJ44+'17'!AJ44+'16'!AJ44+'15'!AJ44+'14'!AJ44+'13'!AJ44+'12'!AJ44+'11'!AJ44+'10'!AJ44+'9'!AJ44+'8'!AJ44+'7'!AJ44+'6'!AJ44+'5'!AJ44+'4'!AJ44+'3'!AJ44+'2'!AJ44+'1'!AJ44</f>
        <v>0</v>
      </c>
      <c r="AI45" s="874">
        <f t="shared" ref="AI45" si="15">AF45+AG45-AH45</f>
        <v>0</v>
      </c>
    </row>
    <row r="46" spans="1:35" s="565" customFormat="1" ht="18" customHeight="1" thickBot="1" x14ac:dyDescent="0.25">
      <c r="A46" s="834"/>
      <c r="B46" s="840" t="s">
        <v>28</v>
      </c>
      <c r="C46" s="841"/>
      <c r="D46" s="849">
        <f ca="1">SUMPRODUCT($D$3:$G$3,D13:G13)</f>
        <v>4750</v>
      </c>
      <c r="E46" s="850"/>
      <c r="F46" s="850"/>
      <c r="G46" s="851"/>
      <c r="H46" s="852"/>
      <c r="I46" s="852"/>
      <c r="J46" s="852"/>
      <c r="K46" s="853"/>
      <c r="L46" s="854">
        <f ca="1">SUMPRODUCT($L$3:$AA$3,L13:AA13)</f>
        <v>7476</v>
      </c>
      <c r="M46" s="855"/>
      <c r="N46" s="855"/>
      <c r="O46" s="855"/>
      <c r="P46" s="855"/>
      <c r="Q46" s="855"/>
      <c r="R46" s="855"/>
      <c r="S46" s="855"/>
      <c r="T46" s="855"/>
      <c r="U46" s="855"/>
      <c r="V46" s="855"/>
      <c r="W46" s="855"/>
      <c r="X46" s="855"/>
      <c r="Y46" s="855"/>
      <c r="Z46" s="855"/>
      <c r="AA46" s="855"/>
      <c r="AB46" s="568">
        <f ca="1">SUM(D46:AA46)</f>
        <v>12226</v>
      </c>
      <c r="AC46" s="891"/>
      <c r="AD46" s="892"/>
      <c r="AE46" s="567"/>
      <c r="AF46" s="889"/>
      <c r="AG46" s="889"/>
      <c r="AH46" s="889"/>
      <c r="AI46" s="890"/>
    </row>
    <row r="47" spans="1:35" s="565" customFormat="1" ht="18" customHeight="1" x14ac:dyDescent="0.2">
      <c r="A47" s="823">
        <f>B14</f>
        <v>0</v>
      </c>
      <c r="B47" s="837" t="s">
        <v>27</v>
      </c>
      <c r="C47" s="838"/>
      <c r="D47" s="846"/>
      <c r="E47" s="847"/>
      <c r="F47" s="847"/>
      <c r="G47" s="848"/>
      <c r="H47" s="842"/>
      <c r="I47" s="842"/>
      <c r="J47" s="842"/>
      <c r="K47" s="843"/>
      <c r="L47" s="844"/>
      <c r="M47" s="845"/>
      <c r="N47" s="845"/>
      <c r="O47" s="845"/>
      <c r="P47" s="845"/>
      <c r="Q47" s="845"/>
      <c r="R47" s="845"/>
      <c r="S47" s="845"/>
      <c r="T47" s="845"/>
      <c r="U47" s="845"/>
      <c r="V47" s="845"/>
      <c r="W47" s="845"/>
      <c r="X47" s="845"/>
      <c r="Y47" s="845"/>
      <c r="Z47" s="845"/>
      <c r="AA47" s="845"/>
      <c r="AB47" s="566"/>
      <c r="AC47" s="885">
        <f>'31'!AE46+'30'!AE46+'29'!AE46+'28'!AE46+'27'!AE46+'26'!AE46+'25'!AE46+'24'!AE46+'23'!AE46+'22'!AE46+'21'!AE46+'20'!AE46+'19'!AE46+'18'!AE46+'17'!AE46+'16'!AE46+'15'!AE46+'14'!AE46+'13'!AE46+'12'!AE46+'11'!AE46+'10'!AE46+'9'!AE46+'8'!AE46+'7'!AE46+'6'!AE46+'5'!AE46+'4'!AE46+'3'!AE46+'2'!AE46+'1'!AE46</f>
        <v>0</v>
      </c>
      <c r="AD47" s="887" t="e">
        <f>#REF!/AC47</f>
        <v>#REF!</v>
      </c>
      <c r="AE47" s="567"/>
      <c r="AF47" s="872">
        <f>'1'!AH46</f>
        <v>0</v>
      </c>
      <c r="AG47" s="872">
        <f>'31'!AI46+'30'!AI46+'29'!AI46+'28'!AI46+'27'!AI46+'26'!AI46+'25'!AI46+'24'!AI46+'23'!AI46+'22'!AI46+'21'!AI46+'20'!AI46+'19'!AI46+'18'!AI46+'17'!AI46+'16'!AI46+'15'!AI46+'14'!AI46+'13'!AI46+'12'!AI46+'11'!AI46+'10'!AI46+'9'!AI46+'8'!AI46+'7'!AI46+'6'!AI46+'5'!AI46+'4'!AI46+'3'!AI46+'2'!AI46+'1'!AI46</f>
        <v>0</v>
      </c>
      <c r="AH47" s="872">
        <f>'31'!AJ46+'30'!AJ46+'29'!AJ46+'28'!AJ46+'27'!AJ46+'26'!AJ46+'25'!AJ46+'24'!AJ46+'23'!AJ46+'22'!AJ46+'21'!AJ46+'20'!AJ46+'19'!AJ46+'18'!AJ46+'17'!AJ46+'16'!AJ46+'15'!AJ46+'14'!AJ46+'13'!AJ46+'12'!AJ46+'11'!AJ46+'10'!AJ46+'9'!AJ46+'8'!AJ46+'7'!AJ46+'6'!AJ46+'5'!AJ46+'4'!AJ46+'3'!AJ46+'2'!AJ46+'1'!AJ46</f>
        <v>0</v>
      </c>
      <c r="AI47" s="874">
        <f t="shared" ref="AI47" si="16">AF47+AG47-AH47</f>
        <v>0</v>
      </c>
    </row>
    <row r="48" spans="1:35" s="565" customFormat="1" ht="18" customHeight="1" thickBot="1" x14ac:dyDescent="0.25">
      <c r="A48" s="834"/>
      <c r="B48" s="840" t="s">
        <v>28</v>
      </c>
      <c r="C48" s="841"/>
      <c r="D48" s="849">
        <f ca="1">SUMPRODUCT($D$3:$G$3,D14:G14)</f>
        <v>0</v>
      </c>
      <c r="E48" s="850"/>
      <c r="F48" s="850"/>
      <c r="G48" s="851"/>
      <c r="H48" s="852"/>
      <c r="I48" s="852"/>
      <c r="J48" s="852"/>
      <c r="K48" s="853"/>
      <c r="L48" s="854">
        <f ca="1">SUMPRODUCT($L$3:$AA$3,L14:AA14)</f>
        <v>0</v>
      </c>
      <c r="M48" s="855"/>
      <c r="N48" s="855"/>
      <c r="O48" s="855"/>
      <c r="P48" s="855"/>
      <c r="Q48" s="855"/>
      <c r="R48" s="855"/>
      <c r="S48" s="855"/>
      <c r="T48" s="855"/>
      <c r="U48" s="855"/>
      <c r="V48" s="855"/>
      <c r="W48" s="855"/>
      <c r="X48" s="855"/>
      <c r="Y48" s="855"/>
      <c r="Z48" s="855"/>
      <c r="AA48" s="855"/>
      <c r="AB48" s="568">
        <f ca="1">SUM(D48:AA48)</f>
        <v>0</v>
      </c>
      <c r="AC48" s="891"/>
      <c r="AD48" s="892"/>
      <c r="AE48" s="567"/>
      <c r="AF48" s="889"/>
      <c r="AG48" s="889"/>
      <c r="AH48" s="889"/>
      <c r="AI48" s="890"/>
    </row>
    <row r="49" spans="1:35" s="565" customFormat="1" ht="18" customHeight="1" x14ac:dyDescent="0.2">
      <c r="A49" s="823">
        <f>B15</f>
        <v>0</v>
      </c>
      <c r="B49" s="837" t="s">
        <v>27</v>
      </c>
      <c r="C49" s="838"/>
      <c r="D49" s="846"/>
      <c r="E49" s="847"/>
      <c r="F49" s="847"/>
      <c r="G49" s="848"/>
      <c r="H49" s="842"/>
      <c r="I49" s="842"/>
      <c r="J49" s="842"/>
      <c r="K49" s="843"/>
      <c r="L49" s="844"/>
      <c r="M49" s="845"/>
      <c r="N49" s="845"/>
      <c r="O49" s="845"/>
      <c r="P49" s="845"/>
      <c r="Q49" s="845"/>
      <c r="R49" s="845"/>
      <c r="S49" s="845"/>
      <c r="T49" s="845"/>
      <c r="U49" s="845"/>
      <c r="V49" s="845"/>
      <c r="W49" s="845"/>
      <c r="X49" s="845"/>
      <c r="Y49" s="845"/>
      <c r="Z49" s="845"/>
      <c r="AA49" s="845"/>
      <c r="AB49" s="566"/>
      <c r="AC49" s="885">
        <f>'31'!AE48+'30'!AE48+'29'!AE48+'28'!AE48+'27'!AE48+'26'!AE48+'25'!AE48+'24'!AE48+'23'!AE48+'22'!AE48+'21'!AE48+'20'!AE48+'19'!AE48+'18'!AE48+'17'!AE48+'16'!AE48+'15'!AE48+'14'!AE48+'13'!AE48+'12'!AE48+'11'!AE48+'10'!AE48+'9'!AE48+'8'!AE48+'7'!AE48+'6'!AE48+'5'!AE48+'4'!AE48+'3'!AE48+'2'!AE48+'1'!AE48</f>
        <v>0</v>
      </c>
      <c r="AD49" s="887" t="e">
        <f>#REF!/AC49</f>
        <v>#REF!</v>
      </c>
      <c r="AE49" s="567"/>
      <c r="AF49" s="872">
        <f>'1'!AH48</f>
        <v>0</v>
      </c>
      <c r="AG49" s="872">
        <f>'31'!AI48+'30'!AI48+'29'!AI48+'28'!AI48+'27'!AI48+'26'!AI48+'25'!AI48+'24'!AI48+'23'!AI48+'22'!AI48+'21'!AI48+'20'!AI48+'19'!AI48+'18'!AI48+'17'!AI48+'16'!AI48+'15'!AI48+'14'!AI48+'13'!AI48+'12'!AI48+'11'!AI48+'10'!AI48+'9'!AI48+'8'!AI48+'7'!AI48+'6'!AI48+'5'!AI48+'4'!AI48+'3'!AI48+'2'!AI48+'1'!AI48</f>
        <v>0</v>
      </c>
      <c r="AH49" s="872">
        <f>'31'!AJ48+'30'!AJ48+'29'!AJ48+'28'!AJ48+'27'!AJ48+'26'!AJ48+'25'!AJ48+'24'!AJ48+'23'!AJ48+'22'!AJ48+'21'!AJ48+'20'!AJ48+'19'!AJ48+'18'!AJ48+'17'!AJ48+'16'!AJ48+'15'!AJ48+'14'!AJ48+'13'!AJ48+'12'!AJ48+'11'!AJ48+'10'!AJ48+'9'!AJ48+'8'!AJ48+'7'!AJ48+'6'!AJ48+'5'!AJ48+'4'!AJ48+'3'!AJ48+'2'!AJ48+'1'!AJ48</f>
        <v>0</v>
      </c>
      <c r="AI49" s="874">
        <f t="shared" ref="AI49" si="17">AF49+AG49-AH49</f>
        <v>0</v>
      </c>
    </row>
    <row r="50" spans="1:35" s="565" customFormat="1" ht="18" customHeight="1" thickBot="1" x14ac:dyDescent="0.25">
      <c r="A50" s="834"/>
      <c r="B50" s="840" t="s">
        <v>28</v>
      </c>
      <c r="C50" s="841"/>
      <c r="D50" s="849">
        <f ca="1">SUMPRODUCT($D$3:$G$3,D15:G15)</f>
        <v>0</v>
      </c>
      <c r="E50" s="850"/>
      <c r="F50" s="850"/>
      <c r="G50" s="851"/>
      <c r="H50" s="852"/>
      <c r="I50" s="852"/>
      <c r="J50" s="852"/>
      <c r="K50" s="853"/>
      <c r="L50" s="854">
        <f ca="1">SUMPRODUCT($L$3:$AA$3,L15:AA15)</f>
        <v>0</v>
      </c>
      <c r="M50" s="855"/>
      <c r="N50" s="855"/>
      <c r="O50" s="855"/>
      <c r="P50" s="855"/>
      <c r="Q50" s="855"/>
      <c r="R50" s="855"/>
      <c r="S50" s="855"/>
      <c r="T50" s="855"/>
      <c r="U50" s="855"/>
      <c r="V50" s="855"/>
      <c r="W50" s="855"/>
      <c r="X50" s="855"/>
      <c r="Y50" s="855"/>
      <c r="Z50" s="855"/>
      <c r="AA50" s="855"/>
      <c r="AB50" s="568">
        <f ca="1">SUM(D50:AA50)</f>
        <v>0</v>
      </c>
      <c r="AC50" s="891"/>
      <c r="AD50" s="892"/>
      <c r="AE50" s="567"/>
      <c r="AF50" s="889"/>
      <c r="AG50" s="889"/>
      <c r="AH50" s="889"/>
      <c r="AI50" s="890"/>
    </row>
    <row r="51" spans="1:35" s="565" customFormat="1" ht="18" customHeight="1" x14ac:dyDescent="0.2">
      <c r="A51" s="823">
        <f>B16</f>
        <v>0</v>
      </c>
      <c r="B51" s="837" t="s">
        <v>27</v>
      </c>
      <c r="C51" s="838"/>
      <c r="D51" s="846"/>
      <c r="E51" s="847"/>
      <c r="F51" s="847"/>
      <c r="G51" s="848"/>
      <c r="H51" s="842"/>
      <c r="I51" s="842"/>
      <c r="J51" s="842"/>
      <c r="K51" s="843"/>
      <c r="L51" s="844"/>
      <c r="M51" s="845"/>
      <c r="N51" s="845"/>
      <c r="O51" s="845"/>
      <c r="P51" s="845"/>
      <c r="Q51" s="845"/>
      <c r="R51" s="845"/>
      <c r="S51" s="845"/>
      <c r="T51" s="845"/>
      <c r="U51" s="845"/>
      <c r="V51" s="845"/>
      <c r="W51" s="845"/>
      <c r="X51" s="845"/>
      <c r="Y51" s="845"/>
      <c r="Z51" s="845"/>
      <c r="AA51" s="845"/>
      <c r="AB51" s="566"/>
      <c r="AC51" s="885">
        <f>'31'!AE50+'30'!AE50+'29'!AE50+'28'!AE50+'27'!AE50+'26'!AE50+'25'!AE50+'24'!AE50+'23'!AE50+'22'!AE50+'21'!AE50+'20'!AE50+'19'!AE50+'18'!AE50+'17'!AE50+'16'!AE50+'15'!AE50+'14'!AE50+'13'!AE50+'12'!AE50+'11'!AE50+'10'!AE50+'9'!AE50+'8'!AE50+'7'!AE50+'6'!AE50+'5'!AE50+'4'!AE50+'3'!AE50+'2'!AE50+'1'!AE50</f>
        <v>0</v>
      </c>
      <c r="AD51" s="887" t="e">
        <f>#REF!/AC51</f>
        <v>#REF!</v>
      </c>
      <c r="AE51" s="567"/>
      <c r="AF51" s="872">
        <f>'1'!AH50</f>
        <v>0</v>
      </c>
      <c r="AG51" s="872">
        <f>'31'!AI50+'30'!AI50+'29'!AI50+'28'!AI50+'27'!AI50+'26'!AI50+'25'!AI50+'24'!AI50+'23'!AI50+'22'!AI50+'21'!AI50+'20'!AI50+'19'!AI50+'18'!AI50+'17'!AI50+'16'!AI50+'15'!AI50+'14'!AI50+'13'!AI50+'12'!AI50+'11'!AI50+'10'!AI50+'9'!AI50+'8'!AI50+'7'!AI50+'6'!AI50+'5'!AI50+'4'!AI50+'3'!AI50+'2'!AI50+'1'!AI50</f>
        <v>0</v>
      </c>
      <c r="AH51" s="872">
        <f>'31'!AJ50+'30'!AJ50+'29'!AJ50+'28'!AJ50+'27'!AJ50+'26'!AJ50+'25'!AJ50+'24'!AJ50+'23'!AJ50+'22'!AJ50+'21'!AJ50+'20'!AJ50+'19'!AJ50+'18'!AJ50+'17'!AJ50+'16'!AJ50+'15'!AJ50+'14'!AJ50+'13'!AJ50+'12'!AJ50+'11'!AJ50+'10'!AJ50+'9'!AJ50+'8'!AJ50+'7'!AJ50+'6'!AJ50+'5'!AJ50+'4'!AJ50+'3'!AJ50+'2'!AJ50+'1'!AJ50</f>
        <v>0</v>
      </c>
      <c r="AI51" s="874">
        <f t="shared" ref="AI51" si="18">AF51+AG51-AH51</f>
        <v>0</v>
      </c>
    </row>
    <row r="52" spans="1:35" s="565" customFormat="1" ht="18" customHeight="1" thickBot="1" x14ac:dyDescent="0.25">
      <c r="A52" s="834"/>
      <c r="B52" s="840" t="s">
        <v>28</v>
      </c>
      <c r="C52" s="841"/>
      <c r="D52" s="849">
        <f ca="1">SUMPRODUCT($D$3:$G$3,D16:G16)</f>
        <v>0</v>
      </c>
      <c r="E52" s="850"/>
      <c r="F52" s="850"/>
      <c r="G52" s="851"/>
      <c r="H52" s="852"/>
      <c r="I52" s="852"/>
      <c r="J52" s="852"/>
      <c r="K52" s="853"/>
      <c r="L52" s="854">
        <f ca="1">SUMPRODUCT($L$3:$AA$3,L16:AA16)</f>
        <v>0</v>
      </c>
      <c r="M52" s="855"/>
      <c r="N52" s="855"/>
      <c r="O52" s="855"/>
      <c r="P52" s="855"/>
      <c r="Q52" s="855"/>
      <c r="R52" s="855"/>
      <c r="S52" s="855"/>
      <c r="T52" s="855"/>
      <c r="U52" s="855"/>
      <c r="V52" s="855"/>
      <c r="W52" s="855"/>
      <c r="X52" s="855"/>
      <c r="Y52" s="855"/>
      <c r="Z52" s="855"/>
      <c r="AA52" s="855"/>
      <c r="AB52" s="568">
        <f ca="1">SUM(D52:AA52)</f>
        <v>0</v>
      </c>
      <c r="AC52" s="891"/>
      <c r="AD52" s="892"/>
      <c r="AE52" s="567"/>
      <c r="AF52" s="889"/>
      <c r="AG52" s="889"/>
      <c r="AH52" s="889"/>
      <c r="AI52" s="890"/>
    </row>
    <row r="53" spans="1:35" s="565" customFormat="1" ht="18" customHeight="1" x14ac:dyDescent="0.2">
      <c r="A53" s="823">
        <f>B17</f>
        <v>0</v>
      </c>
      <c r="B53" s="837" t="s">
        <v>27</v>
      </c>
      <c r="C53" s="838"/>
      <c r="D53" s="846"/>
      <c r="E53" s="847"/>
      <c r="F53" s="847"/>
      <c r="G53" s="848"/>
      <c r="H53" s="842"/>
      <c r="I53" s="842"/>
      <c r="J53" s="842"/>
      <c r="K53" s="843"/>
      <c r="L53" s="844"/>
      <c r="M53" s="845"/>
      <c r="N53" s="845"/>
      <c r="O53" s="845"/>
      <c r="P53" s="845"/>
      <c r="Q53" s="845"/>
      <c r="R53" s="845"/>
      <c r="S53" s="845"/>
      <c r="T53" s="845"/>
      <c r="U53" s="845"/>
      <c r="V53" s="845"/>
      <c r="W53" s="845"/>
      <c r="X53" s="845"/>
      <c r="Y53" s="845"/>
      <c r="Z53" s="845"/>
      <c r="AA53" s="845"/>
      <c r="AB53" s="572"/>
      <c r="AC53" s="885">
        <f>'31'!AE52+'30'!AE52+'29'!AE52+'28'!AE52+'27'!AE52+'26'!AE52+'25'!AE52+'24'!AE52+'23'!AE52+'22'!AE52+'21'!AE52+'20'!AE52+'19'!AE52+'18'!AE52+'17'!AE52+'16'!AE52+'15'!AE52+'14'!AE52+'13'!AE52+'12'!AE52+'11'!AE52+'10'!AE52+'9'!AE52+'8'!AE52+'7'!AE52+'6'!AE52+'5'!AE52+'4'!AE52+'3'!AE52+'2'!AE52+'1'!AE52</f>
        <v>0</v>
      </c>
      <c r="AD53" s="887" t="e">
        <f>#REF!/AC53</f>
        <v>#REF!</v>
      </c>
      <c r="AE53" s="567"/>
      <c r="AF53" s="872">
        <f>'1'!AH52</f>
        <v>0</v>
      </c>
      <c r="AG53" s="872">
        <f>'31'!AI52+'30'!AI52+'29'!AI52+'28'!AI52+'27'!AI52+'26'!AI52+'25'!AI52+'24'!AI52+'23'!AI52+'22'!AI52+'21'!AI52+'20'!AI52+'19'!AI52+'18'!AI52+'17'!AI52+'16'!AI52+'15'!AI52+'14'!AI52+'13'!AI52+'12'!AI52+'11'!AI52+'10'!AI52+'9'!AI52+'8'!AI52+'7'!AI52+'6'!AI52+'5'!AI52+'4'!AI52+'3'!AI52+'2'!AI52+'1'!AI52</f>
        <v>0</v>
      </c>
      <c r="AH53" s="872">
        <f>'31'!AJ52+'30'!AJ52+'29'!AJ52+'28'!AJ52+'27'!AJ52+'26'!AJ52+'25'!AJ52+'24'!AJ52+'23'!AJ52+'22'!AJ52+'21'!AJ52+'20'!AJ52+'19'!AJ52+'18'!AJ52+'17'!AJ52+'16'!AJ52+'15'!AJ52+'14'!AJ52+'13'!AJ52+'12'!AJ52+'11'!AJ52+'10'!AJ52+'9'!AJ52+'8'!AJ52+'7'!AJ52+'6'!AJ52+'5'!AJ52+'4'!AJ52+'3'!AJ52+'2'!AJ52+'1'!AJ52</f>
        <v>0</v>
      </c>
      <c r="AI53" s="874">
        <f t="shared" ref="AI53:AI55" si="19">AF53+AG53-AH53</f>
        <v>0</v>
      </c>
    </row>
    <row r="54" spans="1:35" s="565" customFormat="1" ht="18" customHeight="1" thickBot="1" x14ac:dyDescent="0.25">
      <c r="A54" s="824"/>
      <c r="B54" s="876" t="s">
        <v>28</v>
      </c>
      <c r="C54" s="877"/>
      <c r="D54" s="878">
        <f ca="1">SUMPRODUCT($D$3:$G$3,D17:G17)</f>
        <v>0</v>
      </c>
      <c r="E54" s="879"/>
      <c r="F54" s="879"/>
      <c r="G54" s="880"/>
      <c r="H54" s="881"/>
      <c r="I54" s="881"/>
      <c r="J54" s="881"/>
      <c r="K54" s="882"/>
      <c r="L54" s="883">
        <f ca="1">SUMPRODUCT($L$3:$AA$3,L17:AA17)</f>
        <v>0</v>
      </c>
      <c r="M54" s="884"/>
      <c r="N54" s="884"/>
      <c r="O54" s="884"/>
      <c r="P54" s="884"/>
      <c r="Q54" s="884"/>
      <c r="R54" s="884"/>
      <c r="S54" s="884"/>
      <c r="T54" s="884"/>
      <c r="U54" s="884"/>
      <c r="V54" s="884"/>
      <c r="W54" s="884"/>
      <c r="X54" s="884"/>
      <c r="Y54" s="884"/>
      <c r="Z54" s="884"/>
      <c r="AA54" s="884"/>
      <c r="AB54" s="573">
        <f ca="1">SUM(D54:AA54)</f>
        <v>0</v>
      </c>
      <c r="AC54" s="886"/>
      <c r="AD54" s="888"/>
      <c r="AE54" s="567"/>
      <c r="AF54" s="873"/>
      <c r="AG54" s="873"/>
      <c r="AH54" s="873"/>
      <c r="AI54" s="875"/>
    </row>
    <row r="55" spans="1:35" ht="18" customHeight="1" thickTop="1" x14ac:dyDescent="0.2">
      <c r="A55" s="825" t="s">
        <v>23</v>
      </c>
      <c r="B55" s="827" t="s">
        <v>27</v>
      </c>
      <c r="C55" s="828"/>
      <c r="D55" s="865">
        <f>D53+D51+D49+D47+D45+D43+D41+D39+D37+D35</f>
        <v>0</v>
      </c>
      <c r="E55" s="866"/>
      <c r="F55" s="866"/>
      <c r="G55" s="867"/>
      <c r="H55" s="866"/>
      <c r="I55" s="866"/>
      <c r="J55" s="866"/>
      <c r="K55" s="867"/>
      <c r="L55" s="865">
        <f>L53+L51+L49+L47+L45+L43+L41+L39+L37+L35</f>
        <v>0</v>
      </c>
      <c r="M55" s="866"/>
      <c r="N55" s="866"/>
      <c r="O55" s="866"/>
      <c r="P55" s="866"/>
      <c r="Q55" s="866"/>
      <c r="R55" s="866"/>
      <c r="S55" s="866"/>
      <c r="T55" s="866"/>
      <c r="U55" s="866"/>
      <c r="V55" s="866"/>
      <c r="W55" s="866"/>
      <c r="X55" s="866"/>
      <c r="Y55" s="866"/>
      <c r="Z55" s="866"/>
      <c r="AA55" s="866"/>
      <c r="AB55" s="574">
        <f>AB35+AB37+AB39+AB41+AB43+AB45+AB47+AB49+AB51+AB53</f>
        <v>0</v>
      </c>
      <c r="AC55" s="868">
        <f>SUM(AC35:AC54)</f>
        <v>0</v>
      </c>
      <c r="AD55" s="870" t="e">
        <f>#REF!/AC55</f>
        <v>#REF!</v>
      </c>
      <c r="AE55" s="575"/>
      <c r="AF55" s="860">
        <f>SUM(AF35:AF54)</f>
        <v>0</v>
      </c>
      <c r="AG55" s="858">
        <f>SUM(AG35:AG54)</f>
        <v>0</v>
      </c>
      <c r="AH55" s="858">
        <f>SUM(AH35:AH54)</f>
        <v>0</v>
      </c>
      <c r="AI55" s="856">
        <f t="shared" si="19"/>
        <v>0</v>
      </c>
    </row>
    <row r="56" spans="1:35" ht="18" customHeight="1" thickBot="1" x14ac:dyDescent="0.25">
      <c r="A56" s="826"/>
      <c r="B56" s="829" t="s">
        <v>28</v>
      </c>
      <c r="C56" s="830"/>
      <c r="D56" s="862">
        <f ca="1">D54+D52+D50+D48+D46+D44+D42+D40+D38+D36</f>
        <v>22040</v>
      </c>
      <c r="E56" s="863"/>
      <c r="F56" s="863"/>
      <c r="G56" s="864"/>
      <c r="H56" s="863"/>
      <c r="I56" s="863"/>
      <c r="J56" s="863"/>
      <c r="K56" s="864"/>
      <c r="L56" s="862">
        <f ca="1">L54+L52+L50+L48+L46+L44+L42+L40+L38+L36</f>
        <v>14259.750048400001</v>
      </c>
      <c r="M56" s="863"/>
      <c r="N56" s="863"/>
      <c r="O56" s="863"/>
      <c r="P56" s="863"/>
      <c r="Q56" s="863"/>
      <c r="R56" s="863"/>
      <c r="S56" s="863"/>
      <c r="T56" s="863"/>
      <c r="U56" s="863"/>
      <c r="V56" s="863"/>
      <c r="W56" s="863"/>
      <c r="X56" s="863"/>
      <c r="Y56" s="863"/>
      <c r="Z56" s="863"/>
      <c r="AA56" s="863"/>
      <c r="AB56" s="576">
        <f ca="1">SUM(D56:AA56)</f>
        <v>36299.750048400005</v>
      </c>
      <c r="AC56" s="869"/>
      <c r="AD56" s="871"/>
      <c r="AE56" s="577"/>
      <c r="AF56" s="861"/>
      <c r="AG56" s="859"/>
      <c r="AH56" s="859"/>
      <c r="AI56" s="857"/>
    </row>
    <row r="57" spans="1:35" ht="15.75" customHeight="1" thickTop="1" x14ac:dyDescent="0.2"/>
  </sheetData>
  <mergeCells count="207">
    <mergeCell ref="J2:AA2"/>
    <mergeCell ref="B4:C5"/>
    <mergeCell ref="N4:Q4"/>
    <mergeCell ref="R4:V4"/>
    <mergeCell ref="W4:AA4"/>
    <mergeCell ref="D41:G41"/>
    <mergeCell ref="A34:C34"/>
    <mergeCell ref="A37:A38"/>
    <mergeCell ref="B37:C37"/>
    <mergeCell ref="A32:B32"/>
    <mergeCell ref="H39:K39"/>
    <mergeCell ref="H40:K40"/>
    <mergeCell ref="H41:K41"/>
    <mergeCell ref="L34:AA34"/>
    <mergeCell ref="L35:AA35"/>
    <mergeCell ref="L36:AA36"/>
    <mergeCell ref="L37:AA37"/>
    <mergeCell ref="L40:AA40"/>
    <mergeCell ref="L41:AA41"/>
    <mergeCell ref="H37:K37"/>
    <mergeCell ref="H38:K38"/>
    <mergeCell ref="D4:F4"/>
    <mergeCell ref="G4:H4"/>
    <mergeCell ref="I4:M4"/>
    <mergeCell ref="B1:C1"/>
    <mergeCell ref="A11:C11"/>
    <mergeCell ref="A4:A5"/>
    <mergeCell ref="A6:C6"/>
    <mergeCell ref="A30:C30"/>
    <mergeCell ref="A29:C29"/>
    <mergeCell ref="A22:C22"/>
    <mergeCell ref="A23:C23"/>
    <mergeCell ref="A24:C24"/>
    <mergeCell ref="A25:C25"/>
    <mergeCell ref="A18:C18"/>
    <mergeCell ref="A19:C19"/>
    <mergeCell ref="A21:C21"/>
    <mergeCell ref="A20:C20"/>
    <mergeCell ref="A28:C28"/>
    <mergeCell ref="A26:C26"/>
    <mergeCell ref="A27:C27"/>
    <mergeCell ref="B7:C7"/>
    <mergeCell ref="B8:C8"/>
    <mergeCell ref="B9:C9"/>
    <mergeCell ref="B10:C10"/>
    <mergeCell ref="B12:C12"/>
    <mergeCell ref="B13:C13"/>
    <mergeCell ref="B14:C14"/>
    <mergeCell ref="AF33:AI33"/>
    <mergeCell ref="A35:A36"/>
    <mergeCell ref="B35:C35"/>
    <mergeCell ref="AC35:AC36"/>
    <mergeCell ref="AD35:AD36"/>
    <mergeCell ref="AF35:AF36"/>
    <mergeCell ref="AG35:AG36"/>
    <mergeCell ref="AH35:AH36"/>
    <mergeCell ref="AI35:AI36"/>
    <mergeCell ref="B36:C36"/>
    <mergeCell ref="AC33:AD33"/>
    <mergeCell ref="D34:G34"/>
    <mergeCell ref="D35:G35"/>
    <mergeCell ref="D36:G36"/>
    <mergeCell ref="H34:K34"/>
    <mergeCell ref="H35:K35"/>
    <mergeCell ref="H36:K36"/>
    <mergeCell ref="AF37:AF38"/>
    <mergeCell ref="AF41:AF42"/>
    <mergeCell ref="AG37:AG38"/>
    <mergeCell ref="AH37:AH38"/>
    <mergeCell ref="AI37:AI38"/>
    <mergeCell ref="B38:C38"/>
    <mergeCell ref="A39:A40"/>
    <mergeCell ref="B39:C39"/>
    <mergeCell ref="AF39:AF40"/>
    <mergeCell ref="AG39:AG40"/>
    <mergeCell ref="AH39:AH40"/>
    <mergeCell ref="AI39:AI40"/>
    <mergeCell ref="B40:C40"/>
    <mergeCell ref="AC37:AC38"/>
    <mergeCell ref="AC39:AC40"/>
    <mergeCell ref="AD37:AD38"/>
    <mergeCell ref="AD39:AD40"/>
    <mergeCell ref="D37:G37"/>
    <mergeCell ref="D38:G38"/>
    <mergeCell ref="D39:G39"/>
    <mergeCell ref="D40:G40"/>
    <mergeCell ref="L38:AA38"/>
    <mergeCell ref="L39:AA39"/>
    <mergeCell ref="AG41:AG42"/>
    <mergeCell ref="AH41:AH42"/>
    <mergeCell ref="AI41:AI42"/>
    <mergeCell ref="AF43:AF44"/>
    <mergeCell ref="AG43:AG44"/>
    <mergeCell ref="AH43:AH44"/>
    <mergeCell ref="AI43:AI44"/>
    <mergeCell ref="B44:C44"/>
    <mergeCell ref="D44:G44"/>
    <mergeCell ref="H44:K44"/>
    <mergeCell ref="L44:AA44"/>
    <mergeCell ref="AC41:AC42"/>
    <mergeCell ref="AC43:AC44"/>
    <mergeCell ref="AD41:AD42"/>
    <mergeCell ref="AD43:AD44"/>
    <mergeCell ref="B41:C41"/>
    <mergeCell ref="D42:G42"/>
    <mergeCell ref="D43:G43"/>
    <mergeCell ref="H43:K43"/>
    <mergeCell ref="L43:AA43"/>
    <mergeCell ref="H42:K42"/>
    <mergeCell ref="L42:AA42"/>
    <mergeCell ref="AF45:AF46"/>
    <mergeCell ref="AG45:AG46"/>
    <mergeCell ref="AH45:AH46"/>
    <mergeCell ref="AI45:AI46"/>
    <mergeCell ref="AC45:AC46"/>
    <mergeCell ref="AD45:AD46"/>
    <mergeCell ref="AF47:AF48"/>
    <mergeCell ref="AG47:AG48"/>
    <mergeCell ref="AH47:AH48"/>
    <mergeCell ref="AI47:AI48"/>
    <mergeCell ref="AC47:AC48"/>
    <mergeCell ref="AD47:AD48"/>
    <mergeCell ref="AH51:AH52"/>
    <mergeCell ref="AI51:AI52"/>
    <mergeCell ref="A51:A52"/>
    <mergeCell ref="B51:C51"/>
    <mergeCell ref="D51:G51"/>
    <mergeCell ref="H51:K51"/>
    <mergeCell ref="L51:AA51"/>
    <mergeCell ref="H47:K47"/>
    <mergeCell ref="L47:AA47"/>
    <mergeCell ref="AF51:AF52"/>
    <mergeCell ref="AG51:AG52"/>
    <mergeCell ref="B52:C52"/>
    <mergeCell ref="D52:G52"/>
    <mergeCell ref="H52:K52"/>
    <mergeCell ref="L52:AA52"/>
    <mergeCell ref="AC51:AC52"/>
    <mergeCell ref="AD51:AD52"/>
    <mergeCell ref="AF49:AF50"/>
    <mergeCell ref="AG49:AG50"/>
    <mergeCell ref="AC49:AC50"/>
    <mergeCell ref="AD49:AD50"/>
    <mergeCell ref="AH49:AH50"/>
    <mergeCell ref="AI49:AI50"/>
    <mergeCell ref="B50:C50"/>
    <mergeCell ref="AG53:AG54"/>
    <mergeCell ref="AH53:AH54"/>
    <mergeCell ref="AI53:AI54"/>
    <mergeCell ref="B54:C54"/>
    <mergeCell ref="D54:G54"/>
    <mergeCell ref="H54:K54"/>
    <mergeCell ref="L54:AA54"/>
    <mergeCell ref="AC53:AC54"/>
    <mergeCell ref="AD53:AD54"/>
    <mergeCell ref="AF53:AF54"/>
    <mergeCell ref="L53:AA53"/>
    <mergeCell ref="H53:K53"/>
    <mergeCell ref="D53:G53"/>
    <mergeCell ref="B53:C53"/>
    <mergeCell ref="AI55:AI56"/>
    <mergeCell ref="AH55:AH56"/>
    <mergeCell ref="AG55:AG56"/>
    <mergeCell ref="AF55:AF56"/>
    <mergeCell ref="D56:G56"/>
    <mergeCell ref="D55:G55"/>
    <mergeCell ref="H55:K55"/>
    <mergeCell ref="H56:K56"/>
    <mergeCell ref="L55:AA55"/>
    <mergeCell ref="L56:AA56"/>
    <mergeCell ref="AC55:AC56"/>
    <mergeCell ref="AD55:AD56"/>
    <mergeCell ref="H45:K45"/>
    <mergeCell ref="L45:AA45"/>
    <mergeCell ref="A49:A50"/>
    <mergeCell ref="B49:C49"/>
    <mergeCell ref="D49:G49"/>
    <mergeCell ref="D50:G50"/>
    <mergeCell ref="H50:K50"/>
    <mergeCell ref="L50:AA50"/>
    <mergeCell ref="B48:C48"/>
    <mergeCell ref="D48:G48"/>
    <mergeCell ref="H48:K48"/>
    <mergeCell ref="L48:AA48"/>
    <mergeCell ref="D47:G47"/>
    <mergeCell ref="H49:K49"/>
    <mergeCell ref="L49:AA49"/>
    <mergeCell ref="D46:G46"/>
    <mergeCell ref="H46:K46"/>
    <mergeCell ref="L46:AA46"/>
    <mergeCell ref="D45:G45"/>
    <mergeCell ref="B15:C15"/>
    <mergeCell ref="B16:C16"/>
    <mergeCell ref="B17:C17"/>
    <mergeCell ref="A53:A54"/>
    <mergeCell ref="A55:A56"/>
    <mergeCell ref="B55:C55"/>
    <mergeCell ref="B56:C56"/>
    <mergeCell ref="B42:C42"/>
    <mergeCell ref="A43:A44"/>
    <mergeCell ref="B43:C43"/>
    <mergeCell ref="B47:C47"/>
    <mergeCell ref="A41:A42"/>
    <mergeCell ref="B46:C46"/>
    <mergeCell ref="A47:A48"/>
    <mergeCell ref="A45:A46"/>
    <mergeCell ref="B45:C45"/>
  </mergeCells>
  <conditionalFormatting sqref="AD8 AD10 AD22:AD31 AD16 AD18 AD20">
    <cfRule type="duplicateValues" dxfId="0" priority="5"/>
  </conditionalFormatting>
  <conditionalFormatting sqref="AD8:AD10 AD15:AD31">
    <cfRule type="dataBar" priority="4">
      <dataBar>
        <cfvo type="min"/>
        <cfvo type="max"/>
        <color rgb="FFFF555A"/>
      </dataBar>
    </cfRule>
  </conditionalFormatting>
  <conditionalFormatting sqref="AD7:AD10 AD15:AD31">
    <cfRule type="dataBar" priority="3">
      <dataBar>
        <cfvo type="min"/>
        <cfvo type="max"/>
        <color rgb="FFFF555A"/>
      </dataBar>
    </cfRule>
  </conditionalFormatting>
  <conditionalFormatting sqref="AD7:AG7">
    <cfRule type="iconSet" priority="1">
      <iconSet iconSet="3Symbols2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D6007B"/>
      </dataBar>
    </cfRule>
  </conditionalFormatting>
  <printOptions horizontalCentered="1" verticalCentered="1"/>
  <pageMargins left="0" right="0" top="0" bottom="0" header="0" footer="0"/>
  <pageSetup scale="5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7"/>
  <sheetViews>
    <sheetView workbookViewId="0">
      <selection activeCell="AB13" sqref="AB13"/>
    </sheetView>
  </sheetViews>
  <sheetFormatPr defaultColWidth="6.875" defaultRowHeight="14.25" x14ac:dyDescent="0.2"/>
  <cols>
    <col min="28" max="28" width="18.75" customWidth="1"/>
    <col min="29" max="32" width="0" hidden="1" customWidth="1"/>
  </cols>
  <sheetData>
    <row r="2" spans="1:54" ht="15" thickBot="1" x14ac:dyDescent="0.25"/>
    <row r="3" spans="1:54" ht="15" thickBot="1" x14ac:dyDescent="0.25">
      <c r="D3" s="232">
        <v>110</v>
      </c>
      <c r="E3" s="232">
        <v>24</v>
      </c>
      <c r="F3" s="232">
        <v>61</v>
      </c>
      <c r="G3" s="232">
        <v>58</v>
      </c>
      <c r="H3" s="232">
        <v>104</v>
      </c>
      <c r="I3" s="232">
        <v>88.5</v>
      </c>
      <c r="J3" s="232">
        <v>68</v>
      </c>
      <c r="K3" s="232"/>
      <c r="L3" s="232">
        <v>95</v>
      </c>
      <c r="M3" s="232">
        <v>47</v>
      </c>
      <c r="N3" s="232">
        <v>83</v>
      </c>
      <c r="O3" s="232">
        <v>101</v>
      </c>
      <c r="P3" s="232">
        <v>99</v>
      </c>
      <c r="Q3" s="232">
        <v>46</v>
      </c>
      <c r="R3" s="232">
        <v>82</v>
      </c>
      <c r="S3" s="232">
        <v>100</v>
      </c>
      <c r="T3" s="232">
        <v>98</v>
      </c>
      <c r="U3" s="232">
        <v>78</v>
      </c>
      <c r="V3" s="232">
        <v>96</v>
      </c>
      <c r="W3" s="232">
        <v>115</v>
      </c>
      <c r="X3" s="232">
        <v>63</v>
      </c>
      <c r="Y3" s="232">
        <v>124</v>
      </c>
      <c r="Z3" s="233">
        <v>93.5</v>
      </c>
      <c r="AA3" s="232">
        <v>119</v>
      </c>
      <c r="AB3" s="232">
        <v>131</v>
      </c>
      <c r="AC3" s="232">
        <v>106</v>
      </c>
      <c r="AD3" s="233">
        <v>106</v>
      </c>
      <c r="AE3" s="232">
        <v>88.75</v>
      </c>
      <c r="AF3" s="232">
        <v>93</v>
      </c>
      <c r="AG3" s="232">
        <v>72.5</v>
      </c>
      <c r="AH3" s="232">
        <v>153</v>
      </c>
      <c r="AI3" s="233">
        <v>162</v>
      </c>
      <c r="AJ3" s="232">
        <v>153</v>
      </c>
      <c r="AK3" s="232">
        <v>141</v>
      </c>
      <c r="AL3" s="232">
        <v>151</v>
      </c>
      <c r="AM3" s="232">
        <v>157</v>
      </c>
      <c r="AN3" s="233">
        <v>154</v>
      </c>
      <c r="AO3" s="232">
        <v>96</v>
      </c>
      <c r="AP3" s="232"/>
      <c r="AQ3" s="232"/>
      <c r="AR3" s="232">
        <v>19</v>
      </c>
      <c r="AS3" s="232">
        <v>40</v>
      </c>
      <c r="AT3" s="232">
        <v>32.4</v>
      </c>
      <c r="AU3" s="232">
        <v>29</v>
      </c>
      <c r="AV3" s="232">
        <v>17.5</v>
      </c>
      <c r="AW3" s="232">
        <v>30</v>
      </c>
      <c r="AX3" s="232">
        <v>54</v>
      </c>
      <c r="AY3" s="232">
        <v>16.5</v>
      </c>
    </row>
    <row r="4" spans="1:54" s="5" customFormat="1" ht="15.75" customHeight="1" thickBot="1" x14ac:dyDescent="0.25">
      <c r="A4" s="658" t="s">
        <v>18</v>
      </c>
      <c r="B4" s="684" t="s">
        <v>0</v>
      </c>
      <c r="C4" s="982"/>
      <c r="D4" s="606"/>
      <c r="E4" s="607"/>
      <c r="F4" s="607"/>
      <c r="G4" s="607"/>
      <c r="H4" s="607"/>
      <c r="I4" s="607"/>
      <c r="J4" s="607"/>
      <c r="K4" s="607"/>
      <c r="L4" s="608"/>
      <c r="M4" s="606" t="s">
        <v>42</v>
      </c>
      <c r="N4" s="607"/>
      <c r="O4" s="607"/>
      <c r="P4" s="607"/>
      <c r="Q4" s="607"/>
      <c r="R4" s="608"/>
      <c r="S4" s="606" t="s">
        <v>43</v>
      </c>
      <c r="T4" s="607"/>
      <c r="U4" s="607"/>
      <c r="V4" s="607"/>
      <c r="W4" s="607"/>
      <c r="X4" s="607"/>
      <c r="Y4" s="608"/>
      <c r="Z4" s="606" t="s">
        <v>44</v>
      </c>
      <c r="AA4" s="607"/>
      <c r="AB4" s="607"/>
      <c r="AC4" s="607"/>
      <c r="AD4" s="606" t="s">
        <v>45</v>
      </c>
      <c r="AE4" s="607"/>
      <c r="AF4" s="607"/>
      <c r="AG4" s="607"/>
      <c r="AH4" s="608"/>
      <c r="AI4" s="684" t="s">
        <v>46</v>
      </c>
      <c r="AJ4" s="685"/>
      <c r="AK4" s="685"/>
      <c r="AL4" s="685"/>
      <c r="AM4" s="608"/>
      <c r="AN4" s="253"/>
      <c r="AO4" s="253"/>
      <c r="AP4" s="253"/>
      <c r="AQ4" s="253"/>
      <c r="AR4" s="253"/>
      <c r="AS4" s="254"/>
      <c r="AT4" s="606"/>
      <c r="AU4" s="607"/>
      <c r="AV4" s="608"/>
      <c r="AW4" s="606"/>
      <c r="AX4" s="607"/>
      <c r="AY4" s="608"/>
      <c r="AZ4" s="43"/>
      <c r="BA4" s="151"/>
      <c r="BB4" s="609" t="s">
        <v>14</v>
      </c>
    </row>
    <row r="5" spans="1:54" s="5" customFormat="1" ht="46.5" customHeight="1" thickBot="1" x14ac:dyDescent="0.25">
      <c r="A5" s="659"/>
      <c r="B5" s="686"/>
      <c r="C5" s="983"/>
      <c r="D5" s="201"/>
      <c r="E5" s="202"/>
      <c r="F5" s="201"/>
      <c r="G5" s="202"/>
      <c r="H5" s="201"/>
      <c r="I5" s="202" t="s">
        <v>58</v>
      </c>
      <c r="J5" s="202" t="s">
        <v>47</v>
      </c>
      <c r="K5" s="202" t="s">
        <v>48</v>
      </c>
      <c r="L5" s="202" t="s">
        <v>59</v>
      </c>
      <c r="M5" s="201"/>
      <c r="N5" s="202" t="s">
        <v>15</v>
      </c>
      <c r="O5" s="201" t="s">
        <v>16</v>
      </c>
      <c r="P5" s="202"/>
      <c r="Q5" s="201"/>
      <c r="R5" s="203"/>
      <c r="S5" s="202"/>
      <c r="T5" s="201"/>
      <c r="U5" s="202" t="s">
        <v>47</v>
      </c>
      <c r="V5" s="202" t="s">
        <v>48</v>
      </c>
      <c r="W5" s="201" t="s">
        <v>17</v>
      </c>
      <c r="X5" s="202"/>
      <c r="Y5" s="203"/>
      <c r="Z5" s="202" t="s">
        <v>49</v>
      </c>
      <c r="AA5" s="201" t="s">
        <v>50</v>
      </c>
      <c r="AB5" s="202"/>
      <c r="AC5" s="201"/>
      <c r="AD5" s="255"/>
      <c r="AE5" s="255" t="s">
        <v>51</v>
      </c>
      <c r="AF5" s="202" t="s">
        <v>52</v>
      </c>
      <c r="AG5" s="256" t="s">
        <v>50</v>
      </c>
      <c r="AH5" s="346"/>
      <c r="AI5" s="265" t="s">
        <v>53</v>
      </c>
      <c r="AJ5" s="265" t="s">
        <v>54</v>
      </c>
      <c r="AK5" s="265" t="s">
        <v>57</v>
      </c>
      <c r="AL5" s="265" t="s">
        <v>55</v>
      </c>
      <c r="AM5" s="257"/>
      <c r="AN5" s="257"/>
      <c r="AO5" s="207"/>
      <c r="AP5" s="206"/>
      <c r="AQ5" s="207"/>
      <c r="AR5" s="208"/>
      <c r="AS5" s="209"/>
      <c r="AT5" s="201"/>
      <c r="AU5" s="202"/>
      <c r="AV5" s="203"/>
      <c r="AW5" s="230"/>
      <c r="AX5" s="202"/>
      <c r="AY5" s="203"/>
      <c r="AZ5" s="85"/>
      <c r="BA5" s="43"/>
      <c r="BB5" s="610"/>
    </row>
    <row r="6" spans="1:54" s="5" customFormat="1" ht="28.5" customHeight="1" thickBot="1" x14ac:dyDescent="0.25">
      <c r="A6" s="721" t="s">
        <v>1</v>
      </c>
      <c r="B6" s="722"/>
      <c r="C6" s="981"/>
      <c r="D6" s="23">
        <f>D29</f>
        <v>0</v>
      </c>
      <c r="E6" s="23">
        <f t="shared" ref="E6:AA6" si="0">E29</f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23">
        <f t="shared" si="0"/>
        <v>0</v>
      </c>
      <c r="L6" s="23">
        <f t="shared" si="0"/>
        <v>0</v>
      </c>
      <c r="M6" s="23">
        <f t="shared" si="0"/>
        <v>0</v>
      </c>
      <c r="N6" s="23">
        <f t="shared" si="0"/>
        <v>0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23">
        <f t="shared" si="0"/>
        <v>0</v>
      </c>
      <c r="S6" s="23">
        <f t="shared" si="0"/>
        <v>0</v>
      </c>
      <c r="T6" s="23">
        <f t="shared" si="0"/>
        <v>0</v>
      </c>
      <c r="U6" s="23">
        <f t="shared" si="0"/>
        <v>0</v>
      </c>
      <c r="V6" s="23">
        <f t="shared" si="0"/>
        <v>0</v>
      </c>
      <c r="W6" s="23">
        <f t="shared" si="0"/>
        <v>0</v>
      </c>
      <c r="X6" s="23">
        <f t="shared" si="0"/>
        <v>0</v>
      </c>
      <c r="Y6" s="23">
        <f t="shared" si="0"/>
        <v>0</v>
      </c>
      <c r="Z6" s="23">
        <f t="shared" si="0"/>
        <v>0</v>
      </c>
      <c r="AA6" s="23">
        <f t="shared" si="0"/>
        <v>0</v>
      </c>
      <c r="AB6" s="23" t="e">
        <f>'[1]1'!AB6</f>
        <v>#REF!</v>
      </c>
      <c r="AC6" s="23" t="e">
        <f>'[1]1'!AC6</f>
        <v>#REF!</v>
      </c>
      <c r="AD6" s="23">
        <f>'[1]1'!AD6</f>
        <v>0</v>
      </c>
      <c r="AE6" s="23">
        <f>'[1]1'!AE6</f>
        <v>0</v>
      </c>
      <c r="AF6" s="23" t="e">
        <f>'[1]1'!AF6</f>
        <v>#REF!</v>
      </c>
      <c r="AG6" s="23" t="e">
        <f>'[1]1'!AG6</f>
        <v>#REF!</v>
      </c>
      <c r="AH6" s="347" t="e">
        <f>'[1]1'!AH6</f>
        <v>#REF!</v>
      </c>
      <c r="AI6" s="349">
        <f>G20</f>
        <v>0</v>
      </c>
      <c r="AJ6" s="349">
        <f>'[1]1'!AJ6</f>
        <v>231.5</v>
      </c>
      <c r="AK6" s="349">
        <f>AI6+AJ6</f>
        <v>231.5</v>
      </c>
      <c r="AL6" s="349">
        <f>'[1]1'!AL6</f>
        <v>150</v>
      </c>
      <c r="AM6" s="348">
        <f>'[1]1'!AM6</f>
        <v>0</v>
      </c>
      <c r="AN6" s="23">
        <f>'[1]1'!AN6</f>
        <v>0</v>
      </c>
      <c r="AO6" s="23">
        <f>'[1]1'!AO6</f>
        <v>0</v>
      </c>
      <c r="AP6" s="23">
        <f>'[1]1'!AP6</f>
        <v>0</v>
      </c>
      <c r="AQ6" s="23">
        <f>'[1]1'!AQ6</f>
        <v>0</v>
      </c>
      <c r="AR6" s="23">
        <f>'[1]1'!AR6</f>
        <v>0</v>
      </c>
      <c r="AS6" s="23">
        <f>'[1]1'!AS6</f>
        <v>0</v>
      </c>
      <c r="AT6" s="23">
        <f>'[1]1'!AT6</f>
        <v>187</v>
      </c>
      <c r="AU6" s="23">
        <f>'[1]1'!AU6</f>
        <v>0</v>
      </c>
      <c r="AV6" s="23">
        <f>'[1]1'!AV6</f>
        <v>0</v>
      </c>
      <c r="AW6" s="23">
        <f>'[1]1'!AW6</f>
        <v>0</v>
      </c>
      <c r="AX6" s="23" t="e">
        <f>'[1]1'!AX6</f>
        <v>#REF!</v>
      </c>
      <c r="AY6" s="23" t="e">
        <f>'[1]1'!AY6</f>
        <v>#REF!</v>
      </c>
      <c r="AZ6" s="23" t="e">
        <f>'[1]1'!AZ6</f>
        <v>#REF!</v>
      </c>
      <c r="BA6" s="23" t="e">
        <f>'[1]1'!BA6</f>
        <v>#REF!</v>
      </c>
      <c r="BB6" s="11" t="e">
        <f>SUMPRODUCT(D6:BA6,D3:BA3)</f>
        <v>#REF!</v>
      </c>
    </row>
    <row r="7" spans="1:54" x14ac:dyDescent="0.2">
      <c r="AI7" s="350"/>
      <c r="AJ7" s="350"/>
      <c r="AK7" s="350"/>
      <c r="AL7" s="350"/>
    </row>
    <row r="8" spans="1:54" x14ac:dyDescent="0.2">
      <c r="B8" t="s">
        <v>38</v>
      </c>
      <c r="AI8" s="350" t="s">
        <v>56</v>
      </c>
      <c r="AJ8" s="350" t="s">
        <v>54</v>
      </c>
      <c r="AK8" s="350" t="s">
        <v>57</v>
      </c>
      <c r="AL8" s="350" t="s">
        <v>55</v>
      </c>
    </row>
    <row r="9" spans="1:54" x14ac:dyDescent="0.2">
      <c r="B9" t="s">
        <v>39</v>
      </c>
      <c r="AI9" s="350"/>
      <c r="AJ9" s="350"/>
      <c r="AK9" s="350"/>
      <c r="AL9" s="350"/>
    </row>
    <row r="10" spans="1:54" x14ac:dyDescent="0.2">
      <c r="AI10" s="350">
        <f>W20+X20+Y20+Z20+AA20</f>
        <v>0</v>
      </c>
      <c r="AJ10" s="350"/>
      <c r="AK10" s="350">
        <f>AI10+AJ10</f>
        <v>0</v>
      </c>
      <c r="AL10" s="350"/>
    </row>
    <row r="13" spans="1:54" x14ac:dyDescent="0.2">
      <c r="B13" t="s">
        <v>40</v>
      </c>
    </row>
    <row r="26" spans="4:52" ht="15" thickBot="1" x14ac:dyDescent="0.25"/>
    <row r="27" spans="4:52" ht="15.75" thickBot="1" x14ac:dyDescent="0.25">
      <c r="D27" s="150"/>
      <c r="E27" s="150"/>
      <c r="F27" s="150"/>
      <c r="G27" s="150"/>
      <c r="H27" s="150"/>
      <c r="I27" s="150"/>
      <c r="J27" s="150">
        <v>300</v>
      </c>
      <c r="K27" s="150"/>
      <c r="L27" s="150"/>
      <c r="M27" s="150">
        <v>50</v>
      </c>
      <c r="N27" s="150"/>
      <c r="O27" s="150">
        <v>50</v>
      </c>
      <c r="P27" s="150">
        <v>500</v>
      </c>
      <c r="Q27" s="150">
        <v>250</v>
      </c>
      <c r="R27" s="150">
        <v>300</v>
      </c>
      <c r="S27" s="150">
        <v>150</v>
      </c>
      <c r="T27" s="150">
        <v>3000</v>
      </c>
      <c r="U27" s="150"/>
      <c r="V27" s="150"/>
      <c r="W27" s="150"/>
      <c r="X27" s="150"/>
      <c r="Y27" s="150">
        <v>100</v>
      </c>
      <c r="Z27" s="150"/>
      <c r="AA27" s="150">
        <v>50</v>
      </c>
      <c r="AB27" s="150">
        <v>50</v>
      </c>
      <c r="AC27" s="150"/>
      <c r="AD27" s="150"/>
      <c r="AE27" s="150"/>
      <c r="AF27" s="150"/>
      <c r="AG27" s="150"/>
      <c r="AH27" s="150"/>
      <c r="AI27" s="150"/>
      <c r="AJ27" s="150">
        <v>100</v>
      </c>
      <c r="AK27" s="150">
        <v>50</v>
      </c>
      <c r="AL27" s="150">
        <v>100</v>
      </c>
      <c r="AM27" s="150"/>
      <c r="AN27" s="150"/>
      <c r="AO27" s="150"/>
      <c r="AP27" s="150"/>
      <c r="AQ27" s="150"/>
      <c r="AR27" s="150">
        <v>3000</v>
      </c>
      <c r="AS27" s="150">
        <v>50</v>
      </c>
      <c r="AT27" s="150"/>
      <c r="AU27" s="150"/>
      <c r="AV27" s="150">
        <v>1000</v>
      </c>
      <c r="AW27" s="150">
        <v>200</v>
      </c>
      <c r="AX27" s="150"/>
      <c r="AY27" s="226">
        <v>250</v>
      </c>
      <c r="AZ27" s="235">
        <v>500000</v>
      </c>
    </row>
  </sheetData>
  <mergeCells count="12">
    <mergeCell ref="S4:Y4"/>
    <mergeCell ref="Z4:AC4"/>
    <mergeCell ref="A6:C6"/>
    <mergeCell ref="A4:A5"/>
    <mergeCell ref="B4:C5"/>
    <mergeCell ref="D4:L4"/>
    <mergeCell ref="M4:R4"/>
    <mergeCell ref="AD4:AH4"/>
    <mergeCell ref="AI4:AM4"/>
    <mergeCell ref="AT4:AV4"/>
    <mergeCell ref="AW4:AY4"/>
    <mergeCell ref="BB4:BB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7"/>
  <sheetViews>
    <sheetView rightToLeft="1" topLeftCell="A7" workbookViewId="0">
      <selection activeCell="A13" sqref="A13:C13"/>
    </sheetView>
  </sheetViews>
  <sheetFormatPr defaultColWidth="6.875" defaultRowHeight="14.25" x14ac:dyDescent="0.2"/>
  <cols>
    <col min="28" max="28" width="18.75" customWidth="1"/>
    <col min="29" max="32" width="0" hidden="1" customWidth="1"/>
  </cols>
  <sheetData>
    <row r="2" spans="1:54" ht="15" thickBot="1" x14ac:dyDescent="0.25"/>
    <row r="3" spans="1:54" ht="15" thickBot="1" x14ac:dyDescent="0.25">
      <c r="D3" s="232">
        <v>110</v>
      </c>
      <c r="E3" s="232">
        <v>24</v>
      </c>
      <c r="F3" s="232">
        <v>61</v>
      </c>
      <c r="G3" s="232">
        <v>58</v>
      </c>
      <c r="H3" s="232">
        <v>104</v>
      </c>
      <c r="I3" s="232">
        <v>88.5</v>
      </c>
      <c r="J3" s="232">
        <v>68</v>
      </c>
      <c r="K3" s="232"/>
      <c r="L3" s="232">
        <v>95</v>
      </c>
      <c r="M3" s="232">
        <v>47</v>
      </c>
      <c r="N3" s="232">
        <v>83</v>
      </c>
      <c r="O3" s="232">
        <v>101</v>
      </c>
      <c r="P3" s="232">
        <v>99</v>
      </c>
      <c r="Q3" s="232">
        <v>46</v>
      </c>
      <c r="R3" s="232">
        <v>82</v>
      </c>
      <c r="S3" s="232">
        <v>100</v>
      </c>
      <c r="T3" s="232">
        <v>98</v>
      </c>
      <c r="U3" s="232">
        <v>78</v>
      </c>
      <c r="V3" s="232">
        <v>96</v>
      </c>
      <c r="W3" s="232">
        <v>115</v>
      </c>
      <c r="X3" s="232">
        <v>63</v>
      </c>
      <c r="Y3" s="232">
        <v>124</v>
      </c>
      <c r="Z3" s="233">
        <v>93.5</v>
      </c>
      <c r="AA3" s="232">
        <v>119</v>
      </c>
      <c r="AB3" s="232">
        <v>131</v>
      </c>
      <c r="AC3" s="232">
        <v>106</v>
      </c>
      <c r="AD3" s="233">
        <v>106</v>
      </c>
      <c r="AE3" s="232">
        <v>88.75</v>
      </c>
      <c r="AF3" s="232">
        <v>93</v>
      </c>
      <c r="AG3" s="232">
        <v>72.5</v>
      </c>
      <c r="AH3" s="232">
        <v>153</v>
      </c>
      <c r="AI3" s="233">
        <v>162</v>
      </c>
      <c r="AJ3" s="232">
        <v>153</v>
      </c>
      <c r="AK3" s="232">
        <v>141</v>
      </c>
      <c r="AL3" s="232">
        <v>151</v>
      </c>
      <c r="AM3" s="232">
        <v>157</v>
      </c>
      <c r="AN3" s="233">
        <v>154</v>
      </c>
      <c r="AO3" s="232">
        <v>96</v>
      </c>
      <c r="AP3" s="232"/>
      <c r="AQ3" s="232"/>
      <c r="AR3" s="232">
        <v>19</v>
      </c>
      <c r="AS3" s="232">
        <v>40</v>
      </c>
      <c r="AT3" s="232">
        <v>32.4</v>
      </c>
      <c r="AU3" s="232">
        <v>29</v>
      </c>
      <c r="AV3" s="232">
        <v>17.5</v>
      </c>
      <c r="AW3" s="232">
        <v>30</v>
      </c>
      <c r="AX3" s="232">
        <v>54</v>
      </c>
      <c r="AY3" s="232">
        <v>16.5</v>
      </c>
    </row>
    <row r="4" spans="1:54" s="5" customFormat="1" ht="15.75" customHeight="1" thickBot="1" x14ac:dyDescent="0.25">
      <c r="A4" s="658" t="s">
        <v>18</v>
      </c>
      <c r="B4" s="684" t="s">
        <v>0</v>
      </c>
      <c r="C4" s="982"/>
      <c r="D4" s="606"/>
      <c r="E4" s="607"/>
      <c r="F4" s="607"/>
      <c r="G4" s="607"/>
      <c r="H4" s="607"/>
      <c r="I4" s="607"/>
      <c r="J4" s="607"/>
      <c r="K4" s="607"/>
      <c r="L4" s="608"/>
      <c r="M4" s="606" t="s">
        <v>42</v>
      </c>
      <c r="N4" s="607"/>
      <c r="O4" s="607"/>
      <c r="P4" s="607"/>
      <c r="Q4" s="607"/>
      <c r="R4" s="608"/>
      <c r="S4" s="606" t="s">
        <v>43</v>
      </c>
      <c r="T4" s="607"/>
      <c r="U4" s="607"/>
      <c r="V4" s="607"/>
      <c r="W4" s="607"/>
      <c r="X4" s="607"/>
      <c r="Y4" s="608"/>
      <c r="Z4" s="606" t="s">
        <v>44</v>
      </c>
      <c r="AA4" s="607"/>
      <c r="AB4" s="607"/>
      <c r="AC4" s="607"/>
      <c r="AD4" s="606" t="s">
        <v>45</v>
      </c>
      <c r="AE4" s="607"/>
      <c r="AF4" s="607"/>
      <c r="AG4" s="607"/>
      <c r="AH4" s="608"/>
      <c r="AI4" s="684" t="s">
        <v>46</v>
      </c>
      <c r="AJ4" s="685"/>
      <c r="AK4" s="685"/>
      <c r="AL4" s="685"/>
      <c r="AM4" s="608"/>
      <c r="AN4" s="253"/>
      <c r="AO4" s="253"/>
      <c r="AP4" s="253"/>
      <c r="AQ4" s="253"/>
      <c r="AR4" s="253"/>
      <c r="AS4" s="254"/>
      <c r="AT4" s="606"/>
      <c r="AU4" s="607"/>
      <c r="AV4" s="608"/>
      <c r="AW4" s="606"/>
      <c r="AX4" s="607"/>
      <c r="AY4" s="608"/>
      <c r="AZ4" s="43"/>
      <c r="BA4" s="151"/>
      <c r="BB4" s="609" t="s">
        <v>14</v>
      </c>
    </row>
    <row r="5" spans="1:54" s="5" customFormat="1" ht="46.5" customHeight="1" thickBot="1" x14ac:dyDescent="0.25">
      <c r="A5" s="659"/>
      <c r="B5" s="686"/>
      <c r="C5" s="983"/>
      <c r="D5" s="201"/>
      <c r="E5" s="202"/>
      <c r="F5" s="201"/>
      <c r="G5" s="202"/>
      <c r="H5" s="201"/>
      <c r="I5" s="202" t="s">
        <v>58</v>
      </c>
      <c r="J5" s="202" t="s">
        <v>47</v>
      </c>
      <c r="K5" s="202" t="s">
        <v>48</v>
      </c>
      <c r="L5" s="202" t="s">
        <v>59</v>
      </c>
      <c r="M5" s="201"/>
      <c r="N5" s="202" t="s">
        <v>15</v>
      </c>
      <c r="O5" s="201" t="s">
        <v>16</v>
      </c>
      <c r="P5" s="202"/>
      <c r="Q5" s="201"/>
      <c r="R5" s="203"/>
      <c r="S5" s="202"/>
      <c r="T5" s="201"/>
      <c r="U5" s="202" t="s">
        <v>47</v>
      </c>
      <c r="V5" s="202" t="s">
        <v>48</v>
      </c>
      <c r="W5" s="201" t="s">
        <v>17</v>
      </c>
      <c r="X5" s="202"/>
      <c r="Y5" s="203"/>
      <c r="Z5" s="202" t="s">
        <v>49</v>
      </c>
      <c r="AA5" s="201" t="s">
        <v>50</v>
      </c>
      <c r="AB5" s="202"/>
      <c r="AC5" s="201"/>
      <c r="AD5" s="255"/>
      <c r="AE5" s="255" t="s">
        <v>51</v>
      </c>
      <c r="AF5" s="202" t="s">
        <v>52</v>
      </c>
      <c r="AG5" s="256" t="s">
        <v>50</v>
      </c>
      <c r="AH5" s="346"/>
      <c r="AI5" s="265" t="s">
        <v>53</v>
      </c>
      <c r="AJ5" s="265" t="s">
        <v>54</v>
      </c>
      <c r="AK5" s="265" t="s">
        <v>57</v>
      </c>
      <c r="AL5" s="265" t="s">
        <v>55</v>
      </c>
      <c r="AM5" s="257"/>
      <c r="AN5" s="257"/>
      <c r="AO5" s="207"/>
      <c r="AP5" s="206"/>
      <c r="AQ5" s="207"/>
      <c r="AR5" s="208"/>
      <c r="AS5" s="209"/>
      <c r="AT5" s="201"/>
      <c r="AU5" s="202"/>
      <c r="AV5" s="203"/>
      <c r="AW5" s="230"/>
      <c r="AX5" s="202"/>
      <c r="AY5" s="203"/>
      <c r="AZ5" s="85"/>
      <c r="BA5" s="43"/>
      <c r="BB5" s="610"/>
    </row>
    <row r="6" spans="1:54" s="5" customFormat="1" ht="28.5" customHeight="1" thickBot="1" x14ac:dyDescent="0.25">
      <c r="A6" s="721" t="s">
        <v>1</v>
      </c>
      <c r="B6" s="722"/>
      <c r="C6" s="981"/>
      <c r="D6" s="23">
        <f>D29</f>
        <v>0</v>
      </c>
      <c r="E6" s="23">
        <f t="shared" ref="E6:AA6" si="0">E29</f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23">
        <f t="shared" si="0"/>
        <v>0</v>
      </c>
      <c r="L6" s="23">
        <f t="shared" si="0"/>
        <v>0</v>
      </c>
      <c r="M6" s="23">
        <f t="shared" si="0"/>
        <v>0</v>
      </c>
      <c r="N6" s="23">
        <f t="shared" si="0"/>
        <v>0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23">
        <f t="shared" si="0"/>
        <v>0</v>
      </c>
      <c r="S6" s="23">
        <f t="shared" si="0"/>
        <v>0</v>
      </c>
      <c r="T6" s="23">
        <f t="shared" si="0"/>
        <v>0</v>
      </c>
      <c r="U6" s="23">
        <f t="shared" si="0"/>
        <v>0</v>
      </c>
      <c r="V6" s="23">
        <f t="shared" si="0"/>
        <v>0</v>
      </c>
      <c r="W6" s="23">
        <f t="shared" si="0"/>
        <v>0</v>
      </c>
      <c r="X6" s="23">
        <f t="shared" si="0"/>
        <v>0</v>
      </c>
      <c r="Y6" s="23">
        <f t="shared" si="0"/>
        <v>0</v>
      </c>
      <c r="Z6" s="23">
        <f t="shared" si="0"/>
        <v>0</v>
      </c>
      <c r="AA6" s="23">
        <f t="shared" si="0"/>
        <v>0</v>
      </c>
      <c r="AB6" s="23" t="e">
        <f>'[1]1'!AB6</f>
        <v>#REF!</v>
      </c>
      <c r="AC6" s="23" t="e">
        <f>'[1]1'!AC6</f>
        <v>#REF!</v>
      </c>
      <c r="AD6" s="23">
        <f>'[1]1'!AD6</f>
        <v>0</v>
      </c>
      <c r="AE6" s="23">
        <f>'[1]1'!AE6</f>
        <v>0</v>
      </c>
      <c r="AF6" s="23" t="e">
        <f>'[1]1'!AF6</f>
        <v>#REF!</v>
      </c>
      <c r="AG6" s="23" t="e">
        <f>'[1]1'!AG6</f>
        <v>#REF!</v>
      </c>
      <c r="AH6" s="347" t="e">
        <f>'[1]1'!AH6</f>
        <v>#REF!</v>
      </c>
      <c r="AI6" s="349">
        <f>G20</f>
        <v>0</v>
      </c>
      <c r="AJ6" s="349">
        <f>'[1]1'!AJ6</f>
        <v>231.5</v>
      </c>
      <c r="AK6" s="349">
        <f>AI6+AJ6</f>
        <v>231.5</v>
      </c>
      <c r="AL6" s="349">
        <f>'[1]1'!AL6</f>
        <v>150</v>
      </c>
      <c r="AM6" s="348">
        <f>'[1]1'!AM6</f>
        <v>0</v>
      </c>
      <c r="AN6" s="23">
        <f>'[1]1'!AN6</f>
        <v>0</v>
      </c>
      <c r="AO6" s="23">
        <f>'[1]1'!AO6</f>
        <v>0</v>
      </c>
      <c r="AP6" s="23">
        <f>'[1]1'!AP6</f>
        <v>0</v>
      </c>
      <c r="AQ6" s="23">
        <f>'[1]1'!AQ6</f>
        <v>0</v>
      </c>
      <c r="AR6" s="23">
        <f>'[1]1'!AR6</f>
        <v>0</v>
      </c>
      <c r="AS6" s="23">
        <f>'[1]1'!AS6</f>
        <v>0</v>
      </c>
      <c r="AT6" s="23">
        <f>'[1]1'!AT6</f>
        <v>187</v>
      </c>
      <c r="AU6" s="23">
        <f>'[1]1'!AU6</f>
        <v>0</v>
      </c>
      <c r="AV6" s="23">
        <f>'[1]1'!AV6</f>
        <v>0</v>
      </c>
      <c r="AW6" s="23">
        <f>'[1]1'!AW6</f>
        <v>0</v>
      </c>
      <c r="AX6" s="23" t="e">
        <f>'[1]1'!AX6</f>
        <v>#REF!</v>
      </c>
      <c r="AY6" s="23" t="e">
        <f>'[1]1'!AY6</f>
        <v>#REF!</v>
      </c>
      <c r="AZ6" s="23" t="e">
        <f>'[1]1'!AZ6</f>
        <v>#REF!</v>
      </c>
      <c r="BA6" s="23" t="e">
        <f>'[1]1'!BA6</f>
        <v>#REF!</v>
      </c>
      <c r="BB6" s="11" t="e">
        <f>SUMPRODUCT(D6:BA6,D3:BA3)</f>
        <v>#REF!</v>
      </c>
    </row>
    <row r="7" spans="1:54" x14ac:dyDescent="0.2">
      <c r="AI7" s="350"/>
      <c r="AJ7" s="350"/>
      <c r="AK7" s="350"/>
      <c r="AL7" s="350"/>
    </row>
    <row r="8" spans="1:54" x14ac:dyDescent="0.2">
      <c r="AI8" s="350" t="s">
        <v>56</v>
      </c>
      <c r="AJ8" s="350" t="s">
        <v>54</v>
      </c>
      <c r="AK8" s="350" t="s">
        <v>57</v>
      </c>
      <c r="AL8" s="350" t="s">
        <v>55</v>
      </c>
    </row>
    <row r="9" spans="1:54" x14ac:dyDescent="0.2">
      <c r="AI9" s="350"/>
      <c r="AJ9" s="350"/>
      <c r="AK9" s="350"/>
      <c r="AL9" s="350"/>
    </row>
    <row r="10" spans="1:54" x14ac:dyDescent="0.2">
      <c r="AI10" s="350">
        <f>W20+X20+Y20+Z20+AA20</f>
        <v>0</v>
      </c>
      <c r="AJ10" s="350"/>
      <c r="AK10" s="350">
        <f>AI10+AJ10</f>
        <v>0</v>
      </c>
      <c r="AL10" s="350"/>
    </row>
    <row r="26" spans="4:52" ht="15" thickBot="1" x14ac:dyDescent="0.25"/>
    <row r="27" spans="4:52" ht="15.75" thickBot="1" x14ac:dyDescent="0.25">
      <c r="D27" s="150"/>
      <c r="E27" s="150"/>
      <c r="F27" s="150"/>
      <c r="G27" s="150"/>
      <c r="H27" s="150"/>
      <c r="I27" s="150"/>
      <c r="J27" s="150">
        <v>300</v>
      </c>
      <c r="K27" s="150"/>
      <c r="L27" s="150"/>
      <c r="M27" s="150">
        <v>50</v>
      </c>
      <c r="N27" s="150"/>
      <c r="O27" s="150">
        <v>50</v>
      </c>
      <c r="P27" s="150">
        <v>500</v>
      </c>
      <c r="Q27" s="150">
        <v>250</v>
      </c>
      <c r="R27" s="150">
        <v>300</v>
      </c>
      <c r="S27" s="150">
        <v>150</v>
      </c>
      <c r="T27" s="150">
        <v>3000</v>
      </c>
      <c r="U27" s="150"/>
      <c r="V27" s="150"/>
      <c r="W27" s="150"/>
      <c r="X27" s="150"/>
      <c r="Y27" s="150">
        <v>100</v>
      </c>
      <c r="Z27" s="150"/>
      <c r="AA27" s="150">
        <v>50</v>
      </c>
      <c r="AB27" s="150">
        <v>50</v>
      </c>
      <c r="AC27" s="150"/>
      <c r="AD27" s="150"/>
      <c r="AE27" s="150"/>
      <c r="AF27" s="150"/>
      <c r="AG27" s="150"/>
      <c r="AH27" s="150"/>
      <c r="AI27" s="150"/>
      <c r="AJ27" s="150">
        <v>100</v>
      </c>
      <c r="AK27" s="150">
        <v>50</v>
      </c>
      <c r="AL27" s="150">
        <v>100</v>
      </c>
      <c r="AM27" s="150"/>
      <c r="AN27" s="150"/>
      <c r="AO27" s="150"/>
      <c r="AP27" s="150"/>
      <c r="AQ27" s="150"/>
      <c r="AR27" s="150">
        <v>3000</v>
      </c>
      <c r="AS27" s="150">
        <v>50</v>
      </c>
      <c r="AT27" s="150"/>
      <c r="AU27" s="150"/>
      <c r="AV27" s="150">
        <v>1000</v>
      </c>
      <c r="AW27" s="150">
        <v>200</v>
      </c>
      <c r="AX27" s="150"/>
      <c r="AY27" s="226">
        <v>250</v>
      </c>
      <c r="AZ27" s="235">
        <v>500000</v>
      </c>
    </row>
  </sheetData>
  <mergeCells count="12">
    <mergeCell ref="S4:Y4"/>
    <mergeCell ref="Z4:AC4"/>
    <mergeCell ref="A6:C6"/>
    <mergeCell ref="A4:A5"/>
    <mergeCell ref="B4:C5"/>
    <mergeCell ref="D4:L4"/>
    <mergeCell ref="M4:R4"/>
    <mergeCell ref="AD4:AH4"/>
    <mergeCell ref="AI4:AM4"/>
    <mergeCell ref="AT4:AV4"/>
    <mergeCell ref="AW4:AY4"/>
    <mergeCell ref="BB4:B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/>
  </sheetPr>
  <dimension ref="A1:AL59"/>
  <sheetViews>
    <sheetView rightToLeft="1" zoomScale="90" zoomScaleNormal="90" workbookViewId="0">
      <pane xSplit="3" ySplit="6" topLeftCell="D10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5" width="5.25" style="5" customWidth="1"/>
    <col min="6" max="6" width="6.625" style="5" customWidth="1"/>
    <col min="7" max="8" width="5.25" style="5" customWidth="1"/>
    <col min="9" max="9" width="6.875" style="5" customWidth="1"/>
    <col min="10" max="24" width="5.25" style="5" customWidth="1"/>
    <col min="25" max="25" width="8.375" style="5" customWidth="1"/>
    <col min="26" max="26" width="6.62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'3'!D29</f>
        <v>0</v>
      </c>
      <c r="E6" s="433">
        <f>'3'!E29</f>
        <v>249</v>
      </c>
      <c r="F6" s="433">
        <f>'3'!F29</f>
        <v>348.33332999999999</v>
      </c>
      <c r="G6" s="433">
        <f>'3'!G29</f>
        <v>0</v>
      </c>
      <c r="H6" s="433">
        <f>'3'!H29</f>
        <v>0</v>
      </c>
      <c r="I6" s="433">
        <f>'3'!I29</f>
        <v>0</v>
      </c>
      <c r="J6" s="433">
        <f>'3'!J29</f>
        <v>0</v>
      </c>
      <c r="K6" s="433">
        <f>'3'!K29</f>
        <v>0</v>
      </c>
      <c r="L6" s="433">
        <f>'3'!L29</f>
        <v>0</v>
      </c>
      <c r="M6" s="433">
        <f>'3'!M29</f>
        <v>0</v>
      </c>
      <c r="N6" s="433">
        <f>'3'!N29</f>
        <v>267</v>
      </c>
      <c r="O6" s="433">
        <f>'3'!O29</f>
        <v>0</v>
      </c>
      <c r="P6" s="433">
        <f>'3'!P29</f>
        <v>0</v>
      </c>
      <c r="Q6" s="433">
        <f>'3'!Q29</f>
        <v>70</v>
      </c>
      <c r="R6" s="433">
        <f>'3'!R29</f>
        <v>0</v>
      </c>
      <c r="S6" s="433">
        <f>'3'!S29</f>
        <v>131.83333329999999</v>
      </c>
      <c r="T6" s="433">
        <f>'3'!T29</f>
        <v>0</v>
      </c>
      <c r="U6" s="433">
        <f>'3'!U29</f>
        <v>87</v>
      </c>
      <c r="V6" s="433">
        <f>'3'!V29</f>
        <v>0</v>
      </c>
      <c r="W6" s="433">
        <f>'3'!W29</f>
        <v>0</v>
      </c>
      <c r="X6" s="433">
        <f>'3'!X29</f>
        <v>200.99996633333336</v>
      </c>
      <c r="Y6" s="433">
        <f>'3'!Y29</f>
        <v>115</v>
      </c>
      <c r="Z6" s="433">
        <f>'3'!Z29</f>
        <v>69</v>
      </c>
      <c r="AA6" s="434">
        <f>'3'!AA29</f>
        <v>0</v>
      </c>
      <c r="AB6" s="435">
        <f ca="1">SUMPRODUCT(D6:AA6,D3:AA3)</f>
        <v>252222.1615856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719" t="s">
        <v>62</v>
      </c>
      <c r="C7" s="720"/>
      <c r="D7" s="97"/>
      <c r="E7" s="97">
        <v>1</v>
      </c>
      <c r="F7" s="97">
        <v>-2</v>
      </c>
      <c r="G7" s="97"/>
      <c r="H7" s="97"/>
      <c r="I7" s="97"/>
      <c r="J7" s="97"/>
      <c r="K7" s="97"/>
      <c r="L7" s="97"/>
      <c r="M7" s="97"/>
      <c r="N7" s="97">
        <v>10</v>
      </c>
      <c r="O7" s="97"/>
      <c r="P7" s="97"/>
      <c r="Q7" s="97"/>
      <c r="R7" s="97"/>
      <c r="S7" s="97"/>
      <c r="T7" s="97"/>
      <c r="U7" s="97"/>
      <c r="V7" s="97"/>
      <c r="W7" s="97"/>
      <c r="X7" s="97">
        <v>-3</v>
      </c>
      <c r="Y7" s="97"/>
      <c r="Z7" s="97"/>
      <c r="AA7" s="406"/>
      <c r="AB7" s="86">
        <f ca="1">SUMPRODUCT(D7:AA7,D3:AA3)</f>
        <v>1131.5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719"/>
      <c r="C8" s="720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719"/>
      <c r="C9" s="720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719"/>
      <c r="C10" s="720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-3</v>
      </c>
      <c r="AJ10" s="345"/>
      <c r="AK10" s="345">
        <f>AI10+AJ10</f>
        <v>-3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1</v>
      </c>
      <c r="F11" s="173">
        <f t="shared" si="0"/>
        <v>-2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10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-3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1131.5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406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1</v>
      </c>
      <c r="F20" s="237">
        <f t="shared" si="4"/>
        <v>-2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10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-3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1131.5</v>
      </c>
    </row>
    <row r="21" spans="1:37" ht="20.25" customHeight="1" thickBot="1" x14ac:dyDescent="0.25">
      <c r="A21" s="681" t="s">
        <v>4</v>
      </c>
      <c r="B21" s="682"/>
      <c r="C21" s="683"/>
      <c r="D21" s="53"/>
      <c r="E21" s="54"/>
      <c r="F21" s="54"/>
      <c r="G21" s="56"/>
      <c r="H21" s="56"/>
      <c r="I21" s="56"/>
      <c r="J21" s="56"/>
      <c r="K21" s="56"/>
      <c r="L21" s="56"/>
      <c r="M21" s="56"/>
      <c r="N21" s="56"/>
      <c r="O21" s="54"/>
      <c r="P21" s="54"/>
      <c r="Q21" s="55"/>
      <c r="R21" s="53"/>
      <c r="S21" s="54"/>
      <c r="T21" s="55"/>
      <c r="U21" s="182"/>
      <c r="V21" s="341"/>
      <c r="W21" s="182"/>
      <c r="X21" s="183"/>
      <c r="Y21" s="183"/>
      <c r="Z21" s="183"/>
      <c r="AA21" s="418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67"/>
      <c r="E22" s="68"/>
      <c r="F22" s="68"/>
      <c r="G22" s="70"/>
      <c r="H22" s="70"/>
      <c r="I22" s="322"/>
      <c r="J22" s="323"/>
      <c r="K22" s="323"/>
      <c r="L22" s="323"/>
      <c r="M22" s="324"/>
      <c r="N22" s="193"/>
      <c r="O22" s="68"/>
      <c r="P22" s="68"/>
      <c r="Q22" s="69"/>
      <c r="R22" s="67"/>
      <c r="S22" s="68"/>
      <c r="T22" s="70"/>
      <c r="U22" s="167"/>
      <c r="V22" s="342"/>
      <c r="W22" s="167"/>
      <c r="X22" s="168"/>
      <c r="Y22" s="168"/>
      <c r="Z22" s="168"/>
      <c r="AA22" s="419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67"/>
      <c r="E23" s="68"/>
      <c r="F23" s="68"/>
      <c r="G23" s="70"/>
      <c r="H23" s="70"/>
      <c r="I23" s="322"/>
      <c r="J23" s="323"/>
      <c r="K23" s="323"/>
      <c r="L23" s="323"/>
      <c r="M23" s="324"/>
      <c r="N23" s="193"/>
      <c r="O23" s="68"/>
      <c r="P23" s="68"/>
      <c r="Q23" s="69"/>
      <c r="R23" s="67"/>
      <c r="S23" s="68"/>
      <c r="T23" s="70"/>
      <c r="U23" s="67"/>
      <c r="V23" s="343"/>
      <c r="W23" s="67"/>
      <c r="X23" s="68"/>
      <c r="Y23" s="68"/>
      <c r="Z23" s="68"/>
      <c r="AA23" s="6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79"/>
      <c r="E24" s="80"/>
      <c r="F24" s="80"/>
      <c r="G24" s="82"/>
      <c r="H24" s="82"/>
      <c r="I24" s="325"/>
      <c r="J24" s="326"/>
      <c r="K24" s="326"/>
      <c r="L24" s="326"/>
      <c r="M24" s="327"/>
      <c r="N24" s="194"/>
      <c r="O24" s="80"/>
      <c r="P24" s="80"/>
      <c r="Q24" s="81"/>
      <c r="R24" s="79"/>
      <c r="S24" s="80"/>
      <c r="T24" s="82"/>
      <c r="U24" s="79"/>
      <c r="V24" s="344"/>
      <c r="W24" s="79"/>
      <c r="X24" s="160"/>
      <c r="Y24" s="160"/>
      <c r="Z24" s="80"/>
      <c r="AA24" s="81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79"/>
      <c r="E25" s="80"/>
      <c r="F25" s="80"/>
      <c r="G25" s="82"/>
      <c r="H25" s="82"/>
      <c r="I25" s="325"/>
      <c r="J25" s="326"/>
      <c r="K25" s="326"/>
      <c r="L25" s="326"/>
      <c r="M25" s="327"/>
      <c r="N25" s="194"/>
      <c r="O25" s="80"/>
      <c r="P25" s="80"/>
      <c r="Q25" s="81"/>
      <c r="R25" s="79"/>
      <c r="S25" s="80"/>
      <c r="T25" s="82"/>
      <c r="U25" s="79"/>
      <c r="V25" s="344"/>
      <c r="W25" s="79"/>
      <c r="X25" s="160"/>
      <c r="Y25" s="160"/>
      <c r="Z25" s="80"/>
      <c r="AA25" s="81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71"/>
      <c r="E26" s="372"/>
      <c r="F26" s="372"/>
      <c r="G26" s="373"/>
      <c r="H26" s="373"/>
      <c r="I26" s="328"/>
      <c r="J26" s="320"/>
      <c r="K26" s="320"/>
      <c r="L26" s="320"/>
      <c r="M26" s="321"/>
      <c r="N26" s="374"/>
      <c r="O26" s="372"/>
      <c r="P26" s="372"/>
      <c r="Q26" s="375"/>
      <c r="R26" s="371"/>
      <c r="S26" s="372"/>
      <c r="T26" s="373"/>
      <c r="U26" s="371"/>
      <c r="V26" s="376"/>
      <c r="W26" s="371"/>
      <c r="X26" s="372"/>
      <c r="Y26" s="372"/>
      <c r="Z26" s="372"/>
      <c r="AA26" s="375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62">
        <f t="shared" ref="D29:AA29" si="9">D6-D20+D21+D22-D23-D24+D25-D26</f>
        <v>0</v>
      </c>
      <c r="E29" s="462">
        <f t="shared" si="9"/>
        <v>248</v>
      </c>
      <c r="F29" s="462">
        <f t="shared" si="9"/>
        <v>350.33332999999999</v>
      </c>
      <c r="G29" s="462">
        <f t="shared" si="9"/>
        <v>0</v>
      </c>
      <c r="H29" s="436">
        <f t="shared" si="9"/>
        <v>0</v>
      </c>
      <c r="I29" s="441">
        <f t="shared" ref="I29" si="10">I6-I20+I21+I22-I23-I24+I25-I26</f>
        <v>0</v>
      </c>
      <c r="J29" s="442">
        <f t="shared" si="9"/>
        <v>0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257</v>
      </c>
      <c r="O29" s="462">
        <f t="shared" si="9"/>
        <v>0</v>
      </c>
      <c r="P29" s="462">
        <f t="shared" si="9"/>
        <v>0</v>
      </c>
      <c r="Q29" s="463">
        <f t="shared" si="9"/>
        <v>70</v>
      </c>
      <c r="R29" s="462">
        <f t="shared" si="9"/>
        <v>0</v>
      </c>
      <c r="S29" s="462">
        <f t="shared" si="9"/>
        <v>131.83333329999999</v>
      </c>
      <c r="T29" s="462">
        <f t="shared" si="9"/>
        <v>0</v>
      </c>
      <c r="U29" s="462">
        <f t="shared" si="9"/>
        <v>87</v>
      </c>
      <c r="V29" s="436">
        <f t="shared" si="9"/>
        <v>0</v>
      </c>
      <c r="W29" s="462">
        <f t="shared" si="9"/>
        <v>0</v>
      </c>
      <c r="X29" s="462">
        <f t="shared" si="9"/>
        <v>203.99996633333336</v>
      </c>
      <c r="Y29" s="456">
        <f t="shared" si="9"/>
        <v>115</v>
      </c>
      <c r="Z29" s="462">
        <f t="shared" si="9"/>
        <v>69</v>
      </c>
      <c r="AA29" s="463">
        <f t="shared" si="9"/>
        <v>0</v>
      </c>
      <c r="AB29" s="436">
        <f ca="1">SUMPRODUCT(D29:AA29,D3:AA3)</f>
        <v>251090.6615856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'3'!AK34:AK35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-280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1411.5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1131.5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'3'!AK36:AK37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'3'!AK38:AK39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'3'!AK40:AK41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'3'!AK42:AK43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'3'!AK44:AK45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>
        <f>'3'!AK46:AK47</f>
        <v>0</v>
      </c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'3'!AK48:AK49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'3'!AK50:AK51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'3'!AK52:AK53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s="1" customFormat="1" ht="15.75" customHeight="1" x14ac:dyDescent="0.2">
      <c r="A59" s="660"/>
      <c r="B59" s="660"/>
      <c r="C59" s="660"/>
      <c r="D59" s="107"/>
      <c r="E59" s="107"/>
      <c r="F59" s="107"/>
      <c r="G59" s="107"/>
      <c r="H59" s="107"/>
      <c r="I59" s="229"/>
      <c r="J59" s="107"/>
      <c r="K59" s="107"/>
      <c r="L59" s="107"/>
      <c r="M59" s="184"/>
      <c r="N59" s="184"/>
      <c r="O59" s="107"/>
      <c r="P59" s="107"/>
      <c r="Q59" s="107"/>
      <c r="R59" s="107"/>
      <c r="S59" s="107"/>
      <c r="T59" s="107"/>
      <c r="U59" s="107"/>
      <c r="V59" s="184"/>
      <c r="W59" s="184"/>
      <c r="X59" s="158"/>
      <c r="Y59" s="158"/>
      <c r="Z59" s="107"/>
      <c r="AA59" s="107"/>
      <c r="AB59" s="9"/>
    </row>
  </sheetData>
  <mergeCells count="172">
    <mergeCell ref="L51:AA51"/>
    <mergeCell ref="L40:AA40"/>
    <mergeCell ref="H46:K46"/>
    <mergeCell ref="H41:K41"/>
    <mergeCell ref="H43:K43"/>
    <mergeCell ref="L53:AA53"/>
    <mergeCell ref="H37:K37"/>
    <mergeCell ref="H39:K39"/>
    <mergeCell ref="H38:K38"/>
    <mergeCell ref="L38:AA38"/>
    <mergeCell ref="H45:K45"/>
    <mergeCell ref="H47:K47"/>
    <mergeCell ref="H51:K51"/>
    <mergeCell ref="H53:K53"/>
    <mergeCell ref="H40:K40"/>
    <mergeCell ref="L41:AA41"/>
    <mergeCell ref="L43:AA43"/>
    <mergeCell ref="L49:AA49"/>
    <mergeCell ref="H49:K49"/>
    <mergeCell ref="L52:AA52"/>
    <mergeCell ref="L50:AA50"/>
    <mergeCell ref="L48:AA48"/>
    <mergeCell ref="A42:A43"/>
    <mergeCell ref="A44:A45"/>
    <mergeCell ref="B42:C42"/>
    <mergeCell ref="B43:C43"/>
    <mergeCell ref="D53:G53"/>
    <mergeCell ref="A20:C20"/>
    <mergeCell ref="A28:C28"/>
    <mergeCell ref="A29:C29"/>
    <mergeCell ref="A22:C22"/>
    <mergeCell ref="A23:C23"/>
    <mergeCell ref="A24:C24"/>
    <mergeCell ref="A25:C25"/>
    <mergeCell ref="A26:C26"/>
    <mergeCell ref="A27:C27"/>
    <mergeCell ref="D38:G38"/>
    <mergeCell ref="D49:G49"/>
    <mergeCell ref="D50:G50"/>
    <mergeCell ref="D39:G39"/>
    <mergeCell ref="A34:A35"/>
    <mergeCell ref="D51:G51"/>
    <mergeCell ref="D33:G33"/>
    <mergeCell ref="A40:A41"/>
    <mergeCell ref="D40:G40"/>
    <mergeCell ref="A33:C33"/>
    <mergeCell ref="A59:C59"/>
    <mergeCell ref="B53:C53"/>
    <mergeCell ref="A52:A53"/>
    <mergeCell ref="A46:A47"/>
    <mergeCell ref="B46:C46"/>
    <mergeCell ref="B47:C47"/>
    <mergeCell ref="B48:C48"/>
    <mergeCell ref="B49:C49"/>
    <mergeCell ref="A48:A49"/>
    <mergeCell ref="B51:C51"/>
    <mergeCell ref="B50:C50"/>
    <mergeCell ref="A50:A51"/>
    <mergeCell ref="B52:C52"/>
    <mergeCell ref="A38:A39"/>
    <mergeCell ref="B38:C38"/>
    <mergeCell ref="B39:C39"/>
    <mergeCell ref="D36:G36"/>
    <mergeCell ref="H36:K36"/>
    <mergeCell ref="B34:C34"/>
    <mergeCell ref="B35:C35"/>
    <mergeCell ref="A36:A37"/>
    <mergeCell ref="B36:C36"/>
    <mergeCell ref="B37:C37"/>
    <mergeCell ref="D34:G34"/>
    <mergeCell ref="D35:G35"/>
    <mergeCell ref="D37:G37"/>
    <mergeCell ref="J2:AA2"/>
    <mergeCell ref="B1:C1"/>
    <mergeCell ref="B4:C5"/>
    <mergeCell ref="A21:C21"/>
    <mergeCell ref="B13:C13"/>
    <mergeCell ref="B14:C14"/>
    <mergeCell ref="B15:C15"/>
    <mergeCell ref="B16:C16"/>
    <mergeCell ref="B17:C17"/>
    <mergeCell ref="B8:C8"/>
    <mergeCell ref="A19:C19"/>
    <mergeCell ref="A6:C6"/>
    <mergeCell ref="A4:A5"/>
    <mergeCell ref="B7:C7"/>
    <mergeCell ref="A11:C11"/>
    <mergeCell ref="A18:C18"/>
    <mergeCell ref="B12:C12"/>
    <mergeCell ref="B9:C9"/>
    <mergeCell ref="B10:C10"/>
    <mergeCell ref="N4:Q4"/>
    <mergeCell ref="R4:V4"/>
    <mergeCell ref="W4:AA4"/>
    <mergeCell ref="D4:F4"/>
    <mergeCell ref="G4:H4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H32:AK32"/>
    <mergeCell ref="AK38:AK39"/>
    <mergeCell ref="AD39:AE39"/>
    <mergeCell ref="AH39:AJ39"/>
    <mergeCell ref="L36:AA36"/>
    <mergeCell ref="L33:AA33"/>
    <mergeCell ref="H33:K33"/>
    <mergeCell ref="L35:AA35"/>
    <mergeCell ref="H35:K35"/>
    <mergeCell ref="H34:K34"/>
    <mergeCell ref="L34:AA34"/>
    <mergeCell ref="L37:AA37"/>
    <mergeCell ref="L39:AA39"/>
    <mergeCell ref="AD32:AF32"/>
    <mergeCell ref="B40:C40"/>
    <mergeCell ref="B41:C41"/>
    <mergeCell ref="D44:G44"/>
    <mergeCell ref="L47:AA47"/>
    <mergeCell ref="AF42:AF43"/>
    <mergeCell ref="AF40:AF41"/>
    <mergeCell ref="AF38:AF39"/>
    <mergeCell ref="D45:G45"/>
    <mergeCell ref="D47:G47"/>
    <mergeCell ref="AD43:AE43"/>
    <mergeCell ref="AD41:AE41"/>
    <mergeCell ref="L42:AA42"/>
    <mergeCell ref="H42:K42"/>
    <mergeCell ref="D42:G42"/>
    <mergeCell ref="H44:K44"/>
    <mergeCell ref="L46:AA46"/>
    <mergeCell ref="L44:AA44"/>
    <mergeCell ref="L45:AA45"/>
    <mergeCell ref="D52:G52"/>
    <mergeCell ref="H52:K52"/>
    <mergeCell ref="H50:K50"/>
    <mergeCell ref="H48:K48"/>
    <mergeCell ref="B44:C44"/>
    <mergeCell ref="B45:C45"/>
    <mergeCell ref="D46:G46"/>
    <mergeCell ref="D48:G48"/>
    <mergeCell ref="D41:G41"/>
    <mergeCell ref="D43:G43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36:AF37"/>
    <mergeCell ref="AF34:AF3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4.375" style="5" customWidth="1"/>
    <col min="4" max="5" width="5.25" style="5" customWidth="1"/>
    <col min="6" max="6" width="7.375" style="5" customWidth="1"/>
    <col min="7" max="8" width="5.25" style="5" customWidth="1"/>
    <col min="9" max="9" width="6.625" style="5" customWidth="1"/>
    <col min="10" max="24" width="5.25" style="5" customWidth="1"/>
    <col min="25" max="25" width="8.125" style="5" customWidth="1"/>
    <col min="26" max="26" width="7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'4'!D29</f>
        <v>0</v>
      </c>
      <c r="E6" s="433">
        <f>'4'!E29</f>
        <v>248</v>
      </c>
      <c r="F6" s="433">
        <f>'4'!F29</f>
        <v>350.33332999999999</v>
      </c>
      <c r="G6" s="433">
        <f>'4'!G29</f>
        <v>0</v>
      </c>
      <c r="H6" s="433">
        <f>'4'!H29</f>
        <v>0</v>
      </c>
      <c r="I6" s="433">
        <f>'4'!I29</f>
        <v>0</v>
      </c>
      <c r="J6" s="433">
        <f>'4'!J29</f>
        <v>0</v>
      </c>
      <c r="K6" s="433">
        <f>'4'!K29</f>
        <v>0</v>
      </c>
      <c r="L6" s="433">
        <f>'4'!L29</f>
        <v>0</v>
      </c>
      <c r="M6" s="433">
        <f>'4'!M29</f>
        <v>0</v>
      </c>
      <c r="N6" s="433">
        <f>'4'!N29</f>
        <v>257</v>
      </c>
      <c r="O6" s="433">
        <f>'4'!O29</f>
        <v>0</v>
      </c>
      <c r="P6" s="433">
        <f>'4'!P29</f>
        <v>0</v>
      </c>
      <c r="Q6" s="433">
        <f>'4'!Q29</f>
        <v>70</v>
      </c>
      <c r="R6" s="433">
        <f>'4'!R29</f>
        <v>0</v>
      </c>
      <c r="S6" s="433">
        <f>'4'!S29</f>
        <v>131.83333329999999</v>
      </c>
      <c r="T6" s="433">
        <f>'4'!T29</f>
        <v>0</v>
      </c>
      <c r="U6" s="433">
        <f>'4'!U29</f>
        <v>87</v>
      </c>
      <c r="V6" s="433">
        <f>'4'!V29</f>
        <v>0</v>
      </c>
      <c r="W6" s="433">
        <f>'4'!W29</f>
        <v>0</v>
      </c>
      <c r="X6" s="433">
        <f>'4'!X29</f>
        <v>203.99996633333336</v>
      </c>
      <c r="Y6" s="433">
        <f>'4'!Y29</f>
        <v>115</v>
      </c>
      <c r="Z6" s="433">
        <f>'4'!Z29</f>
        <v>69</v>
      </c>
      <c r="AA6" s="434">
        <f>'4'!AA29</f>
        <v>0</v>
      </c>
      <c r="AB6" s="435">
        <f ca="1">SUMPRODUCT(D6:AA6,D3:AA3)</f>
        <v>251090.6615856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7"/>
      <c r="E7" s="97">
        <v>2</v>
      </c>
      <c r="F7" s="97">
        <v>7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>
        <v>4</v>
      </c>
      <c r="Y7" s="97"/>
      <c r="Z7" s="97"/>
      <c r="AA7" s="406"/>
      <c r="AB7" s="86">
        <f ca="1">SUMPRODUCT(D7:AA7,D3:AA3)</f>
        <v>2058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4</v>
      </c>
      <c r="AJ10" s="345"/>
      <c r="AK10" s="345">
        <f>AI10+AJ10</f>
        <v>4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2</v>
      </c>
      <c r="F11" s="173">
        <f t="shared" si="0"/>
        <v>7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4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2058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417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2</v>
      </c>
      <c r="F20" s="237">
        <f t="shared" si="4"/>
        <v>7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4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2058</v>
      </c>
    </row>
    <row r="21" spans="1:37" ht="20.25" customHeight="1" thickBot="1" x14ac:dyDescent="0.25">
      <c r="A21" s="681" t="s">
        <v>4</v>
      </c>
      <c r="B21" s="682"/>
      <c r="C21" s="683"/>
      <c r="D21" s="53"/>
      <c r="E21" s="54"/>
      <c r="F21" s="54"/>
      <c r="G21" s="56"/>
      <c r="H21" s="264"/>
      <c r="I21" s="264"/>
      <c r="J21" s="264"/>
      <c r="K21" s="264"/>
      <c r="L21" s="264"/>
      <c r="M21" s="264"/>
      <c r="N21" s="264"/>
      <c r="O21" s="54"/>
      <c r="P21" s="54"/>
      <c r="Q21" s="55"/>
      <c r="R21" s="53"/>
      <c r="S21" s="54"/>
      <c r="T21" s="55"/>
      <c r="U21" s="182"/>
      <c r="V21" s="341"/>
      <c r="W21" s="182"/>
      <c r="X21" s="183"/>
      <c r="Y21" s="183"/>
      <c r="Z21" s="183"/>
      <c r="AA21" s="418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67"/>
      <c r="E22" s="68"/>
      <c r="F22" s="68"/>
      <c r="G22" s="70"/>
      <c r="H22" s="70"/>
      <c r="I22" s="322"/>
      <c r="J22" s="323"/>
      <c r="K22" s="323"/>
      <c r="L22" s="323"/>
      <c r="M22" s="324"/>
      <c r="N22" s="193"/>
      <c r="O22" s="68"/>
      <c r="P22" s="68"/>
      <c r="Q22" s="69"/>
      <c r="R22" s="67"/>
      <c r="S22" s="68"/>
      <c r="T22" s="70"/>
      <c r="U22" s="167"/>
      <c r="V22" s="342"/>
      <c r="W22" s="167"/>
      <c r="X22" s="168"/>
      <c r="Y22" s="168"/>
      <c r="Z22" s="168"/>
      <c r="AA22" s="419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67"/>
      <c r="E23" s="68"/>
      <c r="F23" s="68"/>
      <c r="G23" s="70"/>
      <c r="H23" s="70"/>
      <c r="I23" s="322"/>
      <c r="J23" s="323"/>
      <c r="K23" s="323"/>
      <c r="L23" s="323"/>
      <c r="M23" s="324"/>
      <c r="N23" s="193"/>
      <c r="O23" s="68"/>
      <c r="P23" s="68"/>
      <c r="Q23" s="69"/>
      <c r="R23" s="67"/>
      <c r="S23" s="68"/>
      <c r="T23" s="70"/>
      <c r="U23" s="67"/>
      <c r="V23" s="343"/>
      <c r="W23" s="67"/>
      <c r="X23" s="68"/>
      <c r="Y23" s="68"/>
      <c r="Z23" s="68"/>
      <c r="AA23" s="6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79"/>
      <c r="E24" s="80"/>
      <c r="F24" s="80"/>
      <c r="G24" s="82"/>
      <c r="H24" s="82"/>
      <c r="I24" s="325"/>
      <c r="J24" s="326"/>
      <c r="K24" s="326"/>
      <c r="L24" s="326"/>
      <c r="M24" s="327"/>
      <c r="N24" s="194"/>
      <c r="O24" s="80"/>
      <c r="P24" s="80"/>
      <c r="Q24" s="81"/>
      <c r="R24" s="79"/>
      <c r="S24" s="80"/>
      <c r="T24" s="82"/>
      <c r="U24" s="79"/>
      <c r="V24" s="344"/>
      <c r="W24" s="79"/>
      <c r="X24" s="160"/>
      <c r="Y24" s="160"/>
      <c r="Z24" s="80"/>
      <c r="AA24" s="81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79"/>
      <c r="E25" s="80"/>
      <c r="F25" s="80"/>
      <c r="G25" s="82"/>
      <c r="H25" s="82"/>
      <c r="I25" s="325"/>
      <c r="J25" s="326"/>
      <c r="K25" s="326"/>
      <c r="L25" s="326"/>
      <c r="M25" s="327"/>
      <c r="N25" s="194"/>
      <c r="O25" s="80"/>
      <c r="P25" s="80"/>
      <c r="Q25" s="81"/>
      <c r="R25" s="79"/>
      <c r="S25" s="80"/>
      <c r="T25" s="82"/>
      <c r="U25" s="79"/>
      <c r="V25" s="344"/>
      <c r="W25" s="79"/>
      <c r="X25" s="160"/>
      <c r="Y25" s="160"/>
      <c r="Z25" s="80"/>
      <c r="AA25" s="81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71"/>
      <c r="E26" s="372"/>
      <c r="F26" s="372"/>
      <c r="G26" s="373"/>
      <c r="H26" s="373"/>
      <c r="I26" s="328"/>
      <c r="J26" s="320"/>
      <c r="K26" s="320"/>
      <c r="L26" s="320"/>
      <c r="M26" s="321"/>
      <c r="N26" s="374"/>
      <c r="O26" s="372"/>
      <c r="P26" s="372"/>
      <c r="Q26" s="375"/>
      <c r="R26" s="371"/>
      <c r="S26" s="372"/>
      <c r="T26" s="373"/>
      <c r="U26" s="371"/>
      <c r="V26" s="376"/>
      <c r="W26" s="371"/>
      <c r="X26" s="372"/>
      <c r="Y26" s="372"/>
      <c r="Z26" s="372"/>
      <c r="AA26" s="375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64">
        <f t="shared" ref="D29:AA29" si="9">D6-D20+D21+D22-D23-D24+D25-D26</f>
        <v>0</v>
      </c>
      <c r="E29" s="464">
        <f t="shared" si="9"/>
        <v>246</v>
      </c>
      <c r="F29" s="464">
        <f t="shared" si="9"/>
        <v>343.33332999999999</v>
      </c>
      <c r="G29" s="464">
        <f t="shared" si="9"/>
        <v>0</v>
      </c>
      <c r="H29" s="436">
        <f t="shared" si="9"/>
        <v>0</v>
      </c>
      <c r="I29" s="441">
        <f t="shared" ref="I29" si="10">I6-I20+I21+I22-I23-I24+I25-I26</f>
        <v>0</v>
      </c>
      <c r="J29" s="442">
        <f t="shared" si="9"/>
        <v>0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257</v>
      </c>
      <c r="O29" s="464">
        <f t="shared" si="9"/>
        <v>0</v>
      </c>
      <c r="P29" s="464">
        <f t="shared" si="9"/>
        <v>0</v>
      </c>
      <c r="Q29" s="465">
        <f t="shared" si="9"/>
        <v>70</v>
      </c>
      <c r="R29" s="464">
        <f t="shared" si="9"/>
        <v>0</v>
      </c>
      <c r="S29" s="464">
        <f t="shared" si="9"/>
        <v>131.83333329999999</v>
      </c>
      <c r="T29" s="464">
        <f t="shared" si="9"/>
        <v>0</v>
      </c>
      <c r="U29" s="464">
        <f t="shared" si="9"/>
        <v>87</v>
      </c>
      <c r="V29" s="436">
        <f t="shared" si="9"/>
        <v>0</v>
      </c>
      <c r="W29" s="464">
        <f t="shared" si="9"/>
        <v>0</v>
      </c>
      <c r="X29" s="464">
        <f t="shared" si="9"/>
        <v>199.99996633333336</v>
      </c>
      <c r="Y29" s="456">
        <f t="shared" si="9"/>
        <v>115</v>
      </c>
      <c r="Z29" s="464">
        <f t="shared" si="9"/>
        <v>69</v>
      </c>
      <c r="AA29" s="465">
        <f t="shared" si="9"/>
        <v>0</v>
      </c>
      <c r="AB29" s="436">
        <f ca="1">SUMPRODUCT(D29:AA29,D3:AA3)</f>
        <v>249032.6615856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'4'!AK34:AK35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1530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528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2058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'4'!AK36:AK37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'4'!AK38:AK39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'4'!AK40:AK41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'4'!AK42:AK43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'4'!AK44:AK45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'4'!AK48:AK49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'4'!AK50:AK51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'4'!AK52:AK53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3.625" style="5" customWidth="1"/>
    <col min="4" max="8" width="5.25" style="5" customWidth="1"/>
    <col min="9" max="9" width="6.875" style="5" customWidth="1"/>
    <col min="10" max="24" width="5.25" style="5" customWidth="1"/>
    <col min="25" max="25" width="7.875" style="5" customWidth="1"/>
    <col min="26" max="26" width="7.2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'5'!D29</f>
        <v>0</v>
      </c>
      <c r="E6" s="433">
        <f>'5'!E29</f>
        <v>246</v>
      </c>
      <c r="F6" s="433">
        <f>'5'!F29</f>
        <v>343.33332999999999</v>
      </c>
      <c r="G6" s="433">
        <f>'5'!G29</f>
        <v>0</v>
      </c>
      <c r="H6" s="433">
        <f>'5'!H29</f>
        <v>0</v>
      </c>
      <c r="I6" s="433">
        <f>'5'!I29</f>
        <v>0</v>
      </c>
      <c r="J6" s="433">
        <f>'5'!J29</f>
        <v>0</v>
      </c>
      <c r="K6" s="433">
        <f>'5'!K29</f>
        <v>0</v>
      </c>
      <c r="L6" s="433">
        <f>'5'!L29</f>
        <v>0</v>
      </c>
      <c r="M6" s="433">
        <f>'5'!M29</f>
        <v>0</v>
      </c>
      <c r="N6" s="433">
        <f>'5'!N29</f>
        <v>257</v>
      </c>
      <c r="O6" s="433">
        <f>'5'!O29</f>
        <v>0</v>
      </c>
      <c r="P6" s="433">
        <f>'5'!P29</f>
        <v>0</v>
      </c>
      <c r="Q6" s="433">
        <f>'5'!Q29</f>
        <v>70</v>
      </c>
      <c r="R6" s="433">
        <f>'5'!R29</f>
        <v>0</v>
      </c>
      <c r="S6" s="433">
        <f>'5'!S29</f>
        <v>131.83333329999999</v>
      </c>
      <c r="T6" s="433">
        <f>'5'!T29</f>
        <v>0</v>
      </c>
      <c r="U6" s="433">
        <f>'5'!U29</f>
        <v>87</v>
      </c>
      <c r="V6" s="433">
        <f>'5'!V29</f>
        <v>0</v>
      </c>
      <c r="W6" s="433">
        <f>'5'!W29</f>
        <v>0</v>
      </c>
      <c r="X6" s="433">
        <f>'5'!X29</f>
        <v>199.99996633333336</v>
      </c>
      <c r="Y6" s="433">
        <f>'5'!Y29</f>
        <v>115</v>
      </c>
      <c r="Z6" s="433">
        <f>'5'!Z29</f>
        <v>69</v>
      </c>
      <c r="AA6" s="434">
        <f>'5'!AA29</f>
        <v>0</v>
      </c>
      <c r="AB6" s="435">
        <f ca="1">SUMPRODUCT(D6:AA6,D3:AA3)</f>
        <v>249032.6615856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7"/>
      <c r="E7" s="97">
        <v>10</v>
      </c>
      <c r="F7" s="97">
        <v>10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06"/>
      <c r="AB7" s="86">
        <f ca="1">SUMPRODUCT(D7:AA7,D3:AA3)</f>
        <v>2900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407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5">
        <f t="shared" ref="D11:AA11" si="0">SUM(D7:D10)</f>
        <v>0</v>
      </c>
      <c r="E11" s="175">
        <f t="shared" si="0"/>
        <v>10</v>
      </c>
      <c r="F11" s="175">
        <f t="shared" si="0"/>
        <v>10</v>
      </c>
      <c r="G11" s="175">
        <f t="shared" si="0"/>
        <v>0</v>
      </c>
      <c r="H11" s="175">
        <f t="shared" si="0"/>
        <v>0</v>
      </c>
      <c r="I11" s="175">
        <f t="shared" si="0"/>
        <v>0</v>
      </c>
      <c r="J11" s="175">
        <f t="shared" si="0"/>
        <v>0</v>
      </c>
      <c r="K11" s="175">
        <f t="shared" si="0"/>
        <v>0</v>
      </c>
      <c r="L11" s="175">
        <f t="shared" si="0"/>
        <v>0</v>
      </c>
      <c r="M11" s="175">
        <f t="shared" si="0"/>
        <v>0</v>
      </c>
      <c r="N11" s="175">
        <f t="shared" si="0"/>
        <v>0</v>
      </c>
      <c r="O11" s="175">
        <f t="shared" si="0"/>
        <v>0</v>
      </c>
      <c r="P11" s="175">
        <f t="shared" si="0"/>
        <v>0</v>
      </c>
      <c r="Q11" s="175">
        <f t="shared" si="0"/>
        <v>0</v>
      </c>
      <c r="R11" s="175">
        <f t="shared" si="0"/>
        <v>0</v>
      </c>
      <c r="S11" s="175">
        <f t="shared" si="0"/>
        <v>0</v>
      </c>
      <c r="T11" s="175">
        <f t="shared" si="0"/>
        <v>0</v>
      </c>
      <c r="U11" s="175">
        <f t="shared" si="0"/>
        <v>0</v>
      </c>
      <c r="V11" s="175">
        <f t="shared" si="0"/>
        <v>0</v>
      </c>
      <c r="W11" s="175">
        <f t="shared" si="0"/>
        <v>0</v>
      </c>
      <c r="X11" s="175">
        <f t="shared" si="0"/>
        <v>0</v>
      </c>
      <c r="Y11" s="175">
        <f t="shared" si="0"/>
        <v>0</v>
      </c>
      <c r="Z11" s="175">
        <f t="shared" si="0"/>
        <v>0</v>
      </c>
      <c r="AA11" s="416">
        <f t="shared" si="0"/>
        <v>0</v>
      </c>
      <c r="AB11" s="425">
        <f ca="1">SUMPRODUCT(D11:AA11,D3:AA3)</f>
        <v>2900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406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10</v>
      </c>
      <c r="F20" s="237">
        <f t="shared" si="4"/>
        <v>10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2900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55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66">
        <f t="shared" ref="D29:AA29" si="9">D6-D20+D21+D22-D23-D24+D25-D26</f>
        <v>0</v>
      </c>
      <c r="E29" s="467">
        <f t="shared" si="9"/>
        <v>236</v>
      </c>
      <c r="F29" s="467">
        <f t="shared" si="9"/>
        <v>333.33332999999999</v>
      </c>
      <c r="G29" s="440">
        <f t="shared" si="9"/>
        <v>0</v>
      </c>
      <c r="H29" s="440">
        <f t="shared" si="9"/>
        <v>0</v>
      </c>
      <c r="I29" s="441">
        <f t="shared" ref="I29" si="10">I6-I20+I21+I22-I23-I24+I25-I26</f>
        <v>0</v>
      </c>
      <c r="J29" s="442">
        <f t="shared" si="9"/>
        <v>0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257</v>
      </c>
      <c r="O29" s="467">
        <f t="shared" si="9"/>
        <v>0</v>
      </c>
      <c r="P29" s="467">
        <f t="shared" si="9"/>
        <v>0</v>
      </c>
      <c r="Q29" s="468">
        <f t="shared" si="9"/>
        <v>70</v>
      </c>
      <c r="R29" s="466">
        <f t="shared" si="9"/>
        <v>0</v>
      </c>
      <c r="S29" s="467">
        <f t="shared" si="9"/>
        <v>131.83333329999999</v>
      </c>
      <c r="T29" s="440">
        <f t="shared" si="9"/>
        <v>0</v>
      </c>
      <c r="U29" s="466">
        <f t="shared" si="9"/>
        <v>87</v>
      </c>
      <c r="V29" s="436">
        <f t="shared" si="9"/>
        <v>0</v>
      </c>
      <c r="W29" s="466">
        <f t="shared" si="9"/>
        <v>0</v>
      </c>
      <c r="X29" s="466">
        <f t="shared" si="9"/>
        <v>199.99996633333336</v>
      </c>
      <c r="Y29" s="456">
        <f t="shared" si="9"/>
        <v>115</v>
      </c>
      <c r="Z29" s="467">
        <f t="shared" si="9"/>
        <v>69</v>
      </c>
      <c r="AA29" s="468">
        <f t="shared" si="9"/>
        <v>0</v>
      </c>
      <c r="AB29" s="436">
        <f ca="1">SUMPRODUCT(D29:AA29,D3:AA3)</f>
        <v>246132.6615856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'5'!AK34:AK35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2900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2900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'5'!AK36:AK37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'5'!AK38:AK39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'5'!AK40:AK41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'5'!AK42:AK43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'5'!AK44:AK45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'5'!AK48:AK49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'5'!AK50:AK51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'5'!AK52:AK53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/>
  </sheetPr>
  <dimension ref="A1:AL60"/>
  <sheetViews>
    <sheetView rightToLeft="1" topLeftCell="A2" zoomScale="90" zoomScaleNormal="90" workbookViewId="0">
      <pane xSplit="3" ySplit="5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1.75" style="5" customWidth="1"/>
    <col min="4" max="5" width="5.25" style="5" customWidth="1"/>
    <col min="6" max="6" width="7.625" style="5" customWidth="1"/>
    <col min="7" max="8" width="5.25" style="5" customWidth="1"/>
    <col min="9" max="9" width="7.125" style="5" customWidth="1"/>
    <col min="10" max="18" width="5.25" style="5" customWidth="1"/>
    <col min="19" max="19" width="10.625" style="5" bestFit="1" customWidth="1"/>
    <col min="20" max="24" width="5.25" style="5" customWidth="1"/>
    <col min="25" max="25" width="6.5" style="5" customWidth="1"/>
    <col min="26" max="26" width="8.12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'6'!D29</f>
        <v>0</v>
      </c>
      <c r="E6" s="23">
        <f>'6'!E29</f>
        <v>236</v>
      </c>
      <c r="F6" s="23">
        <f>'6'!F29</f>
        <v>333.33332999999999</v>
      </c>
      <c r="G6" s="23">
        <f>'6'!G29</f>
        <v>0</v>
      </c>
      <c r="H6" s="23">
        <f>'6'!H29</f>
        <v>0</v>
      </c>
      <c r="I6" s="23">
        <f>'6'!I29</f>
        <v>0</v>
      </c>
      <c r="J6" s="23">
        <f>'6'!J29</f>
        <v>0</v>
      </c>
      <c r="K6" s="23">
        <f>'6'!K29</f>
        <v>0</v>
      </c>
      <c r="L6" s="23">
        <f>'6'!L29</f>
        <v>0</v>
      </c>
      <c r="M6" s="23">
        <f>'6'!M29</f>
        <v>0</v>
      </c>
      <c r="N6" s="23">
        <f>'6'!N29</f>
        <v>257</v>
      </c>
      <c r="O6" s="23">
        <f>'6'!O29</f>
        <v>0</v>
      </c>
      <c r="P6" s="23">
        <f>'6'!P29</f>
        <v>0</v>
      </c>
      <c r="Q6" s="23">
        <f>'6'!Q29</f>
        <v>70</v>
      </c>
      <c r="R6" s="23">
        <f>'6'!R29</f>
        <v>0</v>
      </c>
      <c r="S6" s="23">
        <f>'6'!S29</f>
        <v>131.83333329999999</v>
      </c>
      <c r="T6" s="23">
        <f>'6'!T29</f>
        <v>0</v>
      </c>
      <c r="U6" s="23">
        <f>'6'!U29</f>
        <v>87</v>
      </c>
      <c r="V6" s="23">
        <f>'6'!V29</f>
        <v>0</v>
      </c>
      <c r="W6" s="23">
        <f>'6'!W29</f>
        <v>0</v>
      </c>
      <c r="X6" s="23">
        <f>'6'!X29</f>
        <v>199.99996633333336</v>
      </c>
      <c r="Y6" s="23">
        <f>'6'!Y29</f>
        <v>115</v>
      </c>
      <c r="Z6" s="23">
        <f>'6'!Z29</f>
        <v>69</v>
      </c>
      <c r="AA6" s="347">
        <f>'6'!AA29</f>
        <v>0</v>
      </c>
      <c r="AB6" s="420">
        <f ca="1">SUMPRODUCT(D6:AA6,D3:AA3)</f>
        <v>246132.6615856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4"/>
      <c r="E7" s="94">
        <v>13</v>
      </c>
      <c r="F7" s="94">
        <v>12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>
        <v>1</v>
      </c>
      <c r="V7" s="94"/>
      <c r="W7" s="94"/>
      <c r="X7" s="94"/>
      <c r="Y7" s="94"/>
      <c r="Z7" s="94"/>
      <c r="AA7" s="392"/>
      <c r="AB7" s="86">
        <f ca="1">SUMPRODUCT(D7:AA7,D3:AA3)</f>
        <v>3804.5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9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93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93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394"/>
      <c r="AB10" s="86">
        <f ca="1">SUMPRODUCT(D10:AA10,D3:AA3)</f>
        <v>0</v>
      </c>
      <c r="AI10" s="345">
        <f>W20+X20+Y20+Z20+AA20</f>
        <v>30</v>
      </c>
      <c r="AJ10" s="345"/>
      <c r="AK10" s="345">
        <f>AI10+AJ10</f>
        <v>30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13</v>
      </c>
      <c r="F11" s="173">
        <f t="shared" si="0"/>
        <v>12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1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3804.5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30</v>
      </c>
      <c r="Y12" s="94"/>
      <c r="Z12" s="94"/>
      <c r="AA12" s="392"/>
      <c r="AB12" s="86">
        <f ca="1">SUMPRODUCT(D12:AA12,D3:AA3)</f>
        <v>3960</v>
      </c>
    </row>
    <row r="13" spans="1:38" ht="20.25" customHeight="1" thickBot="1" x14ac:dyDescent="0.25">
      <c r="A13" s="87" t="s">
        <v>21</v>
      </c>
      <c r="B13" s="688"/>
      <c r="C13" s="689"/>
      <c r="D13" s="9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93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77"/>
      <c r="AA14" s="393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93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93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394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30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3960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13</v>
      </c>
      <c r="F20" s="237">
        <f t="shared" si="4"/>
        <v>12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1</v>
      </c>
      <c r="V20" s="41">
        <f t="shared" si="6"/>
        <v>0</v>
      </c>
      <c r="W20" s="247">
        <f t="shared" si="6"/>
        <v>0</v>
      </c>
      <c r="X20" s="238">
        <f t="shared" si="6"/>
        <v>30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7764.5</v>
      </c>
    </row>
    <row r="21" spans="1:37" ht="20.25" customHeight="1" thickBot="1" x14ac:dyDescent="0.25">
      <c r="A21" s="681" t="s">
        <v>4</v>
      </c>
      <c r="B21" s="682"/>
      <c r="C21" s="683"/>
      <c r="D21" s="45"/>
      <c r="E21" s="46"/>
      <c r="F21" s="46"/>
      <c r="G21" s="48"/>
      <c r="H21" s="48"/>
      <c r="I21" s="48"/>
      <c r="J21" s="48"/>
      <c r="K21" s="48"/>
      <c r="L21" s="48"/>
      <c r="M21" s="48"/>
      <c r="N21" s="48"/>
      <c r="O21" s="46"/>
      <c r="P21" s="46"/>
      <c r="Q21" s="47"/>
      <c r="R21" s="45"/>
      <c r="S21" s="46"/>
      <c r="T21" s="47"/>
      <c r="U21" s="178"/>
      <c r="V21" s="333"/>
      <c r="W21" s="178"/>
      <c r="X21" s="179"/>
      <c r="Y21" s="179"/>
      <c r="Z21" s="179"/>
      <c r="AA21" s="396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57"/>
      <c r="E22" s="58"/>
      <c r="F22" s="58"/>
      <c r="G22" s="60"/>
      <c r="H22" s="60"/>
      <c r="I22" s="278"/>
      <c r="J22" s="279"/>
      <c r="K22" s="279"/>
      <c r="L22" s="279"/>
      <c r="M22" s="280"/>
      <c r="N22" s="188"/>
      <c r="O22" s="58"/>
      <c r="P22" s="58"/>
      <c r="Q22" s="59"/>
      <c r="R22" s="57"/>
      <c r="S22" s="58"/>
      <c r="T22" s="60"/>
      <c r="U22" s="163"/>
      <c r="V22" s="334"/>
      <c r="W22" s="163"/>
      <c r="X22" s="164"/>
      <c r="Y22" s="164"/>
      <c r="Z22" s="164"/>
      <c r="AA22" s="397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57"/>
      <c r="E23" s="58"/>
      <c r="F23" s="58"/>
      <c r="G23" s="60"/>
      <c r="H23" s="60"/>
      <c r="I23" s="278"/>
      <c r="J23" s="279"/>
      <c r="K23" s="279"/>
      <c r="L23" s="279"/>
      <c r="M23" s="280"/>
      <c r="N23" s="188"/>
      <c r="O23" s="58"/>
      <c r="P23" s="58"/>
      <c r="Q23" s="59"/>
      <c r="R23" s="57"/>
      <c r="S23" s="58"/>
      <c r="T23" s="60"/>
      <c r="U23" s="57"/>
      <c r="V23" s="249"/>
      <c r="W23" s="57"/>
      <c r="X23" s="58"/>
      <c r="Y23" s="58"/>
      <c r="Z23" s="58"/>
      <c r="AA23" s="59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240"/>
      <c r="E24" s="241"/>
      <c r="F24" s="241"/>
      <c r="G24" s="73"/>
      <c r="H24" s="73"/>
      <c r="I24" s="281"/>
      <c r="J24" s="282"/>
      <c r="K24" s="282"/>
      <c r="L24" s="282"/>
      <c r="M24" s="283"/>
      <c r="N24" s="189"/>
      <c r="O24" s="72"/>
      <c r="P24" s="72"/>
      <c r="Q24" s="242"/>
      <c r="R24" s="240"/>
      <c r="S24" s="241"/>
      <c r="T24" s="73"/>
      <c r="U24" s="240"/>
      <c r="V24" s="252"/>
      <c r="W24" s="240"/>
      <c r="X24" s="103"/>
      <c r="Y24" s="103"/>
      <c r="Z24" s="241"/>
      <c r="AA24" s="38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240"/>
      <c r="E25" s="241"/>
      <c r="F25" s="241"/>
      <c r="G25" s="73"/>
      <c r="H25" s="73"/>
      <c r="I25" s="281"/>
      <c r="J25" s="282"/>
      <c r="K25" s="282"/>
      <c r="L25" s="282"/>
      <c r="M25" s="283"/>
      <c r="N25" s="189"/>
      <c r="O25" s="72"/>
      <c r="P25" s="72"/>
      <c r="Q25" s="242"/>
      <c r="R25" s="240"/>
      <c r="S25" s="241"/>
      <c r="T25" s="73"/>
      <c r="U25" s="240"/>
      <c r="V25" s="252"/>
      <c r="W25" s="240"/>
      <c r="X25" s="103"/>
      <c r="Y25" s="103"/>
      <c r="Z25" s="241"/>
      <c r="AA25" s="38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54"/>
      <c r="E26" s="355"/>
      <c r="F26" s="355"/>
      <c r="G26" s="360"/>
      <c r="H26" s="360"/>
      <c r="I26" s="275"/>
      <c r="J26" s="276"/>
      <c r="K26" s="276"/>
      <c r="L26" s="276"/>
      <c r="M26" s="277"/>
      <c r="N26" s="361"/>
      <c r="O26" s="355"/>
      <c r="P26" s="355"/>
      <c r="Q26" s="356"/>
      <c r="R26" s="354"/>
      <c r="S26" s="355"/>
      <c r="T26" s="360"/>
      <c r="U26" s="354"/>
      <c r="V26" s="359"/>
      <c r="W26" s="354"/>
      <c r="X26" s="355"/>
      <c r="Y26" s="355"/>
      <c r="Z26" s="355"/>
      <c r="AA26" s="383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723" t="s">
        <v>12</v>
      </c>
      <c r="B29" s="724"/>
      <c r="C29" s="725"/>
      <c r="D29" s="2">
        <f t="shared" ref="D29:AA29" si="9">D6-D20+D21+D22-D23-D24+D25-D26</f>
        <v>0</v>
      </c>
      <c r="E29" s="3">
        <f t="shared" si="9"/>
        <v>223</v>
      </c>
      <c r="F29" s="3">
        <f t="shared" si="9"/>
        <v>321.33332999999999</v>
      </c>
      <c r="G29" s="4">
        <f t="shared" si="9"/>
        <v>0</v>
      </c>
      <c r="H29" s="4">
        <f t="shared" si="9"/>
        <v>0</v>
      </c>
      <c r="I29" s="290">
        <f t="shared" ref="I29" si="10">I6-I20+I21+I22-I23-I24+I25-I26</f>
        <v>0</v>
      </c>
      <c r="J29" s="291">
        <f t="shared" si="9"/>
        <v>0</v>
      </c>
      <c r="K29" s="291">
        <f t="shared" si="9"/>
        <v>0</v>
      </c>
      <c r="L29" s="291">
        <f t="shared" si="9"/>
        <v>0</v>
      </c>
      <c r="M29" s="292">
        <f t="shared" si="9"/>
        <v>0</v>
      </c>
      <c r="N29" s="259">
        <f t="shared" si="9"/>
        <v>257</v>
      </c>
      <c r="O29" s="3">
        <f t="shared" si="9"/>
        <v>0</v>
      </c>
      <c r="P29" s="3">
        <f t="shared" si="9"/>
        <v>0</v>
      </c>
      <c r="Q29" s="14">
        <f t="shared" si="9"/>
        <v>70</v>
      </c>
      <c r="R29" s="2">
        <f t="shared" si="9"/>
        <v>0</v>
      </c>
      <c r="S29" s="156">
        <f t="shared" si="9"/>
        <v>131.83333329999999</v>
      </c>
      <c r="T29" s="4">
        <f t="shared" si="9"/>
        <v>0</v>
      </c>
      <c r="U29" s="2">
        <f t="shared" si="9"/>
        <v>86</v>
      </c>
      <c r="V29" s="11">
        <f t="shared" si="9"/>
        <v>0</v>
      </c>
      <c r="W29" s="2">
        <f t="shared" si="9"/>
        <v>0</v>
      </c>
      <c r="X29" s="2">
        <f t="shared" si="9"/>
        <v>169.99996633333336</v>
      </c>
      <c r="Y29" s="33">
        <f t="shared" si="9"/>
        <v>115</v>
      </c>
      <c r="Z29" s="3">
        <f t="shared" si="9"/>
        <v>69</v>
      </c>
      <c r="AA29" s="14">
        <f t="shared" si="9"/>
        <v>0</v>
      </c>
      <c r="AB29" s="11">
        <f ca="1">SUMPRODUCT(D29:AA29,D3:AA3)</f>
        <v>238368.1615856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'6'!AK34:AK35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3580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224.5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3804.5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'6'!AK36:AK37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'6'!AK38:AK39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'6'!AK40:AK41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'6'!AK42:AK43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3960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3960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'6'!AK44:AK45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'6'!AK48:AK49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'6'!AK50:AK51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'6'!AK52:AK53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H51:K51"/>
    <mergeCell ref="H53:K53"/>
    <mergeCell ref="D51:G51"/>
    <mergeCell ref="D53:G53"/>
    <mergeCell ref="L53:AA53"/>
    <mergeCell ref="D52:G52"/>
    <mergeCell ref="H52:K52"/>
    <mergeCell ref="H50:K50"/>
    <mergeCell ref="D33:G33"/>
    <mergeCell ref="H33:K33"/>
    <mergeCell ref="L33:AA33"/>
    <mergeCell ref="H47:K47"/>
    <mergeCell ref="D37:G37"/>
    <mergeCell ref="D39:G39"/>
    <mergeCell ref="D41:G41"/>
    <mergeCell ref="D43:G43"/>
    <mergeCell ref="D45:G45"/>
    <mergeCell ref="D47:G47"/>
    <mergeCell ref="H37:K37"/>
    <mergeCell ref="H39:K39"/>
    <mergeCell ref="L47:AA47"/>
    <mergeCell ref="H48:K48"/>
    <mergeCell ref="H46:K46"/>
    <mergeCell ref="D46:G46"/>
    <mergeCell ref="D50:G50"/>
    <mergeCell ref="H45:K45"/>
    <mergeCell ref="H43:K43"/>
    <mergeCell ref="L45:AA45"/>
    <mergeCell ref="A38:A39"/>
    <mergeCell ref="B38:C38"/>
    <mergeCell ref="B39:C39"/>
    <mergeCell ref="L38:AA38"/>
    <mergeCell ref="H44:K44"/>
    <mergeCell ref="A42:A43"/>
    <mergeCell ref="A44:A45"/>
    <mergeCell ref="B42:C42"/>
    <mergeCell ref="B43:C43"/>
    <mergeCell ref="B44:C44"/>
    <mergeCell ref="H41:K41"/>
    <mergeCell ref="L44:AA44"/>
    <mergeCell ref="D49:G49"/>
    <mergeCell ref="H49:K49"/>
    <mergeCell ref="L49:AA49"/>
    <mergeCell ref="D40:G40"/>
    <mergeCell ref="H40:K40"/>
    <mergeCell ref="D48:G48"/>
    <mergeCell ref="A59:C59"/>
    <mergeCell ref="B9:C9"/>
    <mergeCell ref="B10:C10"/>
    <mergeCell ref="B13:C13"/>
    <mergeCell ref="B14:C14"/>
    <mergeCell ref="B15:C15"/>
    <mergeCell ref="A19:C19"/>
    <mergeCell ref="A20:C20"/>
    <mergeCell ref="A11:C11"/>
    <mergeCell ref="A18:C18"/>
    <mergeCell ref="B12:C12"/>
    <mergeCell ref="A21:C21"/>
    <mergeCell ref="B16:C16"/>
    <mergeCell ref="A33:C33"/>
    <mergeCell ref="A28:C28"/>
    <mergeCell ref="A29:C29"/>
    <mergeCell ref="A22:C22"/>
    <mergeCell ref="A23:C23"/>
    <mergeCell ref="A24:C24"/>
    <mergeCell ref="A25:C25"/>
    <mergeCell ref="A26:C26"/>
    <mergeCell ref="A27:C27"/>
    <mergeCell ref="A34:A35"/>
    <mergeCell ref="A40:A41"/>
    <mergeCell ref="B8:C8"/>
    <mergeCell ref="B17:C17"/>
    <mergeCell ref="J2:AA2"/>
    <mergeCell ref="B1:C1"/>
    <mergeCell ref="B4:C5"/>
    <mergeCell ref="B7:C7"/>
    <mergeCell ref="A6:C6"/>
    <mergeCell ref="A4:A5"/>
    <mergeCell ref="N4:Q4"/>
    <mergeCell ref="R4:V4"/>
    <mergeCell ref="W4:AA4"/>
    <mergeCell ref="D4:F4"/>
    <mergeCell ref="G4:H4"/>
    <mergeCell ref="H34:K34"/>
    <mergeCell ref="L34:AA34"/>
    <mergeCell ref="B34:C34"/>
    <mergeCell ref="B35:C35"/>
    <mergeCell ref="L35:AA35"/>
    <mergeCell ref="H35:K35"/>
    <mergeCell ref="D35:G35"/>
    <mergeCell ref="H36:K36"/>
    <mergeCell ref="L36:AA36"/>
    <mergeCell ref="D34:G34"/>
    <mergeCell ref="A36:A37"/>
    <mergeCell ref="B36:C36"/>
    <mergeCell ref="B37:C37"/>
    <mergeCell ref="D36:G36"/>
    <mergeCell ref="L37:AA37"/>
    <mergeCell ref="L39:AA39"/>
    <mergeCell ref="L41:AA41"/>
    <mergeCell ref="L43:AA43"/>
    <mergeCell ref="D44:G44"/>
    <mergeCell ref="L42:AA42"/>
    <mergeCell ref="H42:K42"/>
    <mergeCell ref="D42:G42"/>
    <mergeCell ref="L40:AA40"/>
    <mergeCell ref="B40:C40"/>
    <mergeCell ref="B41:C41"/>
    <mergeCell ref="D38:G38"/>
    <mergeCell ref="H38:K38"/>
    <mergeCell ref="B52:C52"/>
    <mergeCell ref="B53:C53"/>
    <mergeCell ref="A52:A53"/>
    <mergeCell ref="B49:C49"/>
    <mergeCell ref="A48:A49"/>
    <mergeCell ref="B50:C50"/>
    <mergeCell ref="B51:C51"/>
    <mergeCell ref="A50:A51"/>
    <mergeCell ref="B45:C45"/>
    <mergeCell ref="A46:A47"/>
    <mergeCell ref="B46:C46"/>
    <mergeCell ref="B47:C47"/>
    <mergeCell ref="B48:C48"/>
    <mergeCell ref="AK50:AK51"/>
    <mergeCell ref="AK52:AK53"/>
    <mergeCell ref="AH53:AJ53"/>
    <mergeCell ref="AH51:AJ51"/>
    <mergeCell ref="AK46:AK47"/>
    <mergeCell ref="AK48:AK49"/>
    <mergeCell ref="AD51:AE51"/>
    <mergeCell ref="AD49:AE49"/>
    <mergeCell ref="AD47:AE47"/>
    <mergeCell ref="AD53:AE53"/>
    <mergeCell ref="AH49:AJ49"/>
    <mergeCell ref="AH47:AJ47"/>
    <mergeCell ref="AK42:AK43"/>
    <mergeCell ref="AK44:AK45"/>
    <mergeCell ref="AH45:AJ45"/>
    <mergeCell ref="AH43:AJ43"/>
    <mergeCell ref="AK38:AK39"/>
    <mergeCell ref="AK40:AK41"/>
    <mergeCell ref="AH41:AJ41"/>
    <mergeCell ref="AH32:AK32"/>
    <mergeCell ref="AK34:AK35"/>
    <mergeCell ref="AH39:AJ39"/>
    <mergeCell ref="AH37:AJ37"/>
    <mergeCell ref="AH35:AJ35"/>
    <mergeCell ref="AK36:AK37"/>
    <mergeCell ref="AD4:AD5"/>
    <mergeCell ref="I4:M4"/>
    <mergeCell ref="AF44:AF45"/>
    <mergeCell ref="AF42:AF43"/>
    <mergeCell ref="AF40:AF41"/>
    <mergeCell ref="AF38:AF39"/>
    <mergeCell ref="AF36:AF37"/>
    <mergeCell ref="AF52:AF53"/>
    <mergeCell ref="AF50:AF51"/>
    <mergeCell ref="AF48:AF49"/>
    <mergeCell ref="AF46:AF47"/>
    <mergeCell ref="AD32:AF32"/>
    <mergeCell ref="AD39:AE39"/>
    <mergeCell ref="AD37:AE37"/>
    <mergeCell ref="AD35:AE35"/>
    <mergeCell ref="AD45:AE45"/>
    <mergeCell ref="AD43:AE43"/>
    <mergeCell ref="AD41:AE41"/>
    <mergeCell ref="AF34:AF35"/>
    <mergeCell ref="L52:AA52"/>
    <mergeCell ref="L50:AA50"/>
    <mergeCell ref="L48:AA48"/>
    <mergeCell ref="L46:AA46"/>
    <mergeCell ref="L51:AA5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J12" sqref="J12"/>
    </sheetView>
  </sheetViews>
  <sheetFormatPr defaultColWidth="6.875" defaultRowHeight="15.75" customHeight="1" x14ac:dyDescent="0.2"/>
  <cols>
    <col min="1" max="2" width="6.875" style="5"/>
    <col min="3" max="3" width="4.625" style="5" customWidth="1"/>
    <col min="4" max="5" width="5.25" style="25" customWidth="1"/>
    <col min="6" max="6" width="6.625" style="25" customWidth="1"/>
    <col min="7" max="8" width="5.25" style="25" customWidth="1"/>
    <col min="9" max="9" width="7.25" style="25" customWidth="1"/>
    <col min="10" max="18" width="5.25" style="25" customWidth="1"/>
    <col min="19" max="19" width="6" style="25" customWidth="1"/>
    <col min="20" max="23" width="5.25" style="25" customWidth="1"/>
    <col min="24" max="24" width="7.25" style="25" customWidth="1"/>
    <col min="25" max="26" width="6.375" style="25" customWidth="1"/>
    <col min="27" max="27" width="5.25" style="2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38" ht="15.75" customHeight="1" thickBot="1" x14ac:dyDescent="0.25">
      <c r="J2" s="739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740"/>
      <c r="W2" s="740"/>
      <c r="X2" s="740"/>
      <c r="Y2" s="740"/>
      <c r="Z2" s="740"/>
      <c r="AA2" s="741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721" t="s">
        <v>1</v>
      </c>
      <c r="B6" s="722"/>
      <c r="C6" s="722"/>
      <c r="D6" s="23">
        <f>'7'!D29</f>
        <v>0</v>
      </c>
      <c r="E6" s="23">
        <f>'7'!E29</f>
        <v>223</v>
      </c>
      <c r="F6" s="23">
        <f>'7'!F29</f>
        <v>321.33332999999999</v>
      </c>
      <c r="G6" s="23">
        <f>'7'!G29</f>
        <v>0</v>
      </c>
      <c r="H6" s="23">
        <f>'7'!H29</f>
        <v>0</v>
      </c>
      <c r="I6" s="23">
        <f>'7'!I29</f>
        <v>0</v>
      </c>
      <c r="J6" s="23">
        <f>'7'!J29</f>
        <v>0</v>
      </c>
      <c r="K6" s="23">
        <f>'7'!K29</f>
        <v>0</v>
      </c>
      <c r="L6" s="23">
        <f>'7'!L29</f>
        <v>0</v>
      </c>
      <c r="M6" s="23">
        <f>'7'!M29</f>
        <v>0</v>
      </c>
      <c r="N6" s="23">
        <f>'7'!N29</f>
        <v>257</v>
      </c>
      <c r="O6" s="23">
        <f>'7'!O29</f>
        <v>0</v>
      </c>
      <c r="P6" s="23">
        <f>'7'!P29</f>
        <v>0</v>
      </c>
      <c r="Q6" s="23">
        <f>'7'!Q29</f>
        <v>70</v>
      </c>
      <c r="R6" s="23">
        <f>'7'!R29</f>
        <v>0</v>
      </c>
      <c r="S6" s="23">
        <f>'7'!S29</f>
        <v>131.83333329999999</v>
      </c>
      <c r="T6" s="23">
        <f>'7'!T29</f>
        <v>0</v>
      </c>
      <c r="U6" s="23">
        <f>'7'!U29</f>
        <v>86</v>
      </c>
      <c r="V6" s="23">
        <f>'7'!V29</f>
        <v>0</v>
      </c>
      <c r="W6" s="23">
        <f>'7'!W29</f>
        <v>0</v>
      </c>
      <c r="X6" s="23">
        <f>'7'!X29</f>
        <v>169.99996633333336</v>
      </c>
      <c r="Y6" s="23">
        <f>'7'!Y29</f>
        <v>115</v>
      </c>
      <c r="Z6" s="23">
        <f>'7'!Z29</f>
        <v>69</v>
      </c>
      <c r="AA6" s="347">
        <f>'7'!AA29</f>
        <v>0</v>
      </c>
      <c r="AB6" s="476">
        <f ca="1">SUMPRODUCT(D6:AA6,D3:AA3)</f>
        <v>238368.1615856</v>
      </c>
      <c r="AC6" s="23" t="e">
        <f>'[1]1'!BA6</f>
        <v>#REF!</v>
      </c>
      <c r="AD6" s="11" t="e">
        <f ca="1">SUMPRODUCT(D6:AC6,D3:AC3)</f>
        <v>#REF!</v>
      </c>
      <c r="AI6" s="351">
        <f>G20</f>
        <v>0</v>
      </c>
      <c r="AJ6" s="345"/>
      <c r="AK6" s="351">
        <f>AI6+AJ6</f>
        <v>0</v>
      </c>
      <c r="AL6" s="345"/>
    </row>
    <row r="7" spans="1:38" ht="20.25" customHeight="1" thickBot="1" x14ac:dyDescent="0.25">
      <c r="A7" s="89" t="s">
        <v>19</v>
      </c>
      <c r="B7" s="676" t="s">
        <v>62</v>
      </c>
      <c r="C7" s="731"/>
      <c r="D7" s="100"/>
      <c r="E7" s="100">
        <v>6</v>
      </c>
      <c r="F7" s="100">
        <v>14</v>
      </c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>
        <v>1</v>
      </c>
      <c r="V7" s="100"/>
      <c r="W7" s="100"/>
      <c r="X7" s="100">
        <v>1</v>
      </c>
      <c r="Y7" s="100"/>
      <c r="Z7" s="100"/>
      <c r="AA7" s="412"/>
      <c r="AB7" s="89">
        <f ca="1">SUMPRODUCT(D7:AA7,D3:AA3)</f>
        <v>3616.5</v>
      </c>
      <c r="AI7" s="345"/>
      <c r="AJ7" s="345"/>
      <c r="AK7" s="345"/>
      <c r="AL7" s="345"/>
    </row>
    <row r="8" spans="1:38" ht="20.25" customHeight="1" thickBot="1" x14ac:dyDescent="0.25">
      <c r="A8" s="90" t="s">
        <v>19</v>
      </c>
      <c r="B8" s="676"/>
      <c r="C8" s="731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413"/>
      <c r="AB8" s="89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90" t="s">
        <v>19</v>
      </c>
      <c r="B9" s="676"/>
      <c r="C9" s="731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413"/>
      <c r="AB9" s="89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91" t="s">
        <v>19</v>
      </c>
      <c r="B10" s="676"/>
      <c r="C10" s="731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414"/>
      <c r="AB10" s="89">
        <f ca="1">SUMPRODUCT(D10:AA10,D3:AA3)</f>
        <v>0</v>
      </c>
      <c r="AI10" s="351">
        <f>W20+X20+Y20+Z20+AA20</f>
        <v>1</v>
      </c>
      <c r="AJ10" s="345"/>
      <c r="AK10" s="351">
        <f>AI10+AJ10</f>
        <v>1</v>
      </c>
      <c r="AL10" s="345"/>
    </row>
    <row r="11" spans="1:38" ht="20.25" customHeight="1" thickBot="1" x14ac:dyDescent="0.25">
      <c r="A11" s="735" t="s">
        <v>20</v>
      </c>
      <c r="B11" s="736"/>
      <c r="C11" s="737"/>
      <c r="D11" s="174">
        <f t="shared" ref="D11:AA11" si="0">SUM(D7:D10)</f>
        <v>0</v>
      </c>
      <c r="E11" s="174">
        <f t="shared" si="0"/>
        <v>6</v>
      </c>
      <c r="F11" s="174">
        <f t="shared" si="0"/>
        <v>14</v>
      </c>
      <c r="G11" s="174">
        <f t="shared" si="0"/>
        <v>0</v>
      </c>
      <c r="H11" s="174">
        <f t="shared" si="0"/>
        <v>0</v>
      </c>
      <c r="I11" s="174">
        <f t="shared" si="0"/>
        <v>0</v>
      </c>
      <c r="J11" s="174">
        <f t="shared" si="0"/>
        <v>0</v>
      </c>
      <c r="K11" s="174">
        <f t="shared" si="0"/>
        <v>0</v>
      </c>
      <c r="L11" s="174">
        <f t="shared" si="0"/>
        <v>0</v>
      </c>
      <c r="M11" s="174">
        <f t="shared" si="0"/>
        <v>0</v>
      </c>
      <c r="N11" s="174">
        <f t="shared" si="0"/>
        <v>0</v>
      </c>
      <c r="O11" s="174">
        <f t="shared" si="0"/>
        <v>0</v>
      </c>
      <c r="P11" s="174">
        <f t="shared" si="0"/>
        <v>0</v>
      </c>
      <c r="Q11" s="174">
        <f t="shared" si="0"/>
        <v>0</v>
      </c>
      <c r="R11" s="174">
        <f t="shared" si="0"/>
        <v>0</v>
      </c>
      <c r="S11" s="174">
        <f t="shared" si="0"/>
        <v>0</v>
      </c>
      <c r="T11" s="174">
        <f t="shared" si="0"/>
        <v>0</v>
      </c>
      <c r="U11" s="174">
        <f t="shared" si="0"/>
        <v>1</v>
      </c>
      <c r="V11" s="174">
        <f t="shared" si="0"/>
        <v>0</v>
      </c>
      <c r="W11" s="174">
        <f t="shared" si="0"/>
        <v>0</v>
      </c>
      <c r="X11" s="174">
        <f t="shared" si="0"/>
        <v>1</v>
      </c>
      <c r="Y11" s="174">
        <f t="shared" si="0"/>
        <v>0</v>
      </c>
      <c r="Z11" s="174">
        <f t="shared" si="0"/>
        <v>0</v>
      </c>
      <c r="AA11" s="415">
        <f t="shared" si="0"/>
        <v>0</v>
      </c>
      <c r="AB11" s="427">
        <f ca="1">SUMPRODUCT(D11:AA11,D3:AA3)</f>
        <v>3616.5</v>
      </c>
    </row>
    <row r="12" spans="1:38" ht="20.25" customHeight="1" thickBot="1" x14ac:dyDescent="0.25">
      <c r="A12" s="93" t="s">
        <v>21</v>
      </c>
      <c r="B12" s="688" t="s">
        <v>63</v>
      </c>
      <c r="C12" s="738"/>
      <c r="D12" s="100"/>
      <c r="E12" s="100"/>
      <c r="F12" s="100"/>
      <c r="G12" s="100"/>
      <c r="H12" s="100"/>
      <c r="I12" s="100"/>
      <c r="J12" s="100">
        <v>-3</v>
      </c>
      <c r="K12" s="100"/>
      <c r="L12" s="100"/>
      <c r="M12" s="100"/>
      <c r="N12" s="100">
        <v>-2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412"/>
      <c r="AB12" s="89">
        <f ca="1">SUMPRODUCT(D12:AA12,D3:AA3)</f>
        <v>-750.75</v>
      </c>
    </row>
    <row r="13" spans="1:38" ht="20.25" customHeight="1" thickBot="1" x14ac:dyDescent="0.25">
      <c r="A13" s="90" t="s">
        <v>21</v>
      </c>
      <c r="B13" s="688"/>
      <c r="C13" s="738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413"/>
      <c r="AB13" s="89">
        <f ca="1">SUMPRODUCT(D13:AA13,D3:AA3)</f>
        <v>0</v>
      </c>
    </row>
    <row r="14" spans="1:38" ht="20.25" customHeight="1" thickBot="1" x14ac:dyDescent="0.25">
      <c r="A14" s="90" t="s">
        <v>21</v>
      </c>
      <c r="B14" s="688">
        <f>الاجمالى!B14</f>
        <v>0</v>
      </c>
      <c r="C14" s="738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413"/>
      <c r="AB14" s="89">
        <f ca="1">SUMPRODUCT(D14:AA14,D3:AA3)</f>
        <v>0</v>
      </c>
    </row>
    <row r="15" spans="1:38" ht="20.25" customHeight="1" thickBot="1" x14ac:dyDescent="0.25">
      <c r="A15" s="90" t="s">
        <v>21</v>
      </c>
      <c r="B15" s="688">
        <f>الاجمالى!B15</f>
        <v>0</v>
      </c>
      <c r="C15" s="738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413"/>
      <c r="AB15" s="89">
        <f ca="1">SUMPRODUCT(D15:AA15,D3:AA3)</f>
        <v>0</v>
      </c>
    </row>
    <row r="16" spans="1:38" ht="20.25" customHeight="1" thickBot="1" x14ac:dyDescent="0.25">
      <c r="A16" s="90" t="s">
        <v>21</v>
      </c>
      <c r="B16" s="688">
        <f>الاجمالى!B16</f>
        <v>0</v>
      </c>
      <c r="C16" s="73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413"/>
      <c r="AB16" s="89">
        <f ca="1">SUMPRODUCT(D16:AA16,D3:AA3)</f>
        <v>0</v>
      </c>
    </row>
    <row r="17" spans="1:37" ht="20.25" customHeight="1" thickBot="1" x14ac:dyDescent="0.25">
      <c r="A17" s="91" t="s">
        <v>21</v>
      </c>
      <c r="B17" s="688">
        <f>الاجمالى!B17</f>
        <v>0</v>
      </c>
      <c r="C17" s="738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414"/>
      <c r="AB17" s="430">
        <f ca="1">SUMPRODUCT(D17:AA17,D3:AA3)</f>
        <v>0</v>
      </c>
    </row>
    <row r="18" spans="1:37" ht="20.25" customHeight="1" thickBot="1" x14ac:dyDescent="0.25">
      <c r="A18" s="735" t="s">
        <v>22</v>
      </c>
      <c r="B18" s="736"/>
      <c r="C18" s="737"/>
      <c r="D18" s="198">
        <f t="shared" ref="D18:K18" si="1">SUM(D12:D17)</f>
        <v>0</v>
      </c>
      <c r="E18" s="199">
        <f t="shared" si="1"/>
        <v>0</v>
      </c>
      <c r="F18" s="199">
        <f t="shared" si="1"/>
        <v>0</v>
      </c>
      <c r="G18" s="200">
        <f t="shared" si="1"/>
        <v>0</v>
      </c>
      <c r="H18" s="200">
        <f t="shared" si="1"/>
        <v>0</v>
      </c>
      <c r="I18" s="307">
        <f t="shared" ref="I18" si="2">SUM(I12:I17)</f>
        <v>0</v>
      </c>
      <c r="J18" s="308">
        <f t="shared" si="1"/>
        <v>-3</v>
      </c>
      <c r="K18" s="308">
        <f t="shared" si="1"/>
        <v>0</v>
      </c>
      <c r="L18" s="308">
        <f t="shared" ref="L18:AA18" si="3">SUM(L12:L17)</f>
        <v>0</v>
      </c>
      <c r="M18" s="309">
        <f t="shared" si="3"/>
        <v>0</v>
      </c>
      <c r="N18" s="216">
        <f t="shared" si="3"/>
        <v>-2</v>
      </c>
      <c r="O18" s="162">
        <f t="shared" si="3"/>
        <v>0</v>
      </c>
      <c r="P18" s="162">
        <f t="shared" si="3"/>
        <v>0</v>
      </c>
      <c r="Q18" s="162">
        <f t="shared" si="3"/>
        <v>0</v>
      </c>
      <c r="R18" s="211">
        <f t="shared" si="3"/>
        <v>0</v>
      </c>
      <c r="S18" s="162">
        <f t="shared" si="3"/>
        <v>0</v>
      </c>
      <c r="T18" s="243">
        <f t="shared" si="3"/>
        <v>0</v>
      </c>
      <c r="U18" s="216">
        <f t="shared" si="3"/>
        <v>0</v>
      </c>
      <c r="V18" s="243">
        <f t="shared" si="3"/>
        <v>0</v>
      </c>
      <c r="W18" s="211">
        <f t="shared" si="3"/>
        <v>0</v>
      </c>
      <c r="X18" s="162">
        <f t="shared" si="3"/>
        <v>0</v>
      </c>
      <c r="Y18" s="162">
        <f t="shared" si="3"/>
        <v>0</v>
      </c>
      <c r="Z18" s="162">
        <f t="shared" si="3"/>
        <v>0</v>
      </c>
      <c r="AA18" s="388">
        <f t="shared" si="3"/>
        <v>0</v>
      </c>
      <c r="AB18" s="431">
        <f ca="1">SUMPRODUCT(D18:AA18,D3:AA3)</f>
        <v>-750.75</v>
      </c>
    </row>
    <row r="19" spans="1:37" ht="20.25" customHeight="1" thickBot="1" x14ac:dyDescent="0.25">
      <c r="A19" s="732" t="s">
        <v>2</v>
      </c>
      <c r="B19" s="733"/>
      <c r="C19" s="734"/>
      <c r="D19" s="28"/>
      <c r="E19" s="29"/>
      <c r="F19" s="29"/>
      <c r="G19" s="31"/>
      <c r="H19" s="31"/>
      <c r="I19" s="310"/>
      <c r="J19" s="311"/>
      <c r="K19" s="311"/>
      <c r="L19" s="311"/>
      <c r="M19" s="312"/>
      <c r="N19" s="217"/>
      <c r="O19" s="30"/>
      <c r="P19" s="30"/>
      <c r="Q19" s="30"/>
      <c r="R19" s="212"/>
      <c r="S19" s="30"/>
      <c r="T19" s="31"/>
      <c r="U19" s="217"/>
      <c r="V19" s="31"/>
      <c r="W19" s="212"/>
      <c r="X19" s="30"/>
      <c r="Y19" s="30"/>
      <c r="Z19" s="30"/>
      <c r="AA19" s="30"/>
      <c r="AB19" s="428">
        <f ca="1">SUMPRODUCT(D19:AA19,D3:AA3)</f>
        <v>0</v>
      </c>
    </row>
    <row r="20" spans="1:37" ht="20.25" customHeight="1" thickBot="1" x14ac:dyDescent="0.25">
      <c r="A20" s="744" t="s">
        <v>3</v>
      </c>
      <c r="B20" s="745"/>
      <c r="C20" s="746"/>
      <c r="D20" s="244">
        <f t="shared" ref="D20:K20" si="4">D11+D18-D19</f>
        <v>0</v>
      </c>
      <c r="E20" s="245">
        <f t="shared" si="4"/>
        <v>6</v>
      </c>
      <c r="F20" s="245">
        <f t="shared" si="4"/>
        <v>14</v>
      </c>
      <c r="G20" s="42">
        <f t="shared" si="4"/>
        <v>0</v>
      </c>
      <c r="H20" s="42">
        <f t="shared" si="4"/>
        <v>0</v>
      </c>
      <c r="I20" s="313">
        <f t="shared" ref="I20" si="5">I11+I18-I19</f>
        <v>0</v>
      </c>
      <c r="J20" s="314">
        <f t="shared" si="4"/>
        <v>-3</v>
      </c>
      <c r="K20" s="314">
        <f t="shared" si="4"/>
        <v>0</v>
      </c>
      <c r="L20" s="314">
        <f t="shared" ref="L20:AA20" si="6">L11+L18-L19</f>
        <v>0</v>
      </c>
      <c r="M20" s="315">
        <f t="shared" si="6"/>
        <v>0</v>
      </c>
      <c r="N20" s="218">
        <f t="shared" si="6"/>
        <v>-2</v>
      </c>
      <c r="O20" s="187">
        <f t="shared" si="6"/>
        <v>0</v>
      </c>
      <c r="P20" s="187">
        <f t="shared" si="6"/>
        <v>0</v>
      </c>
      <c r="Q20" s="187">
        <f t="shared" si="6"/>
        <v>0</v>
      </c>
      <c r="R20" s="213">
        <f t="shared" si="6"/>
        <v>0</v>
      </c>
      <c r="S20" s="246">
        <f t="shared" si="6"/>
        <v>0</v>
      </c>
      <c r="T20" s="42">
        <f t="shared" si="6"/>
        <v>0</v>
      </c>
      <c r="U20" s="218">
        <f t="shared" si="6"/>
        <v>1</v>
      </c>
      <c r="V20" s="42">
        <f t="shared" si="6"/>
        <v>0</v>
      </c>
      <c r="W20" s="213">
        <f t="shared" si="6"/>
        <v>0</v>
      </c>
      <c r="X20" s="246">
        <f t="shared" si="6"/>
        <v>1</v>
      </c>
      <c r="Y20" s="246">
        <f t="shared" si="6"/>
        <v>0</v>
      </c>
      <c r="Z20" s="246">
        <f t="shared" si="6"/>
        <v>0</v>
      </c>
      <c r="AA20" s="389">
        <f t="shared" si="6"/>
        <v>0</v>
      </c>
      <c r="AB20" s="32">
        <f ca="1">SUMPRODUCT(D20:AA20,D3:AA3)</f>
        <v>2865.75</v>
      </c>
    </row>
    <row r="21" spans="1:37" ht="20.25" customHeight="1" thickBot="1" x14ac:dyDescent="0.25">
      <c r="A21" s="747" t="s">
        <v>4</v>
      </c>
      <c r="B21" s="748"/>
      <c r="C21" s="749"/>
      <c r="D21" s="49"/>
      <c r="E21" s="50"/>
      <c r="F21" s="50"/>
      <c r="G21" s="52"/>
      <c r="H21" s="52"/>
      <c r="I21" s="52"/>
      <c r="J21" s="52"/>
      <c r="K21" s="52"/>
      <c r="L21" s="52"/>
      <c r="M21" s="52"/>
      <c r="N21" s="52"/>
      <c r="O21" s="50"/>
      <c r="P21" s="50"/>
      <c r="Q21" s="51"/>
      <c r="R21" s="49"/>
      <c r="S21" s="50"/>
      <c r="T21" s="51"/>
      <c r="U21" s="180"/>
      <c r="V21" s="337"/>
      <c r="W21" s="180"/>
      <c r="X21" s="181"/>
      <c r="Y21" s="181"/>
      <c r="Z21" s="181"/>
      <c r="AA21" s="410"/>
      <c r="AB21" s="429">
        <f ca="1">SUMPRODUCT(D21:AA21,D3:AA3)</f>
        <v>0</v>
      </c>
    </row>
    <row r="22" spans="1:37" ht="20.25" customHeight="1" thickBot="1" x14ac:dyDescent="0.25">
      <c r="A22" s="742" t="s">
        <v>5</v>
      </c>
      <c r="B22" s="743"/>
      <c r="C22" s="743"/>
      <c r="D22" s="62"/>
      <c r="E22" s="63"/>
      <c r="F22" s="63"/>
      <c r="G22" s="65"/>
      <c r="H22" s="65"/>
      <c r="I22" s="301"/>
      <c r="J22" s="302"/>
      <c r="K22" s="302"/>
      <c r="L22" s="302"/>
      <c r="M22" s="303"/>
      <c r="N22" s="191"/>
      <c r="O22" s="63"/>
      <c r="P22" s="63"/>
      <c r="Q22" s="64"/>
      <c r="R22" s="62"/>
      <c r="S22" s="63"/>
      <c r="T22" s="65"/>
      <c r="U22" s="165"/>
      <c r="V22" s="338"/>
      <c r="W22" s="165"/>
      <c r="X22" s="166"/>
      <c r="Y22" s="166"/>
      <c r="Z22" s="166"/>
      <c r="AA22" s="411"/>
      <c r="AB22" s="66">
        <f ca="1">SUMPRODUCT(D22:AA22,D3:AA3)</f>
        <v>0</v>
      </c>
    </row>
    <row r="23" spans="1:37" ht="20.25" customHeight="1" thickBot="1" x14ac:dyDescent="0.25">
      <c r="A23" s="728" t="s">
        <v>6</v>
      </c>
      <c r="B23" s="729"/>
      <c r="C23" s="729"/>
      <c r="D23" s="62"/>
      <c r="E23" s="63"/>
      <c r="F23" s="63"/>
      <c r="G23" s="65"/>
      <c r="H23" s="65"/>
      <c r="I23" s="301"/>
      <c r="J23" s="302"/>
      <c r="K23" s="302"/>
      <c r="L23" s="302"/>
      <c r="M23" s="303"/>
      <c r="N23" s="191"/>
      <c r="O23" s="63"/>
      <c r="P23" s="63"/>
      <c r="Q23" s="64"/>
      <c r="R23" s="62"/>
      <c r="S23" s="63"/>
      <c r="T23" s="65"/>
      <c r="U23" s="62"/>
      <c r="V23" s="339"/>
      <c r="W23" s="62"/>
      <c r="X23" s="63"/>
      <c r="Y23" s="63"/>
      <c r="Z23" s="63"/>
      <c r="AA23" s="64"/>
      <c r="AB23" s="66">
        <f ca="1">SUMPRODUCT(D23:AA23,D3:AA3)</f>
        <v>0</v>
      </c>
    </row>
    <row r="24" spans="1:37" ht="20.25" customHeight="1" thickBot="1" x14ac:dyDescent="0.25">
      <c r="A24" s="752" t="s">
        <v>7</v>
      </c>
      <c r="B24" s="753"/>
      <c r="C24" s="754"/>
      <c r="D24" s="74"/>
      <c r="E24" s="75"/>
      <c r="F24" s="75"/>
      <c r="G24" s="77"/>
      <c r="H24" s="77"/>
      <c r="I24" s="304"/>
      <c r="J24" s="305"/>
      <c r="K24" s="305"/>
      <c r="L24" s="305"/>
      <c r="M24" s="306"/>
      <c r="N24" s="192"/>
      <c r="O24" s="75"/>
      <c r="P24" s="75"/>
      <c r="Q24" s="76"/>
      <c r="R24" s="74"/>
      <c r="S24" s="75"/>
      <c r="T24" s="77"/>
      <c r="U24" s="74"/>
      <c r="V24" s="340"/>
      <c r="W24" s="74"/>
      <c r="X24" s="159"/>
      <c r="Y24" s="159"/>
      <c r="Z24" s="75"/>
      <c r="AA24" s="76"/>
      <c r="AB24" s="78">
        <f ca="1">SUMPRODUCT(D24:AA24,D3:AA3)</f>
        <v>0</v>
      </c>
    </row>
    <row r="25" spans="1:37" ht="20.25" customHeight="1" thickBot="1" x14ac:dyDescent="0.25">
      <c r="A25" s="755" t="s">
        <v>8</v>
      </c>
      <c r="B25" s="756"/>
      <c r="C25" s="757"/>
      <c r="D25" s="74"/>
      <c r="E25" s="75"/>
      <c r="F25" s="75"/>
      <c r="G25" s="77"/>
      <c r="H25" s="77"/>
      <c r="I25" s="304"/>
      <c r="J25" s="305"/>
      <c r="K25" s="305"/>
      <c r="L25" s="305"/>
      <c r="M25" s="306"/>
      <c r="N25" s="192"/>
      <c r="O25" s="75"/>
      <c r="P25" s="75"/>
      <c r="Q25" s="76"/>
      <c r="R25" s="74"/>
      <c r="S25" s="75"/>
      <c r="T25" s="77"/>
      <c r="U25" s="74"/>
      <c r="V25" s="340"/>
      <c r="W25" s="74"/>
      <c r="X25" s="159"/>
      <c r="Y25" s="159"/>
      <c r="Z25" s="75"/>
      <c r="AA25" s="76"/>
      <c r="AB25" s="78">
        <f ca="1">SUMPRODUCT(D25:AA25,D3:AA3)</f>
        <v>0</v>
      </c>
    </row>
    <row r="26" spans="1:37" ht="20.25" customHeight="1" thickBot="1" x14ac:dyDescent="0.25">
      <c r="A26" s="758" t="s">
        <v>9</v>
      </c>
      <c r="B26" s="759"/>
      <c r="C26" s="759"/>
      <c r="D26" s="364"/>
      <c r="E26" s="365"/>
      <c r="F26" s="365"/>
      <c r="G26" s="366"/>
      <c r="H26" s="366"/>
      <c r="I26" s="316"/>
      <c r="J26" s="299"/>
      <c r="K26" s="299"/>
      <c r="L26" s="299"/>
      <c r="M26" s="300"/>
      <c r="N26" s="367"/>
      <c r="O26" s="365"/>
      <c r="P26" s="365"/>
      <c r="Q26" s="368"/>
      <c r="R26" s="364"/>
      <c r="S26" s="365"/>
      <c r="T26" s="366"/>
      <c r="U26" s="364"/>
      <c r="V26" s="369"/>
      <c r="W26" s="364"/>
      <c r="X26" s="365"/>
      <c r="Y26" s="365"/>
      <c r="Z26" s="365"/>
      <c r="AA26" s="368"/>
      <c r="AB26" s="370">
        <f ca="1">SUMPRODUCT(D26:AA26,D3:AA3)</f>
        <v>0</v>
      </c>
    </row>
    <row r="27" spans="1:37" ht="20.25" customHeight="1" thickBot="1" x14ac:dyDescent="0.25">
      <c r="A27" s="760" t="s">
        <v>10</v>
      </c>
      <c r="B27" s="761"/>
      <c r="C27" s="762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66" t="s">
        <v>11</v>
      </c>
      <c r="B28" s="767"/>
      <c r="C28" s="768"/>
      <c r="D28" s="84" t="e">
        <f t="shared" ref="D28:AB28" si="7">D20/D27%</f>
        <v>#DIV/0!</v>
      </c>
      <c r="E28" s="84" t="e">
        <f t="shared" si="7"/>
        <v>#DIV/0!</v>
      </c>
      <c r="F28" s="84" t="e">
        <f t="shared" si="7"/>
        <v>#DIV/0!</v>
      </c>
      <c r="G28" s="84" t="e">
        <f t="shared" si="7"/>
        <v>#DIV/0!</v>
      </c>
      <c r="H28" s="263" t="e">
        <f t="shared" si="7"/>
        <v>#DIV/0!</v>
      </c>
      <c r="I28" s="317" t="e">
        <f t="shared" ref="I28" si="8">I20/I27%</f>
        <v>#DIV/0!</v>
      </c>
      <c r="J28" s="318" t="e">
        <f t="shared" si="7"/>
        <v>#DIV/0!</v>
      </c>
      <c r="K28" s="318" t="e">
        <f t="shared" si="7"/>
        <v>#DIV/0!</v>
      </c>
      <c r="L28" s="318" t="e">
        <f t="shared" si="7"/>
        <v>#DIV/0!</v>
      </c>
      <c r="M28" s="319" t="e">
        <f t="shared" si="7"/>
        <v>#DIV/0!</v>
      </c>
      <c r="N28" s="260" t="e">
        <f t="shared" si="7"/>
        <v>#DIV/0!</v>
      </c>
      <c r="O28" s="84" t="e">
        <f t="shared" si="7"/>
        <v>#DIV/0!</v>
      </c>
      <c r="P28" s="84" t="e">
        <f t="shared" si="7"/>
        <v>#DIV/0!</v>
      </c>
      <c r="Q28" s="332" t="e">
        <f t="shared" si="7"/>
        <v>#DIV/0!</v>
      </c>
      <c r="R28" s="84" t="e">
        <f t="shared" si="7"/>
        <v>#DIV/0!</v>
      </c>
      <c r="S28" s="84" t="e">
        <f t="shared" si="7"/>
        <v>#DIV/0!</v>
      </c>
      <c r="T28" s="84" t="e">
        <f t="shared" si="7"/>
        <v>#DIV/0!</v>
      </c>
      <c r="U28" s="84" t="e">
        <f t="shared" si="7"/>
        <v>#DIV/0!</v>
      </c>
      <c r="V28" s="263" t="e">
        <f t="shared" si="7"/>
        <v>#DIV/0!</v>
      </c>
      <c r="W28" s="84" t="e">
        <f t="shared" si="7"/>
        <v>#DIV/0!</v>
      </c>
      <c r="X28" s="84" t="e">
        <f t="shared" si="7"/>
        <v>#DIV/0!</v>
      </c>
      <c r="Y28" s="84" t="e">
        <f t="shared" si="7"/>
        <v>#DIV/0!</v>
      </c>
      <c r="Z28" s="84" t="e">
        <f t="shared" si="7"/>
        <v>#DIV/0!</v>
      </c>
      <c r="AA28" s="332" t="e">
        <f t="shared" si="7"/>
        <v>#DIV/0!</v>
      </c>
      <c r="AB28" s="102" t="e">
        <f t="shared" ca="1" si="7"/>
        <v>#DIV/0!</v>
      </c>
    </row>
    <row r="29" spans="1:37" ht="20.25" customHeight="1" thickBot="1" x14ac:dyDescent="0.25">
      <c r="A29" s="763" t="s">
        <v>12</v>
      </c>
      <c r="B29" s="764"/>
      <c r="C29" s="765"/>
      <c r="D29" s="33">
        <f t="shared" ref="D29:AA29" si="9">D6-D20+D21+D22-D23-D24+D25-D26</f>
        <v>0</v>
      </c>
      <c r="E29" s="34">
        <f t="shared" si="9"/>
        <v>217</v>
      </c>
      <c r="F29" s="34">
        <f t="shared" si="9"/>
        <v>307.33332999999999</v>
      </c>
      <c r="G29" s="477">
        <f t="shared" si="9"/>
        <v>0</v>
      </c>
      <c r="H29" s="477">
        <f t="shared" si="9"/>
        <v>0</v>
      </c>
      <c r="I29" s="379">
        <f t="shared" ref="I29" si="10">I6-I20+I21+I22-I23-I24+I25-I26</f>
        <v>0</v>
      </c>
      <c r="J29" s="478">
        <f t="shared" si="9"/>
        <v>3</v>
      </c>
      <c r="K29" s="478">
        <f t="shared" si="9"/>
        <v>0</v>
      </c>
      <c r="L29" s="478">
        <f t="shared" si="9"/>
        <v>0</v>
      </c>
      <c r="M29" s="479">
        <f t="shared" si="9"/>
        <v>0</v>
      </c>
      <c r="N29" s="480">
        <f t="shared" si="9"/>
        <v>259</v>
      </c>
      <c r="O29" s="34">
        <f t="shared" si="9"/>
        <v>0</v>
      </c>
      <c r="P29" s="34">
        <f t="shared" si="9"/>
        <v>0</v>
      </c>
      <c r="Q29" s="481">
        <f t="shared" si="9"/>
        <v>70</v>
      </c>
      <c r="R29" s="33">
        <f t="shared" si="9"/>
        <v>0</v>
      </c>
      <c r="S29" s="156">
        <f t="shared" si="9"/>
        <v>131.83333329999999</v>
      </c>
      <c r="T29" s="477">
        <f t="shared" si="9"/>
        <v>0</v>
      </c>
      <c r="U29" s="33">
        <f t="shared" si="9"/>
        <v>85</v>
      </c>
      <c r="V29" s="482">
        <f t="shared" si="9"/>
        <v>0</v>
      </c>
      <c r="W29" s="33">
        <f t="shared" si="9"/>
        <v>0</v>
      </c>
      <c r="X29" s="483">
        <f t="shared" si="9"/>
        <v>168.99996633333336</v>
      </c>
      <c r="Y29" s="33">
        <f t="shared" si="9"/>
        <v>115</v>
      </c>
      <c r="Z29" s="34">
        <f t="shared" si="9"/>
        <v>69</v>
      </c>
      <c r="AA29" s="481">
        <f t="shared" si="9"/>
        <v>0</v>
      </c>
      <c r="AB29" s="482">
        <f ca="1">SUMPRODUCT(D29:AA29,D3:AA3)</f>
        <v>235502.4115856</v>
      </c>
    </row>
    <row r="30" spans="1:37" ht="15.75" customHeight="1" x14ac:dyDescent="0.2"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50" t="s">
        <v>26</v>
      </c>
      <c r="E33" s="750"/>
      <c r="F33" s="750"/>
      <c r="G33" s="750"/>
      <c r="H33" s="751"/>
      <c r="I33" s="751"/>
      <c r="J33" s="751"/>
      <c r="K33" s="751"/>
      <c r="L33" s="730" t="s">
        <v>25</v>
      </c>
      <c r="M33" s="730"/>
      <c r="N33" s="730"/>
      <c r="O33" s="730"/>
      <c r="P33" s="730"/>
      <c r="Q33" s="730"/>
      <c r="R33" s="730"/>
      <c r="S33" s="730"/>
      <c r="T33" s="730"/>
      <c r="U33" s="730"/>
      <c r="V33" s="730"/>
      <c r="W33" s="730"/>
      <c r="X33" s="730"/>
      <c r="Y33" s="730"/>
      <c r="Z33" s="730"/>
      <c r="AA33" s="730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726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'7'!AK34:AK35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3260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356.5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3616.5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726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'7'!AK36:AK37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726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'7'!AK38:AK39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726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'7'!AK40:AK41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727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'7'!AK42:AK43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-361.5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-361.5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726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'7'!AK44:AK45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726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726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'7'!AK48:AK49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726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'7'!AK50:AK51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726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'7'!AK52:AK53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8"/>
    </row>
    <row r="55" spans="1:37" ht="15.75" customHeight="1" x14ac:dyDescent="0.2">
      <c r="A55" s="107"/>
      <c r="B55" s="35"/>
      <c r="C55" s="35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8"/>
    </row>
    <row r="56" spans="1:37" ht="15.75" customHeight="1" x14ac:dyDescent="0.2">
      <c r="A56" s="107"/>
      <c r="B56" s="35"/>
      <c r="C56" s="35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26"/>
    </row>
    <row r="57" spans="1:37" ht="15.75" customHeight="1" x14ac:dyDescent="0.2">
      <c r="A57" s="107"/>
      <c r="B57" s="35"/>
      <c r="C57" s="35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8"/>
    </row>
    <row r="58" spans="1:37" ht="15.75" customHeight="1" x14ac:dyDescent="0.2">
      <c r="A58" s="107"/>
      <c r="B58" s="35"/>
      <c r="C58" s="35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8"/>
    </row>
    <row r="59" spans="1:37" ht="15.75" customHeight="1" x14ac:dyDescent="0.2">
      <c r="A59" s="660"/>
      <c r="B59" s="660"/>
      <c r="C59" s="660"/>
      <c r="D59" s="27"/>
      <c r="E59" s="27"/>
      <c r="F59" s="27"/>
      <c r="G59" s="27"/>
      <c r="H59" s="27"/>
      <c r="I59" s="110"/>
      <c r="J59" s="27"/>
      <c r="K59" s="27"/>
      <c r="L59" s="27"/>
      <c r="M59" s="110"/>
      <c r="N59" s="110"/>
      <c r="O59" s="27"/>
      <c r="P59" s="27"/>
      <c r="Q59" s="27"/>
      <c r="R59" s="27"/>
      <c r="S59" s="27"/>
      <c r="T59" s="27"/>
      <c r="U59" s="27"/>
      <c r="V59" s="110"/>
      <c r="W59" s="110"/>
      <c r="X59" s="110"/>
      <c r="Y59" s="110"/>
      <c r="Z59" s="27"/>
      <c r="AA59" s="27"/>
      <c r="AB59" s="8"/>
    </row>
    <row r="60" spans="1:37" ht="15.75" customHeight="1" x14ac:dyDescent="0.2">
      <c r="A60" s="8"/>
      <c r="B60" s="8"/>
      <c r="C60" s="8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8"/>
    </row>
  </sheetData>
  <mergeCells count="172">
    <mergeCell ref="D52:G52"/>
    <mergeCell ref="L51:AA51"/>
    <mergeCell ref="L53:AA53"/>
    <mergeCell ref="H37:K37"/>
    <mergeCell ref="H39:K39"/>
    <mergeCell ref="H41:K41"/>
    <mergeCell ref="H43:K43"/>
    <mergeCell ref="H46:K46"/>
    <mergeCell ref="H44:K44"/>
    <mergeCell ref="H47:K47"/>
    <mergeCell ref="H45:K45"/>
    <mergeCell ref="H51:K51"/>
    <mergeCell ref="D51:G51"/>
    <mergeCell ref="D53:G53"/>
    <mergeCell ref="D33:G33"/>
    <mergeCell ref="H33:K33"/>
    <mergeCell ref="D45:G45"/>
    <mergeCell ref="A59:C59"/>
    <mergeCell ref="A24:C24"/>
    <mergeCell ref="A25:C25"/>
    <mergeCell ref="A26:C26"/>
    <mergeCell ref="A27:C27"/>
    <mergeCell ref="A29:C29"/>
    <mergeCell ref="A28:C28"/>
    <mergeCell ref="A33:C33"/>
    <mergeCell ref="D35:G35"/>
    <mergeCell ref="D37:G37"/>
    <mergeCell ref="D39:G39"/>
    <mergeCell ref="D41:G41"/>
    <mergeCell ref="D43:G43"/>
    <mergeCell ref="H53:K53"/>
    <mergeCell ref="D47:G47"/>
    <mergeCell ref="D44:G44"/>
    <mergeCell ref="D46:G46"/>
    <mergeCell ref="D48:G48"/>
    <mergeCell ref="D50:G50"/>
    <mergeCell ref="A38:A39"/>
    <mergeCell ref="B38:C38"/>
    <mergeCell ref="J2:AA2"/>
    <mergeCell ref="A22:C22"/>
    <mergeCell ref="A20:C20"/>
    <mergeCell ref="B9:C9"/>
    <mergeCell ref="B10:C10"/>
    <mergeCell ref="B13:C13"/>
    <mergeCell ref="B14:C14"/>
    <mergeCell ref="B15:C15"/>
    <mergeCell ref="A21:C21"/>
    <mergeCell ref="B4:C5"/>
    <mergeCell ref="N4:Q4"/>
    <mergeCell ref="R4:V4"/>
    <mergeCell ref="W4:AA4"/>
    <mergeCell ref="D4:F4"/>
    <mergeCell ref="G4:H4"/>
    <mergeCell ref="B1:C1"/>
    <mergeCell ref="B8:C8"/>
    <mergeCell ref="A19:C19"/>
    <mergeCell ref="A11:C11"/>
    <mergeCell ref="A18:C18"/>
    <mergeCell ref="B12:C12"/>
    <mergeCell ref="B7:C7"/>
    <mergeCell ref="B16:C16"/>
    <mergeCell ref="B17:C17"/>
    <mergeCell ref="A4:A5"/>
    <mergeCell ref="A6:C6"/>
    <mergeCell ref="A23:C23"/>
    <mergeCell ref="D49:G49"/>
    <mergeCell ref="H49:K49"/>
    <mergeCell ref="L49:AA49"/>
    <mergeCell ref="A40:A41"/>
    <mergeCell ref="D40:G40"/>
    <mergeCell ref="H40:K40"/>
    <mergeCell ref="L40:AA40"/>
    <mergeCell ref="B40:C40"/>
    <mergeCell ref="B41:C41"/>
    <mergeCell ref="L35:AA35"/>
    <mergeCell ref="H35:K35"/>
    <mergeCell ref="D34:G34"/>
    <mergeCell ref="H34:K34"/>
    <mergeCell ref="L34:AA34"/>
    <mergeCell ref="A34:A35"/>
    <mergeCell ref="L33:AA33"/>
    <mergeCell ref="L37:AA37"/>
    <mergeCell ref="L39:AA39"/>
    <mergeCell ref="L41:AA41"/>
    <mergeCell ref="L43:AA43"/>
    <mergeCell ref="L45:AA45"/>
    <mergeCell ref="L47:AA47"/>
    <mergeCell ref="B35:C35"/>
    <mergeCell ref="B39:C39"/>
    <mergeCell ref="D38:G38"/>
    <mergeCell ref="H38:K38"/>
    <mergeCell ref="L38:AA38"/>
    <mergeCell ref="A36:A37"/>
    <mergeCell ref="B36:C36"/>
    <mergeCell ref="B37:C37"/>
    <mergeCell ref="D36:G36"/>
    <mergeCell ref="H36:K36"/>
    <mergeCell ref="L36:AA36"/>
    <mergeCell ref="B53:C53"/>
    <mergeCell ref="A52:A53"/>
    <mergeCell ref="A46:A47"/>
    <mergeCell ref="B46:C46"/>
    <mergeCell ref="B47:C47"/>
    <mergeCell ref="B48:C48"/>
    <mergeCell ref="B49:C49"/>
    <mergeCell ref="A48:A49"/>
    <mergeCell ref="A44:A45"/>
    <mergeCell ref="B44:C44"/>
    <mergeCell ref="B45:C45"/>
    <mergeCell ref="AD32:AF32"/>
    <mergeCell ref="AH32:AK32"/>
    <mergeCell ref="AK38:AK39"/>
    <mergeCell ref="AD39:AE39"/>
    <mergeCell ref="AH39:AJ39"/>
    <mergeCell ref="B50:C50"/>
    <mergeCell ref="B51:C51"/>
    <mergeCell ref="A50:A51"/>
    <mergeCell ref="B52:C52"/>
    <mergeCell ref="B42:C42"/>
    <mergeCell ref="B43:C43"/>
    <mergeCell ref="L42:AA42"/>
    <mergeCell ref="H42:K42"/>
    <mergeCell ref="D42:G42"/>
    <mergeCell ref="A42:A43"/>
    <mergeCell ref="L52:AA52"/>
    <mergeCell ref="L50:AA50"/>
    <mergeCell ref="L48:AA48"/>
    <mergeCell ref="L46:AA46"/>
    <mergeCell ref="L44:AA44"/>
    <mergeCell ref="H52:K52"/>
    <mergeCell ref="H50:K50"/>
    <mergeCell ref="H48:K48"/>
    <mergeCell ref="B34:C34"/>
    <mergeCell ref="AF38:AF39"/>
    <mergeCell ref="AF36:AF37"/>
    <mergeCell ref="AF34:AF35"/>
    <mergeCell ref="AD43:AE43"/>
    <mergeCell ref="AD41:AE41"/>
    <mergeCell ref="AF52:AF53"/>
    <mergeCell ref="AF50:AF51"/>
    <mergeCell ref="AF48:AF49"/>
    <mergeCell ref="AF46:AF47"/>
    <mergeCell ref="AF44:AF45"/>
    <mergeCell ref="AD53:AE53"/>
    <mergeCell ref="AD51:AE51"/>
    <mergeCell ref="AD49:AE49"/>
    <mergeCell ref="AD47:AE47"/>
    <mergeCell ref="AD45:AE45"/>
    <mergeCell ref="AD4:AD5"/>
    <mergeCell ref="I4:M4"/>
    <mergeCell ref="AK52:AK53"/>
    <mergeCell ref="AH53:AJ53"/>
    <mergeCell ref="AH51:AJ51"/>
    <mergeCell ref="AH49:AJ49"/>
    <mergeCell ref="AK48:AK49"/>
    <mergeCell ref="AK50:AK51"/>
    <mergeCell ref="AK44:AK45"/>
    <mergeCell ref="AK46:AK47"/>
    <mergeCell ref="AH47:AJ47"/>
    <mergeCell ref="AH45:AJ45"/>
    <mergeCell ref="AK40:AK41"/>
    <mergeCell ref="AK42:AK43"/>
    <mergeCell ref="AH43:AJ43"/>
    <mergeCell ref="AH41:AJ41"/>
    <mergeCell ref="AK34:AK35"/>
    <mergeCell ref="AK36:AK37"/>
    <mergeCell ref="AD37:AE37"/>
    <mergeCell ref="AD35:AE35"/>
    <mergeCell ref="AH37:AJ37"/>
    <mergeCell ref="AH35:AJ35"/>
    <mergeCell ref="AF42:AF43"/>
    <mergeCell ref="AF40:AF41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AL60"/>
  <sheetViews>
    <sheetView rightToLeft="1" zoomScale="80" zoomScaleNormal="80" workbookViewId="0">
      <pane xSplit="3" ySplit="6" topLeftCell="D7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6.875" defaultRowHeight="15.75" customHeight="1" x14ac:dyDescent="0.2"/>
  <cols>
    <col min="1" max="2" width="6.875" style="5"/>
    <col min="3" max="3" width="4.875" style="5" customWidth="1"/>
    <col min="4" max="5" width="5.25" style="5" customWidth="1"/>
    <col min="6" max="6" width="6.125" style="5" customWidth="1"/>
    <col min="7" max="8" width="5.25" style="5" customWidth="1"/>
    <col min="9" max="9" width="6.375" style="5" customWidth="1"/>
    <col min="10" max="24" width="5.25" style="5" customWidth="1"/>
    <col min="25" max="25" width="7.75" style="5" customWidth="1"/>
    <col min="26" max="26" width="6.875" style="5" customWidth="1"/>
    <col min="27" max="27" width="5.25" style="5" customWidth="1"/>
    <col min="28" max="28" width="17.375" style="5" customWidth="1"/>
    <col min="29" max="32" width="0" style="5" hidden="1" customWidth="1"/>
    <col min="33" max="16384" width="6.875" style="5"/>
  </cols>
  <sheetData>
    <row r="1" spans="1:38" ht="15.75" customHeight="1" thickBot="1" x14ac:dyDescent="0.25">
      <c r="B1" s="672"/>
      <c r="C1" s="672"/>
      <c r="D1" s="6"/>
      <c r="E1" s="6"/>
      <c r="F1" s="6"/>
      <c r="G1" s="6"/>
      <c r="H1" s="6"/>
      <c r="I1" s="228"/>
      <c r="J1" s="6"/>
      <c r="K1" s="6"/>
      <c r="L1" s="6"/>
      <c r="M1" s="186"/>
      <c r="N1" s="186"/>
      <c r="O1" s="6"/>
      <c r="P1" s="6"/>
      <c r="Q1" s="6"/>
      <c r="R1" s="6"/>
      <c r="S1" s="6"/>
      <c r="T1" s="6"/>
      <c r="U1" s="6"/>
      <c r="V1" s="186"/>
      <c r="W1" s="186"/>
      <c r="X1" s="157"/>
      <c r="Y1" s="157"/>
      <c r="Z1" s="6"/>
      <c r="AA1" s="6"/>
    </row>
    <row r="2" spans="1:38" ht="15.75" customHeight="1" thickBot="1" x14ac:dyDescent="0.25">
      <c r="J2" s="673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5"/>
    </row>
    <row r="3" spans="1:38" ht="18" customHeight="1" thickBot="1" x14ac:dyDescent="0.25">
      <c r="D3" s="231">
        <f ca="1">الاجمالى!D3</f>
        <v>0</v>
      </c>
      <c r="E3" s="231">
        <v>100</v>
      </c>
      <c r="F3" s="231">
        <v>190</v>
      </c>
      <c r="G3" s="231">
        <f ca="1">الاجمالى!G3</f>
        <v>0</v>
      </c>
      <c r="H3" s="231">
        <f ca="1">الاجمالى!H3</f>
        <v>0</v>
      </c>
      <c r="I3" s="231">
        <v>204.5</v>
      </c>
      <c r="J3" s="231">
        <v>129.75</v>
      </c>
      <c r="K3" s="231">
        <v>215.5</v>
      </c>
      <c r="L3" s="231">
        <v>218</v>
      </c>
      <c r="M3" s="231">
        <f ca="1">الاجمالى!M3</f>
        <v>0</v>
      </c>
      <c r="N3" s="231">
        <v>180.75</v>
      </c>
      <c r="O3" s="231">
        <v>19.5</v>
      </c>
      <c r="P3" s="231">
        <v>89</v>
      </c>
      <c r="Q3" s="231">
        <v>41</v>
      </c>
      <c r="R3" s="231">
        <f ca="1">الاجمالى!R3</f>
        <v>0</v>
      </c>
      <c r="S3" s="231">
        <v>112</v>
      </c>
      <c r="T3" s="231">
        <v>218.5</v>
      </c>
      <c r="U3" s="231">
        <v>224.5</v>
      </c>
      <c r="V3" s="231">
        <v>43</v>
      </c>
      <c r="W3" s="231">
        <v>75</v>
      </c>
      <c r="X3" s="231">
        <v>132</v>
      </c>
      <c r="Y3" s="231">
        <v>261</v>
      </c>
      <c r="Z3" s="231">
        <v>277.75</v>
      </c>
      <c r="AA3" s="231"/>
      <c r="AB3" s="1"/>
    </row>
    <row r="4" spans="1:38" ht="15.75" customHeight="1" thickBot="1" x14ac:dyDescent="0.25">
      <c r="A4" s="658" t="s">
        <v>18</v>
      </c>
      <c r="B4" s="684" t="s">
        <v>0</v>
      </c>
      <c r="C4" s="685"/>
      <c r="D4" s="606" t="s">
        <v>42</v>
      </c>
      <c r="E4" s="607"/>
      <c r="F4" s="608"/>
      <c r="G4" s="606"/>
      <c r="H4" s="608"/>
      <c r="I4" s="606" t="s">
        <v>61</v>
      </c>
      <c r="J4" s="607"/>
      <c r="K4" s="607"/>
      <c r="L4" s="607"/>
      <c r="M4" s="608"/>
      <c r="N4" s="607" t="s">
        <v>44</v>
      </c>
      <c r="O4" s="607"/>
      <c r="P4" s="607"/>
      <c r="Q4" s="607"/>
      <c r="R4" s="606" t="s">
        <v>45</v>
      </c>
      <c r="S4" s="607"/>
      <c r="T4" s="607"/>
      <c r="U4" s="607"/>
      <c r="V4" s="608"/>
      <c r="W4" s="606" t="s">
        <v>46</v>
      </c>
      <c r="X4" s="607"/>
      <c r="Y4" s="607"/>
      <c r="Z4" s="607"/>
      <c r="AA4" s="607"/>
      <c r="AB4" s="382"/>
      <c r="AC4" s="151"/>
      <c r="AD4" s="609" t="s">
        <v>14</v>
      </c>
    </row>
    <row r="5" spans="1:38" ht="27" customHeight="1" thickBot="1" x14ac:dyDescent="0.25">
      <c r="A5" s="659"/>
      <c r="B5" s="686"/>
      <c r="C5" s="687"/>
      <c r="D5" s="85" t="s">
        <v>60</v>
      </c>
      <c r="E5" s="501" t="s">
        <v>15</v>
      </c>
      <c r="F5" s="502" t="s">
        <v>16</v>
      </c>
      <c r="G5" s="202" t="s">
        <v>60</v>
      </c>
      <c r="H5" s="201" t="s">
        <v>60</v>
      </c>
      <c r="I5" s="504" t="s">
        <v>58</v>
      </c>
      <c r="J5" s="504" t="s">
        <v>47</v>
      </c>
      <c r="K5" s="504" t="s">
        <v>48</v>
      </c>
      <c r="L5" s="504" t="s">
        <v>59</v>
      </c>
      <c r="M5" s="85" t="s">
        <v>60</v>
      </c>
      <c r="N5" s="513" t="s">
        <v>49</v>
      </c>
      <c r="O5" s="506" t="s">
        <v>64</v>
      </c>
      <c r="P5" s="507" t="s">
        <v>65</v>
      </c>
      <c r="Q5" s="506" t="s">
        <v>66</v>
      </c>
      <c r="R5" s="201" t="s">
        <v>60</v>
      </c>
      <c r="S5" s="509" t="s">
        <v>51</v>
      </c>
      <c r="T5" s="510" t="s">
        <v>52</v>
      </c>
      <c r="U5" s="511" t="s">
        <v>50</v>
      </c>
      <c r="V5" s="501" t="s">
        <v>67</v>
      </c>
      <c r="W5" s="502" t="s">
        <v>68</v>
      </c>
      <c r="X5" s="509" t="s">
        <v>51</v>
      </c>
      <c r="Y5" s="510" t="s">
        <v>52</v>
      </c>
      <c r="Z5" s="511" t="s">
        <v>50</v>
      </c>
      <c r="AA5" s="391"/>
      <c r="AB5" s="202"/>
      <c r="AC5" s="352"/>
      <c r="AD5" s="610"/>
      <c r="AI5" s="345" t="s">
        <v>53</v>
      </c>
      <c r="AJ5" s="345" t="s">
        <v>54</v>
      </c>
      <c r="AK5" s="345" t="s">
        <v>57</v>
      </c>
      <c r="AL5" s="345" t="s">
        <v>55</v>
      </c>
    </row>
    <row r="6" spans="1:38" ht="20.25" customHeight="1" thickBot="1" x14ac:dyDescent="0.25">
      <c r="A6" s="699" t="s">
        <v>1</v>
      </c>
      <c r="B6" s="700"/>
      <c r="C6" s="700"/>
      <c r="D6" s="433">
        <f>'8'!D29</f>
        <v>0</v>
      </c>
      <c r="E6" s="433">
        <f>'8'!E29</f>
        <v>217</v>
      </c>
      <c r="F6" s="433">
        <f>'8'!F29</f>
        <v>307.33332999999999</v>
      </c>
      <c r="G6" s="433">
        <f>'8'!G29</f>
        <v>0</v>
      </c>
      <c r="H6" s="433">
        <f>'8'!H29</f>
        <v>0</v>
      </c>
      <c r="I6" s="433">
        <f>'8'!I29</f>
        <v>0</v>
      </c>
      <c r="J6" s="433">
        <f>'8'!J29</f>
        <v>3</v>
      </c>
      <c r="K6" s="433">
        <f>'8'!K29</f>
        <v>0</v>
      </c>
      <c r="L6" s="433">
        <f>'8'!L29</f>
        <v>0</v>
      </c>
      <c r="M6" s="433">
        <f>'8'!M29</f>
        <v>0</v>
      </c>
      <c r="N6" s="433">
        <f>'8'!N29</f>
        <v>259</v>
      </c>
      <c r="O6" s="433">
        <f>'8'!O29</f>
        <v>0</v>
      </c>
      <c r="P6" s="433">
        <f>'8'!P29</f>
        <v>0</v>
      </c>
      <c r="Q6" s="433">
        <f>'8'!Q29</f>
        <v>70</v>
      </c>
      <c r="R6" s="433">
        <f>'8'!R29</f>
        <v>0</v>
      </c>
      <c r="S6" s="433">
        <f>'8'!S29</f>
        <v>131.83333329999999</v>
      </c>
      <c r="T6" s="433">
        <f>'8'!T29</f>
        <v>0</v>
      </c>
      <c r="U6" s="433">
        <f>'8'!U29</f>
        <v>85</v>
      </c>
      <c r="V6" s="433">
        <f>'8'!V29</f>
        <v>0</v>
      </c>
      <c r="W6" s="433">
        <f>'8'!W29</f>
        <v>0</v>
      </c>
      <c r="X6" s="433">
        <f>'8'!X29</f>
        <v>168.99996633333336</v>
      </c>
      <c r="Y6" s="433">
        <f>'8'!Y29</f>
        <v>115</v>
      </c>
      <c r="Z6" s="433">
        <f>'8'!Z29</f>
        <v>69</v>
      </c>
      <c r="AA6" s="434">
        <f>'8'!AA29</f>
        <v>0</v>
      </c>
      <c r="AB6" s="435">
        <f ca="1">SUMPRODUCT(D6:AA6,D3:AA3)</f>
        <v>235502.4115856</v>
      </c>
      <c r="AC6" s="23" t="e">
        <f>'[1]1'!BA6</f>
        <v>#REF!</v>
      </c>
      <c r="AD6" s="11" t="e">
        <f ca="1">SUMPRODUCT(D6:AC6,D3:AC3)</f>
        <v>#REF!</v>
      </c>
      <c r="AI6" s="345">
        <f>G20</f>
        <v>0</v>
      </c>
      <c r="AJ6" s="345"/>
      <c r="AK6" s="345">
        <f>AI6+AJ6</f>
        <v>0</v>
      </c>
      <c r="AL6" s="345"/>
    </row>
    <row r="7" spans="1:38" ht="20.25" customHeight="1" thickBot="1" x14ac:dyDescent="0.25">
      <c r="A7" s="86" t="s">
        <v>19</v>
      </c>
      <c r="B7" s="676" t="s">
        <v>62</v>
      </c>
      <c r="C7" s="67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06"/>
      <c r="AB7" s="86">
        <f ca="1">SUMPRODUCT(D7:AA7,D3:AA3)</f>
        <v>0</v>
      </c>
      <c r="AI7" s="345"/>
      <c r="AJ7" s="345"/>
      <c r="AK7" s="345"/>
      <c r="AL7" s="345"/>
    </row>
    <row r="8" spans="1:38" ht="20.25" customHeight="1" thickBot="1" x14ac:dyDescent="0.25">
      <c r="A8" s="87" t="s">
        <v>19</v>
      </c>
      <c r="B8" s="676"/>
      <c r="C8" s="677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409"/>
      <c r="AB8" s="86">
        <f ca="1">SUMPRODUCT(D3:AA3,D8:AA8)</f>
        <v>0</v>
      </c>
      <c r="AI8" s="345" t="s">
        <v>56</v>
      </c>
      <c r="AJ8" s="345" t="s">
        <v>54</v>
      </c>
      <c r="AK8" s="345" t="s">
        <v>57</v>
      </c>
      <c r="AL8" s="345" t="s">
        <v>55</v>
      </c>
    </row>
    <row r="9" spans="1:38" ht="20.25" customHeight="1" thickBot="1" x14ac:dyDescent="0.25">
      <c r="A9" s="87" t="s">
        <v>19</v>
      </c>
      <c r="B9" s="676"/>
      <c r="C9" s="67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407"/>
      <c r="AB9" s="86">
        <f ca="1">SUMPRODUCT(D9:AA9,D3:AA3)</f>
        <v>0</v>
      </c>
      <c r="AI9" s="345"/>
      <c r="AJ9" s="345"/>
      <c r="AK9" s="345"/>
      <c r="AL9" s="345"/>
    </row>
    <row r="10" spans="1:38" ht="20.25" customHeight="1" thickBot="1" x14ac:dyDescent="0.25">
      <c r="A10" s="88" t="s">
        <v>19</v>
      </c>
      <c r="B10" s="676"/>
      <c r="C10" s="677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408"/>
      <c r="AB10" s="86">
        <f ca="1">SUMPRODUCT(D10:AA10,D3:AA3)</f>
        <v>0</v>
      </c>
      <c r="AI10" s="345">
        <f>W20+X20+Y20+Z20+AA20</f>
        <v>0</v>
      </c>
      <c r="AJ10" s="345"/>
      <c r="AK10" s="345">
        <f>AI10+AJ10</f>
        <v>0</v>
      </c>
      <c r="AL10" s="345"/>
    </row>
    <row r="11" spans="1:38" ht="20.25" customHeight="1" thickBot="1" x14ac:dyDescent="0.25">
      <c r="A11" s="696" t="s">
        <v>20</v>
      </c>
      <c r="B11" s="697"/>
      <c r="C11" s="698"/>
      <c r="D11" s="173">
        <f t="shared" ref="D11:AA11" si="0">SUM(D7:D10)</f>
        <v>0</v>
      </c>
      <c r="E11" s="173">
        <f t="shared" si="0"/>
        <v>0</v>
      </c>
      <c r="F11" s="173">
        <f t="shared" si="0"/>
        <v>0</v>
      </c>
      <c r="G11" s="173">
        <f t="shared" si="0"/>
        <v>0</v>
      </c>
      <c r="H11" s="173">
        <f t="shared" si="0"/>
        <v>0</v>
      </c>
      <c r="I11" s="173">
        <f t="shared" si="0"/>
        <v>0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0</v>
      </c>
      <c r="P11" s="173">
        <f t="shared" si="0"/>
        <v>0</v>
      </c>
      <c r="Q11" s="173">
        <f t="shared" si="0"/>
        <v>0</v>
      </c>
      <c r="R11" s="173">
        <f t="shared" si="0"/>
        <v>0</v>
      </c>
      <c r="S11" s="173">
        <f t="shared" si="0"/>
        <v>0</v>
      </c>
      <c r="T11" s="173">
        <f t="shared" si="0"/>
        <v>0</v>
      </c>
      <c r="U11" s="173">
        <f t="shared" si="0"/>
        <v>0</v>
      </c>
      <c r="V11" s="173">
        <f t="shared" si="0"/>
        <v>0</v>
      </c>
      <c r="W11" s="173">
        <f t="shared" si="0"/>
        <v>0</v>
      </c>
      <c r="X11" s="173">
        <f t="shared" si="0"/>
        <v>0</v>
      </c>
      <c r="Y11" s="173">
        <f t="shared" si="0"/>
        <v>0</v>
      </c>
      <c r="Z11" s="173">
        <f t="shared" si="0"/>
        <v>0</v>
      </c>
      <c r="AA11" s="395">
        <f t="shared" si="0"/>
        <v>0</v>
      </c>
      <c r="AB11" s="425">
        <f ca="1">SUMPRODUCT(D11:AA11,D3:AA3)</f>
        <v>0</v>
      </c>
    </row>
    <row r="12" spans="1:38" ht="20.25" customHeight="1" thickBot="1" x14ac:dyDescent="0.25">
      <c r="A12" s="92" t="s">
        <v>21</v>
      </c>
      <c r="B12" s="688" t="s">
        <v>63</v>
      </c>
      <c r="C12" s="689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406"/>
      <c r="AB12" s="86">
        <f ca="1">SUMPRODUCT(D12:AA12,D3:AA3)</f>
        <v>0</v>
      </c>
    </row>
    <row r="13" spans="1:38" ht="20.25" customHeight="1" thickBot="1" x14ac:dyDescent="0.25">
      <c r="A13" s="87" t="s">
        <v>21</v>
      </c>
      <c r="B13" s="688"/>
      <c r="C13" s="689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407"/>
      <c r="AB13" s="86">
        <f ca="1">SUMPRODUCT(D13:AA13,D3:AA3)</f>
        <v>0</v>
      </c>
    </row>
    <row r="14" spans="1:38" ht="20.25" customHeight="1" thickBot="1" x14ac:dyDescent="0.25">
      <c r="A14" s="87" t="s">
        <v>21</v>
      </c>
      <c r="B14" s="688">
        <f>الاجمالى!B14</f>
        <v>0</v>
      </c>
      <c r="C14" s="689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407"/>
      <c r="AB14" s="86">
        <f ca="1">SUMPRODUCT(D14:AA14,D3:AA3)</f>
        <v>0</v>
      </c>
    </row>
    <row r="15" spans="1:38" ht="20.25" customHeight="1" thickBot="1" x14ac:dyDescent="0.25">
      <c r="A15" s="87" t="s">
        <v>21</v>
      </c>
      <c r="B15" s="688">
        <f>الاجمالى!B15</f>
        <v>0</v>
      </c>
      <c r="C15" s="689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407"/>
      <c r="AB15" s="86">
        <f ca="1">SUMPRODUCT(D15:AA15,D3:AA3)</f>
        <v>0</v>
      </c>
    </row>
    <row r="16" spans="1:38" ht="20.25" customHeight="1" thickBot="1" x14ac:dyDescent="0.25">
      <c r="A16" s="87" t="s">
        <v>21</v>
      </c>
      <c r="B16" s="688">
        <f>الاجمالى!B16</f>
        <v>0</v>
      </c>
      <c r="C16" s="689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407"/>
      <c r="AB16" s="86">
        <f ca="1">SUMPRODUCT(D16:AA16,D3:AA3)</f>
        <v>0</v>
      </c>
    </row>
    <row r="17" spans="1:37" ht="20.25" customHeight="1" thickBot="1" x14ac:dyDescent="0.25">
      <c r="A17" s="88" t="s">
        <v>21</v>
      </c>
      <c r="B17" s="688">
        <f>الاجمالى!B17</f>
        <v>0</v>
      </c>
      <c r="C17" s="689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408"/>
      <c r="AB17" s="382">
        <f ca="1">SUMPRODUCT(D17:AA17,D3:AA3)</f>
        <v>0</v>
      </c>
    </row>
    <row r="18" spans="1:37" ht="20.25" customHeight="1" thickBot="1" x14ac:dyDescent="0.25">
      <c r="A18" s="696" t="s">
        <v>22</v>
      </c>
      <c r="B18" s="697"/>
      <c r="C18" s="698"/>
      <c r="D18" s="195">
        <f t="shared" ref="D18:K18" si="1">SUM(D12:D17)</f>
        <v>0</v>
      </c>
      <c r="E18" s="196">
        <f t="shared" si="1"/>
        <v>0</v>
      </c>
      <c r="F18" s="196">
        <f t="shared" si="1"/>
        <v>0</v>
      </c>
      <c r="G18" s="197">
        <f t="shared" si="1"/>
        <v>0</v>
      </c>
      <c r="H18" s="197">
        <f t="shared" si="1"/>
        <v>0</v>
      </c>
      <c r="I18" s="266">
        <f t="shared" ref="I18" si="2">SUM(I12:I17)</f>
        <v>0</v>
      </c>
      <c r="J18" s="267">
        <f t="shared" si="1"/>
        <v>0</v>
      </c>
      <c r="K18" s="267">
        <f t="shared" si="1"/>
        <v>0</v>
      </c>
      <c r="L18" s="267">
        <f t="shared" ref="L18:AA18" si="3">SUM(L12:L17)</f>
        <v>0</v>
      </c>
      <c r="M18" s="268">
        <f t="shared" si="3"/>
        <v>0</v>
      </c>
      <c r="N18" s="251">
        <f t="shared" si="3"/>
        <v>0</v>
      </c>
      <c r="O18" s="161">
        <f t="shared" si="3"/>
        <v>0</v>
      </c>
      <c r="P18" s="161">
        <f t="shared" si="3"/>
        <v>0</v>
      </c>
      <c r="Q18" s="161">
        <f t="shared" si="3"/>
        <v>0</v>
      </c>
      <c r="R18" s="250">
        <f t="shared" si="3"/>
        <v>0</v>
      </c>
      <c r="S18" s="161">
        <f t="shared" si="3"/>
        <v>0</v>
      </c>
      <c r="T18" s="239">
        <f t="shared" si="3"/>
        <v>0</v>
      </c>
      <c r="U18" s="251">
        <f t="shared" si="3"/>
        <v>0</v>
      </c>
      <c r="V18" s="239">
        <f t="shared" si="3"/>
        <v>0</v>
      </c>
      <c r="W18" s="250">
        <f t="shared" si="3"/>
        <v>0</v>
      </c>
      <c r="X18" s="161">
        <f t="shared" si="3"/>
        <v>0</v>
      </c>
      <c r="Y18" s="161">
        <f t="shared" si="3"/>
        <v>0</v>
      </c>
      <c r="Z18" s="161">
        <f t="shared" si="3"/>
        <v>0</v>
      </c>
      <c r="AA18" s="385">
        <f t="shared" si="3"/>
        <v>0</v>
      </c>
      <c r="AB18" s="421">
        <f ca="1">SUMPRODUCT(D18:AA18,D3:AA3)</f>
        <v>0</v>
      </c>
    </row>
    <row r="19" spans="1:37" ht="20.25" customHeight="1" thickBot="1" x14ac:dyDescent="0.25">
      <c r="A19" s="690" t="s">
        <v>2</v>
      </c>
      <c r="B19" s="691"/>
      <c r="C19" s="692"/>
      <c r="D19" s="15"/>
      <c r="E19" s="16"/>
      <c r="F19" s="16"/>
      <c r="G19" s="18"/>
      <c r="H19" s="18"/>
      <c r="I19" s="269"/>
      <c r="J19" s="270"/>
      <c r="K19" s="270"/>
      <c r="L19" s="270"/>
      <c r="M19" s="271"/>
      <c r="N19" s="214"/>
      <c r="O19" s="17"/>
      <c r="P19" s="17"/>
      <c r="Q19" s="17"/>
      <c r="R19" s="40"/>
      <c r="S19" s="17"/>
      <c r="T19" s="18"/>
      <c r="U19" s="214"/>
      <c r="V19" s="18"/>
      <c r="W19" s="40"/>
      <c r="X19" s="17"/>
      <c r="Y19" s="17"/>
      <c r="Z19" s="17"/>
      <c r="AA19" s="17"/>
      <c r="AB19" s="423">
        <f ca="1">SUMPRODUCT(D19:AA19,D3:AA3)</f>
        <v>0</v>
      </c>
    </row>
    <row r="20" spans="1:37" ht="20.25" customHeight="1" thickBot="1" x14ac:dyDescent="0.25">
      <c r="A20" s="693" t="s">
        <v>3</v>
      </c>
      <c r="B20" s="694"/>
      <c r="C20" s="695"/>
      <c r="D20" s="236">
        <f t="shared" ref="D20:K20" si="4">D11+D18-D19</f>
        <v>0</v>
      </c>
      <c r="E20" s="237">
        <f t="shared" si="4"/>
        <v>0</v>
      </c>
      <c r="F20" s="237">
        <f t="shared" si="4"/>
        <v>0</v>
      </c>
      <c r="G20" s="41">
        <f t="shared" si="4"/>
        <v>0</v>
      </c>
      <c r="H20" s="41">
        <f t="shared" si="4"/>
        <v>0</v>
      </c>
      <c r="I20" s="272">
        <f t="shared" ref="I20" si="5">I11+I18-I19</f>
        <v>0</v>
      </c>
      <c r="J20" s="273">
        <f t="shared" si="4"/>
        <v>0</v>
      </c>
      <c r="K20" s="273">
        <f t="shared" si="4"/>
        <v>0</v>
      </c>
      <c r="L20" s="273">
        <f t="shared" ref="L20:AA20" si="6">L11+L18-L19</f>
        <v>0</v>
      </c>
      <c r="M20" s="274">
        <f t="shared" si="6"/>
        <v>0</v>
      </c>
      <c r="N20" s="248">
        <f t="shared" si="6"/>
        <v>0</v>
      </c>
      <c r="O20" s="185">
        <f t="shared" si="6"/>
        <v>0</v>
      </c>
      <c r="P20" s="185">
        <f t="shared" si="6"/>
        <v>0</v>
      </c>
      <c r="Q20" s="185">
        <f t="shared" si="6"/>
        <v>0</v>
      </c>
      <c r="R20" s="247">
        <f t="shared" si="6"/>
        <v>0</v>
      </c>
      <c r="S20" s="238">
        <f t="shared" si="6"/>
        <v>0</v>
      </c>
      <c r="T20" s="41">
        <f t="shared" si="6"/>
        <v>0</v>
      </c>
      <c r="U20" s="248">
        <f t="shared" si="6"/>
        <v>0</v>
      </c>
      <c r="V20" s="41">
        <f t="shared" si="6"/>
        <v>0</v>
      </c>
      <c r="W20" s="247">
        <f t="shared" si="6"/>
        <v>0</v>
      </c>
      <c r="X20" s="238">
        <f t="shared" si="6"/>
        <v>0</v>
      </c>
      <c r="Y20" s="238">
        <f t="shared" si="6"/>
        <v>0</v>
      </c>
      <c r="Z20" s="238">
        <f t="shared" si="6"/>
        <v>0</v>
      </c>
      <c r="AA20" s="384">
        <f t="shared" si="6"/>
        <v>0</v>
      </c>
      <c r="AB20" s="7">
        <f ca="1">SUMPRODUCT(D20:AA20,D3:AA3)</f>
        <v>0</v>
      </c>
    </row>
    <row r="21" spans="1:37" ht="20.25" customHeight="1" thickBot="1" x14ac:dyDescent="0.25">
      <c r="A21" s="681" t="s">
        <v>4</v>
      </c>
      <c r="B21" s="682"/>
      <c r="C21" s="683"/>
      <c r="D21" s="49"/>
      <c r="E21" s="50"/>
      <c r="F21" s="50"/>
      <c r="G21" s="52"/>
      <c r="H21" s="262"/>
      <c r="I21" s="262"/>
      <c r="J21" s="262"/>
      <c r="K21" s="262"/>
      <c r="L21" s="262"/>
      <c r="M21" s="262"/>
      <c r="N21" s="262"/>
      <c r="O21" s="50"/>
      <c r="P21" s="50"/>
      <c r="Q21" s="51"/>
      <c r="R21" s="49"/>
      <c r="S21" s="50"/>
      <c r="T21" s="51"/>
      <c r="U21" s="180"/>
      <c r="V21" s="337"/>
      <c r="W21" s="180"/>
      <c r="X21" s="181"/>
      <c r="Y21" s="181"/>
      <c r="Z21" s="181"/>
      <c r="AA21" s="410"/>
      <c r="AB21" s="426">
        <f ca="1">SUMPRODUCT(D21:AA21,D3:AA3)</f>
        <v>0</v>
      </c>
    </row>
    <row r="22" spans="1:37" ht="20.25" customHeight="1" thickBot="1" x14ac:dyDescent="0.25">
      <c r="A22" s="679" t="s">
        <v>5</v>
      </c>
      <c r="B22" s="680"/>
      <c r="C22" s="680"/>
      <c r="D22" s="62"/>
      <c r="E22" s="63"/>
      <c r="F22" s="63"/>
      <c r="G22" s="65"/>
      <c r="H22" s="65"/>
      <c r="I22" s="301"/>
      <c r="J22" s="302"/>
      <c r="K22" s="302"/>
      <c r="L22" s="302"/>
      <c r="M22" s="303"/>
      <c r="N22" s="191"/>
      <c r="O22" s="63"/>
      <c r="P22" s="63"/>
      <c r="Q22" s="64"/>
      <c r="R22" s="62"/>
      <c r="S22" s="63"/>
      <c r="T22" s="65"/>
      <c r="U22" s="165"/>
      <c r="V22" s="338"/>
      <c r="W22" s="165"/>
      <c r="X22" s="166"/>
      <c r="Y22" s="166"/>
      <c r="Z22" s="166"/>
      <c r="AA22" s="411"/>
      <c r="AB22" s="44">
        <f ca="1">SUMPRODUCT(D22:AA22,D3:AA3)</f>
        <v>0</v>
      </c>
    </row>
    <row r="23" spans="1:37" ht="20.25" customHeight="1" thickBot="1" x14ac:dyDescent="0.25">
      <c r="A23" s="701" t="s">
        <v>6</v>
      </c>
      <c r="B23" s="702"/>
      <c r="C23" s="702"/>
      <c r="D23" s="62"/>
      <c r="E23" s="63"/>
      <c r="F23" s="63"/>
      <c r="G23" s="65"/>
      <c r="H23" s="65"/>
      <c r="I23" s="301"/>
      <c r="J23" s="302"/>
      <c r="K23" s="302"/>
      <c r="L23" s="302"/>
      <c r="M23" s="303"/>
      <c r="N23" s="191"/>
      <c r="O23" s="63"/>
      <c r="P23" s="63"/>
      <c r="Q23" s="64"/>
      <c r="R23" s="62"/>
      <c r="S23" s="63"/>
      <c r="T23" s="65"/>
      <c r="U23" s="62"/>
      <c r="V23" s="339"/>
      <c r="W23" s="62"/>
      <c r="X23" s="63"/>
      <c r="Y23" s="63"/>
      <c r="Z23" s="63"/>
      <c r="AA23" s="64"/>
      <c r="AB23" s="44">
        <f ca="1">SUMPRODUCT(D23:AA23,D3:AA3)</f>
        <v>0</v>
      </c>
    </row>
    <row r="24" spans="1:37" ht="20.25" customHeight="1" thickBot="1" x14ac:dyDescent="0.25">
      <c r="A24" s="705" t="s">
        <v>7</v>
      </c>
      <c r="B24" s="706"/>
      <c r="C24" s="707"/>
      <c r="D24" s="74"/>
      <c r="E24" s="75"/>
      <c r="F24" s="75"/>
      <c r="G24" s="77"/>
      <c r="H24" s="77"/>
      <c r="I24" s="304"/>
      <c r="J24" s="305"/>
      <c r="K24" s="305"/>
      <c r="L24" s="305"/>
      <c r="M24" s="306"/>
      <c r="N24" s="192"/>
      <c r="O24" s="75"/>
      <c r="P24" s="75"/>
      <c r="Q24" s="76"/>
      <c r="R24" s="74"/>
      <c r="S24" s="75"/>
      <c r="T24" s="77"/>
      <c r="U24" s="74"/>
      <c r="V24" s="340"/>
      <c r="W24" s="74"/>
      <c r="X24" s="159"/>
      <c r="Y24" s="159"/>
      <c r="Z24" s="75"/>
      <c r="AA24" s="76"/>
      <c r="AB24" s="71">
        <f ca="1">SUMPRODUCT(D24:AA24,D3:AA3)</f>
        <v>0</v>
      </c>
    </row>
    <row r="25" spans="1:37" ht="20.25" customHeight="1" thickBot="1" x14ac:dyDescent="0.25">
      <c r="A25" s="708" t="s">
        <v>8</v>
      </c>
      <c r="B25" s="709"/>
      <c r="C25" s="710"/>
      <c r="D25" s="74"/>
      <c r="E25" s="75"/>
      <c r="F25" s="75"/>
      <c r="G25" s="77"/>
      <c r="H25" s="77"/>
      <c r="I25" s="304"/>
      <c r="J25" s="305"/>
      <c r="K25" s="305"/>
      <c r="L25" s="305"/>
      <c r="M25" s="306"/>
      <c r="N25" s="192"/>
      <c r="O25" s="75"/>
      <c r="P25" s="75"/>
      <c r="Q25" s="76"/>
      <c r="R25" s="74"/>
      <c r="S25" s="75"/>
      <c r="T25" s="77"/>
      <c r="U25" s="74"/>
      <c r="V25" s="340"/>
      <c r="W25" s="74"/>
      <c r="X25" s="159"/>
      <c r="Y25" s="159"/>
      <c r="Z25" s="75"/>
      <c r="AA25" s="76"/>
      <c r="AB25" s="71">
        <f ca="1">SUMPRODUCT(D25:AA25,D3:AA3)</f>
        <v>0</v>
      </c>
    </row>
    <row r="26" spans="1:37" ht="20.25" customHeight="1" thickBot="1" x14ac:dyDescent="0.25">
      <c r="A26" s="711" t="s">
        <v>9</v>
      </c>
      <c r="B26" s="712"/>
      <c r="C26" s="712"/>
      <c r="D26" s="364"/>
      <c r="E26" s="365"/>
      <c r="F26" s="365"/>
      <c r="G26" s="366"/>
      <c r="H26" s="366"/>
      <c r="I26" s="316"/>
      <c r="J26" s="299"/>
      <c r="K26" s="299"/>
      <c r="L26" s="299"/>
      <c r="M26" s="300"/>
      <c r="N26" s="367"/>
      <c r="O26" s="365"/>
      <c r="P26" s="365"/>
      <c r="Q26" s="368"/>
      <c r="R26" s="364"/>
      <c r="S26" s="365"/>
      <c r="T26" s="366"/>
      <c r="U26" s="364"/>
      <c r="V26" s="369"/>
      <c r="W26" s="364"/>
      <c r="X26" s="365"/>
      <c r="Y26" s="365"/>
      <c r="Z26" s="365"/>
      <c r="AA26" s="368"/>
      <c r="AB26" s="362">
        <f ca="1">SUMPRODUCT(D26:AA26,D3:AA3)</f>
        <v>0</v>
      </c>
    </row>
    <row r="27" spans="1:37" ht="20.25" customHeight="1" thickBot="1" x14ac:dyDescent="0.25">
      <c r="A27" s="661" t="s">
        <v>10</v>
      </c>
      <c r="B27" s="662"/>
      <c r="C27" s="663"/>
      <c r="D27" s="150"/>
      <c r="E27" s="150"/>
      <c r="F27" s="150"/>
      <c r="G27" s="150"/>
      <c r="H27" s="226"/>
      <c r="I27" s="284"/>
      <c r="J27" s="285"/>
      <c r="K27" s="285"/>
      <c r="L27" s="285"/>
      <c r="M27" s="286"/>
      <c r="N27" s="258"/>
      <c r="O27" s="150"/>
      <c r="P27" s="150"/>
      <c r="Q27" s="329"/>
      <c r="R27" s="150"/>
      <c r="S27" s="150"/>
      <c r="T27" s="150"/>
      <c r="U27" s="150"/>
      <c r="V27" s="226"/>
      <c r="W27" s="150"/>
      <c r="X27" s="150"/>
      <c r="Y27" s="150"/>
      <c r="Z27" s="150"/>
      <c r="AA27" s="329"/>
      <c r="AB27" s="71"/>
    </row>
    <row r="28" spans="1:37" ht="20.25" customHeight="1" thickBot="1" x14ac:dyDescent="0.25">
      <c r="A28" s="716" t="s">
        <v>11</v>
      </c>
      <c r="B28" s="717"/>
      <c r="C28" s="718"/>
      <c r="D28" s="83" t="e">
        <f t="shared" ref="D28:AB28" si="7">D20/D27%</f>
        <v>#DIV/0!</v>
      </c>
      <c r="E28" s="83" t="e">
        <f t="shared" si="7"/>
        <v>#DIV/0!</v>
      </c>
      <c r="F28" s="83" t="e">
        <f t="shared" si="7"/>
        <v>#DIV/0!</v>
      </c>
      <c r="G28" s="83" t="e">
        <f t="shared" si="7"/>
        <v>#DIV/0!</v>
      </c>
      <c r="H28" s="227" t="e">
        <f t="shared" si="7"/>
        <v>#DIV/0!</v>
      </c>
      <c r="I28" s="287" t="e">
        <f t="shared" ref="I28" si="8">I20/I27%</f>
        <v>#DIV/0!</v>
      </c>
      <c r="J28" s="288" t="e">
        <f t="shared" si="7"/>
        <v>#DIV/0!</v>
      </c>
      <c r="K28" s="288" t="e">
        <f t="shared" si="7"/>
        <v>#DIV/0!</v>
      </c>
      <c r="L28" s="288" t="e">
        <f t="shared" si="7"/>
        <v>#DIV/0!</v>
      </c>
      <c r="M28" s="289" t="e">
        <f t="shared" si="7"/>
        <v>#DIV/0!</v>
      </c>
      <c r="N28" s="219" t="e">
        <f t="shared" si="7"/>
        <v>#DIV/0!</v>
      </c>
      <c r="O28" s="83" t="e">
        <f t="shared" si="7"/>
        <v>#DIV/0!</v>
      </c>
      <c r="P28" s="83" t="e">
        <f t="shared" si="7"/>
        <v>#DIV/0!</v>
      </c>
      <c r="Q28" s="330" t="e">
        <f t="shared" si="7"/>
        <v>#DIV/0!</v>
      </c>
      <c r="R28" s="83" t="e">
        <f t="shared" si="7"/>
        <v>#DIV/0!</v>
      </c>
      <c r="S28" s="83" t="e">
        <f t="shared" si="7"/>
        <v>#DIV/0!</v>
      </c>
      <c r="T28" s="83" t="e">
        <f t="shared" si="7"/>
        <v>#DIV/0!</v>
      </c>
      <c r="U28" s="83" t="e">
        <f t="shared" si="7"/>
        <v>#DIV/0!</v>
      </c>
      <c r="V28" s="227" t="e">
        <f t="shared" si="7"/>
        <v>#DIV/0!</v>
      </c>
      <c r="W28" s="83" t="e">
        <f t="shared" si="7"/>
        <v>#DIV/0!</v>
      </c>
      <c r="X28" s="83" t="e">
        <f t="shared" si="7"/>
        <v>#DIV/0!</v>
      </c>
      <c r="Y28" s="83" t="e">
        <f t="shared" si="7"/>
        <v>#DIV/0!</v>
      </c>
      <c r="Z28" s="83" t="e">
        <f t="shared" si="7"/>
        <v>#DIV/0!</v>
      </c>
      <c r="AA28" s="330" t="e">
        <f t="shared" si="7"/>
        <v>#DIV/0!</v>
      </c>
      <c r="AB28" s="101" t="e">
        <f t="shared" ca="1" si="7"/>
        <v>#DIV/0!</v>
      </c>
    </row>
    <row r="29" spans="1:37" ht="20.25" customHeight="1" thickBot="1" x14ac:dyDescent="0.25">
      <c r="A29" s="667" t="s">
        <v>12</v>
      </c>
      <c r="B29" s="668"/>
      <c r="C29" s="669"/>
      <c r="D29" s="470">
        <f t="shared" ref="D29:AA29" si="9">D6-D20+D21+D22-D23-D24+D25-D26</f>
        <v>0</v>
      </c>
      <c r="E29" s="471">
        <f t="shared" si="9"/>
        <v>217</v>
      </c>
      <c r="F29" s="471">
        <f t="shared" si="9"/>
        <v>307.33332999999999</v>
      </c>
      <c r="G29" s="440">
        <f t="shared" si="9"/>
        <v>0</v>
      </c>
      <c r="H29" s="440">
        <f t="shared" si="9"/>
        <v>0</v>
      </c>
      <c r="I29" s="441">
        <f t="shared" ref="I29" si="10">I6-I20+I21+I22-I23-I24+I25-I26</f>
        <v>0</v>
      </c>
      <c r="J29" s="442">
        <f t="shared" si="9"/>
        <v>3</v>
      </c>
      <c r="K29" s="442">
        <f t="shared" si="9"/>
        <v>0</v>
      </c>
      <c r="L29" s="442">
        <f t="shared" si="9"/>
        <v>0</v>
      </c>
      <c r="M29" s="443">
        <f t="shared" si="9"/>
        <v>0</v>
      </c>
      <c r="N29" s="444">
        <f t="shared" si="9"/>
        <v>259</v>
      </c>
      <c r="O29" s="471">
        <f t="shared" si="9"/>
        <v>0</v>
      </c>
      <c r="P29" s="471">
        <f t="shared" si="9"/>
        <v>0</v>
      </c>
      <c r="Q29" s="472">
        <f t="shared" si="9"/>
        <v>70</v>
      </c>
      <c r="R29" s="470">
        <f t="shared" si="9"/>
        <v>0</v>
      </c>
      <c r="S29" s="471">
        <f t="shared" si="9"/>
        <v>131.83333329999999</v>
      </c>
      <c r="T29" s="440">
        <f t="shared" si="9"/>
        <v>0</v>
      </c>
      <c r="U29" s="470">
        <f t="shared" si="9"/>
        <v>85</v>
      </c>
      <c r="V29" s="436">
        <f t="shared" si="9"/>
        <v>0</v>
      </c>
      <c r="W29" s="470">
        <f t="shared" si="9"/>
        <v>0</v>
      </c>
      <c r="X29" s="470">
        <f t="shared" si="9"/>
        <v>168.99996633333336</v>
      </c>
      <c r="Y29" s="456">
        <f t="shared" si="9"/>
        <v>115</v>
      </c>
      <c r="Z29" s="469">
        <f t="shared" si="9"/>
        <v>69</v>
      </c>
      <c r="AA29" s="472">
        <f t="shared" si="9"/>
        <v>0</v>
      </c>
      <c r="AB29" s="436">
        <f ca="1">SUMPRODUCT(D29:AA29,D3:AA3)</f>
        <v>235502.4115856</v>
      </c>
    </row>
    <row r="30" spans="1:37" ht="15.75" customHeight="1" x14ac:dyDescent="0.2">
      <c r="D30" s="38"/>
      <c r="E30" s="38"/>
      <c r="F30" s="38"/>
      <c r="G30" s="38"/>
      <c r="H30" s="38"/>
      <c r="I30" s="108"/>
      <c r="J30" s="38"/>
      <c r="K30" s="38"/>
      <c r="L30" s="38"/>
      <c r="M30" s="108"/>
      <c r="N30" s="108"/>
      <c r="O30" s="38"/>
      <c r="P30" s="38"/>
      <c r="Q30" s="38"/>
      <c r="R30" s="38"/>
      <c r="S30" s="38"/>
      <c r="T30" s="38"/>
      <c r="U30" s="38"/>
      <c r="V30" s="108"/>
      <c r="W30" s="108"/>
      <c r="X30" s="108"/>
      <c r="Y30" s="108"/>
      <c r="Z30" s="38"/>
      <c r="AA30" s="38"/>
      <c r="AB30" s="38"/>
    </row>
    <row r="31" spans="1:37" ht="26.25" customHeight="1" thickBot="1" x14ac:dyDescent="0.25"/>
    <row r="32" spans="1:37" ht="27" customHeight="1" thickBot="1" x14ac:dyDescent="0.25">
      <c r="AC32" s="125"/>
      <c r="AD32" s="633" t="s">
        <v>29</v>
      </c>
      <c r="AE32" s="634"/>
      <c r="AF32" s="635"/>
      <c r="AG32" s="126"/>
      <c r="AH32" s="636" t="s">
        <v>33</v>
      </c>
      <c r="AI32" s="637"/>
      <c r="AJ32" s="637"/>
      <c r="AK32" s="638"/>
    </row>
    <row r="33" spans="1:37" s="108" customFormat="1" ht="32.25" customHeight="1" thickBot="1" x14ac:dyDescent="0.25">
      <c r="A33" s="704" t="s">
        <v>0</v>
      </c>
      <c r="B33" s="704"/>
      <c r="C33" s="704"/>
      <c r="D33" s="713" t="s">
        <v>26</v>
      </c>
      <c r="E33" s="713"/>
      <c r="F33" s="713"/>
      <c r="G33" s="713"/>
      <c r="H33" s="714"/>
      <c r="I33" s="714"/>
      <c r="J33" s="714"/>
      <c r="K33" s="714"/>
      <c r="L33" s="703" t="s">
        <v>25</v>
      </c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130" t="s">
        <v>23</v>
      </c>
      <c r="AC33" s="120"/>
      <c r="AD33" s="122" t="s">
        <v>30</v>
      </c>
      <c r="AE33" s="123" t="s">
        <v>31</v>
      </c>
      <c r="AF33" s="124" t="s">
        <v>32</v>
      </c>
      <c r="AG33" s="120"/>
      <c r="AH33" s="134" t="s">
        <v>36</v>
      </c>
      <c r="AI33" s="131" t="s">
        <v>34</v>
      </c>
      <c r="AJ33" s="135" t="s">
        <v>37</v>
      </c>
      <c r="AK33" s="133" t="s">
        <v>35</v>
      </c>
    </row>
    <row r="34" spans="1:37" s="108" customFormat="1" ht="20.25" customHeight="1" x14ac:dyDescent="0.2">
      <c r="A34" s="641" t="str">
        <f>B7</f>
        <v>محمد جلال</v>
      </c>
      <c r="B34" s="639" t="s">
        <v>27</v>
      </c>
      <c r="C34" s="639"/>
      <c r="D34" s="648"/>
      <c r="E34" s="648"/>
      <c r="F34" s="648"/>
      <c r="G34" s="648"/>
      <c r="H34" s="646"/>
      <c r="I34" s="646"/>
      <c r="J34" s="646"/>
      <c r="K34" s="646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7"/>
      <c r="Z34" s="647"/>
      <c r="AA34" s="647"/>
      <c r="AB34" s="149"/>
      <c r="AC34" s="120"/>
      <c r="AD34" s="138"/>
      <c r="AE34" s="139"/>
      <c r="AF34" s="630" t="e">
        <f>AD34/AE34</f>
        <v>#DIV/0!</v>
      </c>
      <c r="AG34" s="120"/>
      <c r="AH34" s="144">
        <f>'8'!AK34:AK35</f>
        <v>0</v>
      </c>
      <c r="AI34" s="144"/>
      <c r="AJ34" s="144"/>
      <c r="AK34" s="611">
        <f>AH34+AI34-AJ34</f>
        <v>0</v>
      </c>
    </row>
    <row r="35" spans="1:37" s="108" customFormat="1" ht="20.25" customHeight="1" thickBot="1" x14ac:dyDescent="0.25">
      <c r="A35" s="642"/>
      <c r="B35" s="640" t="s">
        <v>28</v>
      </c>
      <c r="C35" s="640"/>
      <c r="D35" s="655">
        <f ca="1">SUMPRODUCT($D$3:$G$3,D7:G7)</f>
        <v>0</v>
      </c>
      <c r="E35" s="655"/>
      <c r="F35" s="655"/>
      <c r="G35" s="655"/>
      <c r="H35" s="649"/>
      <c r="I35" s="649"/>
      <c r="J35" s="649"/>
      <c r="K35" s="649"/>
      <c r="L35" s="656">
        <f ca="1">SUMPRODUCT($L$3:$AA$3,L7:AA7)</f>
        <v>0</v>
      </c>
      <c r="M35" s="656"/>
      <c r="N35" s="656"/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B35" s="148">
        <f ca="1">SUM(D35:AA35)</f>
        <v>0</v>
      </c>
      <c r="AC35" s="120"/>
      <c r="AD35" s="624"/>
      <c r="AE35" s="625"/>
      <c r="AF35" s="627"/>
      <c r="AG35" s="120"/>
      <c r="AH35" s="613"/>
      <c r="AI35" s="614"/>
      <c r="AJ35" s="615"/>
      <c r="AK35" s="612"/>
    </row>
    <row r="36" spans="1:37" s="108" customFormat="1" ht="20.25" customHeight="1" thickBot="1" x14ac:dyDescent="0.25">
      <c r="A36" s="641">
        <f>B8</f>
        <v>0</v>
      </c>
      <c r="B36" s="639" t="s">
        <v>27</v>
      </c>
      <c r="C36" s="639"/>
      <c r="D36" s="648"/>
      <c r="E36" s="648"/>
      <c r="F36" s="648"/>
      <c r="G36" s="648"/>
      <c r="H36" s="646"/>
      <c r="I36" s="646"/>
      <c r="J36" s="646"/>
      <c r="K36" s="646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149"/>
      <c r="AC36" s="120"/>
      <c r="AD36" s="136"/>
      <c r="AE36" s="136"/>
      <c r="AF36" s="630" t="e">
        <f t="shared" ref="AF36" si="11">AD36/AE36</f>
        <v>#DIV/0!</v>
      </c>
      <c r="AG36" s="120"/>
      <c r="AH36" s="144">
        <f>'8'!AK36:AK37</f>
        <v>0</v>
      </c>
      <c r="AI36" s="144"/>
      <c r="AJ36" s="144"/>
      <c r="AK36" s="611">
        <f t="shared" ref="AK36" si="12">AH36+AI36-AJ36</f>
        <v>0</v>
      </c>
    </row>
    <row r="37" spans="1:37" s="108" customFormat="1" ht="20.25" customHeight="1" thickBot="1" x14ac:dyDescent="0.25">
      <c r="A37" s="642"/>
      <c r="B37" s="640" t="s">
        <v>28</v>
      </c>
      <c r="C37" s="640"/>
      <c r="D37" s="655">
        <f ca="1">SUMPRODUCT($D$3:$G$3,D8:G8)</f>
        <v>0</v>
      </c>
      <c r="E37" s="655"/>
      <c r="F37" s="655"/>
      <c r="G37" s="655"/>
      <c r="H37" s="649"/>
      <c r="I37" s="649"/>
      <c r="J37" s="649"/>
      <c r="K37" s="649"/>
      <c r="L37" s="656">
        <f ca="1">SUMPRODUCT($L$3:$AA$3,L8:AA8)</f>
        <v>0</v>
      </c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148">
        <f ca="1">SUM(D37:AA37)</f>
        <v>0</v>
      </c>
      <c r="AC37" s="120"/>
      <c r="AD37" s="622"/>
      <c r="AE37" s="623"/>
      <c r="AF37" s="627"/>
      <c r="AG37" s="120"/>
      <c r="AH37" s="613"/>
      <c r="AI37" s="614"/>
      <c r="AJ37" s="615"/>
      <c r="AK37" s="612"/>
    </row>
    <row r="38" spans="1:37" s="108" customFormat="1" ht="20.25" customHeight="1" x14ac:dyDescent="0.2">
      <c r="A38" s="641">
        <f>B9</f>
        <v>0</v>
      </c>
      <c r="B38" s="639" t="s">
        <v>27</v>
      </c>
      <c r="C38" s="639"/>
      <c r="D38" s="648"/>
      <c r="E38" s="648"/>
      <c r="F38" s="648"/>
      <c r="G38" s="648"/>
      <c r="H38" s="646"/>
      <c r="I38" s="646"/>
      <c r="J38" s="646"/>
      <c r="K38" s="646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149"/>
      <c r="AC38" s="120"/>
      <c r="AD38" s="138"/>
      <c r="AE38" s="139"/>
      <c r="AF38" s="630" t="e">
        <f t="shared" ref="AF38" si="13">AD38/AE38</f>
        <v>#DIV/0!</v>
      </c>
      <c r="AG38" s="120"/>
      <c r="AH38" s="144">
        <f>'8'!AK38:AK39</f>
        <v>0</v>
      </c>
      <c r="AI38" s="144"/>
      <c r="AJ38" s="144"/>
      <c r="AK38" s="611">
        <f t="shared" ref="AK38" si="14">AH38+AI38-AJ38</f>
        <v>0</v>
      </c>
    </row>
    <row r="39" spans="1:37" s="108" customFormat="1" ht="20.25" customHeight="1" thickBot="1" x14ac:dyDescent="0.25">
      <c r="A39" s="642"/>
      <c r="B39" s="640" t="s">
        <v>28</v>
      </c>
      <c r="C39" s="640"/>
      <c r="D39" s="655">
        <f ca="1">SUMPRODUCT($D$3:$G$3,D9:G9)</f>
        <v>0</v>
      </c>
      <c r="E39" s="655"/>
      <c r="F39" s="655"/>
      <c r="G39" s="655"/>
      <c r="H39" s="649"/>
      <c r="I39" s="649"/>
      <c r="J39" s="649"/>
      <c r="K39" s="649"/>
      <c r="L39" s="656">
        <f ca="1">SUMPRODUCT($L$3:$AA$3,L9:AA9)</f>
        <v>0</v>
      </c>
      <c r="M39" s="656"/>
      <c r="N39" s="656"/>
      <c r="O39" s="656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6"/>
      <c r="AA39" s="656"/>
      <c r="AB39" s="148">
        <f ca="1">SUM(D39:AA39)</f>
        <v>0</v>
      </c>
      <c r="AC39" s="120"/>
      <c r="AD39" s="624"/>
      <c r="AE39" s="625"/>
      <c r="AF39" s="627"/>
      <c r="AG39" s="120"/>
      <c r="AH39" s="613"/>
      <c r="AI39" s="614"/>
      <c r="AJ39" s="615"/>
      <c r="AK39" s="612"/>
    </row>
    <row r="40" spans="1:37" s="108" customFormat="1" ht="20.25" customHeight="1" x14ac:dyDescent="0.2">
      <c r="A40" s="641">
        <f>B10</f>
        <v>0</v>
      </c>
      <c r="B40" s="639" t="s">
        <v>27</v>
      </c>
      <c r="C40" s="639"/>
      <c r="D40" s="648"/>
      <c r="E40" s="648"/>
      <c r="F40" s="648"/>
      <c r="G40" s="648"/>
      <c r="H40" s="646"/>
      <c r="I40" s="646"/>
      <c r="J40" s="646"/>
      <c r="K40" s="646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149"/>
      <c r="AC40" s="120"/>
      <c r="AD40" s="138"/>
      <c r="AE40" s="139"/>
      <c r="AF40" s="628" t="e">
        <f t="shared" ref="AF40" si="15">AD40/AE40</f>
        <v>#DIV/0!</v>
      </c>
      <c r="AG40" s="145"/>
      <c r="AH40" s="144">
        <f>'8'!AK40:AK41</f>
        <v>0</v>
      </c>
      <c r="AI40" s="144"/>
      <c r="AJ40" s="144"/>
      <c r="AK40" s="611">
        <f t="shared" ref="AK40" si="16">AH40+AI40-AJ40</f>
        <v>0</v>
      </c>
    </row>
    <row r="41" spans="1:37" s="108" customFormat="1" ht="20.25" customHeight="1" thickBot="1" x14ac:dyDescent="0.25">
      <c r="A41" s="671"/>
      <c r="B41" s="650" t="s">
        <v>28</v>
      </c>
      <c r="C41" s="650"/>
      <c r="D41" s="670">
        <f ca="1">SUMPRODUCT($D$3:$G$3,D10:G10)</f>
        <v>0</v>
      </c>
      <c r="E41" s="670"/>
      <c r="F41" s="670"/>
      <c r="G41" s="670"/>
      <c r="H41" s="715"/>
      <c r="I41" s="715"/>
      <c r="J41" s="715"/>
      <c r="K41" s="715"/>
      <c r="L41" s="657">
        <f ca="1">SUMPRODUCT($L$3:$AA$3,L10:AA10)</f>
        <v>0</v>
      </c>
      <c r="M41" s="657"/>
      <c r="N41" s="657"/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7"/>
      <c r="AB41" s="154">
        <f ca="1">SUM(D41:AA41)</f>
        <v>0</v>
      </c>
      <c r="AC41" s="120"/>
      <c r="AD41" s="631"/>
      <c r="AE41" s="632"/>
      <c r="AF41" s="629"/>
      <c r="AG41" s="146"/>
      <c r="AH41" s="619"/>
      <c r="AI41" s="620"/>
      <c r="AJ41" s="621"/>
      <c r="AK41" s="616"/>
    </row>
    <row r="42" spans="1:37" s="108" customFormat="1" ht="20.25" customHeight="1" thickTop="1" x14ac:dyDescent="0.2">
      <c r="A42" s="651" t="str">
        <f>B12</f>
        <v>جمال فتحي</v>
      </c>
      <c r="B42" s="652" t="s">
        <v>27</v>
      </c>
      <c r="C42" s="652"/>
      <c r="D42" s="645"/>
      <c r="E42" s="645"/>
      <c r="F42" s="645"/>
      <c r="G42" s="645"/>
      <c r="H42" s="644"/>
      <c r="I42" s="644"/>
      <c r="J42" s="644"/>
      <c r="K42" s="644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152"/>
      <c r="AC42" s="120"/>
      <c r="AD42" s="140"/>
      <c r="AE42" s="141"/>
      <c r="AF42" s="626" t="e">
        <f t="shared" ref="AF42" si="17">AD42/AE42</f>
        <v>#DIV/0!</v>
      </c>
      <c r="AG42" s="120"/>
      <c r="AH42" s="147">
        <f>'8'!AK42:AK43</f>
        <v>0</v>
      </c>
      <c r="AI42" s="147"/>
      <c r="AJ42" s="147"/>
      <c r="AK42" s="617">
        <f t="shared" ref="AK42" si="18">AH42+AI42-AJ42</f>
        <v>0</v>
      </c>
    </row>
    <row r="43" spans="1:37" s="108" customFormat="1" ht="20.25" customHeight="1" thickBot="1" x14ac:dyDescent="0.25">
      <c r="A43" s="642"/>
      <c r="B43" s="653" t="s">
        <v>28</v>
      </c>
      <c r="C43" s="654"/>
      <c r="D43" s="655">
        <f ca="1">SUMPRODUCT($D$3:$G$3,D12:G12)</f>
        <v>0</v>
      </c>
      <c r="E43" s="655"/>
      <c r="F43" s="655"/>
      <c r="G43" s="655"/>
      <c r="H43" s="649"/>
      <c r="I43" s="649"/>
      <c r="J43" s="649"/>
      <c r="K43" s="649"/>
      <c r="L43" s="656">
        <f ca="1">SUMPRODUCT($L$3:$AA$3,L12:AA12)</f>
        <v>0</v>
      </c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A43" s="656"/>
      <c r="AB43" s="148">
        <f ca="1">SUM(D43:AA43)</f>
        <v>0</v>
      </c>
      <c r="AC43" s="120"/>
      <c r="AD43" s="624"/>
      <c r="AE43" s="625"/>
      <c r="AF43" s="627"/>
      <c r="AG43" s="120"/>
      <c r="AH43" s="613"/>
      <c r="AI43" s="614"/>
      <c r="AJ43" s="615"/>
      <c r="AK43" s="618"/>
    </row>
    <row r="44" spans="1:37" s="108" customFormat="1" ht="20.25" customHeight="1" x14ac:dyDescent="0.2">
      <c r="A44" s="641">
        <f>B13</f>
        <v>0</v>
      </c>
      <c r="B44" s="639" t="s">
        <v>27</v>
      </c>
      <c r="C44" s="639"/>
      <c r="D44" s="648"/>
      <c r="E44" s="648"/>
      <c r="F44" s="648"/>
      <c r="G44" s="648"/>
      <c r="H44" s="646"/>
      <c r="I44" s="646"/>
      <c r="J44" s="646"/>
      <c r="K44" s="646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149"/>
      <c r="AC44" s="120"/>
      <c r="AD44" s="138"/>
      <c r="AE44" s="139"/>
      <c r="AF44" s="630" t="e">
        <f t="shared" ref="AF44" si="19">AD44/AE44</f>
        <v>#DIV/0!</v>
      </c>
      <c r="AG44" s="120"/>
      <c r="AH44" s="144">
        <f>'8'!AK44:AK45</f>
        <v>0</v>
      </c>
      <c r="AI44" s="144"/>
      <c r="AJ44" s="144"/>
      <c r="AK44" s="611">
        <f t="shared" ref="AK44" si="20">AH44+AI44-AJ44</f>
        <v>0</v>
      </c>
    </row>
    <row r="45" spans="1:37" s="108" customFormat="1" ht="20.25" customHeight="1" thickBot="1" x14ac:dyDescent="0.25">
      <c r="A45" s="642"/>
      <c r="B45" s="640" t="s">
        <v>28</v>
      </c>
      <c r="C45" s="640"/>
      <c r="D45" s="655">
        <f ca="1">SUMPRODUCT($D$3:$G$3,D13:G13)</f>
        <v>0</v>
      </c>
      <c r="E45" s="655"/>
      <c r="F45" s="655"/>
      <c r="G45" s="655"/>
      <c r="H45" s="649"/>
      <c r="I45" s="649"/>
      <c r="J45" s="649"/>
      <c r="K45" s="649"/>
      <c r="L45" s="656">
        <f ca="1">SUMPRODUCT($L$3:$AA$3,L13:AA13)</f>
        <v>0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148">
        <f ca="1">SUM(D45:AA45)</f>
        <v>0</v>
      </c>
      <c r="AC45" s="120"/>
      <c r="AD45" s="624"/>
      <c r="AE45" s="625"/>
      <c r="AF45" s="627"/>
      <c r="AG45" s="120"/>
      <c r="AH45" s="613"/>
      <c r="AI45" s="614"/>
      <c r="AJ45" s="615"/>
      <c r="AK45" s="612"/>
    </row>
    <row r="46" spans="1:37" s="108" customFormat="1" ht="20.25" customHeight="1" x14ac:dyDescent="0.2">
      <c r="A46" s="641">
        <f>B14</f>
        <v>0</v>
      </c>
      <c r="B46" s="639" t="s">
        <v>27</v>
      </c>
      <c r="C46" s="639"/>
      <c r="D46" s="648"/>
      <c r="E46" s="648"/>
      <c r="F46" s="648"/>
      <c r="G46" s="648"/>
      <c r="H46" s="646"/>
      <c r="I46" s="646"/>
      <c r="J46" s="646"/>
      <c r="K46" s="646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149"/>
      <c r="AC46" s="120"/>
      <c r="AD46" s="138"/>
      <c r="AE46" s="139"/>
      <c r="AF46" s="630" t="e">
        <f t="shared" ref="AF46" si="21">AD46/AE46</f>
        <v>#DIV/0!</v>
      </c>
      <c r="AG46" s="120"/>
      <c r="AH46" s="144"/>
      <c r="AI46" s="144"/>
      <c r="AJ46" s="144"/>
      <c r="AK46" s="611">
        <f t="shared" ref="AK46" si="22">AH46+AI46-AJ46</f>
        <v>0</v>
      </c>
    </row>
    <row r="47" spans="1:37" s="108" customFormat="1" ht="20.25" customHeight="1" thickBot="1" x14ac:dyDescent="0.25">
      <c r="A47" s="642"/>
      <c r="B47" s="640" t="s">
        <v>28</v>
      </c>
      <c r="C47" s="640"/>
      <c r="D47" s="655">
        <f ca="1">SUMPRODUCT($D$3:$G$3,D14:G14)</f>
        <v>0</v>
      </c>
      <c r="E47" s="655"/>
      <c r="F47" s="655"/>
      <c r="G47" s="655"/>
      <c r="H47" s="649"/>
      <c r="I47" s="649"/>
      <c r="J47" s="649"/>
      <c r="K47" s="649"/>
      <c r="L47" s="656">
        <f ca="1">SUMPRODUCT($L$3:$AA$3,L14:AA14)</f>
        <v>0</v>
      </c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148">
        <f ca="1">SUM(D47:AA47)</f>
        <v>0</v>
      </c>
      <c r="AC47" s="120"/>
      <c r="AD47" s="624"/>
      <c r="AE47" s="625"/>
      <c r="AF47" s="627"/>
      <c r="AG47" s="120"/>
      <c r="AH47" s="613"/>
      <c r="AI47" s="614"/>
      <c r="AJ47" s="615"/>
      <c r="AK47" s="612"/>
    </row>
    <row r="48" spans="1:37" s="108" customFormat="1" ht="20.25" customHeight="1" x14ac:dyDescent="0.2">
      <c r="A48" s="641">
        <f>B15</f>
        <v>0</v>
      </c>
      <c r="B48" s="639" t="s">
        <v>27</v>
      </c>
      <c r="C48" s="639"/>
      <c r="D48" s="648"/>
      <c r="E48" s="648"/>
      <c r="F48" s="648"/>
      <c r="G48" s="648"/>
      <c r="H48" s="646"/>
      <c r="I48" s="646"/>
      <c r="J48" s="646"/>
      <c r="K48" s="646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149"/>
      <c r="AC48" s="120"/>
      <c r="AD48" s="138"/>
      <c r="AE48" s="139"/>
      <c r="AF48" s="630" t="e">
        <f t="shared" ref="AF48" si="23">AD48/AE48</f>
        <v>#DIV/0!</v>
      </c>
      <c r="AG48" s="120"/>
      <c r="AH48" s="144">
        <f>'8'!AK48:AK49</f>
        <v>0</v>
      </c>
      <c r="AI48" s="144"/>
      <c r="AJ48" s="144"/>
      <c r="AK48" s="611">
        <f t="shared" ref="AK48" si="24">AH48+AI48-AJ48</f>
        <v>0</v>
      </c>
    </row>
    <row r="49" spans="1:37" s="108" customFormat="1" ht="20.25" customHeight="1" thickBot="1" x14ac:dyDescent="0.25">
      <c r="A49" s="642"/>
      <c r="B49" s="640" t="s">
        <v>28</v>
      </c>
      <c r="C49" s="640"/>
      <c r="D49" s="655">
        <f ca="1">SUMPRODUCT($D$3:$G$3,D15:G15)</f>
        <v>0</v>
      </c>
      <c r="E49" s="655"/>
      <c r="F49" s="655"/>
      <c r="G49" s="655"/>
      <c r="H49" s="649"/>
      <c r="I49" s="649"/>
      <c r="J49" s="649"/>
      <c r="K49" s="649"/>
      <c r="L49" s="656">
        <f ca="1">SUMPRODUCT($L$3:$AA$3,L15:AA15)</f>
        <v>0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148">
        <f ca="1">SUM(D49:AA49)</f>
        <v>0</v>
      </c>
      <c r="AC49" s="120"/>
      <c r="AD49" s="624"/>
      <c r="AE49" s="625"/>
      <c r="AF49" s="627"/>
      <c r="AG49" s="120"/>
      <c r="AH49" s="613"/>
      <c r="AI49" s="614"/>
      <c r="AJ49" s="615"/>
      <c r="AK49" s="612"/>
    </row>
    <row r="50" spans="1:37" s="108" customFormat="1" ht="20.25" customHeight="1" x14ac:dyDescent="0.2">
      <c r="A50" s="641">
        <f>B16</f>
        <v>0</v>
      </c>
      <c r="B50" s="639" t="s">
        <v>27</v>
      </c>
      <c r="C50" s="639"/>
      <c r="D50" s="648"/>
      <c r="E50" s="648"/>
      <c r="F50" s="648"/>
      <c r="G50" s="648"/>
      <c r="H50" s="646"/>
      <c r="I50" s="646"/>
      <c r="J50" s="646"/>
      <c r="K50" s="646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149"/>
      <c r="AC50" s="120"/>
      <c r="AD50" s="138"/>
      <c r="AE50" s="139"/>
      <c r="AF50" s="630" t="e">
        <f t="shared" ref="AF50" si="25">AD50/AE50</f>
        <v>#DIV/0!</v>
      </c>
      <c r="AG50" s="120"/>
      <c r="AH50" s="144">
        <f>'8'!AK50:AK51</f>
        <v>0</v>
      </c>
      <c r="AI50" s="144"/>
      <c r="AJ50" s="144"/>
      <c r="AK50" s="611">
        <f t="shared" ref="AK50" si="26">AH50+AI50-AJ50</f>
        <v>0</v>
      </c>
    </row>
    <row r="51" spans="1:37" s="108" customFormat="1" ht="20.25" customHeight="1" thickBot="1" x14ac:dyDescent="0.25">
      <c r="A51" s="642"/>
      <c r="B51" s="640" t="s">
        <v>28</v>
      </c>
      <c r="C51" s="640"/>
      <c r="D51" s="655">
        <f ca="1">SUMPRODUCT($D$3:$G$3,D16:G16)</f>
        <v>0</v>
      </c>
      <c r="E51" s="655"/>
      <c r="F51" s="655"/>
      <c r="G51" s="655"/>
      <c r="H51" s="649"/>
      <c r="I51" s="649"/>
      <c r="J51" s="649"/>
      <c r="K51" s="649"/>
      <c r="L51" s="656">
        <f ca="1">SUMPRODUCT($L$3:$AA$3,L16:AA16)</f>
        <v>0</v>
      </c>
      <c r="M51" s="656"/>
      <c r="N51" s="656"/>
      <c r="O51" s="656"/>
      <c r="P51" s="656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148">
        <f ca="1">SUM(D51:AA51)</f>
        <v>0</v>
      </c>
      <c r="AC51" s="120"/>
      <c r="AD51" s="624"/>
      <c r="AE51" s="625"/>
      <c r="AF51" s="627"/>
      <c r="AG51" s="120"/>
      <c r="AH51" s="613"/>
      <c r="AI51" s="614"/>
      <c r="AJ51" s="615"/>
      <c r="AK51" s="612"/>
    </row>
    <row r="52" spans="1:37" s="108" customFormat="1" ht="20.25" customHeight="1" x14ac:dyDescent="0.2">
      <c r="A52" s="641">
        <f>B17</f>
        <v>0</v>
      </c>
      <c r="B52" s="639" t="s">
        <v>27</v>
      </c>
      <c r="C52" s="639"/>
      <c r="D52" s="648"/>
      <c r="E52" s="648"/>
      <c r="F52" s="648"/>
      <c r="G52" s="648"/>
      <c r="H52" s="646"/>
      <c r="I52" s="646"/>
      <c r="J52" s="646"/>
      <c r="K52" s="646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149"/>
      <c r="AC52" s="120"/>
      <c r="AD52" s="138"/>
      <c r="AE52" s="139"/>
      <c r="AF52" s="630" t="e">
        <f t="shared" ref="AF52" si="27">AD52/AE52</f>
        <v>#DIV/0!</v>
      </c>
      <c r="AG52" s="120"/>
      <c r="AH52" s="144">
        <f>'8'!AK52:AK53</f>
        <v>0</v>
      </c>
      <c r="AI52" s="144"/>
      <c r="AJ52" s="144"/>
      <c r="AK52" s="611">
        <f t="shared" ref="AK52" si="28">AH52+AI52-AJ52</f>
        <v>0</v>
      </c>
    </row>
    <row r="53" spans="1:37" s="108" customFormat="1" ht="20.25" customHeight="1" thickBot="1" x14ac:dyDescent="0.25">
      <c r="A53" s="642"/>
      <c r="B53" s="640" t="s">
        <v>28</v>
      </c>
      <c r="C53" s="640"/>
      <c r="D53" s="655">
        <f ca="1">SUMPRODUCT($D$3:$G$3,D17:G17)</f>
        <v>0</v>
      </c>
      <c r="E53" s="655"/>
      <c r="F53" s="655"/>
      <c r="G53" s="655"/>
      <c r="H53" s="649"/>
      <c r="I53" s="649"/>
      <c r="J53" s="649"/>
      <c r="K53" s="649"/>
      <c r="L53" s="656">
        <f ca="1">SUMPRODUCT($L$3:$AA$3,L17:AA17)</f>
        <v>0</v>
      </c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148">
        <f ca="1">SUM(D53:AA53)</f>
        <v>0</v>
      </c>
      <c r="AC53" s="120"/>
      <c r="AD53" s="624"/>
      <c r="AE53" s="625"/>
      <c r="AF53" s="627"/>
      <c r="AG53" s="120"/>
      <c r="AH53" s="613"/>
      <c r="AI53" s="614"/>
      <c r="AJ53" s="615"/>
      <c r="AK53" s="612"/>
    </row>
    <row r="54" spans="1:37" ht="15.75" customHeight="1" x14ac:dyDescent="0.2">
      <c r="A54" s="111"/>
      <c r="B54" s="111"/>
      <c r="C54" s="111"/>
      <c r="D54" s="107"/>
      <c r="E54" s="107"/>
      <c r="F54" s="107"/>
      <c r="G54" s="107"/>
      <c r="H54" s="107"/>
      <c r="I54" s="229"/>
      <c r="J54" s="107"/>
      <c r="K54" s="107"/>
      <c r="L54" s="107"/>
      <c r="M54" s="184"/>
      <c r="N54" s="184"/>
      <c r="O54" s="107"/>
      <c r="P54" s="107"/>
      <c r="Q54" s="107"/>
      <c r="R54" s="107"/>
      <c r="S54" s="107"/>
      <c r="T54" s="107"/>
      <c r="U54" s="107"/>
      <c r="V54" s="184"/>
      <c r="W54" s="184"/>
      <c r="X54" s="158"/>
      <c r="Y54" s="158"/>
      <c r="Z54" s="107"/>
      <c r="AA54" s="107"/>
      <c r="AB54" s="8"/>
    </row>
    <row r="55" spans="1:37" ht="15.75" customHeight="1" x14ac:dyDescent="0.2">
      <c r="A55" s="107"/>
      <c r="B55" s="35"/>
      <c r="C55" s="35"/>
      <c r="D55" s="107"/>
      <c r="E55" s="107"/>
      <c r="F55" s="107"/>
      <c r="G55" s="107"/>
      <c r="H55" s="107"/>
      <c r="I55" s="229"/>
      <c r="J55" s="107"/>
      <c r="K55" s="107"/>
      <c r="L55" s="107"/>
      <c r="M55" s="184"/>
      <c r="N55" s="184"/>
      <c r="O55" s="107"/>
      <c r="P55" s="107"/>
      <c r="Q55" s="107"/>
      <c r="R55" s="107"/>
      <c r="S55" s="107"/>
      <c r="T55" s="107"/>
      <c r="U55" s="107"/>
      <c r="V55" s="184"/>
      <c r="W55" s="184"/>
      <c r="X55" s="158"/>
      <c r="Y55" s="158"/>
      <c r="Z55" s="107"/>
      <c r="AA55" s="107"/>
      <c r="AB55" s="8"/>
    </row>
    <row r="56" spans="1:37" ht="15.75" customHeight="1" x14ac:dyDescent="0.2">
      <c r="A56" s="107"/>
      <c r="B56" s="35"/>
      <c r="C56" s="35"/>
      <c r="D56" s="107"/>
      <c r="E56" s="107"/>
      <c r="F56" s="107"/>
      <c r="G56" s="107"/>
      <c r="H56" s="107"/>
      <c r="I56" s="229"/>
      <c r="J56" s="107"/>
      <c r="K56" s="107"/>
      <c r="L56" s="107"/>
      <c r="M56" s="184"/>
      <c r="N56" s="184"/>
      <c r="O56" s="107"/>
      <c r="P56" s="107"/>
      <c r="Q56" s="107"/>
      <c r="R56" s="107"/>
      <c r="S56" s="107"/>
      <c r="T56" s="107"/>
      <c r="U56" s="107"/>
      <c r="V56" s="184"/>
      <c r="W56" s="184"/>
      <c r="X56" s="158"/>
      <c r="Y56" s="158"/>
      <c r="Z56" s="107"/>
      <c r="AA56" s="107"/>
      <c r="AB56" s="8"/>
    </row>
    <row r="57" spans="1:37" ht="15.75" customHeight="1" x14ac:dyDescent="0.2">
      <c r="A57" s="107"/>
      <c r="B57" s="35"/>
      <c r="C57" s="35"/>
      <c r="D57" s="107"/>
      <c r="E57" s="107"/>
      <c r="F57" s="107"/>
      <c r="G57" s="107"/>
      <c r="H57" s="107"/>
      <c r="I57" s="229"/>
      <c r="J57" s="107"/>
      <c r="K57" s="107"/>
      <c r="L57" s="107"/>
      <c r="M57" s="184"/>
      <c r="N57" s="184"/>
      <c r="O57" s="107"/>
      <c r="P57" s="107"/>
      <c r="Q57" s="107"/>
      <c r="R57" s="107"/>
      <c r="S57" s="107"/>
      <c r="T57" s="107"/>
      <c r="U57" s="107"/>
      <c r="V57" s="184"/>
      <c r="W57" s="184"/>
      <c r="X57" s="158"/>
      <c r="Y57" s="158"/>
      <c r="Z57" s="107"/>
      <c r="AA57" s="107"/>
      <c r="AB57" s="8"/>
    </row>
    <row r="58" spans="1:37" ht="15.75" customHeight="1" x14ac:dyDescent="0.2">
      <c r="A58" s="107"/>
      <c r="B58" s="35"/>
      <c r="C58" s="35"/>
      <c r="D58" s="107"/>
      <c r="E58" s="107"/>
      <c r="F58" s="107"/>
      <c r="G58" s="107"/>
      <c r="H58" s="107"/>
      <c r="I58" s="229"/>
      <c r="J58" s="107"/>
      <c r="K58" s="107"/>
      <c r="L58" s="107"/>
      <c r="M58" s="184"/>
      <c r="N58" s="184"/>
      <c r="O58" s="107"/>
      <c r="P58" s="107"/>
      <c r="Q58" s="107"/>
      <c r="R58" s="107"/>
      <c r="S58" s="107"/>
      <c r="T58" s="107"/>
      <c r="U58" s="107"/>
      <c r="V58" s="184"/>
      <c r="W58" s="184"/>
      <c r="X58" s="158"/>
      <c r="Y58" s="158"/>
      <c r="Z58" s="107"/>
      <c r="AA58" s="107"/>
      <c r="AB58" s="8"/>
    </row>
    <row r="59" spans="1:37" ht="15.75" customHeight="1" x14ac:dyDescent="0.2">
      <c r="A59" s="660"/>
      <c r="B59" s="660"/>
      <c r="C59" s="660"/>
      <c r="D59" s="10"/>
      <c r="E59" s="10"/>
      <c r="F59" s="10"/>
      <c r="G59" s="10"/>
      <c r="H59" s="10"/>
      <c r="I59" s="229"/>
      <c r="J59" s="10"/>
      <c r="K59" s="10"/>
      <c r="L59" s="10"/>
      <c r="M59" s="184"/>
      <c r="N59" s="184"/>
      <c r="O59" s="10"/>
      <c r="P59" s="10"/>
      <c r="Q59" s="10"/>
      <c r="R59" s="10"/>
      <c r="S59" s="10"/>
      <c r="T59" s="10"/>
      <c r="U59" s="10"/>
      <c r="V59" s="184"/>
      <c r="W59" s="184"/>
      <c r="X59" s="158"/>
      <c r="Y59" s="158"/>
      <c r="Z59" s="10"/>
      <c r="AA59" s="10"/>
      <c r="AB59" s="8"/>
    </row>
    <row r="60" spans="1:37" ht="1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172">
    <mergeCell ref="H51:K51"/>
    <mergeCell ref="H53:K53"/>
    <mergeCell ref="D51:G51"/>
    <mergeCell ref="D53:G53"/>
    <mergeCell ref="L53:AA53"/>
    <mergeCell ref="D52:G52"/>
    <mergeCell ref="H52:K52"/>
    <mergeCell ref="H50:K50"/>
    <mergeCell ref="D33:G33"/>
    <mergeCell ref="H33:K33"/>
    <mergeCell ref="L33:AA33"/>
    <mergeCell ref="H47:K47"/>
    <mergeCell ref="D37:G37"/>
    <mergeCell ref="D39:G39"/>
    <mergeCell ref="D41:G41"/>
    <mergeCell ref="D43:G43"/>
    <mergeCell ref="D45:G45"/>
    <mergeCell ref="D47:G47"/>
    <mergeCell ref="H37:K37"/>
    <mergeCell ref="H39:K39"/>
    <mergeCell ref="L47:AA47"/>
    <mergeCell ref="H48:K48"/>
    <mergeCell ref="H46:K46"/>
    <mergeCell ref="D46:G46"/>
    <mergeCell ref="D50:G50"/>
    <mergeCell ref="H45:K45"/>
    <mergeCell ref="H43:K43"/>
    <mergeCell ref="L45:AA45"/>
    <mergeCell ref="A38:A39"/>
    <mergeCell ref="B38:C38"/>
    <mergeCell ref="B39:C39"/>
    <mergeCell ref="L38:AA38"/>
    <mergeCell ref="H44:K44"/>
    <mergeCell ref="A42:A43"/>
    <mergeCell ref="A44:A45"/>
    <mergeCell ref="B42:C42"/>
    <mergeCell ref="B43:C43"/>
    <mergeCell ref="B44:C44"/>
    <mergeCell ref="H41:K41"/>
    <mergeCell ref="L44:AA44"/>
    <mergeCell ref="D49:G49"/>
    <mergeCell ref="H49:K49"/>
    <mergeCell ref="L49:AA49"/>
    <mergeCell ref="D40:G40"/>
    <mergeCell ref="H40:K40"/>
    <mergeCell ref="D48:G48"/>
    <mergeCell ref="A59:C59"/>
    <mergeCell ref="B9:C9"/>
    <mergeCell ref="B10:C10"/>
    <mergeCell ref="B13:C13"/>
    <mergeCell ref="B14:C14"/>
    <mergeCell ref="B15:C15"/>
    <mergeCell ref="A19:C19"/>
    <mergeCell ref="A20:C20"/>
    <mergeCell ref="A11:C11"/>
    <mergeCell ref="A18:C18"/>
    <mergeCell ref="B12:C12"/>
    <mergeCell ref="A21:C21"/>
    <mergeCell ref="B16:C16"/>
    <mergeCell ref="A33:C33"/>
    <mergeCell ref="A28:C28"/>
    <mergeCell ref="A29:C29"/>
    <mergeCell ref="A22:C22"/>
    <mergeCell ref="A23:C23"/>
    <mergeCell ref="A24:C24"/>
    <mergeCell ref="A25:C25"/>
    <mergeCell ref="A26:C26"/>
    <mergeCell ref="A27:C27"/>
    <mergeCell ref="A34:A35"/>
    <mergeCell ref="A40:A41"/>
    <mergeCell ref="B8:C8"/>
    <mergeCell ref="B17:C17"/>
    <mergeCell ref="J2:AA2"/>
    <mergeCell ref="B1:C1"/>
    <mergeCell ref="B4:C5"/>
    <mergeCell ref="B7:C7"/>
    <mergeCell ref="A6:C6"/>
    <mergeCell ref="A4:A5"/>
    <mergeCell ref="N4:Q4"/>
    <mergeCell ref="R4:V4"/>
    <mergeCell ref="W4:AA4"/>
    <mergeCell ref="D4:F4"/>
    <mergeCell ref="G4:H4"/>
    <mergeCell ref="H34:K34"/>
    <mergeCell ref="L34:AA34"/>
    <mergeCell ref="B34:C34"/>
    <mergeCell ref="B35:C35"/>
    <mergeCell ref="L35:AA35"/>
    <mergeCell ref="H35:K35"/>
    <mergeCell ref="D35:G35"/>
    <mergeCell ref="H36:K36"/>
    <mergeCell ref="L36:AA36"/>
    <mergeCell ref="D34:G34"/>
    <mergeCell ref="A36:A37"/>
    <mergeCell ref="B36:C36"/>
    <mergeCell ref="B37:C37"/>
    <mergeCell ref="D36:G36"/>
    <mergeCell ref="L37:AA37"/>
    <mergeCell ref="L39:AA39"/>
    <mergeCell ref="L41:AA41"/>
    <mergeCell ref="L43:AA43"/>
    <mergeCell ref="D44:G44"/>
    <mergeCell ref="L42:AA42"/>
    <mergeCell ref="H42:K42"/>
    <mergeCell ref="D42:G42"/>
    <mergeCell ref="L40:AA40"/>
    <mergeCell ref="B40:C40"/>
    <mergeCell ref="B41:C41"/>
    <mergeCell ref="D38:G38"/>
    <mergeCell ref="H38:K38"/>
    <mergeCell ref="B52:C52"/>
    <mergeCell ref="B53:C53"/>
    <mergeCell ref="A52:A53"/>
    <mergeCell ref="B49:C49"/>
    <mergeCell ref="A48:A49"/>
    <mergeCell ref="B50:C50"/>
    <mergeCell ref="B51:C51"/>
    <mergeCell ref="A50:A51"/>
    <mergeCell ref="B45:C45"/>
    <mergeCell ref="A46:A47"/>
    <mergeCell ref="B46:C46"/>
    <mergeCell ref="B47:C47"/>
    <mergeCell ref="B48:C48"/>
    <mergeCell ref="AK50:AK51"/>
    <mergeCell ref="AK52:AK53"/>
    <mergeCell ref="AH53:AJ53"/>
    <mergeCell ref="AH51:AJ51"/>
    <mergeCell ref="AK46:AK47"/>
    <mergeCell ref="AK48:AK49"/>
    <mergeCell ref="AD51:AE51"/>
    <mergeCell ref="AD49:AE49"/>
    <mergeCell ref="AD47:AE47"/>
    <mergeCell ref="AD53:AE53"/>
    <mergeCell ref="AH49:AJ49"/>
    <mergeCell ref="AH47:AJ47"/>
    <mergeCell ref="AK42:AK43"/>
    <mergeCell ref="AK44:AK45"/>
    <mergeCell ref="AH45:AJ45"/>
    <mergeCell ref="AH43:AJ43"/>
    <mergeCell ref="AK38:AK39"/>
    <mergeCell ref="AK40:AK41"/>
    <mergeCell ref="AH41:AJ41"/>
    <mergeCell ref="AH32:AK32"/>
    <mergeCell ref="AK34:AK35"/>
    <mergeCell ref="AH39:AJ39"/>
    <mergeCell ref="AH37:AJ37"/>
    <mergeCell ref="AH35:AJ35"/>
    <mergeCell ref="AK36:AK37"/>
    <mergeCell ref="AD4:AD5"/>
    <mergeCell ref="I4:M4"/>
    <mergeCell ref="AF44:AF45"/>
    <mergeCell ref="AF42:AF43"/>
    <mergeCell ref="AF40:AF41"/>
    <mergeCell ref="AF38:AF39"/>
    <mergeCell ref="AF36:AF37"/>
    <mergeCell ref="AF52:AF53"/>
    <mergeCell ref="AF50:AF51"/>
    <mergeCell ref="AF48:AF49"/>
    <mergeCell ref="AF46:AF47"/>
    <mergeCell ref="AD32:AF32"/>
    <mergeCell ref="AD39:AE39"/>
    <mergeCell ref="AD37:AE37"/>
    <mergeCell ref="AD35:AE35"/>
    <mergeCell ref="AD45:AE45"/>
    <mergeCell ref="AD43:AE43"/>
    <mergeCell ref="AD41:AE41"/>
    <mergeCell ref="AF34:AF35"/>
    <mergeCell ref="L52:AA52"/>
    <mergeCell ref="L50:AA50"/>
    <mergeCell ref="L48:AA48"/>
    <mergeCell ref="L46:AA46"/>
    <mergeCell ref="L51:AA51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الاجمالى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2018-03-27T09:57:16Z</dcterms:modified>
</cp:coreProperties>
</file>