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rima\Desktop\"/>
    </mc:Choice>
  </mc:AlternateContent>
  <bookViews>
    <workbookView xWindow="0" yWindow="0" windowWidth="14370" windowHeight="7530"/>
  </bookViews>
  <sheets>
    <sheet name="store 3" sheetId="11" r:id="rId1"/>
    <sheet name="store 6" sheetId="12" r:id="rId2"/>
    <sheet name="gs shop" sheetId="13" r:id="rId3"/>
    <sheet name="hb shop" sheetId="15" r:id="rId4"/>
  </sheets>
  <definedNames>
    <definedName name="_xlnm._FilterDatabase" localSheetId="2" hidden="1">'gs shop'!$A$3:$S$135</definedName>
  </definedNames>
  <calcPr calcId="152511"/>
</workbook>
</file>

<file path=xl/calcChain.xml><?xml version="1.0" encoding="utf-8"?>
<calcChain xmlns="http://schemas.openxmlformats.org/spreadsheetml/2006/main">
  <c r="T23" i="12" l="1"/>
  <c r="K40" i="12" l="1"/>
  <c r="K56" i="12"/>
  <c r="K24" i="12"/>
  <c r="K25" i="12"/>
  <c r="K23" i="12"/>
  <c r="K53" i="12"/>
  <c r="K13" i="12"/>
  <c r="J13" i="12"/>
  <c r="K33" i="12"/>
  <c r="J33" i="12"/>
  <c r="J11" i="12"/>
  <c r="J26" i="12"/>
  <c r="K19" i="12"/>
  <c r="J19" i="12"/>
  <c r="J63" i="11"/>
  <c r="J62" i="11"/>
  <c r="K62" i="11"/>
  <c r="J54" i="11"/>
  <c r="J58" i="11"/>
  <c r="J20" i="11"/>
  <c r="E8" i="11" l="1"/>
  <c r="E51" i="11"/>
  <c r="E39" i="11"/>
  <c r="E26" i="11"/>
  <c r="E70" i="11"/>
  <c r="E38" i="11"/>
  <c r="E23" i="11"/>
  <c r="L6" i="12" l="1"/>
  <c r="L50" i="12" l="1"/>
  <c r="L43" i="12"/>
  <c r="L46" i="12"/>
  <c r="L29" i="12"/>
  <c r="L28" i="12"/>
  <c r="L26" i="12"/>
  <c r="L12" i="12"/>
  <c r="K42" i="12"/>
  <c r="K46" i="12"/>
  <c r="K26" i="12"/>
  <c r="K11" i="12"/>
  <c r="J23" i="12"/>
  <c r="K12" i="12"/>
  <c r="K8" i="12"/>
  <c r="J28" i="12"/>
  <c r="J12" i="12"/>
  <c r="L24" i="11"/>
  <c r="L38" i="11"/>
  <c r="L63" i="11"/>
  <c r="L62" i="11"/>
  <c r="L8" i="11"/>
  <c r="L54" i="11"/>
  <c r="L58" i="11"/>
  <c r="K24" i="11"/>
  <c r="J38" i="11"/>
  <c r="K28" i="11"/>
  <c r="J24" i="11"/>
  <c r="R48" i="12" l="1"/>
  <c r="R53" i="12"/>
  <c r="R49" i="12"/>
  <c r="R50" i="12"/>
  <c r="R51" i="12"/>
  <c r="R52" i="12"/>
  <c r="R54" i="12"/>
  <c r="R55" i="12"/>
  <c r="R56" i="12"/>
  <c r="R57" i="12"/>
  <c r="I49" i="12"/>
  <c r="I50" i="12"/>
  <c r="I51" i="12"/>
  <c r="I52" i="12"/>
  <c r="I53" i="12"/>
  <c r="I54" i="12"/>
  <c r="I55" i="12"/>
  <c r="I56" i="12"/>
  <c r="I57" i="12"/>
  <c r="I58" i="12"/>
  <c r="I48" i="12"/>
  <c r="S54" i="12" l="1"/>
  <c r="S56" i="12"/>
  <c r="S55" i="12"/>
  <c r="S51" i="12"/>
  <c r="S50" i="12"/>
  <c r="S52" i="12"/>
  <c r="S53" i="12"/>
  <c r="S49" i="12"/>
  <c r="S57" i="12"/>
  <c r="R63" i="11"/>
  <c r="I12" i="11" l="1"/>
  <c r="R41" i="11" l="1"/>
  <c r="R40" i="11"/>
  <c r="R44" i="11"/>
  <c r="R42" i="11"/>
  <c r="R39" i="11"/>
  <c r="R29" i="11"/>
  <c r="I40" i="11"/>
  <c r="I44" i="11"/>
  <c r="I42" i="11"/>
  <c r="I39" i="11"/>
  <c r="I29" i="11"/>
  <c r="I30" i="11"/>
  <c r="I32" i="11"/>
  <c r="S40" i="11" l="1"/>
  <c r="S44" i="11"/>
  <c r="S29" i="11"/>
  <c r="S39" i="11"/>
  <c r="S42" i="11"/>
  <c r="R34" i="15" l="1"/>
  <c r="R35" i="15"/>
  <c r="R36" i="15"/>
  <c r="R37" i="15"/>
  <c r="R38" i="15"/>
  <c r="R39" i="15"/>
  <c r="R40" i="15"/>
  <c r="I35" i="15"/>
  <c r="I36" i="15"/>
  <c r="I37" i="15"/>
  <c r="I38" i="15"/>
  <c r="I39" i="15"/>
  <c r="I40" i="15"/>
  <c r="I39" i="12"/>
  <c r="I43" i="12"/>
  <c r="I41" i="12"/>
  <c r="R38" i="12"/>
  <c r="R39" i="12"/>
  <c r="R43" i="12"/>
  <c r="R41" i="12"/>
  <c r="R28" i="12"/>
  <c r="S39" i="15" l="1"/>
  <c r="S35" i="15"/>
  <c r="S38" i="15"/>
  <c r="S43" i="12"/>
  <c r="S40" i="15"/>
  <c r="S36" i="15"/>
  <c r="S37" i="15"/>
  <c r="S41" i="12"/>
  <c r="S39" i="12"/>
  <c r="I42" i="12"/>
  <c r="I62" i="12"/>
  <c r="I27" i="12"/>
  <c r="I45" i="12"/>
  <c r="I61" i="12"/>
  <c r="I26" i="12"/>
  <c r="I40" i="12"/>
  <c r="I6" i="12"/>
  <c r="R6" i="12"/>
  <c r="R62" i="12"/>
  <c r="S6" i="12" l="1"/>
  <c r="R7" i="11"/>
  <c r="R64" i="11"/>
  <c r="R28" i="11"/>
  <c r="I7" i="11"/>
  <c r="I64" i="11"/>
  <c r="I28" i="11"/>
  <c r="I27" i="11"/>
  <c r="S64" i="11" l="1"/>
  <c r="S28" i="11"/>
  <c r="S7" i="11"/>
  <c r="I19" i="12"/>
  <c r="R14" i="12"/>
  <c r="R15" i="12"/>
  <c r="R23" i="12"/>
  <c r="R10" i="12"/>
  <c r="I15" i="12"/>
  <c r="I23" i="12"/>
  <c r="I10" i="12"/>
  <c r="I9" i="12"/>
  <c r="I8" i="12"/>
  <c r="I11" i="12"/>
  <c r="I20" i="12"/>
  <c r="I21" i="12"/>
  <c r="I22" i="12"/>
  <c r="I24" i="12"/>
  <c r="I17" i="12"/>
  <c r="I7" i="12"/>
  <c r="I16" i="12"/>
  <c r="I13" i="12"/>
  <c r="I12" i="12"/>
  <c r="I37" i="12"/>
  <c r="R37" i="12"/>
  <c r="I117" i="13"/>
  <c r="I115" i="13"/>
  <c r="I109" i="13"/>
  <c r="I101" i="13"/>
  <c r="I99" i="13"/>
  <c r="I93" i="13"/>
  <c r="I85" i="13"/>
  <c r="I83" i="13"/>
  <c r="I77" i="13"/>
  <c r="I69" i="13"/>
  <c r="I67" i="13"/>
  <c r="I61" i="13"/>
  <c r="I53" i="13"/>
  <c r="I51" i="13"/>
  <c r="I45" i="13"/>
  <c r="I41" i="13"/>
  <c r="I35" i="13"/>
  <c r="I33" i="13"/>
  <c r="I29" i="13"/>
  <c r="I21" i="13"/>
  <c r="I19" i="13"/>
  <c r="I13" i="13"/>
  <c r="Q135" i="13"/>
  <c r="P135" i="13"/>
  <c r="L135" i="13"/>
  <c r="K135" i="13"/>
  <c r="J135" i="13"/>
  <c r="H135" i="13"/>
  <c r="G135" i="13"/>
  <c r="F135" i="13"/>
  <c r="E135" i="13"/>
  <c r="D135" i="13"/>
  <c r="R134" i="13"/>
  <c r="I134" i="13"/>
  <c r="R133" i="13"/>
  <c r="I133" i="13"/>
  <c r="R132" i="13"/>
  <c r="I132" i="13"/>
  <c r="R131" i="13"/>
  <c r="I131" i="13"/>
  <c r="R130" i="13"/>
  <c r="I130" i="13"/>
  <c r="R129" i="13"/>
  <c r="I129" i="13"/>
  <c r="R128" i="13"/>
  <c r="I128" i="13"/>
  <c r="R127" i="13"/>
  <c r="I127" i="13"/>
  <c r="R126" i="13"/>
  <c r="I126" i="13"/>
  <c r="R125" i="13"/>
  <c r="I125" i="13"/>
  <c r="R124" i="13"/>
  <c r="I124" i="13"/>
  <c r="R123" i="13"/>
  <c r="I123" i="13"/>
  <c r="R122" i="13"/>
  <c r="I122" i="13"/>
  <c r="R121" i="13"/>
  <c r="I121" i="13"/>
  <c r="R120" i="13"/>
  <c r="I120" i="13"/>
  <c r="R119" i="13"/>
  <c r="I119" i="13"/>
  <c r="R118" i="13"/>
  <c r="I118" i="13"/>
  <c r="R117" i="13"/>
  <c r="R116" i="13"/>
  <c r="I116" i="13"/>
  <c r="R115" i="13"/>
  <c r="R114" i="13"/>
  <c r="I114" i="13"/>
  <c r="R113" i="13"/>
  <c r="I113" i="13"/>
  <c r="R112" i="13"/>
  <c r="I112" i="13"/>
  <c r="R111" i="13"/>
  <c r="I111" i="13"/>
  <c r="R110" i="13"/>
  <c r="I110" i="13"/>
  <c r="R109" i="13"/>
  <c r="R108" i="13"/>
  <c r="I108" i="13"/>
  <c r="R107" i="13"/>
  <c r="I107" i="13"/>
  <c r="R106" i="13"/>
  <c r="I106" i="13"/>
  <c r="R105" i="13"/>
  <c r="I105" i="13"/>
  <c r="R104" i="13"/>
  <c r="I104" i="13"/>
  <c r="R103" i="13"/>
  <c r="I103" i="13"/>
  <c r="R102" i="13"/>
  <c r="I102" i="13"/>
  <c r="R101" i="13"/>
  <c r="R100" i="13"/>
  <c r="I100" i="13"/>
  <c r="R99" i="13"/>
  <c r="R98" i="13"/>
  <c r="I98" i="13"/>
  <c r="R97" i="13"/>
  <c r="I97" i="13"/>
  <c r="R96" i="13"/>
  <c r="I96" i="13"/>
  <c r="R95" i="13"/>
  <c r="I95" i="13"/>
  <c r="R94" i="13"/>
  <c r="I94" i="13"/>
  <c r="R93" i="13"/>
  <c r="R92" i="13"/>
  <c r="I92" i="13"/>
  <c r="R91" i="13"/>
  <c r="I91" i="13"/>
  <c r="R90" i="13"/>
  <c r="I90" i="13"/>
  <c r="R89" i="13"/>
  <c r="I89" i="13"/>
  <c r="R88" i="13"/>
  <c r="I88" i="13"/>
  <c r="R87" i="13"/>
  <c r="I87" i="13"/>
  <c r="R86" i="13"/>
  <c r="I86" i="13"/>
  <c r="R85" i="13"/>
  <c r="R84" i="13"/>
  <c r="I84" i="13"/>
  <c r="R83" i="13"/>
  <c r="R82" i="13"/>
  <c r="I82" i="13"/>
  <c r="R81" i="13"/>
  <c r="I81" i="13"/>
  <c r="R80" i="13"/>
  <c r="I80" i="13"/>
  <c r="R79" i="13"/>
  <c r="I79" i="13"/>
  <c r="R78" i="13"/>
  <c r="I78" i="13"/>
  <c r="R77" i="13"/>
  <c r="R76" i="13"/>
  <c r="I76" i="13"/>
  <c r="R75" i="13"/>
  <c r="I75" i="13"/>
  <c r="R74" i="13"/>
  <c r="I74" i="13"/>
  <c r="R73" i="13"/>
  <c r="I73" i="13"/>
  <c r="R72" i="13"/>
  <c r="I72" i="13"/>
  <c r="R71" i="13"/>
  <c r="I71" i="13"/>
  <c r="R70" i="13"/>
  <c r="I70" i="13"/>
  <c r="R69" i="13"/>
  <c r="R68" i="13"/>
  <c r="I68" i="13"/>
  <c r="R67" i="13"/>
  <c r="R66" i="13"/>
  <c r="I66" i="13"/>
  <c r="R65" i="13"/>
  <c r="I65" i="13"/>
  <c r="R64" i="13"/>
  <c r="I64" i="13"/>
  <c r="R63" i="13"/>
  <c r="I63" i="13"/>
  <c r="R62" i="13"/>
  <c r="I62" i="13"/>
  <c r="R61" i="13"/>
  <c r="R60" i="13"/>
  <c r="I60" i="13"/>
  <c r="R59" i="13"/>
  <c r="I59" i="13"/>
  <c r="R58" i="13"/>
  <c r="I58" i="13"/>
  <c r="R57" i="13"/>
  <c r="I57" i="13"/>
  <c r="R56" i="13"/>
  <c r="I56" i="13"/>
  <c r="R55" i="13"/>
  <c r="I55" i="13"/>
  <c r="R54" i="13"/>
  <c r="I54" i="13"/>
  <c r="R53" i="13"/>
  <c r="R52" i="13"/>
  <c r="I52" i="13"/>
  <c r="R51" i="13"/>
  <c r="R50" i="13"/>
  <c r="I50" i="13"/>
  <c r="R49" i="13"/>
  <c r="I49" i="13"/>
  <c r="R48" i="13"/>
  <c r="I48" i="13"/>
  <c r="R47" i="13"/>
  <c r="I47" i="13"/>
  <c r="R46" i="13"/>
  <c r="I46" i="13"/>
  <c r="R45" i="13"/>
  <c r="R44" i="13"/>
  <c r="I44" i="13"/>
  <c r="R43" i="13"/>
  <c r="I43" i="13"/>
  <c r="R42" i="13"/>
  <c r="I42" i="13"/>
  <c r="R41" i="13"/>
  <c r="R40" i="13"/>
  <c r="I40" i="13"/>
  <c r="R39" i="13"/>
  <c r="I39" i="13"/>
  <c r="R38" i="13"/>
  <c r="I38" i="13"/>
  <c r="R37" i="13"/>
  <c r="I37" i="13"/>
  <c r="R36" i="13"/>
  <c r="I36" i="13"/>
  <c r="R35" i="13"/>
  <c r="R34" i="13"/>
  <c r="I34" i="13"/>
  <c r="R33" i="13"/>
  <c r="R32" i="13"/>
  <c r="I32" i="13"/>
  <c r="R31" i="13"/>
  <c r="I31" i="13"/>
  <c r="R30" i="13"/>
  <c r="I30" i="13"/>
  <c r="R29" i="13"/>
  <c r="R28" i="13"/>
  <c r="I28" i="13"/>
  <c r="R27" i="13"/>
  <c r="I27" i="13"/>
  <c r="R26" i="13"/>
  <c r="I26" i="13"/>
  <c r="R25" i="13"/>
  <c r="I25" i="13"/>
  <c r="R24" i="13"/>
  <c r="I24" i="13"/>
  <c r="R23" i="13"/>
  <c r="I23" i="13"/>
  <c r="R22" i="13"/>
  <c r="I22" i="13"/>
  <c r="R21" i="13"/>
  <c r="R20" i="13"/>
  <c r="I20" i="13"/>
  <c r="R19" i="13"/>
  <c r="R18" i="13"/>
  <c r="I18" i="13"/>
  <c r="R17" i="13"/>
  <c r="I17" i="13"/>
  <c r="R16" i="13"/>
  <c r="I16" i="13"/>
  <c r="R15" i="13"/>
  <c r="I15" i="13"/>
  <c r="R14" i="13"/>
  <c r="I14" i="13"/>
  <c r="R13" i="13"/>
  <c r="R12" i="13"/>
  <c r="I12" i="13"/>
  <c r="R11" i="13"/>
  <c r="I11" i="13"/>
  <c r="R10" i="13"/>
  <c r="I10" i="13"/>
  <c r="R9" i="13"/>
  <c r="I9" i="13"/>
  <c r="R8" i="13"/>
  <c r="I8" i="13"/>
  <c r="R7" i="13"/>
  <c r="I7" i="13"/>
  <c r="R6" i="13"/>
  <c r="I6" i="13"/>
  <c r="R5" i="13"/>
  <c r="S129" i="13" l="1"/>
  <c r="S133" i="13"/>
  <c r="S132" i="13"/>
  <c r="S125" i="13"/>
  <c r="S36" i="13"/>
  <c r="S40" i="13"/>
  <c r="S47" i="13"/>
  <c r="S49" i="13"/>
  <c r="S78" i="13"/>
  <c r="S82" i="13"/>
  <c r="S87" i="13"/>
  <c r="S111" i="13"/>
  <c r="S126" i="13"/>
  <c r="S84" i="13"/>
  <c r="S110" i="13"/>
  <c r="S114" i="13"/>
  <c r="S119" i="13"/>
  <c r="S121" i="13"/>
  <c r="S79" i="13"/>
  <c r="S81" i="13"/>
  <c r="S86" i="13"/>
  <c r="S90" i="13"/>
  <c r="S124" i="13"/>
  <c r="S116" i="13"/>
  <c r="S10" i="12"/>
  <c r="S15" i="12"/>
  <c r="S48" i="12"/>
  <c r="S83" i="13"/>
  <c r="S71" i="13"/>
  <c r="S73" i="13"/>
  <c r="S75" i="13"/>
  <c r="S92" i="13"/>
  <c r="S95" i="13"/>
  <c r="S97" i="13"/>
  <c r="S102" i="13"/>
  <c r="S106" i="13"/>
  <c r="S123" i="13"/>
  <c r="S128" i="13"/>
  <c r="S130" i="13"/>
  <c r="S85" i="13"/>
  <c r="S109" i="13"/>
  <c r="S23" i="12"/>
  <c r="S89" i="13"/>
  <c r="S91" i="13"/>
  <c r="S113" i="13"/>
  <c r="S118" i="13"/>
  <c r="S127" i="13"/>
  <c r="S134" i="13"/>
  <c r="S69" i="13"/>
  <c r="S93" i="13"/>
  <c r="S115" i="13"/>
  <c r="S37" i="12"/>
  <c r="S101" i="13"/>
  <c r="S60" i="13"/>
  <c r="S70" i="13"/>
  <c r="S74" i="13"/>
  <c r="S94" i="13"/>
  <c r="S98" i="13"/>
  <c r="S103" i="13"/>
  <c r="S105" i="13"/>
  <c r="S107" i="13"/>
  <c r="S122" i="13"/>
  <c r="S131" i="13"/>
  <c r="S77" i="13"/>
  <c r="S99" i="13"/>
  <c r="S117" i="13"/>
  <c r="S26" i="13"/>
  <c r="S17" i="13"/>
  <c r="S29" i="13"/>
  <c r="S67" i="13"/>
  <c r="S22" i="13"/>
  <c r="S62" i="13"/>
  <c r="S66" i="13"/>
  <c r="S10" i="13"/>
  <c r="S30" i="13"/>
  <c r="S32" i="13"/>
  <c r="S37" i="13"/>
  <c r="S50" i="13"/>
  <c r="S57" i="13"/>
  <c r="S59" i="13"/>
  <c r="S55" i="13"/>
  <c r="S46" i="13"/>
  <c r="S45" i="13"/>
  <c r="S39" i="13"/>
  <c r="S31" i="13"/>
  <c r="S15" i="13"/>
  <c r="S6" i="13"/>
  <c r="R135" i="13"/>
  <c r="S7" i="13"/>
  <c r="S9" i="13"/>
  <c r="S11" i="13"/>
  <c r="S54" i="13"/>
  <c r="S58" i="13"/>
  <c r="S13" i="13"/>
  <c r="S33" i="13"/>
  <c r="S51" i="13"/>
  <c r="S21" i="13"/>
  <c r="S41" i="13"/>
  <c r="S61" i="13"/>
  <c r="S14" i="13"/>
  <c r="S18" i="13"/>
  <c r="S23" i="13"/>
  <c r="S25" i="13"/>
  <c r="S27" i="13"/>
  <c r="S63" i="13"/>
  <c r="S65" i="13"/>
  <c r="S19" i="13"/>
  <c r="S35" i="13"/>
  <c r="S53" i="13"/>
  <c r="S43" i="13"/>
  <c r="S52" i="13"/>
  <c r="S28" i="13"/>
  <c r="S20" i="13"/>
  <c r="S42" i="13"/>
  <c r="S44" i="13"/>
  <c r="S68" i="13"/>
  <c r="S76" i="13"/>
  <c r="S100" i="13"/>
  <c r="S108" i="13"/>
  <c r="S12" i="13"/>
  <c r="S34" i="13"/>
  <c r="S8" i="13"/>
  <c r="S24" i="13"/>
  <c r="S38" i="13"/>
  <c r="S56" i="13"/>
  <c r="S72" i="13"/>
  <c r="S88" i="13"/>
  <c r="S104" i="13"/>
  <c r="S120" i="13"/>
  <c r="S16" i="13"/>
  <c r="S48" i="13"/>
  <c r="S64" i="13"/>
  <c r="S80" i="13"/>
  <c r="S96" i="13"/>
  <c r="S112" i="13"/>
  <c r="Q139" i="15"/>
  <c r="H139" i="15"/>
  <c r="G139" i="15"/>
  <c r="F139" i="15"/>
  <c r="E139" i="15"/>
  <c r="D139" i="15"/>
  <c r="C139" i="15"/>
  <c r="R138" i="15"/>
  <c r="I138" i="15"/>
  <c r="R137" i="15"/>
  <c r="I137" i="15"/>
  <c r="R136" i="15"/>
  <c r="I136" i="15"/>
  <c r="R135" i="15"/>
  <c r="I135" i="15"/>
  <c r="R134" i="15"/>
  <c r="I134" i="15"/>
  <c r="R133" i="15"/>
  <c r="I133" i="15"/>
  <c r="R132" i="15"/>
  <c r="I132" i="15"/>
  <c r="R131" i="15"/>
  <c r="I131" i="15"/>
  <c r="R130" i="15"/>
  <c r="I130" i="15"/>
  <c r="R129" i="15"/>
  <c r="I129" i="15"/>
  <c r="R128" i="15"/>
  <c r="I128" i="15"/>
  <c r="R127" i="15"/>
  <c r="I127" i="15"/>
  <c r="R126" i="15"/>
  <c r="I126" i="15"/>
  <c r="R125" i="15"/>
  <c r="I125" i="15"/>
  <c r="R124" i="15"/>
  <c r="I124" i="15"/>
  <c r="R123" i="15"/>
  <c r="I123" i="15"/>
  <c r="R122" i="15"/>
  <c r="I122" i="15"/>
  <c r="R121" i="15"/>
  <c r="I121" i="15"/>
  <c r="R120" i="15"/>
  <c r="I120" i="15"/>
  <c r="R119" i="15"/>
  <c r="I119" i="15"/>
  <c r="R118" i="15"/>
  <c r="I118" i="15"/>
  <c r="R117" i="15"/>
  <c r="I117" i="15"/>
  <c r="R116" i="15"/>
  <c r="I116" i="15"/>
  <c r="R115" i="15"/>
  <c r="I115" i="15"/>
  <c r="R114" i="15"/>
  <c r="I114" i="15"/>
  <c r="R113" i="15"/>
  <c r="I113" i="15"/>
  <c r="R112" i="15"/>
  <c r="I112" i="15"/>
  <c r="R111" i="15"/>
  <c r="I111" i="15"/>
  <c r="R110" i="15"/>
  <c r="I110" i="15"/>
  <c r="R109" i="15"/>
  <c r="I109" i="15"/>
  <c r="R108" i="15"/>
  <c r="I108" i="15"/>
  <c r="R107" i="15"/>
  <c r="I107" i="15"/>
  <c r="R106" i="15"/>
  <c r="I106" i="15"/>
  <c r="R105" i="15"/>
  <c r="I105" i="15"/>
  <c r="R104" i="15"/>
  <c r="I104" i="15"/>
  <c r="R103" i="15"/>
  <c r="I103" i="15"/>
  <c r="R102" i="15"/>
  <c r="I102" i="15"/>
  <c r="R101" i="15"/>
  <c r="I101" i="15"/>
  <c r="R100" i="15"/>
  <c r="I100" i="15"/>
  <c r="R99" i="15"/>
  <c r="I99" i="15"/>
  <c r="R98" i="15"/>
  <c r="I98" i="15"/>
  <c r="R97" i="15"/>
  <c r="I97" i="15"/>
  <c r="R96" i="15"/>
  <c r="I96" i="15"/>
  <c r="R95" i="15"/>
  <c r="I95" i="15"/>
  <c r="R94" i="15"/>
  <c r="I94" i="15"/>
  <c r="R93" i="15"/>
  <c r="I93" i="15"/>
  <c r="R92" i="15"/>
  <c r="I92" i="15"/>
  <c r="R91" i="15"/>
  <c r="I91" i="15"/>
  <c r="R90" i="15"/>
  <c r="I90" i="15"/>
  <c r="R89" i="15"/>
  <c r="I89" i="15"/>
  <c r="R88" i="15"/>
  <c r="I88" i="15"/>
  <c r="R87" i="15"/>
  <c r="I87" i="15"/>
  <c r="R86" i="15"/>
  <c r="I86" i="15"/>
  <c r="R85" i="15"/>
  <c r="I85" i="15"/>
  <c r="R84" i="15"/>
  <c r="I84" i="15"/>
  <c r="R83" i="15"/>
  <c r="I83" i="15"/>
  <c r="R82" i="15"/>
  <c r="I82" i="15"/>
  <c r="R81" i="15"/>
  <c r="I81" i="15"/>
  <c r="R80" i="15"/>
  <c r="I80" i="15"/>
  <c r="R79" i="15"/>
  <c r="I79" i="15"/>
  <c r="R78" i="15"/>
  <c r="I78" i="15"/>
  <c r="R77" i="15"/>
  <c r="I77" i="15"/>
  <c r="R76" i="15"/>
  <c r="I76" i="15"/>
  <c r="R75" i="15"/>
  <c r="I75" i="15"/>
  <c r="R74" i="15"/>
  <c r="I74" i="15"/>
  <c r="R73" i="15"/>
  <c r="I73" i="15"/>
  <c r="R72" i="15"/>
  <c r="I72" i="15"/>
  <c r="R71" i="15"/>
  <c r="I71" i="15"/>
  <c r="R70" i="15"/>
  <c r="I70" i="15"/>
  <c r="R69" i="15"/>
  <c r="I69" i="15"/>
  <c r="R68" i="15"/>
  <c r="I68" i="15"/>
  <c r="R67" i="15"/>
  <c r="I67" i="15"/>
  <c r="R66" i="15"/>
  <c r="I66" i="15"/>
  <c r="R65" i="15"/>
  <c r="I65" i="15"/>
  <c r="R64" i="15"/>
  <c r="I64" i="15"/>
  <c r="R63" i="15"/>
  <c r="I63" i="15"/>
  <c r="R62" i="15"/>
  <c r="I62" i="15"/>
  <c r="R61" i="15"/>
  <c r="I61" i="15"/>
  <c r="R60" i="15"/>
  <c r="I60" i="15"/>
  <c r="R59" i="15"/>
  <c r="I59" i="15"/>
  <c r="R58" i="15"/>
  <c r="I58" i="15"/>
  <c r="R57" i="15"/>
  <c r="I57" i="15"/>
  <c r="R56" i="15"/>
  <c r="I56" i="15"/>
  <c r="R55" i="15"/>
  <c r="I55" i="15"/>
  <c r="R54" i="15"/>
  <c r="I54" i="15"/>
  <c r="R53" i="15"/>
  <c r="I53" i="15"/>
  <c r="R52" i="15"/>
  <c r="I52" i="15"/>
  <c r="R51" i="15"/>
  <c r="I51" i="15"/>
  <c r="R50" i="15"/>
  <c r="I50" i="15"/>
  <c r="R49" i="15"/>
  <c r="I49" i="15"/>
  <c r="R48" i="15"/>
  <c r="I48" i="15"/>
  <c r="R47" i="15"/>
  <c r="I47" i="15"/>
  <c r="R46" i="15"/>
  <c r="I46" i="15"/>
  <c r="R45" i="15"/>
  <c r="I45" i="15"/>
  <c r="R44" i="15"/>
  <c r="I44" i="15"/>
  <c r="R43" i="15"/>
  <c r="I43" i="15"/>
  <c r="R42" i="15"/>
  <c r="I42" i="15"/>
  <c r="R41" i="15"/>
  <c r="I41" i="15"/>
  <c r="I34" i="15"/>
  <c r="S34" i="15" s="1"/>
  <c r="R33" i="15"/>
  <c r="I33" i="15"/>
  <c r="R32" i="15"/>
  <c r="I32" i="15"/>
  <c r="R31" i="15"/>
  <c r="I31" i="15"/>
  <c r="R30" i="15"/>
  <c r="I30" i="15"/>
  <c r="R29" i="15"/>
  <c r="I29" i="15"/>
  <c r="R28" i="15"/>
  <c r="I28" i="15"/>
  <c r="R27" i="15"/>
  <c r="I27" i="15"/>
  <c r="R26" i="15"/>
  <c r="I26" i="15"/>
  <c r="R25" i="15"/>
  <c r="I25" i="15"/>
  <c r="R24" i="15"/>
  <c r="I24" i="15"/>
  <c r="R23" i="15"/>
  <c r="I23" i="15"/>
  <c r="R22" i="15"/>
  <c r="I22" i="15"/>
  <c r="R21" i="15"/>
  <c r="I21" i="15"/>
  <c r="R20" i="15"/>
  <c r="I20" i="15"/>
  <c r="R19" i="15"/>
  <c r="I19" i="15"/>
  <c r="R18" i="15"/>
  <c r="I18" i="15"/>
  <c r="R17" i="15"/>
  <c r="I17" i="15"/>
  <c r="R16" i="15"/>
  <c r="I16" i="15"/>
  <c r="P139" i="15"/>
  <c r="R15" i="15"/>
  <c r="I15" i="15"/>
  <c r="R14" i="15"/>
  <c r="I14" i="15"/>
  <c r="R13" i="15"/>
  <c r="I13" i="15"/>
  <c r="R12" i="15"/>
  <c r="I12" i="15"/>
  <c r="R11" i="15"/>
  <c r="I11" i="15"/>
  <c r="L139" i="15"/>
  <c r="K139" i="15"/>
  <c r="R10" i="15"/>
  <c r="I10" i="15"/>
  <c r="R9" i="15"/>
  <c r="I9" i="15"/>
  <c r="R8" i="15"/>
  <c r="I8" i="15"/>
  <c r="R7" i="15"/>
  <c r="I7" i="15"/>
  <c r="R6" i="15"/>
  <c r="I6" i="15"/>
  <c r="S41" i="15" l="1"/>
  <c r="S42" i="15"/>
  <c r="S119" i="15"/>
  <c r="S107" i="15"/>
  <c r="S123" i="15"/>
  <c r="S112" i="15"/>
  <c r="S120" i="15"/>
  <c r="S128" i="15"/>
  <c r="S136" i="15"/>
  <c r="S92" i="15"/>
  <c r="S104" i="15"/>
  <c r="S66" i="15"/>
  <c r="S70" i="15"/>
  <c r="S74" i="15"/>
  <c r="S21" i="15"/>
  <c r="S22" i="15"/>
  <c r="S63" i="15"/>
  <c r="S79" i="15"/>
  <c r="S91" i="15"/>
  <c r="S95" i="15"/>
  <c r="S105" i="15"/>
  <c r="S127" i="15"/>
  <c r="S129" i="15"/>
  <c r="S131" i="15"/>
  <c r="S137" i="15"/>
  <c r="S82" i="15"/>
  <c r="S86" i="15"/>
  <c r="S90" i="15"/>
  <c r="S98" i="15"/>
  <c r="S102" i="15"/>
  <c r="S135" i="15"/>
  <c r="S67" i="15"/>
  <c r="S71" i="15"/>
  <c r="S75" i="15"/>
  <c r="S110" i="15"/>
  <c r="S118" i="15"/>
  <c r="S10" i="15"/>
  <c r="S17" i="15"/>
  <c r="S19" i="15"/>
  <c r="S27" i="15"/>
  <c r="S29" i="15"/>
  <c r="S31" i="15"/>
  <c r="S46" i="15"/>
  <c r="S48" i="15"/>
  <c r="S50" i="15"/>
  <c r="S52" i="15"/>
  <c r="S54" i="15"/>
  <c r="S56" i="15"/>
  <c r="S60" i="15"/>
  <c r="S76" i="15"/>
  <c r="S83" i="15"/>
  <c r="S87" i="15"/>
  <c r="S99" i="15"/>
  <c r="S103" i="15"/>
  <c r="S111" i="15"/>
  <c r="S113" i="15"/>
  <c r="S115" i="15"/>
  <c r="S121" i="15"/>
  <c r="S126" i="15"/>
  <c r="S134" i="15"/>
  <c r="S30" i="15"/>
  <c r="S69" i="15"/>
  <c r="S73" i="15"/>
  <c r="S78" i="15"/>
  <c r="S80" i="15"/>
  <c r="S101" i="15"/>
  <c r="S106" i="15"/>
  <c r="S108" i="15"/>
  <c r="S117" i="15"/>
  <c r="S122" i="15"/>
  <c r="S124" i="15"/>
  <c r="S133" i="15"/>
  <c r="S138" i="15"/>
  <c r="S6" i="15"/>
  <c r="S8" i="15"/>
  <c r="S11" i="15"/>
  <c r="S13" i="15"/>
  <c r="S15" i="15"/>
  <c r="S20" i="15"/>
  <c r="S25" i="15"/>
  <c r="S44" i="15"/>
  <c r="S58" i="15"/>
  <c r="S62" i="15"/>
  <c r="S64" i="15"/>
  <c r="S85" i="15"/>
  <c r="S89" i="15"/>
  <c r="S94" i="15"/>
  <c r="S96" i="15"/>
  <c r="S100" i="15"/>
  <c r="S109" i="15"/>
  <c r="S114" i="15"/>
  <c r="S116" i="15"/>
  <c r="S125" i="15"/>
  <c r="S130" i="15"/>
  <c r="S132" i="15"/>
  <c r="S7" i="15"/>
  <c r="S12" i="15"/>
  <c r="S14" i="15"/>
  <c r="S26" i="15"/>
  <c r="S28" i="15"/>
  <c r="S32" i="15"/>
  <c r="S43" i="15"/>
  <c r="S45" i="15"/>
  <c r="S49" i="15"/>
  <c r="S51" i="15"/>
  <c r="S57" i="15"/>
  <c r="S59" i="15"/>
  <c r="S61" i="15"/>
  <c r="S68" i="15"/>
  <c r="S77" i="15"/>
  <c r="S84" i="15"/>
  <c r="S93" i="15"/>
  <c r="S23" i="15"/>
  <c r="S65" i="15"/>
  <c r="S72" i="15"/>
  <c r="S81" i="15"/>
  <c r="S88" i="15"/>
  <c r="S97" i="15"/>
  <c r="S9" i="15"/>
  <c r="S18" i="15"/>
  <c r="S24" i="15"/>
  <c r="S33" i="15"/>
  <c r="S47" i="15"/>
  <c r="S53" i="15"/>
  <c r="R139" i="15"/>
  <c r="S16" i="15"/>
  <c r="S55" i="15"/>
  <c r="I139" i="15"/>
  <c r="J139" i="15"/>
  <c r="S139" i="15" l="1"/>
  <c r="R34" i="12" l="1"/>
  <c r="I34" i="12"/>
  <c r="S34" i="12" l="1"/>
  <c r="R58" i="11"/>
  <c r="R59" i="11"/>
  <c r="R26" i="11"/>
  <c r="I58" i="11"/>
  <c r="I59" i="11"/>
  <c r="I26" i="11"/>
  <c r="I43" i="11"/>
  <c r="S26" i="11" l="1"/>
  <c r="S58" i="11"/>
  <c r="S59" i="11"/>
  <c r="R20" i="12" l="1"/>
  <c r="R21" i="12"/>
  <c r="R22" i="12"/>
  <c r="R19" i="12"/>
  <c r="S19" i="12" s="1"/>
  <c r="S20" i="12" l="1"/>
  <c r="S21" i="12"/>
  <c r="S22" i="12"/>
  <c r="R12" i="12"/>
  <c r="S12" i="12" s="1"/>
  <c r="R35" i="11" l="1"/>
  <c r="R27" i="11"/>
  <c r="R46" i="11"/>
  <c r="R8" i="12" l="1"/>
  <c r="R11" i="12"/>
  <c r="R62" i="11"/>
  <c r="R52" i="11"/>
  <c r="S11" i="12" l="1"/>
  <c r="S8" i="12"/>
  <c r="R12" i="11"/>
  <c r="R11" i="11"/>
  <c r="R9" i="12" l="1"/>
  <c r="I31" i="12" l="1"/>
  <c r="Q101" i="12"/>
  <c r="P101" i="12"/>
  <c r="L101" i="12"/>
  <c r="K101" i="12"/>
  <c r="J101" i="12"/>
  <c r="H101" i="12"/>
  <c r="G101" i="12"/>
  <c r="F101" i="12"/>
  <c r="E101" i="12"/>
  <c r="D101" i="12"/>
  <c r="R100" i="12"/>
  <c r="I100" i="12"/>
  <c r="R99" i="12"/>
  <c r="I99" i="12"/>
  <c r="R98" i="12"/>
  <c r="I98" i="12"/>
  <c r="R97" i="12"/>
  <c r="I97" i="12"/>
  <c r="R96" i="12"/>
  <c r="I96" i="12"/>
  <c r="R95" i="12"/>
  <c r="I95" i="12"/>
  <c r="R94" i="12"/>
  <c r="I94" i="12"/>
  <c r="R93" i="12"/>
  <c r="I93" i="12"/>
  <c r="R92" i="12"/>
  <c r="I92" i="12"/>
  <c r="R91" i="12"/>
  <c r="I91" i="12"/>
  <c r="R90" i="12"/>
  <c r="I90" i="12"/>
  <c r="R89" i="12"/>
  <c r="I89" i="12"/>
  <c r="R88" i="12"/>
  <c r="I88" i="12"/>
  <c r="R87" i="12"/>
  <c r="I87" i="12"/>
  <c r="R86" i="12"/>
  <c r="I86" i="12"/>
  <c r="R85" i="12"/>
  <c r="I85" i="12"/>
  <c r="R84" i="12"/>
  <c r="I84" i="12"/>
  <c r="R83" i="12"/>
  <c r="I83" i="12"/>
  <c r="R82" i="12"/>
  <c r="I82" i="12"/>
  <c r="R81" i="12"/>
  <c r="I81" i="12"/>
  <c r="R80" i="12"/>
  <c r="I80" i="12"/>
  <c r="R79" i="12"/>
  <c r="I79" i="12"/>
  <c r="R78" i="12"/>
  <c r="I78" i="12"/>
  <c r="R77" i="12"/>
  <c r="I77" i="12"/>
  <c r="R76" i="12"/>
  <c r="I76" i="12"/>
  <c r="R75" i="12"/>
  <c r="I75" i="12"/>
  <c r="R74" i="12"/>
  <c r="I74" i="12"/>
  <c r="R73" i="12"/>
  <c r="I73" i="12"/>
  <c r="R72" i="12"/>
  <c r="I72" i="12"/>
  <c r="R71" i="12"/>
  <c r="I71" i="12"/>
  <c r="R70" i="12"/>
  <c r="I70" i="12"/>
  <c r="R69" i="12"/>
  <c r="I69" i="12"/>
  <c r="R68" i="12"/>
  <c r="I68" i="12"/>
  <c r="R67" i="12"/>
  <c r="I67" i="12"/>
  <c r="R66" i="12"/>
  <c r="I66" i="12"/>
  <c r="R65" i="12"/>
  <c r="I65" i="12"/>
  <c r="R64" i="12"/>
  <c r="I64" i="12"/>
  <c r="R63" i="12"/>
  <c r="I63" i="12"/>
  <c r="R44" i="12"/>
  <c r="I44" i="12"/>
  <c r="R47" i="12"/>
  <c r="I47" i="12"/>
  <c r="R46" i="12"/>
  <c r="I46" i="12"/>
  <c r="R59" i="12"/>
  <c r="I59" i="12"/>
  <c r="R25" i="12"/>
  <c r="I25" i="12"/>
  <c r="R60" i="12"/>
  <c r="R58" i="12"/>
  <c r="S58" i="12" s="1"/>
  <c r="R35" i="12"/>
  <c r="R36" i="12"/>
  <c r="R33" i="12"/>
  <c r="I33" i="12"/>
  <c r="R30" i="12"/>
  <c r="I30" i="12"/>
  <c r="R32" i="12"/>
  <c r="I32" i="12"/>
  <c r="R31" i="12"/>
  <c r="R29" i="12"/>
  <c r="I29" i="12"/>
  <c r="I28" i="12"/>
  <c r="S28" i="12" s="1"/>
  <c r="I38" i="12"/>
  <c r="S38" i="12" s="1"/>
  <c r="R40" i="12"/>
  <c r="S40" i="12" s="1"/>
  <c r="R42" i="12"/>
  <c r="S42" i="12" s="1"/>
  <c r="R26" i="12"/>
  <c r="R61" i="12"/>
  <c r="R45" i="12"/>
  <c r="R27" i="12"/>
  <c r="R5" i="12"/>
  <c r="R13" i="12"/>
  <c r="R16" i="12"/>
  <c r="R7" i="12"/>
  <c r="R17" i="12"/>
  <c r="R24" i="12"/>
  <c r="I14" i="12"/>
  <c r="S14" i="12" s="1"/>
  <c r="R18" i="12"/>
  <c r="S59" i="12" l="1"/>
  <c r="S25" i="12"/>
  <c r="S47" i="12"/>
  <c r="S63" i="12"/>
  <c r="S67" i="12"/>
  <c r="S71" i="12"/>
  <c r="S75" i="12"/>
  <c r="S79" i="12"/>
  <c r="S83" i="12"/>
  <c r="S87" i="12"/>
  <c r="S91" i="12"/>
  <c r="S95" i="12"/>
  <c r="S97" i="12"/>
  <c r="S99" i="12"/>
  <c r="S26" i="12"/>
  <c r="S32" i="12"/>
  <c r="S13" i="12"/>
  <c r="S27" i="12"/>
  <c r="S61" i="12"/>
  <c r="S24" i="12"/>
  <c r="S7" i="12"/>
  <c r="S16" i="12"/>
  <c r="S62" i="12"/>
  <c r="S30" i="12"/>
  <c r="S46" i="12"/>
  <c r="S44" i="12"/>
  <c r="S64" i="12"/>
  <c r="S66" i="12"/>
  <c r="S68" i="12"/>
  <c r="S70" i="12"/>
  <c r="S72" i="12"/>
  <c r="S74" i="12"/>
  <c r="S76" i="12"/>
  <c r="S78" i="12"/>
  <c r="S80" i="12"/>
  <c r="S82" i="12"/>
  <c r="S84" i="12"/>
  <c r="S86" i="12"/>
  <c r="S88" i="12"/>
  <c r="S90" i="12"/>
  <c r="S92" i="12"/>
  <c r="S94" i="12"/>
  <c r="S96" i="12"/>
  <c r="S98" i="12"/>
  <c r="S100" i="12"/>
  <c r="S31" i="12"/>
  <c r="R101" i="12"/>
  <c r="S9" i="12"/>
  <c r="S17" i="12"/>
  <c r="S45" i="12"/>
  <c r="S29" i="12"/>
  <c r="S33" i="12"/>
  <c r="S65" i="12"/>
  <c r="S69" i="12"/>
  <c r="S73" i="12"/>
  <c r="S77" i="12"/>
  <c r="S81" i="12"/>
  <c r="S85" i="12"/>
  <c r="S89" i="12"/>
  <c r="S93" i="12"/>
  <c r="R60" i="11"/>
  <c r="R25" i="11"/>
  <c r="R57" i="11"/>
  <c r="R47" i="11"/>
  <c r="R51" i="11"/>
  <c r="R50" i="11"/>
  <c r="R45" i="11"/>
  <c r="R19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I47" i="11"/>
  <c r="I51" i="11"/>
  <c r="I50" i="11"/>
  <c r="I45" i="11"/>
  <c r="I19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R18" i="11"/>
  <c r="I139" i="11"/>
  <c r="I138" i="11"/>
  <c r="I137" i="11"/>
  <c r="I136" i="11"/>
  <c r="I135" i="11"/>
  <c r="I134" i="11"/>
  <c r="S80" i="11" l="1"/>
  <c r="S76" i="11"/>
  <c r="S79" i="11"/>
  <c r="S75" i="11"/>
  <c r="S78" i="11"/>
  <c r="S74" i="11"/>
  <c r="S81" i="11"/>
  <c r="S77" i="11"/>
  <c r="S131" i="11"/>
  <c r="S123" i="11"/>
  <c r="S119" i="11"/>
  <c r="S111" i="11"/>
  <c r="S107" i="11"/>
  <c r="S99" i="11"/>
  <c r="S95" i="11"/>
  <c r="S91" i="11"/>
  <c r="S87" i="11"/>
  <c r="S83" i="11"/>
  <c r="S71" i="11"/>
  <c r="S67" i="11"/>
  <c r="S45" i="11"/>
  <c r="S127" i="11"/>
  <c r="S115" i="11"/>
  <c r="S122" i="11"/>
  <c r="S114" i="11"/>
  <c r="S106" i="11"/>
  <c r="S98" i="11"/>
  <c r="S90" i="11"/>
  <c r="S86" i="11"/>
  <c r="S70" i="11"/>
  <c r="S66" i="11"/>
  <c r="S126" i="11"/>
  <c r="S118" i="11"/>
  <c r="S110" i="11"/>
  <c r="S102" i="11"/>
  <c r="S94" i="11"/>
  <c r="S82" i="11"/>
  <c r="S129" i="11"/>
  <c r="S125" i="11"/>
  <c r="S121" i="11"/>
  <c r="S101" i="11"/>
  <c r="S97" i="11"/>
  <c r="S93" i="11"/>
  <c r="S89" i="11"/>
  <c r="S85" i="11"/>
  <c r="S73" i="11"/>
  <c r="S132" i="11"/>
  <c r="S128" i="11"/>
  <c r="S124" i="11"/>
  <c r="S120" i="11"/>
  <c r="S116" i="11"/>
  <c r="S112" i="11"/>
  <c r="S108" i="11"/>
  <c r="S104" i="11"/>
  <c r="S100" i="11"/>
  <c r="S92" i="11"/>
  <c r="S84" i="11"/>
  <c r="S68" i="11"/>
  <c r="S47" i="11"/>
  <c r="S50" i="11"/>
  <c r="S69" i="11"/>
  <c r="S65" i="11"/>
  <c r="S130" i="11"/>
  <c r="S113" i="11"/>
  <c r="S109" i="11"/>
  <c r="S105" i="11"/>
  <c r="S51" i="11"/>
  <c r="S96" i="11"/>
  <c r="S88" i="11"/>
  <c r="S72" i="11"/>
  <c r="S19" i="11"/>
  <c r="S103" i="11"/>
  <c r="S117" i="11"/>
  <c r="S133" i="11"/>
  <c r="Q140" i="11"/>
  <c r="P140" i="11"/>
  <c r="L140" i="11"/>
  <c r="K140" i="11"/>
  <c r="J140" i="11"/>
  <c r="H140" i="11"/>
  <c r="G140" i="11"/>
  <c r="F140" i="11"/>
  <c r="E140" i="11"/>
  <c r="D140" i="11"/>
  <c r="R139" i="11"/>
  <c r="S139" i="11" s="1"/>
  <c r="R138" i="11"/>
  <c r="S138" i="11" s="1"/>
  <c r="R137" i="11"/>
  <c r="S137" i="11" s="1"/>
  <c r="R136" i="11"/>
  <c r="S136" i="11" s="1"/>
  <c r="R135" i="11"/>
  <c r="S135" i="11" s="1"/>
  <c r="R134" i="11"/>
  <c r="S134" i="11" s="1"/>
  <c r="R55" i="11"/>
  <c r="R56" i="11"/>
  <c r="R53" i="11"/>
  <c r="R36" i="11"/>
  <c r="R37" i="11"/>
  <c r="R38" i="11"/>
  <c r="R48" i="11"/>
  <c r="R49" i="11"/>
  <c r="R34" i="11"/>
  <c r="R31" i="11"/>
  <c r="R33" i="11"/>
  <c r="R32" i="11"/>
  <c r="S32" i="11" s="1"/>
  <c r="R30" i="11"/>
  <c r="S30" i="11" s="1"/>
  <c r="R43" i="11"/>
  <c r="S43" i="11" s="1"/>
  <c r="R54" i="11"/>
  <c r="R61" i="11"/>
  <c r="R6" i="11"/>
  <c r="R13" i="11"/>
  <c r="R14" i="11"/>
  <c r="R16" i="11"/>
  <c r="R8" i="11"/>
  <c r="R17" i="11"/>
  <c r="R24" i="11"/>
  <c r="R20" i="11"/>
  <c r="R22" i="11"/>
  <c r="R21" i="11"/>
  <c r="R9" i="11"/>
  <c r="R10" i="11"/>
  <c r="R23" i="11"/>
  <c r="R15" i="11"/>
  <c r="R140" i="11" l="1"/>
  <c r="I18" i="12" l="1"/>
  <c r="S18" i="12" l="1"/>
  <c r="I36" i="12" l="1"/>
  <c r="S36" i="12" s="1"/>
  <c r="I35" i="12" l="1"/>
  <c r="S35" i="12" s="1"/>
  <c r="I60" i="12" l="1"/>
  <c r="S60" i="12" l="1"/>
  <c r="I35" i="11" l="1"/>
  <c r="S35" i="11" s="1"/>
  <c r="S27" i="11"/>
  <c r="I63" i="11"/>
  <c r="S63" i="11" s="1"/>
  <c r="I62" i="11"/>
  <c r="S62" i="11" s="1"/>
  <c r="S12" i="11"/>
  <c r="I11" i="11"/>
  <c r="S11" i="11" s="1"/>
  <c r="I46" i="11"/>
  <c r="S46" i="11" s="1"/>
  <c r="I57" i="11"/>
  <c r="S57" i="11" s="1"/>
  <c r="I60" i="11"/>
  <c r="S60" i="11" s="1"/>
  <c r="I25" i="11"/>
  <c r="S25" i="11" s="1"/>
  <c r="I52" i="11"/>
  <c r="S52" i="11" s="1"/>
  <c r="I20" i="11"/>
  <c r="S20" i="11" s="1"/>
  <c r="I38" i="11"/>
  <c r="S38" i="11" s="1"/>
  <c r="I53" i="11"/>
  <c r="S53" i="11" s="1"/>
  <c r="I61" i="11"/>
  <c r="S61" i="11" s="1"/>
  <c r="I36" i="11"/>
  <c r="S36" i="11" s="1"/>
  <c r="I55" i="11"/>
  <c r="S55" i="11" s="1"/>
  <c r="I33" i="11"/>
  <c r="S33" i="11" s="1"/>
  <c r="I6" i="11"/>
  <c r="S6" i="11" s="1"/>
  <c r="I49" i="11"/>
  <c r="S49" i="11" s="1"/>
  <c r="I56" i="11"/>
  <c r="S56" i="11" s="1"/>
  <c r="I13" i="11"/>
  <c r="S13" i="11" s="1"/>
  <c r="I37" i="11"/>
  <c r="S37" i="11" s="1"/>
  <c r="I48" i="11"/>
  <c r="S48" i="11" s="1"/>
  <c r="I54" i="11"/>
  <c r="S54" i="11" s="1"/>
  <c r="I8" i="11"/>
  <c r="S8" i="11" s="1"/>
  <c r="I24" i="11"/>
  <c r="S24" i="11" s="1"/>
  <c r="I17" i="11"/>
  <c r="S17" i="11" s="1"/>
  <c r="I34" i="11"/>
  <c r="S34" i="11" s="1"/>
  <c r="I14" i="11"/>
  <c r="S14" i="11" s="1"/>
  <c r="I31" i="11"/>
  <c r="S31" i="11" s="1"/>
  <c r="I16" i="11"/>
  <c r="S16" i="11" s="1"/>
  <c r="I41" i="11"/>
  <c r="S41" i="11" s="1"/>
  <c r="I22" i="11"/>
  <c r="S22" i="11" s="1"/>
  <c r="I23" i="11"/>
  <c r="S23" i="11" s="1"/>
  <c r="I9" i="11"/>
  <c r="S9" i="11" s="1"/>
  <c r="I10" i="11"/>
  <c r="S10" i="11" s="1"/>
  <c r="I15" i="11"/>
  <c r="S15" i="11" s="1"/>
  <c r="I21" i="11"/>
  <c r="S21" i="11" s="1"/>
  <c r="C140" i="11"/>
  <c r="I18" i="11" l="1"/>
  <c r="I140" i="11" l="1"/>
  <c r="S18" i="11"/>
  <c r="S140" i="11" l="1"/>
  <c r="C135" i="13"/>
  <c r="I5" i="13"/>
  <c r="S5" i="13" l="1"/>
  <c r="S135" i="13" s="1"/>
  <c r="I135" i="13"/>
  <c r="I5" i="12"/>
  <c r="I101" i="12" s="1"/>
  <c r="C101" i="12"/>
  <c r="S5" i="12" l="1"/>
  <c r="S101" i="12" l="1"/>
</calcChain>
</file>

<file path=xl/sharedStrings.xml><?xml version="1.0" encoding="utf-8"?>
<sst xmlns="http://schemas.openxmlformats.org/spreadsheetml/2006/main" count="327" uniqueCount="118">
  <si>
    <t>Sales</t>
  </si>
  <si>
    <t>Balance</t>
  </si>
  <si>
    <t>Total</t>
  </si>
  <si>
    <t>Sr.No.</t>
  </si>
  <si>
    <t>Item Name</t>
  </si>
  <si>
    <t>Opening Stock</t>
  </si>
  <si>
    <t>Purchase/Arrival</t>
  </si>
  <si>
    <t>Safa Return</t>
  </si>
  <si>
    <t>Market Return</t>
  </si>
  <si>
    <t>Transfer Received</t>
  </si>
  <si>
    <t>Damage w/Off</t>
  </si>
  <si>
    <t>Other Return</t>
  </si>
  <si>
    <t>Damage Trnsfr</t>
  </si>
  <si>
    <t>Safa Sales</t>
  </si>
  <si>
    <t>Additions/Coming in</t>
  </si>
  <si>
    <t>Deductions/Going Out</t>
  </si>
  <si>
    <t>APPLE ROCKIT 1X19 ITALY</t>
  </si>
  <si>
    <t>APPLE RED FRANCE</t>
  </si>
  <si>
    <t>APPLE ROYAL GALA SPAIN</t>
  </si>
  <si>
    <t>APPLE GREEN FRANCE 72</t>
  </si>
  <si>
    <t>APPLE GREEN FRANCE</t>
  </si>
  <si>
    <t>APPLE ROYAL GALA FRANCE 72</t>
  </si>
  <si>
    <t>APPLE ROYAL GALA FRANCE 88</t>
  </si>
  <si>
    <t>APPLE ROYAL GALA FRANCE</t>
  </si>
  <si>
    <t>APPLE ROYAL GALA U S A</t>
  </si>
  <si>
    <t>APPLE RED U S A</t>
  </si>
  <si>
    <t>APPLE GOLDEN FRANCE</t>
  </si>
  <si>
    <t>APPLE RED SMALL IRAN</t>
  </si>
  <si>
    <t>APPLE RED BIG IRAN</t>
  </si>
  <si>
    <t>APPLE PINKLADY FRANCE</t>
  </si>
  <si>
    <t>APPLE FUJI 16 KG CHINA</t>
  </si>
  <si>
    <t>POMEGRANET SPAIN</t>
  </si>
  <si>
    <t>DATES 500 GM TUNISIA</t>
  </si>
  <si>
    <t>LIME GREEN VIETNAM</t>
  </si>
  <si>
    <t>PLUMS AFRICAN ROSE 5 KG</t>
  </si>
  <si>
    <t>PEARS CHINA SU</t>
  </si>
  <si>
    <t>CARROT AUSTRALIA</t>
  </si>
  <si>
    <t>KIWI GREEN 2.7 KG GREECE</t>
  </si>
  <si>
    <t>KIWI GREEN 10 KG GREECE</t>
  </si>
  <si>
    <t>KIWI GOLD 3 KG ITALY</t>
  </si>
  <si>
    <t>GARLIC 500 GM CHINA</t>
  </si>
  <si>
    <t>GARLIC 1000 GM CHINA</t>
  </si>
  <si>
    <t>GARLIC PEELED 250 CHINA</t>
  </si>
  <si>
    <t>GARLIC PEELED 500 CHINA</t>
  </si>
  <si>
    <t>GARLIC PEELED 1 KG CHINA</t>
  </si>
  <si>
    <t>GINGER 6 KG CHINA</t>
  </si>
  <si>
    <t>ONION WHITE 20 KG SPAIN</t>
  </si>
  <si>
    <t>GRAPES RED S/L AFRICA</t>
  </si>
  <si>
    <t>GRAPES WHITE S/L AFRCA</t>
  </si>
  <si>
    <t>GRAPES RED GLOBE AFRICA</t>
  </si>
  <si>
    <t>PEARS BROWN CHINA</t>
  </si>
  <si>
    <t>PEARS D ANJOU RED U S A</t>
  </si>
  <si>
    <t>PEARS D ANJOU GREEN U S A</t>
  </si>
  <si>
    <t>PINEAPPLE PHILIPINES</t>
  </si>
  <si>
    <t>APRICOT AFRICA</t>
  </si>
  <si>
    <t>ORANGE VALENCIA AUSTRALIA</t>
  </si>
  <si>
    <t>PEARS GOLDEN CHINA</t>
  </si>
  <si>
    <t>Transfer to Market</t>
  </si>
  <si>
    <t>Transfer to store 36</t>
  </si>
  <si>
    <t>Transfer to market</t>
  </si>
  <si>
    <t>Transfer to SHAHABI SHOP</t>
  </si>
  <si>
    <t>APPLE GREEN SPAIN 64</t>
  </si>
  <si>
    <t>APPLE GREEN SPAIN</t>
  </si>
  <si>
    <t>PLUMS RED AFRICA</t>
  </si>
  <si>
    <t>PLUMS YELLOW AFRICA</t>
  </si>
  <si>
    <t>APPLE GREEN 64 SPAIN</t>
  </si>
  <si>
    <t>DATES 250 GM TUNISIA</t>
  </si>
  <si>
    <t>GRAPES BLACK SEED AFRICA</t>
  </si>
  <si>
    <t>Transfer to safa shop</t>
  </si>
  <si>
    <t xml:space="preserve"> </t>
  </si>
  <si>
    <t>APPLE ROYAL GALA FRANCE 64</t>
  </si>
  <si>
    <t>PEARS ROSE AFRICA</t>
  </si>
  <si>
    <t>PEARS SEMPRE AFRICA</t>
  </si>
  <si>
    <t>MANDARIN MOROCCO 10 KG</t>
  </si>
  <si>
    <t>MANDARIN MOROCCO 15 KG</t>
  </si>
  <si>
    <t>GRAPES BLACK AFRICA</t>
  </si>
  <si>
    <t>MANDARINE MOROCCO 10 KG</t>
  </si>
  <si>
    <t>safa shop</t>
  </si>
  <si>
    <t>Transfer Receiced 36 store</t>
  </si>
  <si>
    <t>Transfer Received 37 store</t>
  </si>
  <si>
    <t>ONION BROWN 10 KG ITALY</t>
  </si>
  <si>
    <t>ONION WHITE 10 KG ITALY</t>
  </si>
  <si>
    <t>APPLE RED FRANCE 64</t>
  </si>
  <si>
    <t>APPLE FUJI 9 KG CHINA</t>
  </si>
  <si>
    <t>KIWI GOLD 6 KG ITALY</t>
  </si>
  <si>
    <t>KIWI GREEN 3 KG ITALY</t>
  </si>
  <si>
    <t>KIWI GREEN 10 KG ITALY</t>
  </si>
  <si>
    <t>APPLE ROCKIT 1X19 GERMANY</t>
  </si>
  <si>
    <t>SHAHABI SHOP</t>
  </si>
  <si>
    <t>Transfer to store 37</t>
  </si>
  <si>
    <t>ORANGE NAVEL SPAIN 9 KG</t>
  </si>
  <si>
    <t>ORANGE NAVEL SPAIN 15 KG</t>
  </si>
  <si>
    <t>LEMON SPAIN 15 KG</t>
  </si>
  <si>
    <t>APPLE ROYAL GALA AFRICA</t>
  </si>
  <si>
    <t>KIWI GREEN 2.7 KG ITALY</t>
  </si>
  <si>
    <t>ORANGE NAVEL SPAIN 10 KG</t>
  </si>
  <si>
    <t>ONION WHITE 10 KG AUSTRALIA</t>
  </si>
  <si>
    <t>ONION WHITE 20 KG AUSTRALIA</t>
  </si>
  <si>
    <t>ONION BROWN 10 KG AUSTRALIA</t>
  </si>
  <si>
    <t>ONION BROWN 20 KG AUSTRALIA</t>
  </si>
  <si>
    <t>GRAPES RED AUSTRALIA</t>
  </si>
  <si>
    <t>GRAPES BLACK AUSTRALIA</t>
  </si>
  <si>
    <t>GRAPES WHITE AUSTRALIA</t>
  </si>
  <si>
    <t>GRAPES RED S/L AUSTRALIA</t>
  </si>
  <si>
    <t>PEARS AFRICA SEMPRE</t>
  </si>
  <si>
    <t>Transfer to  b  shop</t>
  </si>
  <si>
    <t>Transfer to 3 store</t>
  </si>
  <si>
    <t>Transfer to h shop</t>
  </si>
  <si>
    <t>S Sales</t>
  </si>
  <si>
    <t>Transfer to ha  shop</t>
  </si>
  <si>
    <t>Transfer to af shop</t>
  </si>
  <si>
    <t>STORE  #  5</t>
  </si>
  <si>
    <t>STORE  #  9</t>
  </si>
  <si>
    <t>Return</t>
  </si>
  <si>
    <t>f  Sales</t>
  </si>
  <si>
    <t>Transfer to store 6</t>
  </si>
  <si>
    <t>Transfer to hb SHOP</t>
  </si>
  <si>
    <t>Transfer to gs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</si>
</sst>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4" xfId="0" applyBorder="1"/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1" fillId="0" borderId="0" xfId="0" applyNumberFormat="1" applyFont="1" applyFill="1"/>
    <xf numFmtId="4" fontId="1" fillId="0" borderId="0" xfId="0" applyNumberFormat="1" applyFont="1"/>
    <xf numFmtId="0" fontId="1" fillId="0" borderId="6" xfId="0" applyFont="1" applyBorder="1"/>
    <xf numFmtId="0" fontId="2" fillId="0" borderId="1" xfId="0" applyFont="1" applyBorder="1"/>
    <xf numFmtId="0" fontId="2" fillId="2" borderId="1" xfId="0" applyFont="1" applyFill="1" applyBorder="1"/>
    <xf numFmtId="4" fontId="0" fillId="0" borderId="5" xfId="0" applyNumberFormat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7" xfId="0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3" fillId="2" borderId="0" xfId="0" applyNumberFormat="1" applyFont="1" applyFill="1"/>
    <xf numFmtId="4" fontId="1" fillId="0" borderId="0" xfId="0" applyNumberFormat="1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4" fontId="1" fillId="4" borderId="10" xfId="0" applyNumberFormat="1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>
      <alignment horizontal="center" vertical="center"/>
    </xf>
    <xf numFmtId="4" fontId="1" fillId="3" borderId="19" xfId="0" applyNumberFormat="1" applyFont="1" applyFill="1" applyBorder="1" applyAlignment="1">
      <alignment horizontal="center"/>
    </xf>
    <xf numFmtId="4" fontId="1" fillId="3" borderId="20" xfId="0" applyNumberFormat="1" applyFont="1" applyFill="1" applyBorder="1" applyAlignment="1">
      <alignment horizontal="center"/>
    </xf>
    <xf numFmtId="4" fontId="1" fillId="3" borderId="21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4" fontId="0" fillId="0" borderId="4" xfId="0" applyNumberFormat="1" applyBorder="1" applyAlignment="1">
      <alignment horizontal="center"/>
    </xf>
    <xf numFmtId="0" fontId="4" fillId="0" borderId="0" xfId="0" applyFont="1" applyFill="1"/>
    <xf numFmtId="4" fontId="1" fillId="0" borderId="16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/>
    </xf>
    <xf numFmtId="0" fontId="0" fillId="0" borderId="15" xfId="0" applyBorder="1"/>
    <xf numFmtId="0" fontId="2" fillId="0" borderId="13" xfId="0" applyFont="1" applyBorder="1"/>
    <xf numFmtId="4" fontId="0" fillId="0" borderId="13" xfId="0" applyNumberForma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2" borderId="13" xfId="0" applyNumberFormat="1" applyFill="1" applyBorder="1" applyAlignment="1">
      <alignment horizontal="center"/>
    </xf>
    <xf numFmtId="4" fontId="0" fillId="0" borderId="24" xfId="0" applyNumberForma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/>
    </xf>
    <xf numFmtId="4" fontId="1" fillId="4" borderId="7" xfId="0" applyNumberFormat="1" applyFont="1" applyFill="1" applyBorder="1"/>
    <xf numFmtId="4" fontId="1" fillId="4" borderId="27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/>
    </xf>
    <xf numFmtId="4" fontId="1" fillId="3" borderId="28" xfId="0" applyNumberFormat="1" applyFont="1" applyFill="1" applyBorder="1"/>
    <xf numFmtId="4" fontId="1" fillId="3" borderId="7" xfId="0" applyNumberFormat="1" applyFont="1" applyFill="1" applyBorder="1"/>
    <xf numFmtId="4" fontId="1" fillId="3" borderId="27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center"/>
    </xf>
    <xf numFmtId="14" fontId="3" fillId="2" borderId="0" xfId="0" applyNumberFormat="1" applyFont="1" applyFill="1"/>
    <xf numFmtId="0" fontId="0" fillId="0" borderId="1" xfId="0" applyFont="1" applyBorder="1"/>
    <xf numFmtId="4" fontId="0" fillId="0" borderId="23" xfId="0" applyNumberFormat="1" applyFill="1" applyBorder="1" applyAlignment="1">
      <alignment horizontal="center"/>
    </xf>
    <xf numFmtId="4" fontId="0" fillId="0" borderId="22" xfId="0" applyNumberFormat="1" applyFill="1" applyBorder="1" applyAlignment="1">
      <alignment horizontal="center"/>
    </xf>
    <xf numFmtId="4" fontId="5" fillId="0" borderId="17" xfId="0" applyNumberFormat="1" applyFont="1" applyFill="1" applyBorder="1" applyAlignment="1">
      <alignment horizontal="center"/>
    </xf>
    <xf numFmtId="4" fontId="0" fillId="0" borderId="10" xfId="0" applyNumberFormat="1" applyBorder="1" applyAlignment="1">
      <alignment horizontal="center" vertical="center" wrapText="1"/>
    </xf>
    <xf numFmtId="4" fontId="0" fillId="0" borderId="3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 wrapText="1"/>
    </xf>
    <xf numFmtId="4" fontId="5" fillId="2" borderId="17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0" fillId="0" borderId="18" xfId="0" applyNumberFormat="1" applyBorder="1"/>
    <xf numFmtId="4" fontId="0" fillId="0" borderId="0" xfId="0" applyNumberForma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/>
    <xf numFmtId="0" fontId="0" fillId="0" borderId="18" xfId="0" applyBorder="1"/>
    <xf numFmtId="0" fontId="2" fillId="0" borderId="18" xfId="0" applyFont="1" applyBorder="1"/>
    <xf numFmtId="0" fontId="0" fillId="0" borderId="18" xfId="0" applyFont="1" applyBorder="1"/>
    <xf numFmtId="0" fontId="2" fillId="2" borderId="18" xfId="0" applyFont="1" applyFill="1" applyBorder="1"/>
    <xf numFmtId="0" fontId="1" fillId="0" borderId="33" xfId="0" applyFont="1" applyBorder="1" applyAlignment="1">
      <alignment horizontal="center"/>
    </xf>
    <xf numFmtId="4" fontId="1" fillId="4" borderId="34" xfId="0" applyNumberFormat="1" applyFont="1" applyFill="1" applyBorder="1" applyAlignment="1">
      <alignment horizontal="center"/>
    </xf>
    <xf numFmtId="4" fontId="1" fillId="4" borderId="28" xfId="0" applyNumberFormat="1" applyFont="1" applyFill="1" applyBorder="1" applyAlignment="1">
      <alignment horizontal="center"/>
    </xf>
    <xf numFmtId="4" fontId="1" fillId="0" borderId="28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3" fillId="3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0"/>
  <sheetViews>
    <sheetView tabSelected="1" workbookViewId="0">
      <pane xSplit="3" ySplit="5" topLeftCell="M6" activePane="bottomRight" state="frozen"/>
      <selection pane="topRight" activeCell="D1" sqref="D1"/>
      <selection pane="bottomLeft" activeCell="A6" sqref="A6"/>
      <selection pane="bottomRight" activeCell="O9" sqref="O9"/>
    </sheetView>
  </sheetViews>
  <sheetFormatPr defaultRowHeight="15" x14ac:dyDescent="0.25"/>
  <cols>
    <col min="2" max="2" width="30.5703125" customWidth="1"/>
    <col min="3" max="3" width="13.85546875" style="75" customWidth="1"/>
    <col min="4" max="4" width="20.140625" style="5" customWidth="1"/>
    <col min="5" max="7" width="15.85546875" style="5" customWidth="1"/>
    <col min="8" max="8" width="17" style="5" customWidth="1"/>
    <col min="9" max="9" width="17" style="6" customWidth="1"/>
    <col min="10" max="10" width="22" style="4" customWidth="1"/>
    <col min="11" max="11" width="9.7109375" style="4" customWidth="1"/>
    <col min="12" max="13" width="17.7109375" style="4" customWidth="1"/>
    <col min="14" max="15" width="24.5703125" style="4" customWidth="1"/>
    <col min="16" max="17" width="14" style="4" customWidth="1"/>
    <col min="18" max="18" width="9.140625" style="7" customWidth="1"/>
    <col min="19" max="19" width="9.140625" style="6"/>
  </cols>
  <sheetData>
    <row r="2" spans="1:20" x14ac:dyDescent="0.25">
      <c r="C2" s="89"/>
      <c r="G2" s="26" t="s">
        <v>112</v>
      </c>
      <c r="Q2" s="61"/>
      <c r="R2" s="25"/>
      <c r="S2" s="37"/>
    </row>
    <row r="3" spans="1:20" ht="15.75" thickBot="1" x14ac:dyDescent="0.3">
      <c r="C3" s="89"/>
      <c r="Q3" s="25"/>
      <c r="R3" s="25"/>
      <c r="S3" s="37"/>
    </row>
    <row r="4" spans="1:20" x14ac:dyDescent="0.25">
      <c r="A4" s="27" t="s">
        <v>3</v>
      </c>
      <c r="B4" s="76" t="s">
        <v>4</v>
      </c>
      <c r="C4" s="87" t="s">
        <v>5</v>
      </c>
      <c r="D4" s="84" t="s">
        <v>14</v>
      </c>
      <c r="E4" s="34"/>
      <c r="F4" s="34"/>
      <c r="G4" s="34"/>
      <c r="H4" s="34"/>
      <c r="I4" s="28" t="s">
        <v>2</v>
      </c>
      <c r="J4" s="30" t="s">
        <v>15</v>
      </c>
      <c r="K4" s="31"/>
      <c r="L4" s="31"/>
      <c r="M4" s="31"/>
      <c r="N4" s="31"/>
      <c r="O4" s="31"/>
      <c r="P4" s="31"/>
      <c r="Q4" s="32"/>
      <c r="R4" s="29" t="s">
        <v>2</v>
      </c>
      <c r="S4" s="38" t="s">
        <v>1</v>
      </c>
    </row>
    <row r="5" spans="1:20" ht="15.75" thickBot="1" x14ac:dyDescent="0.3">
      <c r="A5" s="50"/>
      <c r="B5" s="77"/>
      <c r="C5" s="87"/>
      <c r="D5" s="85" t="s">
        <v>113</v>
      </c>
      <c r="E5" s="53" t="s">
        <v>8</v>
      </c>
      <c r="F5" s="53" t="s">
        <v>11</v>
      </c>
      <c r="G5" s="53" t="s">
        <v>6</v>
      </c>
      <c r="H5" s="53" t="s">
        <v>9</v>
      </c>
      <c r="I5" s="54"/>
      <c r="J5" s="55" t="s">
        <v>0</v>
      </c>
      <c r="K5" s="56" t="s">
        <v>114</v>
      </c>
      <c r="L5" s="57" t="s">
        <v>57</v>
      </c>
      <c r="M5" s="57" t="s">
        <v>115</v>
      </c>
      <c r="N5" s="57" t="s">
        <v>116</v>
      </c>
      <c r="O5" s="57" t="s">
        <v>117</v>
      </c>
      <c r="P5" s="57" t="s">
        <v>10</v>
      </c>
      <c r="Q5" s="57" t="s">
        <v>12</v>
      </c>
      <c r="R5" s="58"/>
      <c r="S5" s="59"/>
    </row>
    <row r="6" spans="1:20" x14ac:dyDescent="0.25">
      <c r="A6" s="40">
        <v>1</v>
      </c>
      <c r="B6" s="78" t="s">
        <v>30</v>
      </c>
      <c r="C6" s="19"/>
      <c r="D6" s="63"/>
      <c r="E6" s="42"/>
      <c r="F6" s="42"/>
      <c r="G6" s="42"/>
      <c r="H6" s="42"/>
      <c r="I6" s="43">
        <f t="shared" ref="I6:I37" si="0">SUM(C6:H6)</f>
        <v>0</v>
      </c>
      <c r="J6" s="44"/>
      <c r="K6" s="44"/>
      <c r="L6" s="46"/>
      <c r="M6" s="46"/>
      <c r="N6" s="46"/>
      <c r="O6" s="46"/>
      <c r="P6" s="47"/>
      <c r="Q6" s="48"/>
      <c r="R6" s="49">
        <f t="shared" ref="R6:R37" si="1">SUM(J6:Q6)</f>
        <v>0</v>
      </c>
      <c r="S6" s="60">
        <f t="shared" ref="S6:S37" si="2">I6-R6</f>
        <v>0</v>
      </c>
      <c r="T6" s="4"/>
    </row>
    <row r="7" spans="1:20" x14ac:dyDescent="0.25">
      <c r="A7" s="2">
        <v>2</v>
      </c>
      <c r="B7" s="79" t="s">
        <v>83</v>
      </c>
      <c r="C7" s="19">
        <v>7</v>
      </c>
      <c r="D7" s="64"/>
      <c r="E7" s="13">
        <v>6</v>
      </c>
      <c r="F7" s="13"/>
      <c r="G7" s="13"/>
      <c r="H7" s="13"/>
      <c r="I7" s="43">
        <f t="shared" si="0"/>
        <v>13</v>
      </c>
      <c r="J7" s="36"/>
      <c r="K7" s="36"/>
      <c r="L7" s="19">
        <v>7</v>
      </c>
      <c r="M7" s="19"/>
      <c r="N7" s="19"/>
      <c r="O7" s="19"/>
      <c r="P7" s="17"/>
      <c r="Q7" s="75"/>
      <c r="R7" s="21">
        <f t="shared" si="1"/>
        <v>7</v>
      </c>
      <c r="S7" s="60">
        <f t="shared" si="2"/>
        <v>6</v>
      </c>
      <c r="T7" s="4"/>
    </row>
    <row r="8" spans="1:20" ht="15.75" x14ac:dyDescent="0.25">
      <c r="A8" s="2">
        <v>3</v>
      </c>
      <c r="B8" s="80" t="s">
        <v>26</v>
      </c>
      <c r="C8" s="19">
        <v>1436</v>
      </c>
      <c r="D8" s="64"/>
      <c r="E8" s="73">
        <f>1+1</f>
        <v>2</v>
      </c>
      <c r="F8" s="13"/>
      <c r="G8" s="13"/>
      <c r="H8" s="13"/>
      <c r="I8" s="43">
        <f t="shared" si="0"/>
        <v>1438</v>
      </c>
      <c r="J8" s="36">
        <v>3</v>
      </c>
      <c r="K8" s="36"/>
      <c r="L8" s="19">
        <f>45+1</f>
        <v>46</v>
      </c>
      <c r="M8" s="19"/>
      <c r="N8" s="19"/>
      <c r="O8" s="19"/>
      <c r="P8" s="17">
        <v>1</v>
      </c>
      <c r="Q8" s="20"/>
      <c r="R8" s="21">
        <f t="shared" si="1"/>
        <v>50</v>
      </c>
      <c r="S8" s="60">
        <f t="shared" si="2"/>
        <v>1388</v>
      </c>
      <c r="T8" s="4"/>
    </row>
    <row r="9" spans="1:20" ht="15.75" x14ac:dyDescent="0.25">
      <c r="A9" s="40">
        <v>4</v>
      </c>
      <c r="B9" s="80" t="s">
        <v>20</v>
      </c>
      <c r="C9" s="19">
        <v>718</v>
      </c>
      <c r="D9" s="64"/>
      <c r="E9" s="13"/>
      <c r="F9" s="13"/>
      <c r="G9" s="13"/>
      <c r="H9" s="13"/>
      <c r="I9" s="43">
        <f t="shared" si="0"/>
        <v>718</v>
      </c>
      <c r="J9" s="36"/>
      <c r="K9" s="36"/>
      <c r="L9" s="19"/>
      <c r="M9" s="19"/>
      <c r="N9" s="19"/>
      <c r="O9" s="19"/>
      <c r="P9" s="17"/>
      <c r="Q9" s="20"/>
      <c r="R9" s="21">
        <f t="shared" si="1"/>
        <v>0</v>
      </c>
      <c r="S9" s="60">
        <f t="shared" si="2"/>
        <v>718</v>
      </c>
      <c r="T9" s="4"/>
    </row>
    <row r="10" spans="1:20" ht="15.75" x14ac:dyDescent="0.25">
      <c r="A10" s="2">
        <v>5</v>
      </c>
      <c r="B10" s="80" t="s">
        <v>19</v>
      </c>
      <c r="C10" s="19"/>
      <c r="D10" s="64"/>
      <c r="E10" s="13"/>
      <c r="F10" s="13"/>
      <c r="G10" s="13"/>
      <c r="H10" s="13"/>
      <c r="I10" s="43">
        <f t="shared" si="0"/>
        <v>0</v>
      </c>
      <c r="J10" s="36"/>
      <c r="K10" s="36"/>
      <c r="L10" s="19"/>
      <c r="M10" s="19"/>
      <c r="N10" s="19"/>
      <c r="O10" s="19"/>
      <c r="P10" s="17"/>
      <c r="Q10" s="20"/>
      <c r="R10" s="21">
        <f t="shared" si="1"/>
        <v>0</v>
      </c>
      <c r="S10" s="60">
        <f t="shared" si="2"/>
        <v>0</v>
      </c>
      <c r="T10" s="4"/>
    </row>
    <row r="11" spans="1:20" ht="15.75" x14ac:dyDescent="0.25">
      <c r="A11" s="2">
        <v>6</v>
      </c>
      <c r="B11" s="80" t="s">
        <v>62</v>
      </c>
      <c r="C11" s="19">
        <v>3</v>
      </c>
      <c r="D11" s="64"/>
      <c r="E11" s="13"/>
      <c r="F11" s="13"/>
      <c r="G11" s="13"/>
      <c r="H11" s="13"/>
      <c r="I11" s="43">
        <f t="shared" si="0"/>
        <v>3</v>
      </c>
      <c r="J11" s="36"/>
      <c r="K11" s="36"/>
      <c r="L11" s="19"/>
      <c r="M11" s="19"/>
      <c r="N11" s="19"/>
      <c r="O11" s="19"/>
      <c r="P11" s="17"/>
      <c r="Q11" s="20"/>
      <c r="R11" s="21">
        <f t="shared" si="1"/>
        <v>0</v>
      </c>
      <c r="S11" s="60">
        <f t="shared" si="2"/>
        <v>3</v>
      </c>
      <c r="T11" s="4"/>
    </row>
    <row r="12" spans="1:20" ht="15.75" x14ac:dyDescent="0.25">
      <c r="A12" s="40">
        <v>7</v>
      </c>
      <c r="B12" s="80" t="s">
        <v>61</v>
      </c>
      <c r="C12" s="19"/>
      <c r="D12" s="64"/>
      <c r="E12" s="13"/>
      <c r="F12" s="13"/>
      <c r="G12" s="13"/>
      <c r="H12" s="13"/>
      <c r="I12" s="43">
        <f t="shared" si="0"/>
        <v>0</v>
      </c>
      <c r="J12" s="36"/>
      <c r="K12" s="36"/>
      <c r="L12" s="19"/>
      <c r="M12" s="19"/>
      <c r="N12" s="19"/>
      <c r="O12" s="19"/>
      <c r="P12" s="17"/>
      <c r="Q12" s="20"/>
      <c r="R12" s="21">
        <f t="shared" si="1"/>
        <v>0</v>
      </c>
      <c r="S12" s="60">
        <f t="shared" si="2"/>
        <v>0</v>
      </c>
      <c r="T12" s="4"/>
    </row>
    <row r="13" spans="1:20" x14ac:dyDescent="0.25">
      <c r="A13" s="2">
        <v>8</v>
      </c>
      <c r="B13" s="79" t="s">
        <v>29</v>
      </c>
      <c r="C13" s="19">
        <v>3</v>
      </c>
      <c r="D13" s="64">
        <v>2</v>
      </c>
      <c r="E13" s="13">
        <v>2</v>
      </c>
      <c r="F13" s="13"/>
      <c r="G13" s="13"/>
      <c r="H13" s="13"/>
      <c r="I13" s="43">
        <f t="shared" si="0"/>
        <v>7</v>
      </c>
      <c r="J13" s="36"/>
      <c r="K13" s="36"/>
      <c r="L13" s="19"/>
      <c r="M13" s="19"/>
      <c r="N13" s="19"/>
      <c r="O13" s="19"/>
      <c r="P13" s="17"/>
      <c r="Q13" s="20"/>
      <c r="R13" s="21">
        <f t="shared" si="1"/>
        <v>0</v>
      </c>
      <c r="S13" s="60">
        <f t="shared" si="2"/>
        <v>7</v>
      </c>
      <c r="T13" s="4"/>
    </row>
    <row r="14" spans="1:20" ht="15.75" x14ac:dyDescent="0.25">
      <c r="A14" s="2">
        <v>9</v>
      </c>
      <c r="B14" s="80" t="s">
        <v>28</v>
      </c>
      <c r="C14" s="19"/>
      <c r="D14" s="64"/>
      <c r="E14" s="13">
        <v>1</v>
      </c>
      <c r="F14" s="13"/>
      <c r="G14" s="13"/>
      <c r="H14" s="13"/>
      <c r="I14" s="43">
        <f t="shared" si="0"/>
        <v>1</v>
      </c>
      <c r="J14" s="36"/>
      <c r="K14" s="36"/>
      <c r="L14" s="19"/>
      <c r="M14" s="19"/>
      <c r="N14" s="19"/>
      <c r="O14" s="19"/>
      <c r="P14" s="17"/>
      <c r="Q14" s="20"/>
      <c r="R14" s="21">
        <f t="shared" si="1"/>
        <v>0</v>
      </c>
      <c r="S14" s="60">
        <f t="shared" si="2"/>
        <v>1</v>
      </c>
      <c r="T14" s="4"/>
    </row>
    <row r="15" spans="1:20" x14ac:dyDescent="0.25">
      <c r="A15" s="40">
        <v>10</v>
      </c>
      <c r="B15" s="79" t="s">
        <v>17</v>
      </c>
      <c r="C15" s="19">
        <v>4</v>
      </c>
      <c r="D15" s="64"/>
      <c r="E15" s="13">
        <v>3</v>
      </c>
      <c r="F15" s="13"/>
      <c r="G15" s="13"/>
      <c r="H15" s="13"/>
      <c r="I15" s="43">
        <f t="shared" si="0"/>
        <v>7</v>
      </c>
      <c r="J15" s="36">
        <v>4</v>
      </c>
      <c r="K15" s="36"/>
      <c r="L15" s="19"/>
      <c r="M15" s="19"/>
      <c r="N15" s="19"/>
      <c r="O15" s="19"/>
      <c r="P15" s="17"/>
      <c r="Q15" s="74"/>
      <c r="R15" s="21">
        <f t="shared" si="1"/>
        <v>4</v>
      </c>
      <c r="S15" s="60">
        <f t="shared" si="2"/>
        <v>3</v>
      </c>
      <c r="T15" s="4"/>
    </row>
    <row r="16" spans="1:20" ht="15.75" x14ac:dyDescent="0.25">
      <c r="A16" s="2">
        <v>11</v>
      </c>
      <c r="B16" s="80" t="s">
        <v>27</v>
      </c>
      <c r="C16" s="19"/>
      <c r="D16" s="64"/>
      <c r="E16" s="13"/>
      <c r="F16" s="13"/>
      <c r="G16" s="13"/>
      <c r="H16" s="13"/>
      <c r="I16" s="43">
        <f t="shared" si="0"/>
        <v>0</v>
      </c>
      <c r="J16" s="36"/>
      <c r="K16" s="36"/>
      <c r="L16" s="19"/>
      <c r="M16" s="19"/>
      <c r="N16" s="19"/>
      <c r="O16" s="19"/>
      <c r="P16" s="17"/>
      <c r="Q16" s="20"/>
      <c r="R16" s="21">
        <f t="shared" si="1"/>
        <v>0</v>
      </c>
      <c r="S16" s="60">
        <f t="shared" si="2"/>
        <v>0</v>
      </c>
      <c r="T16" s="4"/>
    </row>
    <row r="17" spans="1:20" x14ac:dyDescent="0.25">
      <c r="A17" s="2">
        <v>12</v>
      </c>
      <c r="B17" s="79" t="s">
        <v>25</v>
      </c>
      <c r="C17" s="19">
        <v>663</v>
      </c>
      <c r="D17" s="64"/>
      <c r="E17" s="13">
        <v>5</v>
      </c>
      <c r="F17" s="13"/>
      <c r="G17" s="13"/>
      <c r="H17" s="13"/>
      <c r="I17" s="43">
        <f t="shared" si="0"/>
        <v>668</v>
      </c>
      <c r="J17" s="36"/>
      <c r="K17" s="36"/>
      <c r="L17" s="19">
        <v>40</v>
      </c>
      <c r="M17" s="19">
        <v>15</v>
      </c>
      <c r="N17" s="19"/>
      <c r="O17" s="19"/>
      <c r="P17" s="17"/>
      <c r="Q17" s="20"/>
      <c r="R17" s="21">
        <f t="shared" si="1"/>
        <v>55</v>
      </c>
      <c r="S17" s="60">
        <f t="shared" si="2"/>
        <v>613</v>
      </c>
      <c r="T17" s="4"/>
    </row>
    <row r="18" spans="1:20" ht="15.75" x14ac:dyDescent="0.25">
      <c r="A18" s="40">
        <v>13</v>
      </c>
      <c r="B18" s="80" t="s">
        <v>87</v>
      </c>
      <c r="C18" s="19"/>
      <c r="D18" s="64"/>
      <c r="E18" s="13"/>
      <c r="F18" s="13"/>
      <c r="G18" s="13"/>
      <c r="H18" s="13"/>
      <c r="I18" s="43">
        <f t="shared" si="0"/>
        <v>0</v>
      </c>
      <c r="J18" s="36"/>
      <c r="K18" s="36"/>
      <c r="L18" s="19"/>
      <c r="M18" s="19"/>
      <c r="N18" s="19"/>
      <c r="O18" s="19"/>
      <c r="P18" s="17"/>
      <c r="Q18" s="20"/>
      <c r="R18" s="21">
        <f t="shared" si="1"/>
        <v>0</v>
      </c>
      <c r="S18" s="60">
        <f t="shared" si="2"/>
        <v>0</v>
      </c>
      <c r="T18" s="4"/>
    </row>
    <row r="19" spans="1:20" ht="15.75" x14ac:dyDescent="0.25">
      <c r="A19" s="2">
        <v>14</v>
      </c>
      <c r="B19" s="80" t="s">
        <v>93</v>
      </c>
      <c r="C19" s="19">
        <v>1008</v>
      </c>
      <c r="D19" s="64"/>
      <c r="E19" s="13"/>
      <c r="F19" s="13"/>
      <c r="G19" s="13"/>
      <c r="H19" s="13"/>
      <c r="I19" s="43">
        <f t="shared" si="0"/>
        <v>1008</v>
      </c>
      <c r="J19" s="36"/>
      <c r="K19" s="36"/>
      <c r="L19" s="19"/>
      <c r="M19" s="19">
        <v>56</v>
      </c>
      <c r="N19" s="19"/>
      <c r="O19" s="19"/>
      <c r="P19" s="17"/>
      <c r="Q19" s="20"/>
      <c r="R19" s="21">
        <f t="shared" si="1"/>
        <v>56</v>
      </c>
      <c r="S19" s="60">
        <f t="shared" si="2"/>
        <v>952</v>
      </c>
      <c r="T19" s="4"/>
    </row>
    <row r="20" spans="1:20" ht="15.75" x14ac:dyDescent="0.25">
      <c r="A20" s="2">
        <v>15</v>
      </c>
      <c r="B20" s="80" t="s">
        <v>23</v>
      </c>
      <c r="C20" s="19">
        <v>5455</v>
      </c>
      <c r="D20" s="64">
        <v>20</v>
      </c>
      <c r="E20" s="13"/>
      <c r="F20" s="13"/>
      <c r="G20" s="13"/>
      <c r="H20" s="13"/>
      <c r="I20" s="43">
        <f t="shared" si="0"/>
        <v>5475</v>
      </c>
      <c r="J20" s="36">
        <f>10+10+5+10+3+2</f>
        <v>40</v>
      </c>
      <c r="K20" s="36"/>
      <c r="L20" s="19"/>
      <c r="M20" s="19"/>
      <c r="N20" s="19"/>
      <c r="O20" s="19"/>
      <c r="P20" s="17"/>
      <c r="Q20" s="20"/>
      <c r="R20" s="21">
        <f t="shared" si="1"/>
        <v>40</v>
      </c>
      <c r="S20" s="60">
        <f t="shared" si="2"/>
        <v>5435</v>
      </c>
      <c r="T20" s="4"/>
    </row>
    <row r="21" spans="1:20" ht="15.75" x14ac:dyDescent="0.25">
      <c r="A21" s="40">
        <v>16</v>
      </c>
      <c r="B21" s="80" t="s">
        <v>70</v>
      </c>
      <c r="C21" s="19"/>
      <c r="D21" s="64"/>
      <c r="E21" s="13"/>
      <c r="F21" s="13"/>
      <c r="G21" s="13"/>
      <c r="H21" s="13"/>
      <c r="I21" s="43">
        <f t="shared" si="0"/>
        <v>0</v>
      </c>
      <c r="J21" s="36"/>
      <c r="K21" s="36"/>
      <c r="L21" s="19"/>
      <c r="M21" s="19"/>
      <c r="N21" s="19"/>
      <c r="O21" s="19"/>
      <c r="P21" s="17"/>
      <c r="Q21" s="20"/>
      <c r="R21" s="21">
        <f t="shared" si="1"/>
        <v>0</v>
      </c>
      <c r="S21" s="60">
        <f t="shared" si="2"/>
        <v>0</v>
      </c>
      <c r="T21" s="4"/>
    </row>
    <row r="22" spans="1:20" ht="15.75" x14ac:dyDescent="0.25">
      <c r="A22" s="2">
        <v>17</v>
      </c>
      <c r="B22" s="80" t="s">
        <v>22</v>
      </c>
      <c r="C22" s="19"/>
      <c r="D22" s="64"/>
      <c r="E22" s="13"/>
      <c r="F22" s="13"/>
      <c r="G22" s="13"/>
      <c r="H22" s="13"/>
      <c r="I22" s="43">
        <f t="shared" si="0"/>
        <v>0</v>
      </c>
      <c r="J22" s="36"/>
      <c r="K22" s="36"/>
      <c r="L22" s="19"/>
      <c r="M22" s="19"/>
      <c r="N22" s="19"/>
      <c r="O22" s="19"/>
      <c r="P22" s="17"/>
      <c r="Q22" s="20"/>
      <c r="R22" s="21">
        <f t="shared" si="1"/>
        <v>0</v>
      </c>
      <c r="S22" s="60">
        <f t="shared" si="2"/>
        <v>0</v>
      </c>
      <c r="T22" s="4"/>
    </row>
    <row r="23" spans="1:20" ht="15.75" x14ac:dyDescent="0.25">
      <c r="A23" s="40">
        <v>18</v>
      </c>
      <c r="B23" s="80" t="s">
        <v>18</v>
      </c>
      <c r="C23" s="19">
        <v>12</v>
      </c>
      <c r="D23" s="64">
        <v>2</v>
      </c>
      <c r="E23" s="13">
        <f>59+1</f>
        <v>60</v>
      </c>
      <c r="F23" s="13"/>
      <c r="G23" s="13"/>
      <c r="H23" s="13"/>
      <c r="I23" s="43">
        <f t="shared" si="0"/>
        <v>74</v>
      </c>
      <c r="J23" s="36"/>
      <c r="K23" s="36"/>
      <c r="L23" s="19"/>
      <c r="M23" s="19"/>
      <c r="N23" s="19"/>
      <c r="O23" s="19"/>
      <c r="P23" s="17"/>
      <c r="Q23" s="20">
        <v>1</v>
      </c>
      <c r="R23" s="21">
        <f t="shared" si="1"/>
        <v>1</v>
      </c>
      <c r="S23" s="60">
        <f t="shared" si="2"/>
        <v>73</v>
      </c>
      <c r="T23" s="4"/>
    </row>
    <row r="24" spans="1:20" x14ac:dyDescent="0.25">
      <c r="A24" s="2">
        <v>19</v>
      </c>
      <c r="B24" s="79" t="s">
        <v>24</v>
      </c>
      <c r="C24" s="19">
        <v>1688</v>
      </c>
      <c r="D24" s="64"/>
      <c r="E24" s="13">
        <v>1</v>
      </c>
      <c r="F24" s="13"/>
      <c r="G24" s="13"/>
      <c r="H24" s="13"/>
      <c r="I24" s="43">
        <f t="shared" si="0"/>
        <v>1689</v>
      </c>
      <c r="J24" s="36">
        <f>2+3</f>
        <v>5</v>
      </c>
      <c r="K24" s="36">
        <f>15+10</f>
        <v>25</v>
      </c>
      <c r="L24" s="19">
        <f>30+4+15</f>
        <v>49</v>
      </c>
      <c r="M24" s="19">
        <v>87</v>
      </c>
      <c r="N24" s="19"/>
      <c r="O24" s="19"/>
      <c r="P24" s="17">
        <v>10</v>
      </c>
      <c r="Q24" s="20"/>
      <c r="R24" s="21">
        <f t="shared" si="1"/>
        <v>176</v>
      </c>
      <c r="S24" s="60">
        <f t="shared" si="2"/>
        <v>1513</v>
      </c>
      <c r="T24" s="4"/>
    </row>
    <row r="25" spans="1:20" ht="15.75" x14ac:dyDescent="0.25">
      <c r="A25" s="2">
        <v>20</v>
      </c>
      <c r="B25" s="80" t="s">
        <v>54</v>
      </c>
      <c r="C25" s="19"/>
      <c r="D25" s="64"/>
      <c r="E25" s="13"/>
      <c r="F25" s="13"/>
      <c r="G25" s="13"/>
      <c r="H25" s="13"/>
      <c r="I25" s="43">
        <f t="shared" si="0"/>
        <v>0</v>
      </c>
      <c r="J25" s="36"/>
      <c r="K25" s="36"/>
      <c r="L25" s="19"/>
      <c r="M25" s="19"/>
      <c r="N25" s="19"/>
      <c r="O25" s="19"/>
      <c r="P25" s="17"/>
      <c r="Q25" s="20"/>
      <c r="R25" s="21">
        <f t="shared" si="1"/>
        <v>0</v>
      </c>
      <c r="S25" s="60">
        <f t="shared" si="2"/>
        <v>0</v>
      </c>
      <c r="T25" s="4"/>
    </row>
    <row r="26" spans="1:20" ht="15.75" x14ac:dyDescent="0.25">
      <c r="A26" s="40">
        <v>21</v>
      </c>
      <c r="B26" s="80" t="s">
        <v>36</v>
      </c>
      <c r="C26" s="19">
        <v>2</v>
      </c>
      <c r="D26" s="64">
        <v>2</v>
      </c>
      <c r="E26" s="13">
        <f>30+1</f>
        <v>31</v>
      </c>
      <c r="F26" s="13"/>
      <c r="G26" s="13"/>
      <c r="H26" s="13"/>
      <c r="I26" s="43">
        <f t="shared" si="0"/>
        <v>35</v>
      </c>
      <c r="J26" s="36"/>
      <c r="K26" s="36"/>
      <c r="L26" s="19"/>
      <c r="M26" s="19"/>
      <c r="N26" s="19"/>
      <c r="O26" s="19"/>
      <c r="P26" s="17"/>
      <c r="Q26" s="20">
        <v>1</v>
      </c>
      <c r="R26" s="21">
        <f t="shared" si="1"/>
        <v>1</v>
      </c>
      <c r="S26" s="60">
        <f t="shared" si="2"/>
        <v>34</v>
      </c>
      <c r="T26" s="4"/>
    </row>
    <row r="27" spans="1:20" ht="15.75" x14ac:dyDescent="0.25">
      <c r="A27" s="2">
        <v>22</v>
      </c>
      <c r="B27" s="80" t="s">
        <v>66</v>
      </c>
      <c r="C27" s="19">
        <v>1065</v>
      </c>
      <c r="D27" s="64"/>
      <c r="E27" s="13">
        <v>14</v>
      </c>
      <c r="F27" s="13"/>
      <c r="G27" s="13"/>
      <c r="H27" s="13"/>
      <c r="I27" s="43">
        <f t="shared" si="0"/>
        <v>1079</v>
      </c>
      <c r="J27" s="36"/>
      <c r="K27" s="36">
        <v>3</v>
      </c>
      <c r="L27" s="19">
        <v>15</v>
      </c>
      <c r="M27" s="19"/>
      <c r="N27" s="19"/>
      <c r="O27" s="19"/>
      <c r="P27" s="17"/>
      <c r="Q27" s="20"/>
      <c r="R27" s="21">
        <f t="shared" si="1"/>
        <v>18</v>
      </c>
      <c r="S27" s="60">
        <f t="shared" si="2"/>
        <v>1061</v>
      </c>
      <c r="T27" s="4"/>
    </row>
    <row r="28" spans="1:20" ht="15.75" x14ac:dyDescent="0.25">
      <c r="A28" s="40">
        <v>23</v>
      </c>
      <c r="B28" s="80" t="s">
        <v>32</v>
      </c>
      <c r="C28" s="19">
        <v>2099</v>
      </c>
      <c r="D28" s="64"/>
      <c r="E28" s="13">
        <v>10</v>
      </c>
      <c r="F28" s="13"/>
      <c r="G28" s="13"/>
      <c r="H28" s="13"/>
      <c r="I28" s="43">
        <f t="shared" si="0"/>
        <v>2109</v>
      </c>
      <c r="J28" s="36"/>
      <c r="K28" s="36">
        <f>4+10</f>
        <v>14</v>
      </c>
      <c r="L28" s="19">
        <v>15</v>
      </c>
      <c r="M28" s="19"/>
      <c r="N28" s="19"/>
      <c r="O28" s="19"/>
      <c r="P28" s="17"/>
      <c r="Q28" s="20"/>
      <c r="R28" s="21">
        <f t="shared" si="1"/>
        <v>29</v>
      </c>
      <c r="S28" s="60">
        <f t="shared" si="2"/>
        <v>2080</v>
      </c>
      <c r="T28" s="4"/>
    </row>
    <row r="29" spans="1:20" ht="15.75" x14ac:dyDescent="0.25">
      <c r="A29" s="2">
        <v>24</v>
      </c>
      <c r="B29" s="80" t="s">
        <v>41</v>
      </c>
      <c r="C29" s="19"/>
      <c r="D29" s="64"/>
      <c r="E29" s="13">
        <v>4</v>
      </c>
      <c r="F29" s="13"/>
      <c r="G29" s="13"/>
      <c r="H29" s="13"/>
      <c r="I29" s="43">
        <f t="shared" si="0"/>
        <v>4</v>
      </c>
      <c r="J29" s="36"/>
      <c r="K29" s="36"/>
      <c r="L29" s="19"/>
      <c r="M29" s="19"/>
      <c r="N29" s="19"/>
      <c r="O29" s="19"/>
      <c r="P29" s="17"/>
      <c r="Q29" s="20"/>
      <c r="R29" s="21">
        <f t="shared" si="1"/>
        <v>0</v>
      </c>
      <c r="S29" s="60">
        <f t="shared" si="2"/>
        <v>4</v>
      </c>
      <c r="T29" s="4"/>
    </row>
    <row r="30" spans="1:20" ht="15.75" x14ac:dyDescent="0.25">
      <c r="A30" s="2">
        <v>25</v>
      </c>
      <c r="B30" s="80" t="s">
        <v>40</v>
      </c>
      <c r="C30" s="19"/>
      <c r="D30" s="64"/>
      <c r="E30" s="13">
        <v>14</v>
      </c>
      <c r="F30" s="13"/>
      <c r="G30" s="13"/>
      <c r="H30" s="13"/>
      <c r="I30" s="43">
        <f t="shared" si="0"/>
        <v>14</v>
      </c>
      <c r="J30" s="36"/>
      <c r="K30" s="36"/>
      <c r="L30" s="19"/>
      <c r="M30" s="19"/>
      <c r="N30" s="19"/>
      <c r="O30" s="19"/>
      <c r="P30" s="17"/>
      <c r="Q30" s="20"/>
      <c r="R30" s="21">
        <f t="shared" si="1"/>
        <v>0</v>
      </c>
      <c r="S30" s="60">
        <f t="shared" si="2"/>
        <v>14</v>
      </c>
      <c r="T30" s="4"/>
    </row>
    <row r="31" spans="1:20" ht="15.75" x14ac:dyDescent="0.25">
      <c r="A31" s="40">
        <v>26</v>
      </c>
      <c r="B31" s="80" t="s">
        <v>44</v>
      </c>
      <c r="C31" s="19"/>
      <c r="D31" s="64"/>
      <c r="E31" s="13"/>
      <c r="F31" s="13"/>
      <c r="G31" s="13"/>
      <c r="H31" s="13"/>
      <c r="I31" s="43">
        <f t="shared" si="0"/>
        <v>0</v>
      </c>
      <c r="J31" s="36"/>
      <c r="K31" s="36"/>
      <c r="L31" s="19"/>
      <c r="M31" s="19"/>
      <c r="N31" s="19"/>
      <c r="O31" s="19"/>
      <c r="P31" s="17"/>
      <c r="Q31" s="20"/>
      <c r="R31" s="21">
        <f t="shared" si="1"/>
        <v>0</v>
      </c>
      <c r="S31" s="60">
        <f t="shared" si="2"/>
        <v>0</v>
      </c>
      <c r="T31" s="4"/>
    </row>
    <row r="32" spans="1:20" ht="15.75" x14ac:dyDescent="0.25">
      <c r="A32" s="2">
        <v>27</v>
      </c>
      <c r="B32" s="80" t="s">
        <v>42</v>
      </c>
      <c r="C32" s="19"/>
      <c r="D32" s="64"/>
      <c r="E32" s="13"/>
      <c r="F32" s="13"/>
      <c r="G32" s="13"/>
      <c r="H32" s="13"/>
      <c r="I32" s="43">
        <f t="shared" si="0"/>
        <v>0</v>
      </c>
      <c r="J32" s="36"/>
      <c r="K32" s="36"/>
      <c r="L32" s="19"/>
      <c r="M32" s="19"/>
      <c r="N32" s="19"/>
      <c r="O32" s="19"/>
      <c r="P32" s="17"/>
      <c r="Q32" s="20"/>
      <c r="R32" s="21">
        <f t="shared" si="1"/>
        <v>0</v>
      </c>
      <c r="S32" s="60">
        <f t="shared" si="2"/>
        <v>0</v>
      </c>
      <c r="T32" s="4"/>
    </row>
    <row r="33" spans="1:20" ht="15.75" x14ac:dyDescent="0.25">
      <c r="A33" s="40">
        <v>28</v>
      </c>
      <c r="B33" s="80" t="s">
        <v>43</v>
      </c>
      <c r="C33" s="19"/>
      <c r="D33" s="64"/>
      <c r="E33" s="13"/>
      <c r="F33" s="13"/>
      <c r="G33" s="13"/>
      <c r="H33" s="13"/>
      <c r="I33" s="43">
        <f t="shared" si="0"/>
        <v>0</v>
      </c>
      <c r="J33" s="36"/>
      <c r="K33" s="36"/>
      <c r="L33" s="19"/>
      <c r="M33" s="19"/>
      <c r="N33" s="19"/>
      <c r="O33" s="19"/>
      <c r="P33" s="17"/>
      <c r="Q33" s="20"/>
      <c r="R33" s="21">
        <f t="shared" si="1"/>
        <v>0</v>
      </c>
      <c r="S33" s="60">
        <f t="shared" si="2"/>
        <v>0</v>
      </c>
      <c r="T33" s="4"/>
    </row>
    <row r="34" spans="1:20" x14ac:dyDescent="0.25">
      <c r="A34" s="2">
        <v>29</v>
      </c>
      <c r="B34" s="79" t="s">
        <v>45</v>
      </c>
      <c r="C34" s="19">
        <v>4</v>
      </c>
      <c r="D34" s="64"/>
      <c r="E34" s="13">
        <v>2</v>
      </c>
      <c r="F34" s="13"/>
      <c r="G34" s="13"/>
      <c r="H34" s="13"/>
      <c r="I34" s="43">
        <f t="shared" si="0"/>
        <v>6</v>
      </c>
      <c r="J34" s="36"/>
      <c r="K34" s="36"/>
      <c r="L34" s="19"/>
      <c r="M34" s="19"/>
      <c r="N34" s="19"/>
      <c r="O34" s="19"/>
      <c r="P34" s="17"/>
      <c r="Q34" s="20"/>
      <c r="R34" s="21">
        <f t="shared" si="1"/>
        <v>0</v>
      </c>
      <c r="S34" s="60">
        <f t="shared" si="2"/>
        <v>6</v>
      </c>
      <c r="T34" s="4"/>
    </row>
    <row r="35" spans="1:20" ht="15.75" x14ac:dyDescent="0.25">
      <c r="A35" s="2">
        <v>30</v>
      </c>
      <c r="B35" s="80" t="s">
        <v>67</v>
      </c>
      <c r="C35" s="19"/>
      <c r="D35" s="64"/>
      <c r="E35" s="13"/>
      <c r="F35" s="13"/>
      <c r="G35" s="13"/>
      <c r="H35" s="13"/>
      <c r="I35" s="43">
        <f t="shared" si="0"/>
        <v>0</v>
      </c>
      <c r="J35" s="36"/>
      <c r="K35" s="36"/>
      <c r="L35" s="19"/>
      <c r="M35" s="19"/>
      <c r="N35" s="19"/>
      <c r="O35" s="19"/>
      <c r="P35" s="17"/>
      <c r="Q35" s="75"/>
      <c r="R35" s="21">
        <f t="shared" si="1"/>
        <v>0</v>
      </c>
      <c r="S35" s="60">
        <f t="shared" si="2"/>
        <v>0</v>
      </c>
      <c r="T35" s="4"/>
    </row>
    <row r="36" spans="1:20" ht="15.75" x14ac:dyDescent="0.25">
      <c r="A36" s="40">
        <v>31</v>
      </c>
      <c r="B36" s="80" t="s">
        <v>49</v>
      </c>
      <c r="C36" s="19"/>
      <c r="D36" s="64"/>
      <c r="E36" s="13"/>
      <c r="F36" s="13"/>
      <c r="G36" s="13"/>
      <c r="H36" s="13"/>
      <c r="I36" s="43">
        <f t="shared" si="0"/>
        <v>0</v>
      </c>
      <c r="J36" s="36"/>
      <c r="K36" s="36"/>
      <c r="L36" s="19"/>
      <c r="M36" s="19"/>
      <c r="N36" s="19"/>
      <c r="O36" s="19"/>
      <c r="P36" s="17"/>
      <c r="Q36" s="20"/>
      <c r="R36" s="21">
        <f t="shared" si="1"/>
        <v>0</v>
      </c>
      <c r="S36" s="60">
        <f t="shared" si="2"/>
        <v>0</v>
      </c>
      <c r="T36" s="4"/>
    </row>
    <row r="37" spans="1:20" ht="15.75" x14ac:dyDescent="0.25">
      <c r="A37" s="2">
        <v>32</v>
      </c>
      <c r="B37" s="80" t="s">
        <v>47</v>
      </c>
      <c r="C37" s="19"/>
      <c r="D37" s="64"/>
      <c r="E37" s="13"/>
      <c r="F37" s="13"/>
      <c r="G37" s="13"/>
      <c r="H37" s="13"/>
      <c r="I37" s="43">
        <f t="shared" si="0"/>
        <v>0</v>
      </c>
      <c r="J37" s="36"/>
      <c r="K37" s="36"/>
      <c r="L37" s="19"/>
      <c r="M37" s="19"/>
      <c r="N37" s="19"/>
      <c r="O37" s="19"/>
      <c r="P37" s="17"/>
      <c r="Q37" s="20"/>
      <c r="R37" s="21">
        <f t="shared" si="1"/>
        <v>0</v>
      </c>
      <c r="S37" s="60">
        <f t="shared" si="2"/>
        <v>0</v>
      </c>
      <c r="T37" s="4"/>
    </row>
    <row r="38" spans="1:20" ht="15.75" x14ac:dyDescent="0.25">
      <c r="A38" s="2">
        <v>33</v>
      </c>
      <c r="B38" s="80" t="s">
        <v>48</v>
      </c>
      <c r="C38" s="19">
        <v>750</v>
      </c>
      <c r="D38" s="64"/>
      <c r="E38" s="13">
        <f>35+1</f>
        <v>36</v>
      </c>
      <c r="F38" s="13">
        <v>15</v>
      </c>
      <c r="G38" s="13"/>
      <c r="H38" s="13"/>
      <c r="I38" s="43">
        <f t="shared" ref="I38:I64" si="3">SUM(C38:H38)</f>
        <v>801</v>
      </c>
      <c r="J38" s="36">
        <f>2+15</f>
        <v>17</v>
      </c>
      <c r="K38" s="36">
        <v>5</v>
      </c>
      <c r="L38" s="19">
        <f>60+2</f>
        <v>62</v>
      </c>
      <c r="M38" s="19"/>
      <c r="N38" s="19"/>
      <c r="O38" s="19"/>
      <c r="P38" s="17">
        <v>18</v>
      </c>
      <c r="Q38" s="20">
        <v>1</v>
      </c>
      <c r="R38" s="21">
        <f t="shared" ref="R38:R64" si="4">SUM(J38:Q38)</f>
        <v>103</v>
      </c>
      <c r="S38" s="60">
        <f t="shared" ref="S38:S64" si="5">I38-R38</f>
        <v>698</v>
      </c>
      <c r="T38" s="4"/>
    </row>
    <row r="39" spans="1:20" ht="15.75" x14ac:dyDescent="0.25">
      <c r="A39" s="40">
        <v>34</v>
      </c>
      <c r="B39" s="80" t="s">
        <v>39</v>
      </c>
      <c r="C39" s="19">
        <v>1</v>
      </c>
      <c r="D39" s="64"/>
      <c r="E39" s="13">
        <f>1+1</f>
        <v>2</v>
      </c>
      <c r="F39" s="13"/>
      <c r="G39" s="13"/>
      <c r="H39" s="13"/>
      <c r="I39" s="43">
        <f t="shared" si="3"/>
        <v>3</v>
      </c>
      <c r="J39" s="36"/>
      <c r="K39" s="36"/>
      <c r="L39" s="19"/>
      <c r="M39" s="19"/>
      <c r="N39" s="19"/>
      <c r="O39" s="19"/>
      <c r="P39" s="17"/>
      <c r="Q39" s="20">
        <v>1</v>
      </c>
      <c r="R39" s="21">
        <f t="shared" si="4"/>
        <v>1</v>
      </c>
      <c r="S39" s="60">
        <f t="shared" si="5"/>
        <v>2</v>
      </c>
      <c r="T39" s="4"/>
    </row>
    <row r="40" spans="1:20" ht="15.75" x14ac:dyDescent="0.25">
      <c r="A40" s="2">
        <v>35</v>
      </c>
      <c r="B40" s="80" t="s">
        <v>84</v>
      </c>
      <c r="C40" s="19"/>
      <c r="D40" s="64"/>
      <c r="E40" s="13"/>
      <c r="F40" s="13"/>
      <c r="G40" s="13"/>
      <c r="H40" s="13"/>
      <c r="I40" s="43">
        <f t="shared" si="3"/>
        <v>0</v>
      </c>
      <c r="J40" s="36"/>
      <c r="K40" s="36"/>
      <c r="L40" s="19"/>
      <c r="M40" s="19"/>
      <c r="N40" s="19"/>
      <c r="O40" s="19"/>
      <c r="P40" s="17"/>
      <c r="Q40" s="74"/>
      <c r="R40" s="21">
        <f t="shared" si="4"/>
        <v>0</v>
      </c>
      <c r="S40" s="60">
        <f t="shared" si="5"/>
        <v>0</v>
      </c>
      <c r="T40" s="4"/>
    </row>
    <row r="41" spans="1:20" x14ac:dyDescent="0.25">
      <c r="A41" s="2">
        <v>36</v>
      </c>
      <c r="B41" s="79" t="s">
        <v>38</v>
      </c>
      <c r="C41" s="19"/>
      <c r="D41" s="64"/>
      <c r="E41" s="13"/>
      <c r="F41" s="13"/>
      <c r="G41" s="13"/>
      <c r="H41" s="13"/>
      <c r="I41" s="43">
        <f t="shared" si="3"/>
        <v>0</v>
      </c>
      <c r="J41" s="36"/>
      <c r="K41" s="36"/>
      <c r="L41" s="19"/>
      <c r="M41" s="19"/>
      <c r="N41" s="19"/>
      <c r="O41" s="19"/>
      <c r="P41" s="17"/>
      <c r="Q41" s="20"/>
      <c r="R41" s="21">
        <f t="shared" si="4"/>
        <v>0</v>
      </c>
      <c r="S41" s="60">
        <f t="shared" si="5"/>
        <v>0</v>
      </c>
      <c r="T41" s="4"/>
    </row>
    <row r="42" spans="1:20" ht="15.75" x14ac:dyDescent="0.25">
      <c r="A42" s="40">
        <v>37</v>
      </c>
      <c r="B42" s="80" t="s">
        <v>86</v>
      </c>
      <c r="C42" s="19"/>
      <c r="D42" s="64"/>
      <c r="E42" s="13"/>
      <c r="F42" s="13"/>
      <c r="G42" s="13"/>
      <c r="H42" s="13"/>
      <c r="I42" s="43">
        <f t="shared" si="3"/>
        <v>0</v>
      </c>
      <c r="J42" s="36"/>
      <c r="K42" s="36"/>
      <c r="L42" s="19"/>
      <c r="M42" s="19"/>
      <c r="N42" s="19"/>
      <c r="O42" s="19"/>
      <c r="P42" s="17"/>
      <c r="Q42" s="20"/>
      <c r="R42" s="21">
        <f t="shared" si="4"/>
        <v>0</v>
      </c>
      <c r="S42" s="60">
        <f t="shared" si="5"/>
        <v>0</v>
      </c>
      <c r="T42" s="4"/>
    </row>
    <row r="43" spans="1:20" x14ac:dyDescent="0.25">
      <c r="A43" s="2">
        <v>38</v>
      </c>
      <c r="B43" s="79" t="s">
        <v>37</v>
      </c>
      <c r="C43" s="19"/>
      <c r="D43" s="64"/>
      <c r="E43" s="13"/>
      <c r="F43" s="13"/>
      <c r="G43" s="13"/>
      <c r="H43" s="13"/>
      <c r="I43" s="43">
        <f t="shared" si="3"/>
        <v>0</v>
      </c>
      <c r="J43" s="36"/>
      <c r="K43" s="36"/>
      <c r="L43" s="19"/>
      <c r="M43" s="19"/>
      <c r="N43" s="19"/>
      <c r="O43" s="19"/>
      <c r="P43" s="17"/>
      <c r="Q43" s="20"/>
      <c r="R43" s="21">
        <f t="shared" si="4"/>
        <v>0</v>
      </c>
      <c r="S43" s="72">
        <f t="shared" si="5"/>
        <v>0</v>
      </c>
      <c r="T43" s="4"/>
    </row>
    <row r="44" spans="1:20" ht="15.75" x14ac:dyDescent="0.25">
      <c r="A44" s="2">
        <v>39</v>
      </c>
      <c r="B44" s="80" t="s">
        <v>85</v>
      </c>
      <c r="C44" s="19">
        <v>86</v>
      </c>
      <c r="D44" s="64"/>
      <c r="E44" s="13">
        <v>12</v>
      </c>
      <c r="F44" s="13"/>
      <c r="G44" s="13"/>
      <c r="H44" s="13"/>
      <c r="I44" s="43">
        <f t="shared" si="3"/>
        <v>98</v>
      </c>
      <c r="J44" s="36"/>
      <c r="K44" s="36"/>
      <c r="L44" s="19"/>
      <c r="M44" s="19"/>
      <c r="N44" s="19"/>
      <c r="O44" s="19"/>
      <c r="P44" s="17"/>
      <c r="Q44" s="20"/>
      <c r="R44" s="21">
        <f t="shared" si="4"/>
        <v>0</v>
      </c>
      <c r="S44" s="60">
        <f t="shared" si="5"/>
        <v>98</v>
      </c>
      <c r="T44" s="4"/>
    </row>
    <row r="45" spans="1:20" ht="15.75" x14ac:dyDescent="0.25">
      <c r="A45" s="40">
        <v>40</v>
      </c>
      <c r="B45" s="80" t="s">
        <v>92</v>
      </c>
      <c r="C45" s="19"/>
      <c r="D45" s="64"/>
      <c r="E45" s="13"/>
      <c r="F45" s="13"/>
      <c r="G45" s="13"/>
      <c r="H45" s="13"/>
      <c r="I45" s="43">
        <f t="shared" si="3"/>
        <v>0</v>
      </c>
      <c r="J45" s="36"/>
      <c r="K45" s="36"/>
      <c r="L45" s="19"/>
      <c r="M45" s="19"/>
      <c r="N45" s="19"/>
      <c r="O45" s="19"/>
      <c r="P45" s="17"/>
      <c r="Q45" s="20"/>
      <c r="R45" s="21">
        <f t="shared" si="4"/>
        <v>0</v>
      </c>
      <c r="S45" s="60">
        <f t="shared" si="5"/>
        <v>0</v>
      </c>
      <c r="T45" s="4"/>
    </row>
    <row r="46" spans="1:20" ht="15.75" x14ac:dyDescent="0.25">
      <c r="A46" s="2">
        <v>41</v>
      </c>
      <c r="B46" s="80" t="s">
        <v>33</v>
      </c>
      <c r="C46" s="19"/>
      <c r="D46" s="64"/>
      <c r="E46" s="13"/>
      <c r="F46" s="13"/>
      <c r="G46" s="13"/>
      <c r="H46" s="13"/>
      <c r="I46" s="43">
        <f t="shared" si="3"/>
        <v>0</v>
      </c>
      <c r="J46" s="36"/>
      <c r="K46" s="36"/>
      <c r="L46" s="19"/>
      <c r="M46" s="19"/>
      <c r="N46" s="19"/>
      <c r="O46" s="19"/>
      <c r="P46" s="17"/>
      <c r="Q46" s="20"/>
      <c r="R46" s="21">
        <f t="shared" si="4"/>
        <v>0</v>
      </c>
      <c r="S46" s="60">
        <f t="shared" si="5"/>
        <v>0</v>
      </c>
      <c r="T46" s="4"/>
    </row>
    <row r="47" spans="1:20" ht="15.75" x14ac:dyDescent="0.25">
      <c r="A47" s="2">
        <v>42</v>
      </c>
      <c r="B47" s="80" t="s">
        <v>76</v>
      </c>
      <c r="C47" s="19">
        <v>3</v>
      </c>
      <c r="D47" s="64"/>
      <c r="E47" s="13">
        <v>21</v>
      </c>
      <c r="F47" s="13"/>
      <c r="G47" s="13"/>
      <c r="H47" s="13"/>
      <c r="I47" s="43">
        <f t="shared" si="3"/>
        <v>24</v>
      </c>
      <c r="J47" s="36"/>
      <c r="K47" s="36"/>
      <c r="L47" s="19"/>
      <c r="M47" s="19"/>
      <c r="N47" s="19"/>
      <c r="O47" s="19"/>
      <c r="P47" s="17"/>
      <c r="Q47" s="20"/>
      <c r="R47" s="21">
        <f t="shared" si="4"/>
        <v>0</v>
      </c>
      <c r="S47" s="60">
        <f t="shared" si="5"/>
        <v>24</v>
      </c>
      <c r="T47" s="4"/>
    </row>
    <row r="48" spans="1:20" x14ac:dyDescent="0.25">
      <c r="A48" s="40">
        <v>43</v>
      </c>
      <c r="B48" s="81" t="s">
        <v>80</v>
      </c>
      <c r="C48" s="19"/>
      <c r="D48" s="64"/>
      <c r="E48" s="13"/>
      <c r="F48" s="13"/>
      <c r="G48" s="13"/>
      <c r="H48" s="13"/>
      <c r="I48" s="43">
        <f t="shared" si="3"/>
        <v>0</v>
      </c>
      <c r="J48" s="36"/>
      <c r="K48" s="36"/>
      <c r="L48" s="19"/>
      <c r="M48" s="19"/>
      <c r="N48" s="19"/>
      <c r="O48" s="19"/>
      <c r="P48" s="17"/>
      <c r="Q48" s="20"/>
      <c r="R48" s="21">
        <f t="shared" si="4"/>
        <v>0</v>
      </c>
      <c r="S48" s="60">
        <f t="shared" si="5"/>
        <v>0</v>
      </c>
      <c r="T48" s="4"/>
    </row>
    <row r="49" spans="1:20" ht="15.75" x14ac:dyDescent="0.25">
      <c r="A49" s="2">
        <v>44</v>
      </c>
      <c r="B49" s="82" t="s">
        <v>81</v>
      </c>
      <c r="C49" s="19"/>
      <c r="D49" s="64"/>
      <c r="E49" s="13"/>
      <c r="F49" s="13"/>
      <c r="G49" s="13"/>
      <c r="H49" s="13"/>
      <c r="I49" s="43">
        <f t="shared" si="3"/>
        <v>0</v>
      </c>
      <c r="J49" s="36"/>
      <c r="K49" s="36"/>
      <c r="L49" s="19"/>
      <c r="M49" s="19"/>
      <c r="N49" s="19"/>
      <c r="O49" s="19"/>
      <c r="P49" s="17"/>
      <c r="Q49" s="20"/>
      <c r="R49" s="21">
        <f t="shared" si="4"/>
        <v>0</v>
      </c>
      <c r="S49" s="60">
        <f t="shared" si="5"/>
        <v>0</v>
      </c>
      <c r="T49" s="4"/>
    </row>
    <row r="50" spans="1:20" ht="15.75" x14ac:dyDescent="0.25">
      <c r="A50" s="2">
        <v>45</v>
      </c>
      <c r="B50" s="80" t="s">
        <v>91</v>
      </c>
      <c r="C50" s="19"/>
      <c r="D50" s="64"/>
      <c r="E50" s="13"/>
      <c r="F50" s="13"/>
      <c r="G50" s="13"/>
      <c r="H50" s="13"/>
      <c r="I50" s="43">
        <f t="shared" si="3"/>
        <v>0</v>
      </c>
      <c r="J50" s="36"/>
      <c r="K50" s="36"/>
      <c r="L50" s="19"/>
      <c r="M50" s="19"/>
      <c r="N50" s="19"/>
      <c r="O50" s="19"/>
      <c r="P50" s="17"/>
      <c r="Q50" s="20"/>
      <c r="R50" s="21">
        <f t="shared" si="4"/>
        <v>0</v>
      </c>
      <c r="S50" s="60">
        <f t="shared" si="5"/>
        <v>0</v>
      </c>
      <c r="T50" s="4"/>
    </row>
    <row r="51" spans="1:20" ht="15.75" x14ac:dyDescent="0.25">
      <c r="A51" s="40">
        <v>46</v>
      </c>
      <c r="B51" s="80" t="s">
        <v>90</v>
      </c>
      <c r="C51" s="19">
        <v>33</v>
      </c>
      <c r="D51" s="64"/>
      <c r="E51" s="13">
        <f>51+1</f>
        <v>52</v>
      </c>
      <c r="F51" s="13"/>
      <c r="G51" s="13"/>
      <c r="H51" s="13"/>
      <c r="I51" s="43">
        <f t="shared" si="3"/>
        <v>85</v>
      </c>
      <c r="J51" s="36">
        <v>1</v>
      </c>
      <c r="K51" s="36"/>
      <c r="L51" s="19">
        <v>3</v>
      </c>
      <c r="M51" s="19"/>
      <c r="N51" s="19"/>
      <c r="O51" s="19"/>
      <c r="P51" s="17"/>
      <c r="Q51" s="20">
        <v>1</v>
      </c>
      <c r="R51" s="21">
        <f t="shared" si="4"/>
        <v>5</v>
      </c>
      <c r="S51" s="60">
        <f t="shared" si="5"/>
        <v>80</v>
      </c>
      <c r="T51" s="4"/>
    </row>
    <row r="52" spans="1:20" ht="15.75" x14ac:dyDescent="0.25">
      <c r="A52" s="2">
        <v>47</v>
      </c>
      <c r="B52" s="80" t="s">
        <v>55</v>
      </c>
      <c r="C52" s="19"/>
      <c r="D52" s="64"/>
      <c r="E52" s="13"/>
      <c r="F52" s="13"/>
      <c r="G52" s="13"/>
      <c r="H52" s="13"/>
      <c r="I52" s="43">
        <f t="shared" si="3"/>
        <v>0</v>
      </c>
      <c r="J52" s="36"/>
      <c r="K52" s="36"/>
      <c r="L52" s="19"/>
      <c r="M52" s="19"/>
      <c r="N52" s="19"/>
      <c r="O52" s="19"/>
      <c r="P52" s="17"/>
      <c r="Q52" s="20"/>
      <c r="R52" s="21">
        <f t="shared" si="4"/>
        <v>0</v>
      </c>
      <c r="S52" s="60">
        <f t="shared" si="5"/>
        <v>0</v>
      </c>
      <c r="T52" s="4"/>
    </row>
    <row r="53" spans="1:20" ht="15.75" x14ac:dyDescent="0.25">
      <c r="A53" s="2">
        <v>48</v>
      </c>
      <c r="B53" s="80" t="s">
        <v>50</v>
      </c>
      <c r="C53" s="19">
        <v>28</v>
      </c>
      <c r="D53" s="64"/>
      <c r="E53" s="13">
        <v>1</v>
      </c>
      <c r="F53" s="13"/>
      <c r="G53" s="13"/>
      <c r="H53" s="13"/>
      <c r="I53" s="43">
        <f t="shared" si="3"/>
        <v>29</v>
      </c>
      <c r="J53" s="36"/>
      <c r="K53" s="36">
        <v>5</v>
      </c>
      <c r="L53" s="19">
        <v>1</v>
      </c>
      <c r="M53" s="19"/>
      <c r="N53" s="19"/>
      <c r="O53" s="19"/>
      <c r="P53" s="17"/>
      <c r="Q53" s="20"/>
      <c r="R53" s="21">
        <f t="shared" si="4"/>
        <v>6</v>
      </c>
      <c r="S53" s="60">
        <f t="shared" si="5"/>
        <v>23</v>
      </c>
      <c r="T53" s="4"/>
    </row>
    <row r="54" spans="1:20" ht="15.75" x14ac:dyDescent="0.25">
      <c r="A54" s="40">
        <v>49</v>
      </c>
      <c r="B54" s="80" t="s">
        <v>35</v>
      </c>
      <c r="C54" s="19">
        <v>2566</v>
      </c>
      <c r="D54" s="64">
        <v>3</v>
      </c>
      <c r="E54" s="13">
        <v>4</v>
      </c>
      <c r="F54" s="13"/>
      <c r="G54" s="13"/>
      <c r="H54" s="13"/>
      <c r="I54" s="43">
        <f t="shared" si="3"/>
        <v>2573</v>
      </c>
      <c r="J54" s="36">
        <f>8+2+20+1+10</f>
        <v>41</v>
      </c>
      <c r="K54" s="36"/>
      <c r="L54" s="19">
        <f>11+40</f>
        <v>51</v>
      </c>
      <c r="M54" s="19"/>
      <c r="N54" s="19"/>
      <c r="O54" s="19"/>
      <c r="P54" s="17">
        <v>1</v>
      </c>
      <c r="Q54" s="20"/>
      <c r="R54" s="21">
        <f t="shared" si="4"/>
        <v>93</v>
      </c>
      <c r="S54" s="60">
        <f t="shared" si="5"/>
        <v>2480</v>
      </c>
      <c r="T54" s="4"/>
    </row>
    <row r="55" spans="1:20" ht="15.75" x14ac:dyDescent="0.25">
      <c r="A55" s="2">
        <v>50</v>
      </c>
      <c r="B55" s="80" t="s">
        <v>52</v>
      </c>
      <c r="C55" s="19"/>
      <c r="D55" s="64"/>
      <c r="E55" s="13"/>
      <c r="F55" s="13"/>
      <c r="G55" s="13"/>
      <c r="H55" s="13"/>
      <c r="I55" s="43">
        <f t="shared" si="3"/>
        <v>0</v>
      </c>
      <c r="J55" s="36"/>
      <c r="K55" s="36"/>
      <c r="L55" s="19"/>
      <c r="M55" s="19"/>
      <c r="N55" s="19"/>
      <c r="O55" s="19"/>
      <c r="P55" s="17"/>
      <c r="Q55" s="20"/>
      <c r="R55" s="21">
        <f t="shared" si="4"/>
        <v>0</v>
      </c>
      <c r="S55" s="60">
        <f t="shared" si="5"/>
        <v>0</v>
      </c>
      <c r="T55" s="4"/>
    </row>
    <row r="56" spans="1:20" ht="15.75" x14ac:dyDescent="0.25">
      <c r="A56" s="2">
        <v>51</v>
      </c>
      <c r="B56" s="80" t="s">
        <v>51</v>
      </c>
      <c r="C56" s="19"/>
      <c r="D56" s="64"/>
      <c r="E56" s="13"/>
      <c r="F56" s="13"/>
      <c r="G56" s="13"/>
      <c r="H56" s="13"/>
      <c r="I56" s="43">
        <f t="shared" si="3"/>
        <v>0</v>
      </c>
      <c r="J56" s="36"/>
      <c r="K56" s="36"/>
      <c r="L56" s="19"/>
      <c r="M56" s="19"/>
      <c r="N56" s="19"/>
      <c r="O56" s="19"/>
      <c r="P56" s="17"/>
      <c r="Q56" s="20"/>
      <c r="R56" s="21">
        <f t="shared" si="4"/>
        <v>0</v>
      </c>
      <c r="S56" s="72">
        <f t="shared" si="5"/>
        <v>0</v>
      </c>
      <c r="T56" s="4"/>
    </row>
    <row r="57" spans="1:20" ht="15.75" x14ac:dyDescent="0.25">
      <c r="A57" s="40">
        <v>52</v>
      </c>
      <c r="B57" s="80" t="s">
        <v>56</v>
      </c>
      <c r="C57" s="19"/>
      <c r="D57" s="64"/>
      <c r="E57" s="13"/>
      <c r="F57" s="13"/>
      <c r="G57" s="13"/>
      <c r="H57" s="13"/>
      <c r="I57" s="43">
        <f t="shared" si="3"/>
        <v>0</v>
      </c>
      <c r="J57" s="36"/>
      <c r="K57" s="36"/>
      <c r="L57" s="19"/>
      <c r="M57" s="19"/>
      <c r="N57" s="19"/>
      <c r="O57" s="19"/>
      <c r="P57" s="17"/>
      <c r="Q57" s="20"/>
      <c r="R57" s="21">
        <f t="shared" si="4"/>
        <v>0</v>
      </c>
      <c r="S57" s="60">
        <f t="shared" si="5"/>
        <v>0</v>
      </c>
      <c r="T57" s="4"/>
    </row>
    <row r="58" spans="1:20" ht="15.75" x14ac:dyDescent="0.25">
      <c r="A58" s="2">
        <v>53</v>
      </c>
      <c r="B58" s="80" t="s">
        <v>71</v>
      </c>
      <c r="C58" s="19">
        <v>694</v>
      </c>
      <c r="D58" s="64"/>
      <c r="E58" s="13">
        <v>10</v>
      </c>
      <c r="F58" s="13"/>
      <c r="G58" s="13"/>
      <c r="H58" s="13"/>
      <c r="I58" s="43">
        <f t="shared" si="3"/>
        <v>704</v>
      </c>
      <c r="J58" s="36">
        <f>20+5+10</f>
        <v>35</v>
      </c>
      <c r="K58" s="36">
        <v>22</v>
      </c>
      <c r="L58" s="19">
        <f>54+30</f>
        <v>84</v>
      </c>
      <c r="M58" s="19"/>
      <c r="N58" s="19"/>
      <c r="O58" s="19"/>
      <c r="P58" s="17"/>
      <c r="Q58" s="20"/>
      <c r="R58" s="21">
        <f t="shared" si="4"/>
        <v>141</v>
      </c>
      <c r="S58" s="65">
        <f t="shared" si="5"/>
        <v>563</v>
      </c>
      <c r="T58" s="4"/>
    </row>
    <row r="59" spans="1:20" ht="15.75" x14ac:dyDescent="0.25">
      <c r="A59" s="2">
        <v>54</v>
      </c>
      <c r="B59" s="80" t="s">
        <v>72</v>
      </c>
      <c r="C59" s="19">
        <v>142</v>
      </c>
      <c r="D59" s="64"/>
      <c r="E59" s="13"/>
      <c r="F59" s="13"/>
      <c r="G59" s="13"/>
      <c r="H59" s="13"/>
      <c r="I59" s="43">
        <f t="shared" si="3"/>
        <v>142</v>
      </c>
      <c r="J59" s="36"/>
      <c r="K59" s="36">
        <v>63</v>
      </c>
      <c r="L59" s="19"/>
      <c r="M59" s="19"/>
      <c r="N59" s="19"/>
      <c r="O59" s="19"/>
      <c r="P59" s="17"/>
      <c r="Q59" s="20"/>
      <c r="R59" s="21">
        <f t="shared" si="4"/>
        <v>63</v>
      </c>
      <c r="S59" s="65">
        <f t="shared" si="5"/>
        <v>79</v>
      </c>
      <c r="T59" s="4"/>
    </row>
    <row r="60" spans="1:20" ht="15.75" x14ac:dyDescent="0.25">
      <c r="A60" s="40">
        <v>55</v>
      </c>
      <c r="B60" s="80" t="s">
        <v>53</v>
      </c>
      <c r="C60" s="19"/>
      <c r="D60" s="64"/>
      <c r="E60" s="13"/>
      <c r="F60" s="13"/>
      <c r="G60" s="13"/>
      <c r="H60" s="13"/>
      <c r="I60" s="43">
        <f t="shared" si="3"/>
        <v>0</v>
      </c>
      <c r="J60" s="36"/>
      <c r="K60" s="36"/>
      <c r="L60" s="19"/>
      <c r="M60" s="19"/>
      <c r="N60" s="19"/>
      <c r="O60" s="19"/>
      <c r="P60" s="17"/>
      <c r="Q60" s="20"/>
      <c r="R60" s="21">
        <f t="shared" si="4"/>
        <v>0</v>
      </c>
      <c r="S60" s="60">
        <f t="shared" si="5"/>
        <v>0</v>
      </c>
      <c r="T60" s="4"/>
    </row>
    <row r="61" spans="1:20" x14ac:dyDescent="0.25">
      <c r="A61" s="2">
        <v>56</v>
      </c>
      <c r="B61" s="79" t="s">
        <v>34</v>
      </c>
      <c r="C61" s="19"/>
      <c r="D61" s="64"/>
      <c r="E61" s="13"/>
      <c r="F61" s="13"/>
      <c r="G61" s="13"/>
      <c r="H61" s="13"/>
      <c r="I61" s="43">
        <f t="shared" si="3"/>
        <v>0</v>
      </c>
      <c r="J61" s="36"/>
      <c r="K61" s="36"/>
      <c r="L61" s="19"/>
      <c r="M61" s="19"/>
      <c r="N61" s="19"/>
      <c r="O61" s="19"/>
      <c r="P61" s="17"/>
      <c r="Q61" s="20"/>
      <c r="R61" s="21">
        <f t="shared" si="4"/>
        <v>0</v>
      </c>
      <c r="S61" s="60">
        <f t="shared" si="5"/>
        <v>0</v>
      </c>
      <c r="T61" s="4"/>
    </row>
    <row r="62" spans="1:20" ht="15.75" x14ac:dyDescent="0.25">
      <c r="A62" s="2">
        <v>57</v>
      </c>
      <c r="B62" s="80" t="s">
        <v>63</v>
      </c>
      <c r="C62" s="19">
        <v>1605</v>
      </c>
      <c r="D62" s="64"/>
      <c r="E62" s="13">
        <v>4</v>
      </c>
      <c r="F62" s="13"/>
      <c r="G62" s="13"/>
      <c r="H62" s="13"/>
      <c r="I62" s="43">
        <f t="shared" si="3"/>
        <v>1609</v>
      </c>
      <c r="J62" s="36">
        <f>1+25+50+100+10+20+25+65+10</f>
        <v>306</v>
      </c>
      <c r="K62" s="36">
        <f>129+25+30</f>
        <v>184</v>
      </c>
      <c r="L62" s="19">
        <f>6+3</f>
        <v>9</v>
      </c>
      <c r="M62" s="19"/>
      <c r="N62" s="19"/>
      <c r="O62" s="19"/>
      <c r="P62" s="17">
        <v>4</v>
      </c>
      <c r="Q62" s="20"/>
      <c r="R62" s="21">
        <f t="shared" si="4"/>
        <v>503</v>
      </c>
      <c r="S62" s="60">
        <f t="shared" si="5"/>
        <v>1106</v>
      </c>
      <c r="T62" s="4"/>
    </row>
    <row r="63" spans="1:20" ht="15.75" x14ac:dyDescent="0.25">
      <c r="A63" s="40">
        <v>58</v>
      </c>
      <c r="B63" s="80" t="s">
        <v>64</v>
      </c>
      <c r="C63" s="19">
        <v>984</v>
      </c>
      <c r="D63" s="64"/>
      <c r="E63" s="13">
        <v>1</v>
      </c>
      <c r="F63" s="13"/>
      <c r="G63" s="13"/>
      <c r="H63" s="13"/>
      <c r="I63" s="43">
        <f t="shared" si="3"/>
        <v>985</v>
      </c>
      <c r="J63" s="36">
        <f>30+50+5+5+10</f>
        <v>100</v>
      </c>
      <c r="K63" s="36">
        <v>29</v>
      </c>
      <c r="L63" s="19">
        <f>7+2</f>
        <v>9</v>
      </c>
      <c r="M63" s="19"/>
      <c r="N63" s="19"/>
      <c r="O63" s="19"/>
      <c r="P63" s="17"/>
      <c r="Q63" s="20"/>
      <c r="R63" s="21">
        <f>SUM(J63:Q63)</f>
        <v>138</v>
      </c>
      <c r="S63" s="60">
        <f t="shared" si="5"/>
        <v>847</v>
      </c>
      <c r="T63" s="4"/>
    </row>
    <row r="64" spans="1:20" ht="15.75" x14ac:dyDescent="0.25">
      <c r="A64" s="2">
        <v>59</v>
      </c>
      <c r="B64" s="80" t="s">
        <v>31</v>
      </c>
      <c r="C64" s="19"/>
      <c r="D64" s="64"/>
      <c r="E64" s="13"/>
      <c r="F64" s="13"/>
      <c r="G64" s="13"/>
      <c r="H64" s="13"/>
      <c r="I64" s="43">
        <f t="shared" si="3"/>
        <v>0</v>
      </c>
      <c r="J64" s="36"/>
      <c r="K64" s="36"/>
      <c r="L64" s="19"/>
      <c r="M64" s="19"/>
      <c r="N64" s="19"/>
      <c r="O64" s="19"/>
      <c r="P64" s="17"/>
      <c r="Q64" s="20"/>
      <c r="R64" s="21">
        <f t="shared" si="4"/>
        <v>0</v>
      </c>
      <c r="S64" s="60">
        <f t="shared" si="5"/>
        <v>0</v>
      </c>
      <c r="T64" s="4"/>
    </row>
    <row r="65" spans="1:20" x14ac:dyDescent="0.25">
      <c r="A65" s="2">
        <v>60</v>
      </c>
      <c r="B65" s="79" t="s">
        <v>98</v>
      </c>
      <c r="C65" s="19">
        <v>5</v>
      </c>
      <c r="D65" s="64"/>
      <c r="E65" s="13">
        <v>7</v>
      </c>
      <c r="F65" s="13"/>
      <c r="G65" s="13"/>
      <c r="H65" s="13"/>
      <c r="I65" s="43">
        <f t="shared" ref="I65:I139" si="6">SUM(C65:H65)</f>
        <v>12</v>
      </c>
      <c r="J65" s="36"/>
      <c r="K65" s="36"/>
      <c r="L65" s="19"/>
      <c r="M65" s="19"/>
      <c r="N65" s="19"/>
      <c r="O65" s="19"/>
      <c r="P65" s="17"/>
      <c r="Q65" s="20"/>
      <c r="R65" s="21">
        <f t="shared" ref="R65:R119" si="7">SUM(J65:Q65)</f>
        <v>0</v>
      </c>
      <c r="S65" s="60">
        <f t="shared" ref="S65:S81" si="8">I65-R65</f>
        <v>12</v>
      </c>
      <c r="T65" s="4"/>
    </row>
    <row r="66" spans="1:20" x14ac:dyDescent="0.25">
      <c r="A66" s="40">
        <v>61</v>
      </c>
      <c r="B66" s="79" t="s">
        <v>99</v>
      </c>
      <c r="C66" s="19"/>
      <c r="D66" s="64"/>
      <c r="E66" s="13"/>
      <c r="F66" s="13"/>
      <c r="G66" s="13"/>
      <c r="H66" s="13"/>
      <c r="I66" s="43">
        <f t="shared" si="6"/>
        <v>0</v>
      </c>
      <c r="J66" s="36"/>
      <c r="K66" s="36"/>
      <c r="L66" s="19"/>
      <c r="M66" s="19"/>
      <c r="N66" s="19"/>
      <c r="O66" s="19"/>
      <c r="P66" s="17"/>
      <c r="Q66" s="20"/>
      <c r="R66" s="21">
        <f t="shared" si="7"/>
        <v>0</v>
      </c>
      <c r="S66" s="60">
        <f t="shared" si="8"/>
        <v>0</v>
      </c>
      <c r="T66" s="4"/>
    </row>
    <row r="67" spans="1:20" x14ac:dyDescent="0.25">
      <c r="A67" s="2">
        <v>62</v>
      </c>
      <c r="B67" s="79" t="s">
        <v>96</v>
      </c>
      <c r="C67" s="19">
        <v>4</v>
      </c>
      <c r="D67" s="64"/>
      <c r="E67" s="13">
        <v>5</v>
      </c>
      <c r="F67" s="13"/>
      <c r="G67" s="13"/>
      <c r="H67" s="13"/>
      <c r="I67" s="43">
        <f t="shared" si="6"/>
        <v>9</v>
      </c>
      <c r="J67" s="36"/>
      <c r="K67" s="36"/>
      <c r="L67" s="19"/>
      <c r="M67" s="19"/>
      <c r="N67" s="19"/>
      <c r="O67" s="19"/>
      <c r="P67" s="17"/>
      <c r="Q67" s="20"/>
      <c r="R67" s="21">
        <f t="shared" si="7"/>
        <v>0</v>
      </c>
      <c r="S67" s="60">
        <f t="shared" si="8"/>
        <v>9</v>
      </c>
      <c r="T67" s="4"/>
    </row>
    <row r="68" spans="1:20" ht="15.75" x14ac:dyDescent="0.25">
      <c r="A68" s="2">
        <v>63</v>
      </c>
      <c r="B68" s="82" t="s">
        <v>97</v>
      </c>
      <c r="C68" s="19"/>
      <c r="D68" s="64"/>
      <c r="E68" s="13"/>
      <c r="F68" s="13"/>
      <c r="G68" s="13"/>
      <c r="H68" s="13"/>
      <c r="I68" s="43">
        <f t="shared" si="6"/>
        <v>0</v>
      </c>
      <c r="J68" s="36"/>
      <c r="K68" s="36"/>
      <c r="L68" s="19"/>
      <c r="M68" s="19"/>
      <c r="N68" s="19"/>
      <c r="O68" s="19"/>
      <c r="P68" s="17"/>
      <c r="Q68" s="20"/>
      <c r="R68" s="21">
        <f t="shared" si="7"/>
        <v>0</v>
      </c>
      <c r="S68" s="60">
        <f t="shared" si="8"/>
        <v>0</v>
      </c>
      <c r="T68" s="4"/>
    </row>
    <row r="69" spans="1:20" ht="15.75" x14ac:dyDescent="0.25">
      <c r="A69" s="40">
        <v>64</v>
      </c>
      <c r="B69" s="80" t="s">
        <v>102</v>
      </c>
      <c r="C69" s="19">
        <v>2853</v>
      </c>
      <c r="D69" s="64"/>
      <c r="E69" s="13"/>
      <c r="F69" s="13"/>
      <c r="G69" s="13"/>
      <c r="H69" s="13"/>
      <c r="I69" s="43">
        <f t="shared" si="6"/>
        <v>2853</v>
      </c>
      <c r="J69" s="36"/>
      <c r="K69" s="36">
        <v>5</v>
      </c>
      <c r="L69" s="19"/>
      <c r="M69" s="19"/>
      <c r="N69" s="19"/>
      <c r="O69" s="19"/>
      <c r="P69" s="17"/>
      <c r="Q69" s="20"/>
      <c r="R69" s="21">
        <f t="shared" si="7"/>
        <v>5</v>
      </c>
      <c r="S69" s="60">
        <f t="shared" si="8"/>
        <v>2848</v>
      </c>
      <c r="T69" s="4"/>
    </row>
    <row r="70" spans="1:20" ht="15.75" x14ac:dyDescent="0.25">
      <c r="A70" s="2">
        <v>65</v>
      </c>
      <c r="B70" s="80" t="s">
        <v>100</v>
      </c>
      <c r="C70" s="19">
        <v>196</v>
      </c>
      <c r="D70" s="64"/>
      <c r="E70" s="13">
        <f>12+1</f>
        <v>13</v>
      </c>
      <c r="F70" s="13"/>
      <c r="G70" s="13"/>
      <c r="H70" s="13"/>
      <c r="I70" s="43">
        <f t="shared" si="6"/>
        <v>209</v>
      </c>
      <c r="J70" s="36">
        <v>10</v>
      </c>
      <c r="K70" s="36">
        <v>2</v>
      </c>
      <c r="L70" s="19">
        <v>22</v>
      </c>
      <c r="M70" s="19"/>
      <c r="N70" s="19"/>
      <c r="O70" s="19"/>
      <c r="P70" s="17"/>
      <c r="Q70" s="20">
        <v>1</v>
      </c>
      <c r="R70" s="21">
        <f t="shared" si="7"/>
        <v>35</v>
      </c>
      <c r="S70" s="60">
        <f t="shared" si="8"/>
        <v>174</v>
      </c>
      <c r="T70" s="4"/>
    </row>
    <row r="71" spans="1:20" ht="15.75" x14ac:dyDescent="0.25">
      <c r="A71" s="2">
        <v>66</v>
      </c>
      <c r="B71" s="80" t="s">
        <v>101</v>
      </c>
      <c r="C71" s="19">
        <v>459</v>
      </c>
      <c r="D71" s="64"/>
      <c r="E71" s="13">
        <v>5</v>
      </c>
      <c r="F71" s="13"/>
      <c r="G71" s="13"/>
      <c r="H71" s="13"/>
      <c r="I71" s="43">
        <f t="shared" si="6"/>
        <v>464</v>
      </c>
      <c r="J71" s="36">
        <v>10</v>
      </c>
      <c r="K71" s="36">
        <v>1</v>
      </c>
      <c r="L71" s="19">
        <v>1</v>
      </c>
      <c r="M71" s="19"/>
      <c r="N71" s="19"/>
      <c r="O71" s="19"/>
      <c r="P71" s="17"/>
      <c r="Q71" s="20"/>
      <c r="R71" s="21">
        <f t="shared" si="7"/>
        <v>12</v>
      </c>
      <c r="S71" s="60">
        <f t="shared" si="8"/>
        <v>452</v>
      </c>
      <c r="T71" s="4"/>
    </row>
    <row r="72" spans="1:20" ht="15.75" x14ac:dyDescent="0.25">
      <c r="A72" s="40">
        <v>67</v>
      </c>
      <c r="B72" s="80"/>
      <c r="C72" s="19"/>
      <c r="D72" s="64"/>
      <c r="E72" s="13"/>
      <c r="F72" s="13"/>
      <c r="G72" s="13"/>
      <c r="H72" s="13"/>
      <c r="I72" s="43">
        <f t="shared" si="6"/>
        <v>0</v>
      </c>
      <c r="J72" s="36"/>
      <c r="K72" s="18"/>
      <c r="L72" s="19"/>
      <c r="M72" s="19"/>
      <c r="N72" s="19"/>
      <c r="O72" s="19"/>
      <c r="P72" s="17"/>
      <c r="Q72" s="20"/>
      <c r="R72" s="21">
        <f t="shared" si="7"/>
        <v>0</v>
      </c>
      <c r="S72" s="60">
        <f t="shared" si="8"/>
        <v>0</v>
      </c>
    </row>
    <row r="73" spans="1:20" ht="15.75" x14ac:dyDescent="0.25">
      <c r="A73" s="2">
        <v>68</v>
      </c>
      <c r="B73" s="80"/>
      <c r="C73" s="19"/>
      <c r="D73" s="64"/>
      <c r="E73" s="13"/>
      <c r="F73" s="13"/>
      <c r="G73" s="13"/>
      <c r="H73" s="13"/>
      <c r="I73" s="43">
        <f t="shared" si="6"/>
        <v>0</v>
      </c>
      <c r="J73" s="36"/>
      <c r="K73" s="18"/>
      <c r="L73" s="19"/>
      <c r="M73" s="19"/>
      <c r="N73" s="19"/>
      <c r="O73" s="19"/>
      <c r="P73" s="17"/>
      <c r="Q73" s="20"/>
      <c r="R73" s="21">
        <f t="shared" si="7"/>
        <v>0</v>
      </c>
      <c r="S73" s="60">
        <f t="shared" si="8"/>
        <v>0</v>
      </c>
    </row>
    <row r="74" spans="1:20" ht="15.75" x14ac:dyDescent="0.25">
      <c r="A74" s="2">
        <v>69</v>
      </c>
      <c r="B74" s="80"/>
      <c r="C74" s="19"/>
      <c r="D74" s="64"/>
      <c r="E74" s="13"/>
      <c r="F74" s="13"/>
      <c r="G74" s="13"/>
      <c r="H74" s="13"/>
      <c r="I74" s="43">
        <f t="shared" si="6"/>
        <v>0</v>
      </c>
      <c r="J74" s="36"/>
      <c r="K74" s="18"/>
      <c r="L74" s="19"/>
      <c r="M74" s="19"/>
      <c r="N74" s="19"/>
      <c r="O74" s="19"/>
      <c r="P74" s="17"/>
      <c r="Q74" s="20"/>
      <c r="R74" s="21">
        <f t="shared" si="7"/>
        <v>0</v>
      </c>
      <c r="S74" s="60">
        <f t="shared" si="8"/>
        <v>0</v>
      </c>
    </row>
    <row r="75" spans="1:20" ht="15.75" x14ac:dyDescent="0.25">
      <c r="A75" s="40">
        <v>70</v>
      </c>
      <c r="B75" s="80"/>
      <c r="C75" s="19"/>
      <c r="D75" s="64"/>
      <c r="E75" s="13"/>
      <c r="F75" s="13"/>
      <c r="G75" s="13"/>
      <c r="H75" s="13"/>
      <c r="I75" s="43">
        <f t="shared" si="6"/>
        <v>0</v>
      </c>
      <c r="J75" s="36"/>
      <c r="K75" s="18"/>
      <c r="L75" s="19"/>
      <c r="M75" s="19"/>
      <c r="N75" s="19"/>
      <c r="O75" s="19"/>
      <c r="P75" s="17"/>
      <c r="Q75" s="20"/>
      <c r="R75" s="21">
        <f t="shared" si="7"/>
        <v>0</v>
      </c>
      <c r="S75" s="60">
        <f t="shared" si="8"/>
        <v>0</v>
      </c>
    </row>
    <row r="76" spans="1:20" ht="15.75" x14ac:dyDescent="0.25">
      <c r="A76" s="2">
        <v>71</v>
      </c>
      <c r="B76" s="80"/>
      <c r="C76" s="19"/>
      <c r="D76" s="64"/>
      <c r="E76" s="13"/>
      <c r="F76" s="13"/>
      <c r="G76" s="13"/>
      <c r="H76" s="13"/>
      <c r="I76" s="43">
        <f t="shared" si="6"/>
        <v>0</v>
      </c>
      <c r="J76" s="36"/>
      <c r="K76" s="18"/>
      <c r="L76" s="19"/>
      <c r="M76" s="19"/>
      <c r="N76" s="19"/>
      <c r="O76" s="19"/>
      <c r="P76" s="17"/>
      <c r="Q76" s="20"/>
      <c r="R76" s="21">
        <f t="shared" si="7"/>
        <v>0</v>
      </c>
      <c r="S76" s="60">
        <f t="shared" si="8"/>
        <v>0</v>
      </c>
    </row>
    <row r="77" spans="1:20" ht="15.75" x14ac:dyDescent="0.25">
      <c r="A77" s="2">
        <v>72</v>
      </c>
      <c r="B77" s="80"/>
      <c r="C77" s="19"/>
      <c r="D77" s="64"/>
      <c r="E77" s="13"/>
      <c r="F77" s="13"/>
      <c r="G77" s="13"/>
      <c r="H77" s="13"/>
      <c r="I77" s="43">
        <f t="shared" si="6"/>
        <v>0</v>
      </c>
      <c r="J77" s="36"/>
      <c r="K77" s="18"/>
      <c r="L77" s="19"/>
      <c r="M77" s="19"/>
      <c r="N77" s="19"/>
      <c r="O77" s="19"/>
      <c r="P77" s="17"/>
      <c r="Q77" s="20"/>
      <c r="R77" s="21">
        <f t="shared" si="7"/>
        <v>0</v>
      </c>
      <c r="S77" s="60">
        <f t="shared" si="8"/>
        <v>0</v>
      </c>
    </row>
    <row r="78" spans="1:20" ht="15.75" x14ac:dyDescent="0.25">
      <c r="A78" s="40">
        <v>73</v>
      </c>
      <c r="B78" s="80"/>
      <c r="C78" s="19"/>
      <c r="D78" s="64"/>
      <c r="E78" s="13"/>
      <c r="F78" s="13"/>
      <c r="G78" s="13"/>
      <c r="H78" s="13"/>
      <c r="I78" s="43">
        <f t="shared" si="6"/>
        <v>0</v>
      </c>
      <c r="J78" s="36"/>
      <c r="K78" s="18"/>
      <c r="L78" s="19"/>
      <c r="M78" s="19"/>
      <c r="N78" s="19"/>
      <c r="O78" s="19"/>
      <c r="P78" s="17"/>
      <c r="Q78" s="20"/>
      <c r="R78" s="21">
        <f t="shared" si="7"/>
        <v>0</v>
      </c>
      <c r="S78" s="60">
        <f t="shared" si="8"/>
        <v>0</v>
      </c>
    </row>
    <row r="79" spans="1:20" ht="15.75" x14ac:dyDescent="0.25">
      <c r="A79" s="2">
        <v>74</v>
      </c>
      <c r="B79" s="80"/>
      <c r="C79" s="19"/>
      <c r="D79" s="64"/>
      <c r="E79" s="13"/>
      <c r="F79" s="13"/>
      <c r="G79" s="13"/>
      <c r="H79" s="13"/>
      <c r="I79" s="43">
        <f t="shared" si="6"/>
        <v>0</v>
      </c>
      <c r="J79" s="36"/>
      <c r="K79" s="18"/>
      <c r="L79" s="19"/>
      <c r="M79" s="19"/>
      <c r="N79" s="19"/>
      <c r="O79" s="19"/>
      <c r="P79" s="17"/>
      <c r="Q79" s="20"/>
      <c r="R79" s="21">
        <f t="shared" si="7"/>
        <v>0</v>
      </c>
      <c r="S79" s="60">
        <f t="shared" si="8"/>
        <v>0</v>
      </c>
    </row>
    <row r="80" spans="1:20" ht="15.75" x14ac:dyDescent="0.25">
      <c r="A80" s="2">
        <v>75</v>
      </c>
      <c r="B80" s="80"/>
      <c r="C80" s="19"/>
      <c r="D80" s="64"/>
      <c r="E80" s="13"/>
      <c r="F80" s="13"/>
      <c r="G80" s="13"/>
      <c r="H80" s="13"/>
      <c r="I80" s="43">
        <f t="shared" si="6"/>
        <v>0</v>
      </c>
      <c r="J80" s="36"/>
      <c r="K80" s="18"/>
      <c r="L80" s="19"/>
      <c r="M80" s="19"/>
      <c r="N80" s="19"/>
      <c r="O80" s="19"/>
      <c r="P80" s="17"/>
      <c r="Q80" s="20"/>
      <c r="R80" s="21">
        <f t="shared" si="7"/>
        <v>0</v>
      </c>
      <c r="S80" s="60">
        <f t="shared" si="8"/>
        <v>0</v>
      </c>
    </row>
    <row r="81" spans="1:19" ht="15.75" x14ac:dyDescent="0.25">
      <c r="A81" s="40">
        <v>76</v>
      </c>
      <c r="B81" s="80"/>
      <c r="C81" s="19"/>
      <c r="D81" s="64"/>
      <c r="E81" s="13"/>
      <c r="F81" s="13"/>
      <c r="G81" s="13"/>
      <c r="H81" s="13"/>
      <c r="I81" s="43">
        <f t="shared" si="6"/>
        <v>0</v>
      </c>
      <c r="J81" s="36"/>
      <c r="K81" s="18"/>
      <c r="L81" s="19"/>
      <c r="M81" s="19"/>
      <c r="N81" s="19"/>
      <c r="O81" s="19"/>
      <c r="P81" s="17"/>
      <c r="Q81" s="20"/>
      <c r="R81" s="21">
        <f t="shared" si="7"/>
        <v>0</v>
      </c>
      <c r="S81" s="60">
        <f t="shared" si="8"/>
        <v>0</v>
      </c>
    </row>
    <row r="82" spans="1:19" ht="15.75" x14ac:dyDescent="0.25">
      <c r="A82" s="2">
        <v>77</v>
      </c>
      <c r="B82" s="80"/>
      <c r="C82" s="19"/>
      <c r="D82" s="64"/>
      <c r="E82" s="13"/>
      <c r="F82" s="13"/>
      <c r="G82" s="13"/>
      <c r="H82" s="13"/>
      <c r="I82" s="43">
        <f t="shared" si="6"/>
        <v>0</v>
      </c>
      <c r="J82" s="36"/>
      <c r="K82" s="18"/>
      <c r="L82" s="19"/>
      <c r="M82" s="19"/>
      <c r="N82" s="19"/>
      <c r="O82" s="19"/>
      <c r="P82" s="17"/>
      <c r="Q82" s="20"/>
      <c r="R82" s="21">
        <f t="shared" si="7"/>
        <v>0</v>
      </c>
      <c r="S82" s="60">
        <f t="shared" ref="S82:S107" si="9">I82-R82</f>
        <v>0</v>
      </c>
    </row>
    <row r="83" spans="1:19" ht="15.75" x14ac:dyDescent="0.25">
      <c r="A83" s="2">
        <v>78</v>
      </c>
      <c r="B83" s="80"/>
      <c r="C83" s="19"/>
      <c r="D83" s="64"/>
      <c r="E83" s="13"/>
      <c r="F83" s="13"/>
      <c r="G83" s="13"/>
      <c r="H83" s="13"/>
      <c r="I83" s="43">
        <f t="shared" si="6"/>
        <v>0</v>
      </c>
      <c r="J83" s="36"/>
      <c r="K83" s="18"/>
      <c r="L83" s="19"/>
      <c r="M83" s="19"/>
      <c r="N83" s="19"/>
      <c r="O83" s="19"/>
      <c r="P83" s="17"/>
      <c r="Q83" s="20"/>
      <c r="R83" s="21">
        <f t="shared" si="7"/>
        <v>0</v>
      </c>
      <c r="S83" s="60">
        <f t="shared" si="9"/>
        <v>0</v>
      </c>
    </row>
    <row r="84" spans="1:19" ht="15.75" x14ac:dyDescent="0.25">
      <c r="A84" s="40">
        <v>79</v>
      </c>
      <c r="B84" s="80"/>
      <c r="C84" s="19"/>
      <c r="D84" s="64"/>
      <c r="E84" s="13"/>
      <c r="F84" s="13"/>
      <c r="G84" s="13"/>
      <c r="H84" s="13"/>
      <c r="I84" s="43">
        <f t="shared" si="6"/>
        <v>0</v>
      </c>
      <c r="J84" s="36"/>
      <c r="K84" s="18"/>
      <c r="L84" s="19"/>
      <c r="M84" s="19"/>
      <c r="N84" s="19"/>
      <c r="O84" s="19"/>
      <c r="P84" s="17"/>
      <c r="Q84" s="20"/>
      <c r="R84" s="21">
        <f t="shared" si="7"/>
        <v>0</v>
      </c>
      <c r="S84" s="60">
        <f t="shared" si="9"/>
        <v>0</v>
      </c>
    </row>
    <row r="85" spans="1:19" ht="15.75" x14ac:dyDescent="0.25">
      <c r="A85" s="2">
        <v>80</v>
      </c>
      <c r="B85" s="80"/>
      <c r="C85" s="19"/>
      <c r="D85" s="64"/>
      <c r="E85" s="13"/>
      <c r="F85" s="13"/>
      <c r="G85" s="13"/>
      <c r="H85" s="13"/>
      <c r="I85" s="43">
        <f t="shared" si="6"/>
        <v>0</v>
      </c>
      <c r="J85" s="36"/>
      <c r="K85" s="18"/>
      <c r="L85" s="19"/>
      <c r="M85" s="19"/>
      <c r="N85" s="19"/>
      <c r="O85" s="19"/>
      <c r="P85" s="17"/>
      <c r="Q85" s="20"/>
      <c r="R85" s="21">
        <f t="shared" si="7"/>
        <v>0</v>
      </c>
      <c r="S85" s="60">
        <f t="shared" si="9"/>
        <v>0</v>
      </c>
    </row>
    <row r="86" spans="1:19" ht="15.75" x14ac:dyDescent="0.25">
      <c r="A86" s="2">
        <v>81</v>
      </c>
      <c r="B86" s="80"/>
      <c r="C86" s="19"/>
      <c r="D86" s="64"/>
      <c r="E86" s="13"/>
      <c r="F86" s="13"/>
      <c r="G86" s="13"/>
      <c r="H86" s="13"/>
      <c r="I86" s="43">
        <f t="shared" si="6"/>
        <v>0</v>
      </c>
      <c r="J86" s="36"/>
      <c r="K86" s="18"/>
      <c r="L86" s="19"/>
      <c r="M86" s="19"/>
      <c r="N86" s="19"/>
      <c r="O86" s="19"/>
      <c r="P86" s="17"/>
      <c r="Q86" s="20"/>
      <c r="R86" s="21">
        <f t="shared" si="7"/>
        <v>0</v>
      </c>
      <c r="S86" s="60">
        <f t="shared" si="9"/>
        <v>0</v>
      </c>
    </row>
    <row r="87" spans="1:19" ht="15.75" x14ac:dyDescent="0.25">
      <c r="A87" s="40">
        <v>82</v>
      </c>
      <c r="B87" s="80"/>
      <c r="C87" s="19"/>
      <c r="D87" s="64"/>
      <c r="E87" s="13"/>
      <c r="F87" s="13"/>
      <c r="G87" s="13"/>
      <c r="H87" s="13"/>
      <c r="I87" s="43">
        <f t="shared" si="6"/>
        <v>0</v>
      </c>
      <c r="J87" s="36"/>
      <c r="K87" s="18"/>
      <c r="L87" s="19"/>
      <c r="M87" s="19"/>
      <c r="N87" s="19"/>
      <c r="O87" s="19"/>
      <c r="P87" s="17"/>
      <c r="Q87" s="20"/>
      <c r="R87" s="21">
        <f t="shared" si="7"/>
        <v>0</v>
      </c>
      <c r="S87" s="60">
        <f t="shared" si="9"/>
        <v>0</v>
      </c>
    </row>
    <row r="88" spans="1:19" ht="15.75" x14ac:dyDescent="0.25">
      <c r="A88" s="2">
        <v>83</v>
      </c>
      <c r="B88" s="80"/>
      <c r="C88" s="19"/>
      <c r="D88" s="64"/>
      <c r="E88" s="13"/>
      <c r="F88" s="13"/>
      <c r="G88" s="13"/>
      <c r="H88" s="13"/>
      <c r="I88" s="43">
        <f t="shared" si="6"/>
        <v>0</v>
      </c>
      <c r="J88" s="36"/>
      <c r="K88" s="18"/>
      <c r="L88" s="19"/>
      <c r="M88" s="19"/>
      <c r="N88" s="19"/>
      <c r="O88" s="19"/>
      <c r="P88" s="17"/>
      <c r="Q88" s="20"/>
      <c r="R88" s="21">
        <f t="shared" si="7"/>
        <v>0</v>
      </c>
      <c r="S88" s="60">
        <f t="shared" si="9"/>
        <v>0</v>
      </c>
    </row>
    <row r="89" spans="1:19" ht="15.75" x14ac:dyDescent="0.25">
      <c r="A89" s="2">
        <v>84</v>
      </c>
      <c r="B89" s="80"/>
      <c r="C89" s="19"/>
      <c r="D89" s="64"/>
      <c r="E89" s="13"/>
      <c r="F89" s="13"/>
      <c r="G89" s="13"/>
      <c r="H89" s="13"/>
      <c r="I89" s="43">
        <f t="shared" si="6"/>
        <v>0</v>
      </c>
      <c r="J89" s="36"/>
      <c r="K89" s="18"/>
      <c r="L89" s="19"/>
      <c r="M89" s="19"/>
      <c r="N89" s="19"/>
      <c r="O89" s="19"/>
      <c r="P89" s="17"/>
      <c r="Q89" s="20"/>
      <c r="R89" s="21">
        <f t="shared" si="7"/>
        <v>0</v>
      </c>
      <c r="S89" s="60">
        <f t="shared" si="9"/>
        <v>0</v>
      </c>
    </row>
    <row r="90" spans="1:19" ht="15.75" x14ac:dyDescent="0.25">
      <c r="A90" s="40">
        <v>85</v>
      </c>
      <c r="B90" s="80"/>
      <c r="C90" s="19"/>
      <c r="D90" s="64"/>
      <c r="E90" s="13"/>
      <c r="F90" s="13"/>
      <c r="G90" s="13"/>
      <c r="H90" s="13"/>
      <c r="I90" s="43">
        <f t="shared" si="6"/>
        <v>0</v>
      </c>
      <c r="J90" s="36"/>
      <c r="K90" s="18"/>
      <c r="L90" s="19"/>
      <c r="M90" s="19"/>
      <c r="N90" s="19"/>
      <c r="O90" s="19"/>
      <c r="P90" s="17"/>
      <c r="Q90" s="20"/>
      <c r="R90" s="21">
        <f t="shared" si="7"/>
        <v>0</v>
      </c>
      <c r="S90" s="60">
        <f t="shared" si="9"/>
        <v>0</v>
      </c>
    </row>
    <row r="91" spans="1:19" ht="15.75" x14ac:dyDescent="0.25">
      <c r="A91" s="2">
        <v>86</v>
      </c>
      <c r="B91" s="80"/>
      <c r="C91" s="19"/>
      <c r="D91" s="64"/>
      <c r="E91" s="13"/>
      <c r="F91" s="13"/>
      <c r="G91" s="13"/>
      <c r="H91" s="13"/>
      <c r="I91" s="43">
        <f t="shared" si="6"/>
        <v>0</v>
      </c>
      <c r="J91" s="36"/>
      <c r="K91" s="18"/>
      <c r="L91" s="19"/>
      <c r="M91" s="19"/>
      <c r="N91" s="19"/>
      <c r="O91" s="19"/>
      <c r="P91" s="17"/>
      <c r="Q91" s="20"/>
      <c r="R91" s="21">
        <f t="shared" si="7"/>
        <v>0</v>
      </c>
      <c r="S91" s="60">
        <f t="shared" si="9"/>
        <v>0</v>
      </c>
    </row>
    <row r="92" spans="1:19" ht="15.75" x14ac:dyDescent="0.25">
      <c r="A92" s="2">
        <v>87</v>
      </c>
      <c r="B92" s="80"/>
      <c r="C92" s="19"/>
      <c r="D92" s="64"/>
      <c r="E92" s="13"/>
      <c r="F92" s="13"/>
      <c r="G92" s="13"/>
      <c r="H92" s="13"/>
      <c r="I92" s="43">
        <f t="shared" si="6"/>
        <v>0</v>
      </c>
      <c r="J92" s="36"/>
      <c r="K92" s="18"/>
      <c r="L92" s="19"/>
      <c r="M92" s="19"/>
      <c r="N92" s="19"/>
      <c r="O92" s="19"/>
      <c r="P92" s="17"/>
      <c r="Q92" s="20"/>
      <c r="R92" s="21">
        <f t="shared" si="7"/>
        <v>0</v>
      </c>
      <c r="S92" s="60">
        <f t="shared" si="9"/>
        <v>0</v>
      </c>
    </row>
    <row r="93" spans="1:19" ht="15.75" x14ac:dyDescent="0.25">
      <c r="A93" s="40">
        <v>88</v>
      </c>
      <c r="B93" s="80"/>
      <c r="C93" s="19"/>
      <c r="D93" s="64"/>
      <c r="E93" s="13"/>
      <c r="F93" s="13"/>
      <c r="G93" s="13"/>
      <c r="H93" s="13"/>
      <c r="I93" s="43">
        <f t="shared" si="6"/>
        <v>0</v>
      </c>
      <c r="J93" s="36"/>
      <c r="K93" s="18"/>
      <c r="L93" s="19"/>
      <c r="M93" s="19"/>
      <c r="N93" s="19"/>
      <c r="O93" s="19"/>
      <c r="P93" s="17"/>
      <c r="Q93" s="20"/>
      <c r="R93" s="21">
        <f t="shared" si="7"/>
        <v>0</v>
      </c>
      <c r="S93" s="60">
        <f t="shared" si="9"/>
        <v>0</v>
      </c>
    </row>
    <row r="94" spans="1:19" ht="15.75" x14ac:dyDescent="0.25">
      <c r="A94" s="2">
        <v>89</v>
      </c>
      <c r="B94" s="80"/>
      <c r="C94" s="19"/>
      <c r="D94" s="64"/>
      <c r="E94" s="13"/>
      <c r="F94" s="13"/>
      <c r="G94" s="13"/>
      <c r="H94" s="13"/>
      <c r="I94" s="43">
        <f t="shared" si="6"/>
        <v>0</v>
      </c>
      <c r="J94" s="36"/>
      <c r="K94" s="18"/>
      <c r="L94" s="19"/>
      <c r="M94" s="19"/>
      <c r="N94" s="19"/>
      <c r="O94" s="19"/>
      <c r="P94" s="17"/>
      <c r="Q94" s="20"/>
      <c r="R94" s="21">
        <f t="shared" si="7"/>
        <v>0</v>
      </c>
      <c r="S94" s="60">
        <f t="shared" si="9"/>
        <v>0</v>
      </c>
    </row>
    <row r="95" spans="1:19" ht="15.75" x14ac:dyDescent="0.25">
      <c r="A95" s="2">
        <v>90</v>
      </c>
      <c r="B95" s="80"/>
      <c r="C95" s="19"/>
      <c r="D95" s="64"/>
      <c r="E95" s="13"/>
      <c r="F95" s="13"/>
      <c r="G95" s="13"/>
      <c r="H95" s="13"/>
      <c r="I95" s="43">
        <f t="shared" si="6"/>
        <v>0</v>
      </c>
      <c r="J95" s="36"/>
      <c r="K95" s="18"/>
      <c r="L95" s="19"/>
      <c r="M95" s="19"/>
      <c r="N95" s="19"/>
      <c r="O95" s="19"/>
      <c r="P95" s="17"/>
      <c r="Q95" s="20"/>
      <c r="R95" s="21">
        <f t="shared" si="7"/>
        <v>0</v>
      </c>
      <c r="S95" s="60">
        <f t="shared" si="9"/>
        <v>0</v>
      </c>
    </row>
    <row r="96" spans="1:19" ht="15.75" x14ac:dyDescent="0.25">
      <c r="A96" s="40">
        <v>91</v>
      </c>
      <c r="B96" s="80"/>
      <c r="C96" s="19"/>
      <c r="D96" s="64"/>
      <c r="E96" s="13"/>
      <c r="F96" s="13"/>
      <c r="G96" s="13"/>
      <c r="H96" s="13"/>
      <c r="I96" s="43">
        <f t="shared" si="6"/>
        <v>0</v>
      </c>
      <c r="J96" s="36"/>
      <c r="K96" s="18"/>
      <c r="L96" s="19"/>
      <c r="M96" s="19"/>
      <c r="N96" s="19"/>
      <c r="O96" s="19"/>
      <c r="P96" s="17"/>
      <c r="Q96" s="20"/>
      <c r="R96" s="21">
        <f t="shared" si="7"/>
        <v>0</v>
      </c>
      <c r="S96" s="60">
        <f t="shared" si="9"/>
        <v>0</v>
      </c>
    </row>
    <row r="97" spans="1:19" ht="15.75" x14ac:dyDescent="0.25">
      <c r="A97" s="2">
        <v>92</v>
      </c>
      <c r="B97" s="80"/>
      <c r="C97" s="19"/>
      <c r="D97" s="64"/>
      <c r="E97" s="13"/>
      <c r="F97" s="13"/>
      <c r="G97" s="13"/>
      <c r="H97" s="13"/>
      <c r="I97" s="43">
        <f t="shared" si="6"/>
        <v>0</v>
      </c>
      <c r="J97" s="36"/>
      <c r="K97" s="18"/>
      <c r="L97" s="19"/>
      <c r="M97" s="19"/>
      <c r="N97" s="19"/>
      <c r="O97" s="19"/>
      <c r="P97" s="17"/>
      <c r="Q97" s="20"/>
      <c r="R97" s="21">
        <f t="shared" si="7"/>
        <v>0</v>
      </c>
      <c r="S97" s="60">
        <f t="shared" si="9"/>
        <v>0</v>
      </c>
    </row>
    <row r="98" spans="1:19" ht="15.75" x14ac:dyDescent="0.25">
      <c r="A98" s="2">
        <v>93</v>
      </c>
      <c r="B98" s="80"/>
      <c r="C98" s="19"/>
      <c r="D98" s="64"/>
      <c r="E98" s="13"/>
      <c r="F98" s="13"/>
      <c r="G98" s="13"/>
      <c r="H98" s="13"/>
      <c r="I98" s="43">
        <f t="shared" si="6"/>
        <v>0</v>
      </c>
      <c r="J98" s="36"/>
      <c r="K98" s="18"/>
      <c r="L98" s="19"/>
      <c r="M98" s="19"/>
      <c r="N98" s="19"/>
      <c r="O98" s="19"/>
      <c r="P98" s="17"/>
      <c r="Q98" s="20"/>
      <c r="R98" s="21">
        <f t="shared" si="7"/>
        <v>0</v>
      </c>
      <c r="S98" s="60">
        <f t="shared" si="9"/>
        <v>0</v>
      </c>
    </row>
    <row r="99" spans="1:19" ht="15.75" x14ac:dyDescent="0.25">
      <c r="A99" s="40">
        <v>94</v>
      </c>
      <c r="B99" s="80"/>
      <c r="C99" s="19"/>
      <c r="D99" s="64"/>
      <c r="E99" s="13"/>
      <c r="F99" s="13"/>
      <c r="G99" s="13"/>
      <c r="H99" s="13"/>
      <c r="I99" s="43">
        <f t="shared" si="6"/>
        <v>0</v>
      </c>
      <c r="J99" s="36"/>
      <c r="K99" s="18"/>
      <c r="L99" s="19"/>
      <c r="M99" s="19"/>
      <c r="N99" s="19"/>
      <c r="O99" s="19"/>
      <c r="P99" s="17"/>
      <c r="Q99" s="20"/>
      <c r="R99" s="21">
        <f t="shared" si="7"/>
        <v>0</v>
      </c>
      <c r="S99" s="60">
        <f t="shared" si="9"/>
        <v>0</v>
      </c>
    </row>
    <row r="100" spans="1:19" ht="15.75" x14ac:dyDescent="0.25">
      <c r="A100" s="2">
        <v>95</v>
      </c>
      <c r="B100" s="80"/>
      <c r="C100" s="19"/>
      <c r="D100" s="64"/>
      <c r="E100" s="13"/>
      <c r="F100" s="13"/>
      <c r="G100" s="13"/>
      <c r="H100" s="13"/>
      <c r="I100" s="43">
        <f t="shared" si="6"/>
        <v>0</v>
      </c>
      <c r="J100" s="36"/>
      <c r="K100" s="18"/>
      <c r="L100" s="19"/>
      <c r="M100" s="19"/>
      <c r="N100" s="19"/>
      <c r="O100" s="19"/>
      <c r="P100" s="17"/>
      <c r="Q100" s="20"/>
      <c r="R100" s="21">
        <f t="shared" si="7"/>
        <v>0</v>
      </c>
      <c r="S100" s="60">
        <f t="shared" si="9"/>
        <v>0</v>
      </c>
    </row>
    <row r="101" spans="1:19" ht="15.75" x14ac:dyDescent="0.25">
      <c r="A101" s="2">
        <v>96</v>
      </c>
      <c r="B101" s="80"/>
      <c r="C101" s="19"/>
      <c r="D101" s="64"/>
      <c r="E101" s="13"/>
      <c r="F101" s="13"/>
      <c r="G101" s="13"/>
      <c r="H101" s="13"/>
      <c r="I101" s="43">
        <f t="shared" si="6"/>
        <v>0</v>
      </c>
      <c r="J101" s="36"/>
      <c r="K101" s="18"/>
      <c r="L101" s="19"/>
      <c r="M101" s="19"/>
      <c r="N101" s="19"/>
      <c r="O101" s="19"/>
      <c r="P101" s="17"/>
      <c r="Q101" s="20"/>
      <c r="R101" s="21">
        <f t="shared" si="7"/>
        <v>0</v>
      </c>
      <c r="S101" s="60">
        <f t="shared" si="9"/>
        <v>0</v>
      </c>
    </row>
    <row r="102" spans="1:19" ht="15.75" x14ac:dyDescent="0.25">
      <c r="A102" s="40">
        <v>97</v>
      </c>
      <c r="B102" s="80"/>
      <c r="C102" s="19"/>
      <c r="D102" s="64"/>
      <c r="E102" s="13"/>
      <c r="F102" s="13"/>
      <c r="G102" s="13"/>
      <c r="H102" s="13"/>
      <c r="I102" s="43">
        <f t="shared" si="6"/>
        <v>0</v>
      </c>
      <c r="J102" s="36"/>
      <c r="K102" s="18"/>
      <c r="L102" s="19"/>
      <c r="M102" s="19"/>
      <c r="N102" s="19"/>
      <c r="O102" s="19"/>
      <c r="P102" s="17"/>
      <c r="Q102" s="20"/>
      <c r="R102" s="21">
        <f t="shared" si="7"/>
        <v>0</v>
      </c>
      <c r="S102" s="60">
        <f t="shared" si="9"/>
        <v>0</v>
      </c>
    </row>
    <row r="103" spans="1:19" ht="15.75" x14ac:dyDescent="0.25">
      <c r="A103" s="2">
        <v>98</v>
      </c>
      <c r="B103" s="80"/>
      <c r="C103" s="19"/>
      <c r="D103" s="64"/>
      <c r="E103" s="13"/>
      <c r="F103" s="13"/>
      <c r="G103" s="13"/>
      <c r="H103" s="13"/>
      <c r="I103" s="43">
        <f t="shared" si="6"/>
        <v>0</v>
      </c>
      <c r="J103" s="36"/>
      <c r="K103" s="18"/>
      <c r="L103" s="19"/>
      <c r="M103" s="19"/>
      <c r="N103" s="19"/>
      <c r="O103" s="19"/>
      <c r="P103" s="17"/>
      <c r="Q103" s="20"/>
      <c r="R103" s="21">
        <f t="shared" si="7"/>
        <v>0</v>
      </c>
      <c r="S103" s="60">
        <f t="shared" si="9"/>
        <v>0</v>
      </c>
    </row>
    <row r="104" spans="1:19" ht="15.75" x14ac:dyDescent="0.25">
      <c r="A104" s="2">
        <v>99</v>
      </c>
      <c r="B104" s="80"/>
      <c r="C104" s="19"/>
      <c r="D104" s="64"/>
      <c r="E104" s="13"/>
      <c r="F104" s="13"/>
      <c r="G104" s="13"/>
      <c r="H104" s="13"/>
      <c r="I104" s="43">
        <f t="shared" si="6"/>
        <v>0</v>
      </c>
      <c r="J104" s="36"/>
      <c r="K104" s="18"/>
      <c r="L104" s="19"/>
      <c r="M104" s="19"/>
      <c r="N104" s="19"/>
      <c r="O104" s="19"/>
      <c r="P104" s="17"/>
      <c r="Q104" s="20"/>
      <c r="R104" s="21">
        <f t="shared" si="7"/>
        <v>0</v>
      </c>
      <c r="S104" s="60">
        <f t="shared" si="9"/>
        <v>0</v>
      </c>
    </row>
    <row r="105" spans="1:19" ht="15.75" x14ac:dyDescent="0.25">
      <c r="A105" s="40">
        <v>100</v>
      </c>
      <c r="B105" s="80"/>
      <c r="C105" s="19"/>
      <c r="D105" s="64"/>
      <c r="E105" s="13"/>
      <c r="F105" s="13"/>
      <c r="G105" s="13"/>
      <c r="H105" s="13"/>
      <c r="I105" s="43">
        <f t="shared" si="6"/>
        <v>0</v>
      </c>
      <c r="J105" s="36"/>
      <c r="K105" s="18"/>
      <c r="L105" s="19"/>
      <c r="M105" s="19"/>
      <c r="N105" s="19"/>
      <c r="O105" s="19"/>
      <c r="P105" s="17"/>
      <c r="Q105" s="20"/>
      <c r="R105" s="21">
        <f t="shared" si="7"/>
        <v>0</v>
      </c>
      <c r="S105" s="60">
        <f t="shared" si="9"/>
        <v>0</v>
      </c>
    </row>
    <row r="106" spans="1:19" ht="15.75" x14ac:dyDescent="0.25">
      <c r="A106" s="2">
        <v>101</v>
      </c>
      <c r="B106" s="80"/>
      <c r="C106" s="19"/>
      <c r="D106" s="64"/>
      <c r="E106" s="13"/>
      <c r="F106" s="13"/>
      <c r="G106" s="13"/>
      <c r="H106" s="13"/>
      <c r="I106" s="43">
        <f t="shared" si="6"/>
        <v>0</v>
      </c>
      <c r="J106" s="36"/>
      <c r="K106" s="18"/>
      <c r="L106" s="19"/>
      <c r="M106" s="19"/>
      <c r="N106" s="19"/>
      <c r="O106" s="19"/>
      <c r="P106" s="17"/>
      <c r="Q106" s="20"/>
      <c r="R106" s="21">
        <f t="shared" si="7"/>
        <v>0</v>
      </c>
      <c r="S106" s="60">
        <f t="shared" si="9"/>
        <v>0</v>
      </c>
    </row>
    <row r="107" spans="1:19" ht="15.75" x14ac:dyDescent="0.25">
      <c r="A107" s="2">
        <v>102</v>
      </c>
      <c r="B107" s="80"/>
      <c r="C107" s="19"/>
      <c r="D107" s="64"/>
      <c r="E107" s="13"/>
      <c r="F107" s="13"/>
      <c r="G107" s="13"/>
      <c r="H107" s="13"/>
      <c r="I107" s="43">
        <f t="shared" si="6"/>
        <v>0</v>
      </c>
      <c r="J107" s="36"/>
      <c r="K107" s="18"/>
      <c r="L107" s="19"/>
      <c r="M107" s="19"/>
      <c r="N107" s="19"/>
      <c r="O107" s="19"/>
      <c r="P107" s="17"/>
      <c r="Q107" s="20"/>
      <c r="R107" s="21">
        <f t="shared" si="7"/>
        <v>0</v>
      </c>
      <c r="S107" s="60">
        <f t="shared" si="9"/>
        <v>0</v>
      </c>
    </row>
    <row r="108" spans="1:19" ht="15.75" x14ac:dyDescent="0.25">
      <c r="A108" s="40">
        <v>103</v>
      </c>
      <c r="B108" s="80"/>
      <c r="C108" s="19"/>
      <c r="D108" s="64"/>
      <c r="E108" s="13"/>
      <c r="F108" s="13"/>
      <c r="G108" s="13"/>
      <c r="H108" s="13"/>
      <c r="I108" s="43">
        <f t="shared" si="6"/>
        <v>0</v>
      </c>
      <c r="J108" s="36"/>
      <c r="K108" s="18"/>
      <c r="L108" s="19"/>
      <c r="M108" s="19"/>
      <c r="N108" s="19"/>
      <c r="O108" s="19"/>
      <c r="P108" s="17"/>
      <c r="Q108" s="20"/>
      <c r="R108" s="21">
        <f t="shared" si="7"/>
        <v>0</v>
      </c>
      <c r="S108" s="60">
        <f t="shared" ref="S108:S139" si="10">I108-R108</f>
        <v>0</v>
      </c>
    </row>
    <row r="109" spans="1:19" ht="15.75" x14ac:dyDescent="0.25">
      <c r="A109" s="2">
        <v>104</v>
      </c>
      <c r="B109" s="80"/>
      <c r="C109" s="19"/>
      <c r="D109" s="64"/>
      <c r="E109" s="13"/>
      <c r="F109" s="13"/>
      <c r="G109" s="13"/>
      <c r="H109" s="13"/>
      <c r="I109" s="43">
        <f t="shared" si="6"/>
        <v>0</v>
      </c>
      <c r="J109" s="36"/>
      <c r="K109" s="18"/>
      <c r="L109" s="19"/>
      <c r="M109" s="19"/>
      <c r="N109" s="19"/>
      <c r="O109" s="19"/>
      <c r="P109" s="17"/>
      <c r="Q109" s="20"/>
      <c r="R109" s="21">
        <f t="shared" si="7"/>
        <v>0</v>
      </c>
      <c r="S109" s="60">
        <f t="shared" si="10"/>
        <v>0</v>
      </c>
    </row>
    <row r="110" spans="1:19" ht="15.75" x14ac:dyDescent="0.25">
      <c r="A110" s="2">
        <v>105</v>
      </c>
      <c r="B110" s="80"/>
      <c r="C110" s="19"/>
      <c r="D110" s="64"/>
      <c r="E110" s="13"/>
      <c r="F110" s="13"/>
      <c r="G110" s="13"/>
      <c r="H110" s="13"/>
      <c r="I110" s="43">
        <f t="shared" si="6"/>
        <v>0</v>
      </c>
      <c r="J110" s="36"/>
      <c r="K110" s="18"/>
      <c r="L110" s="19"/>
      <c r="M110" s="19"/>
      <c r="N110" s="19"/>
      <c r="O110" s="19"/>
      <c r="P110" s="17"/>
      <c r="Q110" s="20"/>
      <c r="R110" s="21">
        <f t="shared" si="7"/>
        <v>0</v>
      </c>
      <c r="S110" s="60">
        <f t="shared" si="10"/>
        <v>0</v>
      </c>
    </row>
    <row r="111" spans="1:19" ht="15.75" x14ac:dyDescent="0.25">
      <c r="A111" s="40">
        <v>106</v>
      </c>
      <c r="B111" s="80"/>
      <c r="C111" s="19"/>
      <c r="D111" s="64"/>
      <c r="E111" s="13"/>
      <c r="F111" s="13"/>
      <c r="G111" s="13"/>
      <c r="H111" s="13"/>
      <c r="I111" s="43">
        <f t="shared" si="6"/>
        <v>0</v>
      </c>
      <c r="J111" s="36"/>
      <c r="K111" s="18"/>
      <c r="L111" s="19"/>
      <c r="M111" s="19"/>
      <c r="N111" s="19"/>
      <c r="O111" s="19"/>
      <c r="P111" s="17"/>
      <c r="Q111" s="20"/>
      <c r="R111" s="21">
        <f t="shared" si="7"/>
        <v>0</v>
      </c>
      <c r="S111" s="60">
        <f t="shared" si="10"/>
        <v>0</v>
      </c>
    </row>
    <row r="112" spans="1:19" ht="15.75" x14ac:dyDescent="0.25">
      <c r="A112" s="2">
        <v>107</v>
      </c>
      <c r="B112" s="80"/>
      <c r="C112" s="19"/>
      <c r="D112" s="64"/>
      <c r="E112" s="13"/>
      <c r="F112" s="13"/>
      <c r="G112" s="13"/>
      <c r="H112" s="13"/>
      <c r="I112" s="43">
        <f t="shared" si="6"/>
        <v>0</v>
      </c>
      <c r="J112" s="36"/>
      <c r="K112" s="18"/>
      <c r="L112" s="19"/>
      <c r="M112" s="19"/>
      <c r="N112" s="19"/>
      <c r="O112" s="19"/>
      <c r="P112" s="17"/>
      <c r="Q112" s="20"/>
      <c r="R112" s="21">
        <f t="shared" si="7"/>
        <v>0</v>
      </c>
      <c r="S112" s="60">
        <f t="shared" si="10"/>
        <v>0</v>
      </c>
    </row>
    <row r="113" spans="1:19" ht="15.75" x14ac:dyDescent="0.25">
      <c r="A113" s="2">
        <v>108</v>
      </c>
      <c r="B113" s="80"/>
      <c r="C113" s="19"/>
      <c r="D113" s="64"/>
      <c r="E113" s="13"/>
      <c r="F113" s="13"/>
      <c r="G113" s="13"/>
      <c r="H113" s="13"/>
      <c r="I113" s="43">
        <f t="shared" si="6"/>
        <v>0</v>
      </c>
      <c r="J113" s="36"/>
      <c r="K113" s="18"/>
      <c r="L113" s="19"/>
      <c r="M113" s="19"/>
      <c r="N113" s="19"/>
      <c r="O113" s="19"/>
      <c r="P113" s="17"/>
      <c r="Q113" s="20"/>
      <c r="R113" s="21">
        <f t="shared" si="7"/>
        <v>0</v>
      </c>
      <c r="S113" s="60">
        <f t="shared" si="10"/>
        <v>0</v>
      </c>
    </row>
    <row r="114" spans="1:19" ht="15.75" x14ac:dyDescent="0.25">
      <c r="A114" s="40">
        <v>109</v>
      </c>
      <c r="B114" s="80"/>
      <c r="C114" s="19"/>
      <c r="D114" s="64"/>
      <c r="E114" s="13"/>
      <c r="F114" s="13"/>
      <c r="G114" s="13"/>
      <c r="H114" s="13"/>
      <c r="I114" s="43">
        <f t="shared" si="6"/>
        <v>0</v>
      </c>
      <c r="J114" s="36"/>
      <c r="K114" s="18"/>
      <c r="L114" s="19"/>
      <c r="M114" s="19"/>
      <c r="N114" s="19"/>
      <c r="O114" s="19"/>
      <c r="P114" s="17"/>
      <c r="Q114" s="20"/>
      <c r="R114" s="21">
        <f t="shared" si="7"/>
        <v>0</v>
      </c>
      <c r="S114" s="60">
        <f t="shared" si="10"/>
        <v>0</v>
      </c>
    </row>
    <row r="115" spans="1:19" ht="15.75" x14ac:dyDescent="0.25">
      <c r="A115" s="2">
        <v>110</v>
      </c>
      <c r="B115" s="80"/>
      <c r="C115" s="19"/>
      <c r="D115" s="64"/>
      <c r="E115" s="13"/>
      <c r="F115" s="13"/>
      <c r="G115" s="13"/>
      <c r="H115" s="13"/>
      <c r="I115" s="43">
        <f t="shared" si="6"/>
        <v>0</v>
      </c>
      <c r="J115" s="36"/>
      <c r="K115" s="18"/>
      <c r="L115" s="19"/>
      <c r="M115" s="19"/>
      <c r="N115" s="19"/>
      <c r="O115" s="19"/>
      <c r="P115" s="17"/>
      <c r="Q115" s="20"/>
      <c r="R115" s="21">
        <f t="shared" si="7"/>
        <v>0</v>
      </c>
      <c r="S115" s="60">
        <f t="shared" si="10"/>
        <v>0</v>
      </c>
    </row>
    <row r="116" spans="1:19" ht="15.75" x14ac:dyDescent="0.25">
      <c r="A116" s="2">
        <v>111</v>
      </c>
      <c r="B116" s="80"/>
      <c r="C116" s="19"/>
      <c r="D116" s="64"/>
      <c r="E116" s="13"/>
      <c r="F116" s="13"/>
      <c r="G116" s="13"/>
      <c r="H116" s="13"/>
      <c r="I116" s="43">
        <f t="shared" si="6"/>
        <v>0</v>
      </c>
      <c r="J116" s="36"/>
      <c r="K116" s="18"/>
      <c r="L116" s="19"/>
      <c r="M116" s="19"/>
      <c r="N116" s="19"/>
      <c r="O116" s="19"/>
      <c r="P116" s="17"/>
      <c r="Q116" s="20"/>
      <c r="R116" s="21">
        <f t="shared" si="7"/>
        <v>0</v>
      </c>
      <c r="S116" s="60">
        <f t="shared" si="10"/>
        <v>0</v>
      </c>
    </row>
    <row r="117" spans="1:19" ht="15.75" x14ac:dyDescent="0.25">
      <c r="A117" s="40">
        <v>112</v>
      </c>
      <c r="B117" s="80"/>
      <c r="C117" s="19"/>
      <c r="D117" s="64"/>
      <c r="E117" s="13"/>
      <c r="F117" s="13"/>
      <c r="G117" s="13"/>
      <c r="H117" s="13"/>
      <c r="I117" s="43">
        <f t="shared" si="6"/>
        <v>0</v>
      </c>
      <c r="J117" s="36"/>
      <c r="K117" s="18"/>
      <c r="L117" s="19"/>
      <c r="M117" s="19"/>
      <c r="N117" s="19"/>
      <c r="O117" s="19"/>
      <c r="P117" s="17"/>
      <c r="Q117" s="20"/>
      <c r="R117" s="21">
        <f t="shared" si="7"/>
        <v>0</v>
      </c>
      <c r="S117" s="60">
        <f t="shared" si="10"/>
        <v>0</v>
      </c>
    </row>
    <row r="118" spans="1:19" ht="15.75" x14ac:dyDescent="0.25">
      <c r="A118" s="2">
        <v>113</v>
      </c>
      <c r="B118" s="80"/>
      <c r="C118" s="19"/>
      <c r="D118" s="64"/>
      <c r="E118" s="13"/>
      <c r="F118" s="13"/>
      <c r="G118" s="13"/>
      <c r="H118" s="13"/>
      <c r="I118" s="43">
        <f t="shared" si="6"/>
        <v>0</v>
      </c>
      <c r="J118" s="36"/>
      <c r="K118" s="18"/>
      <c r="L118" s="19"/>
      <c r="M118" s="19"/>
      <c r="N118" s="19"/>
      <c r="O118" s="19"/>
      <c r="P118" s="17"/>
      <c r="Q118" s="20"/>
      <c r="R118" s="21">
        <f t="shared" si="7"/>
        <v>0</v>
      </c>
      <c r="S118" s="60">
        <f t="shared" si="10"/>
        <v>0</v>
      </c>
    </row>
    <row r="119" spans="1:19" ht="15.75" x14ac:dyDescent="0.25">
      <c r="A119" s="2">
        <v>114</v>
      </c>
      <c r="B119" s="80"/>
      <c r="C119" s="19"/>
      <c r="D119" s="64"/>
      <c r="E119" s="13"/>
      <c r="F119" s="13"/>
      <c r="G119" s="13"/>
      <c r="H119" s="13"/>
      <c r="I119" s="43">
        <f t="shared" si="6"/>
        <v>0</v>
      </c>
      <c r="J119" s="36"/>
      <c r="K119" s="18"/>
      <c r="L119" s="19"/>
      <c r="M119" s="19"/>
      <c r="N119" s="19"/>
      <c r="O119" s="19"/>
      <c r="P119" s="17"/>
      <c r="Q119" s="20"/>
      <c r="R119" s="21">
        <f t="shared" si="7"/>
        <v>0</v>
      </c>
      <c r="S119" s="60">
        <f t="shared" si="10"/>
        <v>0</v>
      </c>
    </row>
    <row r="120" spans="1:19" ht="15.75" x14ac:dyDescent="0.25">
      <c r="A120" s="40">
        <v>115</v>
      </c>
      <c r="B120" s="80"/>
      <c r="C120" s="19"/>
      <c r="D120" s="64"/>
      <c r="E120" s="13"/>
      <c r="F120" s="13"/>
      <c r="G120" s="13"/>
      <c r="H120" s="13"/>
      <c r="I120" s="43">
        <f t="shared" si="6"/>
        <v>0</v>
      </c>
      <c r="J120" s="36"/>
      <c r="K120" s="18"/>
      <c r="L120" s="19"/>
      <c r="M120" s="19"/>
      <c r="N120" s="19"/>
      <c r="O120" s="19"/>
      <c r="P120" s="17"/>
      <c r="Q120" s="20"/>
      <c r="R120" s="21">
        <f t="shared" ref="R120:R133" si="11">SUM(J120:Q120)</f>
        <v>0</v>
      </c>
      <c r="S120" s="60">
        <f t="shared" si="10"/>
        <v>0</v>
      </c>
    </row>
    <row r="121" spans="1:19" ht="15.75" x14ac:dyDescent="0.25">
      <c r="A121" s="2">
        <v>116</v>
      </c>
      <c r="B121" s="80"/>
      <c r="C121" s="19"/>
      <c r="D121" s="64"/>
      <c r="E121" s="13"/>
      <c r="F121" s="13"/>
      <c r="G121" s="13"/>
      <c r="H121" s="13"/>
      <c r="I121" s="43">
        <f t="shared" si="6"/>
        <v>0</v>
      </c>
      <c r="J121" s="36"/>
      <c r="K121" s="18"/>
      <c r="L121" s="19"/>
      <c r="M121" s="19"/>
      <c r="N121" s="19"/>
      <c r="O121" s="19"/>
      <c r="P121" s="17"/>
      <c r="Q121" s="20"/>
      <c r="R121" s="21">
        <f t="shared" si="11"/>
        <v>0</v>
      </c>
      <c r="S121" s="60">
        <f t="shared" si="10"/>
        <v>0</v>
      </c>
    </row>
    <row r="122" spans="1:19" ht="15.75" x14ac:dyDescent="0.25">
      <c r="A122" s="2">
        <v>117</v>
      </c>
      <c r="B122" s="80"/>
      <c r="C122" s="19"/>
      <c r="D122" s="64"/>
      <c r="E122" s="13"/>
      <c r="F122" s="13"/>
      <c r="G122" s="13"/>
      <c r="H122" s="13"/>
      <c r="I122" s="43">
        <f t="shared" si="6"/>
        <v>0</v>
      </c>
      <c r="J122" s="36"/>
      <c r="K122" s="18"/>
      <c r="L122" s="19"/>
      <c r="M122" s="19"/>
      <c r="N122" s="19"/>
      <c r="O122" s="19"/>
      <c r="P122" s="17"/>
      <c r="Q122" s="20"/>
      <c r="R122" s="21">
        <f t="shared" si="11"/>
        <v>0</v>
      </c>
      <c r="S122" s="60">
        <f t="shared" si="10"/>
        <v>0</v>
      </c>
    </row>
    <row r="123" spans="1:19" ht="15.75" x14ac:dyDescent="0.25">
      <c r="A123" s="40">
        <v>118</v>
      </c>
      <c r="B123" s="80"/>
      <c r="C123" s="19"/>
      <c r="D123" s="64"/>
      <c r="E123" s="13"/>
      <c r="F123" s="13"/>
      <c r="G123" s="13"/>
      <c r="H123" s="13"/>
      <c r="I123" s="43">
        <f t="shared" si="6"/>
        <v>0</v>
      </c>
      <c r="J123" s="36"/>
      <c r="K123" s="18"/>
      <c r="L123" s="19"/>
      <c r="M123" s="19"/>
      <c r="N123" s="19"/>
      <c r="O123" s="19"/>
      <c r="P123" s="17"/>
      <c r="Q123" s="20"/>
      <c r="R123" s="21">
        <f t="shared" si="11"/>
        <v>0</v>
      </c>
      <c r="S123" s="60">
        <f t="shared" si="10"/>
        <v>0</v>
      </c>
    </row>
    <row r="124" spans="1:19" ht="15.75" x14ac:dyDescent="0.25">
      <c r="A124" s="2">
        <v>119</v>
      </c>
      <c r="B124" s="80"/>
      <c r="C124" s="19"/>
      <c r="D124" s="64"/>
      <c r="E124" s="13"/>
      <c r="F124" s="13"/>
      <c r="G124" s="13"/>
      <c r="H124" s="13"/>
      <c r="I124" s="43">
        <f t="shared" si="6"/>
        <v>0</v>
      </c>
      <c r="J124" s="36"/>
      <c r="K124" s="18"/>
      <c r="L124" s="19"/>
      <c r="M124" s="19"/>
      <c r="N124" s="19"/>
      <c r="O124" s="19"/>
      <c r="P124" s="17"/>
      <c r="Q124" s="20"/>
      <c r="R124" s="21">
        <f t="shared" si="11"/>
        <v>0</v>
      </c>
      <c r="S124" s="60">
        <f t="shared" si="10"/>
        <v>0</v>
      </c>
    </row>
    <row r="125" spans="1:19" ht="15.75" x14ac:dyDescent="0.25">
      <c r="A125" s="2">
        <v>120</v>
      </c>
      <c r="B125" s="80"/>
      <c r="C125" s="19"/>
      <c r="D125" s="64"/>
      <c r="E125" s="13"/>
      <c r="F125" s="13"/>
      <c r="G125" s="13"/>
      <c r="H125" s="13"/>
      <c r="I125" s="43">
        <f t="shared" si="6"/>
        <v>0</v>
      </c>
      <c r="J125" s="36"/>
      <c r="K125" s="18"/>
      <c r="L125" s="19"/>
      <c r="M125" s="19"/>
      <c r="N125" s="19"/>
      <c r="O125" s="19"/>
      <c r="P125" s="17"/>
      <c r="Q125" s="20"/>
      <c r="R125" s="21">
        <f t="shared" si="11"/>
        <v>0</v>
      </c>
      <c r="S125" s="60">
        <f t="shared" si="10"/>
        <v>0</v>
      </c>
    </row>
    <row r="126" spans="1:19" ht="15.75" x14ac:dyDescent="0.25">
      <c r="A126" s="40">
        <v>121</v>
      </c>
      <c r="B126" s="80"/>
      <c r="C126" s="19"/>
      <c r="D126" s="64"/>
      <c r="E126" s="13"/>
      <c r="F126" s="13"/>
      <c r="G126" s="13"/>
      <c r="H126" s="13"/>
      <c r="I126" s="43">
        <f t="shared" si="6"/>
        <v>0</v>
      </c>
      <c r="J126" s="36"/>
      <c r="K126" s="18"/>
      <c r="L126" s="19"/>
      <c r="M126" s="19"/>
      <c r="N126" s="19"/>
      <c r="O126" s="19"/>
      <c r="P126" s="17"/>
      <c r="Q126" s="20"/>
      <c r="R126" s="21">
        <f t="shared" si="11"/>
        <v>0</v>
      </c>
      <c r="S126" s="60">
        <f t="shared" si="10"/>
        <v>0</v>
      </c>
    </row>
    <row r="127" spans="1:19" ht="15.75" x14ac:dyDescent="0.25">
      <c r="A127" s="2">
        <v>122</v>
      </c>
      <c r="B127" s="80"/>
      <c r="C127" s="19"/>
      <c r="D127" s="64"/>
      <c r="E127" s="13"/>
      <c r="F127" s="13"/>
      <c r="G127" s="13"/>
      <c r="H127" s="13"/>
      <c r="I127" s="43">
        <f t="shared" si="6"/>
        <v>0</v>
      </c>
      <c r="J127" s="36"/>
      <c r="K127" s="18"/>
      <c r="L127" s="19"/>
      <c r="M127" s="19"/>
      <c r="N127" s="19"/>
      <c r="O127" s="19"/>
      <c r="P127" s="17"/>
      <c r="Q127" s="20"/>
      <c r="R127" s="21">
        <f t="shared" si="11"/>
        <v>0</v>
      </c>
      <c r="S127" s="60">
        <f t="shared" si="10"/>
        <v>0</v>
      </c>
    </row>
    <row r="128" spans="1:19" ht="15.75" x14ac:dyDescent="0.25">
      <c r="A128" s="2">
        <v>123</v>
      </c>
      <c r="B128" s="80"/>
      <c r="C128" s="19"/>
      <c r="D128" s="64"/>
      <c r="E128" s="13"/>
      <c r="F128" s="13"/>
      <c r="G128" s="13"/>
      <c r="H128" s="13"/>
      <c r="I128" s="43">
        <f t="shared" si="6"/>
        <v>0</v>
      </c>
      <c r="J128" s="36"/>
      <c r="K128" s="18"/>
      <c r="L128" s="19"/>
      <c r="M128" s="19"/>
      <c r="N128" s="19"/>
      <c r="O128" s="19"/>
      <c r="P128" s="17"/>
      <c r="Q128" s="20"/>
      <c r="R128" s="21">
        <f t="shared" si="11"/>
        <v>0</v>
      </c>
      <c r="S128" s="60">
        <f t="shared" si="10"/>
        <v>0</v>
      </c>
    </row>
    <row r="129" spans="1:19" ht="15.75" x14ac:dyDescent="0.25">
      <c r="A129" s="40">
        <v>124</v>
      </c>
      <c r="B129" s="80"/>
      <c r="C129" s="19"/>
      <c r="D129" s="64"/>
      <c r="E129" s="13"/>
      <c r="F129" s="13"/>
      <c r="G129" s="13"/>
      <c r="H129" s="13"/>
      <c r="I129" s="43">
        <f t="shared" si="6"/>
        <v>0</v>
      </c>
      <c r="J129" s="36"/>
      <c r="K129" s="18"/>
      <c r="L129" s="19"/>
      <c r="M129" s="19"/>
      <c r="N129" s="19"/>
      <c r="O129" s="19"/>
      <c r="P129" s="17"/>
      <c r="Q129" s="20"/>
      <c r="R129" s="21">
        <f t="shared" si="11"/>
        <v>0</v>
      </c>
      <c r="S129" s="60">
        <f t="shared" si="10"/>
        <v>0</v>
      </c>
    </row>
    <row r="130" spans="1:19" ht="15.75" x14ac:dyDescent="0.25">
      <c r="A130" s="2">
        <v>125</v>
      </c>
      <c r="B130" s="80"/>
      <c r="C130" s="19"/>
      <c r="D130" s="64"/>
      <c r="E130" s="13"/>
      <c r="F130" s="13"/>
      <c r="G130" s="13"/>
      <c r="H130" s="13"/>
      <c r="I130" s="43">
        <f t="shared" si="6"/>
        <v>0</v>
      </c>
      <c r="J130" s="36"/>
      <c r="K130" s="18"/>
      <c r="L130" s="19"/>
      <c r="M130" s="19"/>
      <c r="N130" s="19"/>
      <c r="O130" s="19"/>
      <c r="P130" s="17"/>
      <c r="Q130" s="20"/>
      <c r="R130" s="21">
        <f t="shared" si="11"/>
        <v>0</v>
      </c>
      <c r="S130" s="60">
        <f t="shared" si="10"/>
        <v>0</v>
      </c>
    </row>
    <row r="131" spans="1:19" ht="15.75" x14ac:dyDescent="0.25">
      <c r="A131" s="2">
        <v>126</v>
      </c>
      <c r="B131" s="80"/>
      <c r="C131" s="19"/>
      <c r="D131" s="64"/>
      <c r="E131" s="13"/>
      <c r="F131" s="13"/>
      <c r="G131" s="13"/>
      <c r="H131" s="13"/>
      <c r="I131" s="43">
        <f t="shared" si="6"/>
        <v>0</v>
      </c>
      <c r="J131" s="36"/>
      <c r="K131" s="18"/>
      <c r="L131" s="19"/>
      <c r="M131" s="19"/>
      <c r="N131" s="19"/>
      <c r="O131" s="19"/>
      <c r="P131" s="17"/>
      <c r="Q131" s="20"/>
      <c r="R131" s="21">
        <f t="shared" si="11"/>
        <v>0</v>
      </c>
      <c r="S131" s="60">
        <f t="shared" si="10"/>
        <v>0</v>
      </c>
    </row>
    <row r="132" spans="1:19" ht="15.75" x14ac:dyDescent="0.25">
      <c r="A132" s="40">
        <v>127</v>
      </c>
      <c r="B132" s="80"/>
      <c r="C132" s="19"/>
      <c r="D132" s="64"/>
      <c r="E132" s="13"/>
      <c r="F132" s="13"/>
      <c r="G132" s="13"/>
      <c r="H132" s="13"/>
      <c r="I132" s="43">
        <f t="shared" si="6"/>
        <v>0</v>
      </c>
      <c r="J132" s="36"/>
      <c r="K132" s="18"/>
      <c r="L132" s="19"/>
      <c r="M132" s="19"/>
      <c r="N132" s="19"/>
      <c r="O132" s="19"/>
      <c r="P132" s="17"/>
      <c r="Q132" s="20"/>
      <c r="R132" s="21">
        <f t="shared" si="11"/>
        <v>0</v>
      </c>
      <c r="S132" s="60">
        <f t="shared" si="10"/>
        <v>0</v>
      </c>
    </row>
    <row r="133" spans="1:19" ht="15.75" x14ac:dyDescent="0.25">
      <c r="A133" s="2">
        <v>128</v>
      </c>
      <c r="B133" s="80"/>
      <c r="C133" s="19"/>
      <c r="D133" s="64"/>
      <c r="E133" s="13"/>
      <c r="F133" s="13"/>
      <c r="G133" s="13"/>
      <c r="H133" s="13"/>
      <c r="I133" s="43">
        <f t="shared" si="6"/>
        <v>0</v>
      </c>
      <c r="J133" s="36"/>
      <c r="K133" s="18"/>
      <c r="L133" s="19"/>
      <c r="M133" s="19"/>
      <c r="N133" s="19"/>
      <c r="O133" s="19"/>
      <c r="P133" s="17"/>
      <c r="Q133" s="20"/>
      <c r="R133" s="21">
        <f t="shared" si="11"/>
        <v>0</v>
      </c>
      <c r="S133" s="60">
        <f t="shared" si="10"/>
        <v>0</v>
      </c>
    </row>
    <row r="134" spans="1:19" ht="15.75" x14ac:dyDescent="0.25">
      <c r="A134" s="2">
        <v>129</v>
      </c>
      <c r="B134" s="80"/>
      <c r="C134" s="19"/>
      <c r="D134" s="64"/>
      <c r="E134" s="13"/>
      <c r="F134" s="13"/>
      <c r="G134" s="13"/>
      <c r="H134" s="13"/>
      <c r="I134" s="43">
        <f t="shared" si="6"/>
        <v>0</v>
      </c>
      <c r="J134" s="36"/>
      <c r="K134" s="18"/>
      <c r="L134" s="19"/>
      <c r="M134" s="19"/>
      <c r="N134" s="19"/>
      <c r="O134" s="19"/>
      <c r="P134" s="17"/>
      <c r="Q134" s="20"/>
      <c r="R134" s="21">
        <f t="shared" ref="R134:R139" si="12">SUM(J134:Q134)</f>
        <v>0</v>
      </c>
      <c r="S134" s="60">
        <f t="shared" si="10"/>
        <v>0</v>
      </c>
    </row>
    <row r="135" spans="1:19" ht="15.75" x14ac:dyDescent="0.25">
      <c r="A135" s="40">
        <v>130</v>
      </c>
      <c r="B135" s="80"/>
      <c r="C135" s="19"/>
      <c r="D135" s="64"/>
      <c r="E135" s="13"/>
      <c r="F135" s="13"/>
      <c r="G135" s="13"/>
      <c r="H135" s="13"/>
      <c r="I135" s="43">
        <f t="shared" si="6"/>
        <v>0</v>
      </c>
      <c r="J135" s="36"/>
      <c r="K135" s="18"/>
      <c r="L135" s="19"/>
      <c r="M135" s="19"/>
      <c r="N135" s="19"/>
      <c r="O135" s="19"/>
      <c r="P135" s="17"/>
      <c r="Q135" s="20"/>
      <c r="R135" s="21">
        <f t="shared" si="12"/>
        <v>0</v>
      </c>
      <c r="S135" s="60">
        <f t="shared" si="10"/>
        <v>0</v>
      </c>
    </row>
    <row r="136" spans="1:19" x14ac:dyDescent="0.25">
      <c r="A136" s="2">
        <v>131</v>
      </c>
      <c r="B136" s="79"/>
      <c r="C136" s="19"/>
      <c r="D136" s="64"/>
      <c r="E136" s="13"/>
      <c r="F136" s="13"/>
      <c r="G136" s="13"/>
      <c r="H136" s="13"/>
      <c r="I136" s="43">
        <f t="shared" si="6"/>
        <v>0</v>
      </c>
      <c r="J136" s="36"/>
      <c r="K136" s="18"/>
      <c r="L136" s="19"/>
      <c r="M136" s="19"/>
      <c r="N136" s="19"/>
      <c r="O136" s="19"/>
      <c r="P136" s="17"/>
      <c r="Q136" s="20"/>
      <c r="R136" s="21">
        <f t="shared" si="12"/>
        <v>0</v>
      </c>
      <c r="S136" s="60">
        <f t="shared" si="10"/>
        <v>0</v>
      </c>
    </row>
    <row r="137" spans="1:19" ht="15.75" x14ac:dyDescent="0.25">
      <c r="A137" s="2">
        <v>132</v>
      </c>
      <c r="B137" s="80"/>
      <c r="C137" s="19"/>
      <c r="D137" s="64"/>
      <c r="E137" s="13"/>
      <c r="F137" s="13"/>
      <c r="G137" s="13"/>
      <c r="H137" s="13"/>
      <c r="I137" s="43">
        <f t="shared" si="6"/>
        <v>0</v>
      </c>
      <c r="J137" s="36"/>
      <c r="K137" s="18"/>
      <c r="L137" s="19"/>
      <c r="M137" s="19"/>
      <c r="N137" s="19"/>
      <c r="O137" s="19"/>
      <c r="P137" s="17"/>
      <c r="Q137" s="20"/>
      <c r="R137" s="21">
        <f t="shared" si="12"/>
        <v>0</v>
      </c>
      <c r="S137" s="60">
        <f t="shared" si="10"/>
        <v>0</v>
      </c>
    </row>
    <row r="138" spans="1:19" ht="15.75" x14ac:dyDescent="0.25">
      <c r="A138" s="40">
        <v>133</v>
      </c>
      <c r="B138" s="80"/>
      <c r="C138" s="19"/>
      <c r="D138" s="64"/>
      <c r="E138" s="13"/>
      <c r="F138" s="13"/>
      <c r="G138" s="13"/>
      <c r="H138" s="13"/>
      <c r="I138" s="43">
        <f t="shared" si="6"/>
        <v>0</v>
      </c>
      <c r="J138" s="36"/>
      <c r="K138" s="18"/>
      <c r="L138" s="19"/>
      <c r="M138" s="19"/>
      <c r="N138" s="19"/>
      <c r="O138" s="19"/>
      <c r="P138" s="17"/>
      <c r="Q138" s="20"/>
      <c r="R138" s="21">
        <f t="shared" si="12"/>
        <v>0</v>
      </c>
      <c r="S138" s="60">
        <f t="shared" si="10"/>
        <v>0</v>
      </c>
    </row>
    <row r="139" spans="1:19" x14ac:dyDescent="0.25">
      <c r="A139" s="2">
        <v>134</v>
      </c>
      <c r="B139" s="79"/>
      <c r="C139" s="19"/>
      <c r="D139" s="64"/>
      <c r="E139" s="13"/>
      <c r="F139" s="13"/>
      <c r="G139" s="13"/>
      <c r="H139" s="13"/>
      <c r="I139" s="43">
        <f t="shared" si="6"/>
        <v>0</v>
      </c>
      <c r="J139" s="36"/>
      <c r="K139" s="18"/>
      <c r="L139" s="19"/>
      <c r="M139" s="19"/>
      <c r="N139" s="19"/>
      <c r="O139" s="19"/>
      <c r="P139" s="17"/>
      <c r="Q139" s="20"/>
      <c r="R139" s="21">
        <f t="shared" si="12"/>
        <v>0</v>
      </c>
      <c r="S139" s="60">
        <f t="shared" si="10"/>
        <v>0</v>
      </c>
    </row>
    <row r="140" spans="1:19" s="3" customFormat="1" ht="15.75" thickBot="1" x14ac:dyDescent="0.3">
      <c r="A140" s="8"/>
      <c r="B140" s="83" t="s">
        <v>2</v>
      </c>
      <c r="C140" s="88">
        <f>SUM(C6:C139)</f>
        <v>24576</v>
      </c>
      <c r="D140" s="86">
        <f>SUM(D6:D139)</f>
        <v>29</v>
      </c>
      <c r="E140" s="16">
        <f>SUM(E6:E139)</f>
        <v>328</v>
      </c>
      <c r="F140" s="16">
        <f t="shared" ref="F140:H140" si="13">SUM(F6:F139)</f>
        <v>15</v>
      </c>
      <c r="G140" s="16">
        <f t="shared" si="13"/>
        <v>0</v>
      </c>
      <c r="H140" s="16">
        <f t="shared" si="13"/>
        <v>0</v>
      </c>
      <c r="I140" s="23">
        <f>SUM(I6:I139)</f>
        <v>24948</v>
      </c>
      <c r="J140" s="24">
        <f>SUM(J6:J139)</f>
        <v>572</v>
      </c>
      <c r="K140" s="16">
        <f t="shared" ref="K140:Q140" si="14">SUM(K6:K139)</f>
        <v>358</v>
      </c>
      <c r="L140" s="16">
        <f t="shared" si="14"/>
        <v>414</v>
      </c>
      <c r="M140" s="16"/>
      <c r="N140" s="16"/>
      <c r="O140" s="16"/>
      <c r="P140" s="16">
        <f t="shared" si="14"/>
        <v>34</v>
      </c>
      <c r="Q140" s="16">
        <f t="shared" si="14"/>
        <v>6</v>
      </c>
      <c r="R140" s="14">
        <f>SUM(R6:R139)</f>
        <v>1542</v>
      </c>
      <c r="S140" s="39">
        <f>SUM(S6:S139)</f>
        <v>23406</v>
      </c>
    </row>
  </sheetData>
  <sortState ref="B6:S64">
    <sortCondition ref="B6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1"/>
  <sheetViews>
    <sheetView topLeftCell="A58" workbookViewId="0">
      <pane xSplit="2" topLeftCell="C1" activePane="topRight" state="frozen"/>
      <selection pane="topRight" activeCell="G1" sqref="G1"/>
    </sheetView>
  </sheetViews>
  <sheetFormatPr defaultRowHeight="15" x14ac:dyDescent="0.25"/>
  <cols>
    <col min="1" max="1" width="11.5703125" customWidth="1"/>
    <col min="2" max="2" width="35.5703125" customWidth="1"/>
    <col min="3" max="3" width="18.28515625" style="69" customWidth="1"/>
    <col min="4" max="4" width="19.5703125" customWidth="1"/>
    <col min="5" max="5" width="14" customWidth="1"/>
    <col min="6" max="6" width="12.5703125" customWidth="1"/>
    <col min="7" max="7" width="15.85546875" customWidth="1"/>
    <col min="8" max="8" width="17" customWidth="1"/>
    <col min="9" max="9" width="11.85546875" customWidth="1"/>
    <col min="10" max="10" width="21.140625" customWidth="1"/>
    <col min="11" max="11" width="16.42578125" customWidth="1"/>
    <col min="12" max="13" width="17.5703125" customWidth="1"/>
    <col min="14" max="15" width="23.42578125" customWidth="1"/>
    <col min="16" max="16" width="14" customWidth="1"/>
    <col min="17" max="17" width="13.85546875" customWidth="1"/>
    <col min="18" max="19" width="9.140625" customWidth="1"/>
  </cols>
  <sheetData>
    <row r="1" spans="1:20" x14ac:dyDescent="0.25">
      <c r="C1" s="26"/>
      <c r="D1" s="5" t="s">
        <v>69</v>
      </c>
      <c r="E1" s="5"/>
      <c r="F1" s="5"/>
      <c r="G1" s="26" t="s">
        <v>111</v>
      </c>
      <c r="H1" s="5"/>
      <c r="I1" s="6"/>
      <c r="J1" s="4"/>
      <c r="K1" s="4"/>
      <c r="L1" s="4"/>
      <c r="M1" s="4"/>
      <c r="N1" s="4"/>
      <c r="O1" s="4"/>
      <c r="P1" s="4"/>
      <c r="Q1" s="61"/>
      <c r="R1" s="25"/>
      <c r="S1" s="37"/>
    </row>
    <row r="2" spans="1:20" ht="15.75" thickBot="1" x14ac:dyDescent="0.3">
      <c r="C2" s="26"/>
      <c r="D2" s="5"/>
      <c r="E2" s="5"/>
      <c r="F2" s="5"/>
      <c r="G2" s="5"/>
      <c r="H2" s="5"/>
      <c r="I2" s="6"/>
      <c r="J2" s="4"/>
      <c r="K2" s="4"/>
      <c r="L2" s="4"/>
      <c r="M2" s="4"/>
      <c r="N2" s="4"/>
      <c r="O2" s="4"/>
      <c r="P2" s="4"/>
      <c r="Q2" s="25"/>
      <c r="R2" s="25"/>
      <c r="S2" s="37"/>
    </row>
    <row r="3" spans="1:20" x14ac:dyDescent="0.25">
      <c r="A3" s="27" t="s">
        <v>3</v>
      </c>
      <c r="B3" s="35" t="s">
        <v>4</v>
      </c>
      <c r="C3" s="66" t="s">
        <v>5</v>
      </c>
      <c r="D3" s="33" t="s">
        <v>14</v>
      </c>
      <c r="E3" s="34"/>
      <c r="F3" s="34"/>
      <c r="G3" s="34"/>
      <c r="H3" s="34"/>
      <c r="I3" s="28" t="s">
        <v>2</v>
      </c>
      <c r="J3" s="30" t="s">
        <v>15</v>
      </c>
      <c r="K3" s="31"/>
      <c r="L3" s="31"/>
      <c r="M3" s="31"/>
      <c r="N3" s="31"/>
      <c r="O3" s="31"/>
      <c r="P3" s="31"/>
      <c r="Q3" s="32"/>
      <c r="R3" s="29" t="s">
        <v>2</v>
      </c>
      <c r="S3" s="38" t="s">
        <v>1</v>
      </c>
    </row>
    <row r="4" spans="1:20" ht="15.75" thickBot="1" x14ac:dyDescent="0.3">
      <c r="A4" s="50"/>
      <c r="B4" s="51"/>
      <c r="C4" s="67"/>
      <c r="D4" s="52" t="s">
        <v>7</v>
      </c>
      <c r="E4" s="53" t="s">
        <v>8</v>
      </c>
      <c r="F4" s="53" t="s">
        <v>11</v>
      </c>
      <c r="G4" s="53" t="s">
        <v>6</v>
      </c>
      <c r="H4" s="53" t="s">
        <v>9</v>
      </c>
      <c r="I4" s="54"/>
      <c r="J4" s="55" t="s">
        <v>0</v>
      </c>
      <c r="K4" s="56" t="s">
        <v>108</v>
      </c>
      <c r="L4" s="57" t="s">
        <v>59</v>
      </c>
      <c r="M4" s="57" t="s">
        <v>106</v>
      </c>
      <c r="N4" s="57" t="s">
        <v>109</v>
      </c>
      <c r="O4" s="57" t="s">
        <v>110</v>
      </c>
      <c r="P4" s="57" t="s">
        <v>10</v>
      </c>
      <c r="Q4" s="57" t="s">
        <v>12</v>
      </c>
      <c r="R4" s="58"/>
      <c r="S4" s="59"/>
    </row>
    <row r="5" spans="1:20" x14ac:dyDescent="0.25">
      <c r="A5" s="40">
        <v>1</v>
      </c>
      <c r="B5" s="78" t="s">
        <v>30</v>
      </c>
      <c r="C5" s="19"/>
      <c r="D5" s="63"/>
      <c r="E5" s="42"/>
      <c r="F5" s="42"/>
      <c r="G5" s="42"/>
      <c r="H5" s="42"/>
      <c r="I5" s="43">
        <f t="shared" ref="I5:I36" si="0">SUM(C5:H5)</f>
        <v>0</v>
      </c>
      <c r="J5" s="44"/>
      <c r="K5" s="45"/>
      <c r="L5" s="46"/>
      <c r="M5" s="46"/>
      <c r="N5" s="46"/>
      <c r="O5" s="46"/>
      <c r="P5" s="47"/>
      <c r="Q5" s="48"/>
      <c r="R5" s="49">
        <f t="shared" ref="R5:R36" si="1">SUM(J5:Q5)</f>
        <v>0</v>
      </c>
      <c r="S5" s="60">
        <f t="shared" ref="S5:S36" si="2">I5-R5</f>
        <v>0</v>
      </c>
      <c r="T5" s="4"/>
    </row>
    <row r="6" spans="1:20" x14ac:dyDescent="0.25">
      <c r="A6" s="2">
        <v>2</v>
      </c>
      <c r="B6" s="79" t="s">
        <v>83</v>
      </c>
      <c r="C6" s="19">
        <v>55</v>
      </c>
      <c r="D6" s="64"/>
      <c r="E6" s="13"/>
      <c r="F6" s="13"/>
      <c r="G6" s="13"/>
      <c r="H6" s="13"/>
      <c r="I6" s="43">
        <f t="shared" si="0"/>
        <v>55</v>
      </c>
      <c r="J6" s="36">
        <v>5</v>
      </c>
      <c r="K6" s="18">
        <v>15</v>
      </c>
      <c r="L6" s="19">
        <f>2+1</f>
        <v>3</v>
      </c>
      <c r="M6" s="19"/>
      <c r="N6" s="19"/>
      <c r="O6" s="19"/>
      <c r="P6" s="17"/>
      <c r="Q6" s="20"/>
      <c r="R6" s="49">
        <f t="shared" si="1"/>
        <v>23</v>
      </c>
      <c r="S6" s="60">
        <f t="shared" si="2"/>
        <v>32</v>
      </c>
      <c r="T6" s="4"/>
    </row>
    <row r="7" spans="1:20" ht="15.75" x14ac:dyDescent="0.25">
      <c r="A7" s="40">
        <v>3</v>
      </c>
      <c r="B7" s="80" t="s">
        <v>26</v>
      </c>
      <c r="C7" s="19">
        <v>162</v>
      </c>
      <c r="D7" s="64"/>
      <c r="E7" s="13"/>
      <c r="F7" s="13">
        <v>1</v>
      </c>
      <c r="G7" s="13"/>
      <c r="H7" s="13"/>
      <c r="I7" s="43">
        <f t="shared" si="0"/>
        <v>163</v>
      </c>
      <c r="J7" s="36"/>
      <c r="K7" s="18">
        <v>28</v>
      </c>
      <c r="L7" s="19"/>
      <c r="M7" s="19"/>
      <c r="N7" s="19"/>
      <c r="O7" s="19"/>
      <c r="P7" s="17"/>
      <c r="Q7" s="20"/>
      <c r="R7" s="49">
        <f t="shared" si="1"/>
        <v>28</v>
      </c>
      <c r="S7" s="60">
        <f t="shared" si="2"/>
        <v>135</v>
      </c>
      <c r="T7" s="4"/>
    </row>
    <row r="8" spans="1:20" ht="15.75" x14ac:dyDescent="0.25">
      <c r="A8" s="2">
        <v>4</v>
      </c>
      <c r="B8" s="80" t="s">
        <v>65</v>
      </c>
      <c r="C8" s="19">
        <v>13</v>
      </c>
      <c r="D8" s="64"/>
      <c r="E8" s="13"/>
      <c r="F8" s="13"/>
      <c r="G8" s="13"/>
      <c r="H8" s="13"/>
      <c r="I8" s="43">
        <f t="shared" si="0"/>
        <v>13</v>
      </c>
      <c r="J8" s="36"/>
      <c r="K8" s="18">
        <f>11+2</f>
        <v>13</v>
      </c>
      <c r="L8" s="19"/>
      <c r="M8" s="19"/>
      <c r="N8" s="19"/>
      <c r="O8" s="19"/>
      <c r="P8" s="17"/>
      <c r="Q8" s="20"/>
      <c r="R8" s="49">
        <f t="shared" si="1"/>
        <v>13</v>
      </c>
      <c r="S8" s="60">
        <f t="shared" si="2"/>
        <v>0</v>
      </c>
      <c r="T8" s="4"/>
    </row>
    <row r="9" spans="1:20" ht="15.75" x14ac:dyDescent="0.25">
      <c r="A9" s="40">
        <v>5</v>
      </c>
      <c r="B9" s="80" t="s">
        <v>20</v>
      </c>
      <c r="C9" s="19">
        <v>1119</v>
      </c>
      <c r="D9" s="64"/>
      <c r="E9" s="13"/>
      <c r="F9" s="13"/>
      <c r="G9" s="13"/>
      <c r="H9" s="13"/>
      <c r="I9" s="43">
        <f t="shared" si="0"/>
        <v>1119</v>
      </c>
      <c r="J9" s="36"/>
      <c r="K9" s="18"/>
      <c r="L9" s="19"/>
      <c r="M9" s="19"/>
      <c r="N9" s="19"/>
      <c r="O9" s="19"/>
      <c r="P9" s="17"/>
      <c r="Q9" s="20"/>
      <c r="R9" s="49">
        <f t="shared" si="1"/>
        <v>0</v>
      </c>
      <c r="S9" s="60">
        <f t="shared" si="2"/>
        <v>1119</v>
      </c>
      <c r="T9" s="4"/>
    </row>
    <row r="10" spans="1:20" ht="15.75" x14ac:dyDescent="0.25">
      <c r="A10" s="2">
        <v>6</v>
      </c>
      <c r="B10" s="80" t="s">
        <v>19</v>
      </c>
      <c r="C10" s="19"/>
      <c r="D10" s="64"/>
      <c r="E10" s="13"/>
      <c r="F10" s="13"/>
      <c r="G10" s="13"/>
      <c r="H10" s="13"/>
      <c r="I10" s="43">
        <f t="shared" si="0"/>
        <v>0</v>
      </c>
      <c r="J10" s="36"/>
      <c r="K10" s="18"/>
      <c r="L10" s="19"/>
      <c r="M10" s="19"/>
      <c r="N10" s="19"/>
      <c r="O10" s="19"/>
      <c r="P10" s="17"/>
      <c r="Q10" s="20"/>
      <c r="R10" s="21">
        <f t="shared" si="1"/>
        <v>0</v>
      </c>
      <c r="S10" s="60">
        <f t="shared" si="2"/>
        <v>0</v>
      </c>
      <c r="T10" s="4"/>
    </row>
    <row r="11" spans="1:20" ht="15.75" x14ac:dyDescent="0.25">
      <c r="A11" s="40">
        <v>7</v>
      </c>
      <c r="B11" s="80" t="s">
        <v>62</v>
      </c>
      <c r="C11" s="19">
        <v>713</v>
      </c>
      <c r="D11" s="64"/>
      <c r="E11" s="13"/>
      <c r="F11" s="13"/>
      <c r="G11" s="13"/>
      <c r="H11" s="13"/>
      <c r="I11" s="43">
        <f t="shared" si="0"/>
        <v>713</v>
      </c>
      <c r="J11" s="36">
        <f>5+5+3</f>
        <v>13</v>
      </c>
      <c r="K11" s="18">
        <f>36+1</f>
        <v>37</v>
      </c>
      <c r="L11" s="19">
        <v>50</v>
      </c>
      <c r="M11" s="19"/>
      <c r="N11" s="19"/>
      <c r="O11" s="19"/>
      <c r="P11" s="17"/>
      <c r="Q11" s="20"/>
      <c r="R11" s="21">
        <f t="shared" si="1"/>
        <v>100</v>
      </c>
      <c r="S11" s="60">
        <f t="shared" si="2"/>
        <v>613</v>
      </c>
      <c r="T11" s="4"/>
    </row>
    <row r="12" spans="1:20" x14ac:dyDescent="0.25">
      <c r="A12" s="2">
        <v>8</v>
      </c>
      <c r="B12" s="79" t="s">
        <v>29</v>
      </c>
      <c r="C12" s="19">
        <v>1321</v>
      </c>
      <c r="D12" s="64"/>
      <c r="E12" s="13"/>
      <c r="F12" s="13"/>
      <c r="G12" s="13"/>
      <c r="H12" s="13"/>
      <c r="I12" s="43">
        <f t="shared" si="0"/>
        <v>1321</v>
      </c>
      <c r="J12" s="36">
        <f>5+5</f>
        <v>10</v>
      </c>
      <c r="K12" s="18">
        <f>35+2</f>
        <v>37</v>
      </c>
      <c r="L12" s="19">
        <f>12+30</f>
        <v>42</v>
      </c>
      <c r="M12" s="19"/>
      <c r="N12" s="19"/>
      <c r="O12" s="19"/>
      <c r="P12" s="17"/>
      <c r="Q12" s="20">
        <v>1</v>
      </c>
      <c r="R12" s="21">
        <f t="shared" si="1"/>
        <v>90</v>
      </c>
      <c r="S12" s="60">
        <f t="shared" si="2"/>
        <v>1231</v>
      </c>
      <c r="T12" s="4"/>
    </row>
    <row r="13" spans="1:20" ht="15.75" x14ac:dyDescent="0.25">
      <c r="A13" s="40">
        <v>9</v>
      </c>
      <c r="B13" s="80" t="s">
        <v>28</v>
      </c>
      <c r="C13" s="19">
        <v>1335</v>
      </c>
      <c r="D13" s="64"/>
      <c r="E13" s="13"/>
      <c r="F13" s="13"/>
      <c r="G13" s="13"/>
      <c r="H13" s="13"/>
      <c r="I13" s="43">
        <f t="shared" si="0"/>
        <v>1335</v>
      </c>
      <c r="J13" s="36">
        <f>5+3+10+2</f>
        <v>20</v>
      </c>
      <c r="K13" s="18">
        <f>63+40+15+100+60+30</f>
        <v>308</v>
      </c>
      <c r="L13" s="19">
        <v>35</v>
      </c>
      <c r="M13" s="19"/>
      <c r="N13" s="19"/>
      <c r="O13" s="19"/>
      <c r="P13" s="17"/>
      <c r="Q13" s="20"/>
      <c r="R13" s="21">
        <f t="shared" si="1"/>
        <v>363</v>
      </c>
      <c r="S13" s="60">
        <f t="shared" si="2"/>
        <v>972</v>
      </c>
      <c r="T13" s="4"/>
    </row>
    <row r="14" spans="1:20" x14ac:dyDescent="0.25">
      <c r="A14" s="40">
        <v>10</v>
      </c>
      <c r="B14" s="79" t="s">
        <v>17</v>
      </c>
      <c r="C14" s="19">
        <v>1615</v>
      </c>
      <c r="D14" s="64"/>
      <c r="E14" s="13"/>
      <c r="F14" s="13"/>
      <c r="G14" s="13"/>
      <c r="H14" s="13"/>
      <c r="I14" s="43">
        <f t="shared" si="0"/>
        <v>1615</v>
      </c>
      <c r="J14" s="36">
        <v>6</v>
      </c>
      <c r="K14" s="18">
        <v>38</v>
      </c>
      <c r="L14" s="19">
        <v>5</v>
      </c>
      <c r="M14" s="19"/>
      <c r="N14" s="19"/>
      <c r="O14" s="19"/>
      <c r="P14" s="17"/>
      <c r="Q14" s="20"/>
      <c r="R14" s="21">
        <f t="shared" si="1"/>
        <v>49</v>
      </c>
      <c r="S14" s="60">
        <f t="shared" si="2"/>
        <v>1566</v>
      </c>
      <c r="T14" s="4"/>
    </row>
    <row r="15" spans="1:20" x14ac:dyDescent="0.25">
      <c r="A15" s="2">
        <v>11</v>
      </c>
      <c r="B15" s="79" t="s">
        <v>82</v>
      </c>
      <c r="C15" s="19">
        <v>4</v>
      </c>
      <c r="D15" s="64"/>
      <c r="E15" s="13"/>
      <c r="F15" s="13"/>
      <c r="G15" s="13"/>
      <c r="H15" s="13"/>
      <c r="I15" s="43">
        <f t="shared" si="0"/>
        <v>4</v>
      </c>
      <c r="J15" s="36"/>
      <c r="K15" s="18"/>
      <c r="L15" s="19"/>
      <c r="M15" s="19"/>
      <c r="N15" s="19"/>
      <c r="O15" s="19"/>
      <c r="P15" s="17"/>
      <c r="Q15" s="20"/>
      <c r="R15" s="21">
        <f t="shared" si="1"/>
        <v>0</v>
      </c>
      <c r="S15" s="60">
        <f t="shared" si="2"/>
        <v>4</v>
      </c>
      <c r="T15" s="4"/>
    </row>
    <row r="16" spans="1:20" ht="15.75" x14ac:dyDescent="0.25">
      <c r="A16" s="40">
        <v>12</v>
      </c>
      <c r="B16" s="80" t="s">
        <v>27</v>
      </c>
      <c r="C16" s="19"/>
      <c r="D16" s="64"/>
      <c r="E16" s="13"/>
      <c r="F16" s="13"/>
      <c r="G16" s="13"/>
      <c r="H16" s="13"/>
      <c r="I16" s="43">
        <f t="shared" si="0"/>
        <v>0</v>
      </c>
      <c r="J16" s="36"/>
      <c r="K16" s="18"/>
      <c r="L16" s="19"/>
      <c r="M16" s="19"/>
      <c r="N16" s="19"/>
      <c r="O16" s="19"/>
      <c r="P16" s="17"/>
      <c r="Q16" s="20"/>
      <c r="R16" s="21">
        <f t="shared" si="1"/>
        <v>0</v>
      </c>
      <c r="S16" s="60">
        <f t="shared" si="2"/>
        <v>0</v>
      </c>
      <c r="T16" s="4"/>
    </row>
    <row r="17" spans="1:21" x14ac:dyDescent="0.25">
      <c r="A17" s="2">
        <v>13</v>
      </c>
      <c r="B17" s="79" t="s">
        <v>25</v>
      </c>
      <c r="C17" s="19">
        <v>49</v>
      </c>
      <c r="D17" s="64"/>
      <c r="E17" s="13"/>
      <c r="F17" s="13"/>
      <c r="G17" s="13"/>
      <c r="H17" s="13">
        <v>15</v>
      </c>
      <c r="I17" s="43">
        <f t="shared" si="0"/>
        <v>64</v>
      </c>
      <c r="J17" s="36"/>
      <c r="K17" s="18">
        <v>29</v>
      </c>
      <c r="L17" s="19"/>
      <c r="M17" s="19"/>
      <c r="N17" s="19"/>
      <c r="O17" s="19"/>
      <c r="P17" s="17"/>
      <c r="Q17" s="20">
        <v>1</v>
      </c>
      <c r="R17" s="21">
        <f t="shared" si="1"/>
        <v>30</v>
      </c>
      <c r="S17" s="60">
        <f t="shared" si="2"/>
        <v>34</v>
      </c>
      <c r="T17" s="4"/>
    </row>
    <row r="18" spans="1:21" ht="15.75" x14ac:dyDescent="0.25">
      <c r="A18" s="40">
        <v>14</v>
      </c>
      <c r="B18" s="80" t="s">
        <v>16</v>
      </c>
      <c r="C18" s="19"/>
      <c r="D18" s="64"/>
      <c r="E18" s="13"/>
      <c r="F18" s="13"/>
      <c r="G18" s="13"/>
      <c r="H18" s="13"/>
      <c r="I18" s="43">
        <f t="shared" si="0"/>
        <v>0</v>
      </c>
      <c r="J18" s="36"/>
      <c r="K18" s="18"/>
      <c r="L18" s="19"/>
      <c r="M18" s="19"/>
      <c r="N18" s="19"/>
      <c r="O18" s="19"/>
      <c r="P18" s="17"/>
      <c r="Q18" s="20"/>
      <c r="R18" s="21">
        <f t="shared" si="1"/>
        <v>0</v>
      </c>
      <c r="S18" s="60">
        <f t="shared" si="2"/>
        <v>0</v>
      </c>
      <c r="T18" s="4"/>
    </row>
    <row r="19" spans="1:21" ht="15.75" x14ac:dyDescent="0.25">
      <c r="A19" s="2">
        <v>15</v>
      </c>
      <c r="B19" s="80" t="s">
        <v>23</v>
      </c>
      <c r="C19" s="19">
        <v>1981</v>
      </c>
      <c r="D19" s="64"/>
      <c r="E19" s="13"/>
      <c r="F19" s="13"/>
      <c r="G19" s="13"/>
      <c r="H19" s="13"/>
      <c r="I19" s="43">
        <f t="shared" si="0"/>
        <v>1981</v>
      </c>
      <c r="J19" s="36">
        <f>7</f>
        <v>7</v>
      </c>
      <c r="K19" s="18">
        <f>304+20+20+20+7</f>
        <v>371</v>
      </c>
      <c r="L19" s="19"/>
      <c r="M19" s="19"/>
      <c r="N19" s="19"/>
      <c r="O19" s="19"/>
      <c r="P19" s="17">
        <v>2</v>
      </c>
      <c r="Q19" s="20">
        <v>1</v>
      </c>
      <c r="R19" s="21">
        <f t="shared" si="1"/>
        <v>381</v>
      </c>
      <c r="S19" s="60">
        <f t="shared" si="2"/>
        <v>1600</v>
      </c>
      <c r="T19" s="4"/>
    </row>
    <row r="20" spans="1:21" ht="15.75" x14ac:dyDescent="0.25">
      <c r="A20" s="40">
        <v>16</v>
      </c>
      <c r="B20" s="80" t="s">
        <v>70</v>
      </c>
      <c r="C20" s="19"/>
      <c r="D20" s="64"/>
      <c r="E20" s="13"/>
      <c r="F20" s="13"/>
      <c r="G20" s="13"/>
      <c r="H20" s="13"/>
      <c r="I20" s="43">
        <f t="shared" si="0"/>
        <v>0</v>
      </c>
      <c r="J20" s="36"/>
      <c r="K20" s="18"/>
      <c r="L20" s="19"/>
      <c r="M20" s="19"/>
      <c r="N20" s="19"/>
      <c r="O20" s="19"/>
      <c r="P20" s="17"/>
      <c r="Q20" s="20"/>
      <c r="R20" s="21">
        <f t="shared" si="1"/>
        <v>0</v>
      </c>
      <c r="S20" s="60">
        <f t="shared" si="2"/>
        <v>0</v>
      </c>
      <c r="T20" s="4"/>
    </row>
    <row r="21" spans="1:21" ht="15.75" x14ac:dyDescent="0.25">
      <c r="A21" s="2">
        <v>17</v>
      </c>
      <c r="B21" s="80" t="s">
        <v>21</v>
      </c>
      <c r="C21" s="19"/>
      <c r="D21" s="64"/>
      <c r="E21" s="13"/>
      <c r="F21" s="13"/>
      <c r="G21" s="13"/>
      <c r="H21" s="13"/>
      <c r="I21" s="43">
        <f t="shared" si="0"/>
        <v>0</v>
      </c>
      <c r="J21" s="36"/>
      <c r="K21" s="18"/>
      <c r="L21" s="19"/>
      <c r="M21" s="19"/>
      <c r="N21" s="19"/>
      <c r="O21" s="19"/>
      <c r="P21" s="17"/>
      <c r="Q21" s="20"/>
      <c r="R21" s="21">
        <f t="shared" si="1"/>
        <v>0</v>
      </c>
      <c r="S21" s="60">
        <f t="shared" si="2"/>
        <v>0</v>
      </c>
      <c r="T21" s="4"/>
    </row>
    <row r="22" spans="1:21" ht="15.75" x14ac:dyDescent="0.25">
      <c r="A22" s="40">
        <v>18</v>
      </c>
      <c r="B22" s="80" t="s">
        <v>22</v>
      </c>
      <c r="C22" s="19"/>
      <c r="D22" s="64"/>
      <c r="E22" s="13"/>
      <c r="F22" s="13"/>
      <c r="G22" s="13"/>
      <c r="H22" s="13"/>
      <c r="I22" s="43">
        <f t="shared" si="0"/>
        <v>0</v>
      </c>
      <c r="J22" s="36"/>
      <c r="K22" s="18"/>
      <c r="L22" s="19"/>
      <c r="M22" s="19"/>
      <c r="N22" s="19"/>
      <c r="O22" s="19"/>
      <c r="P22" s="17"/>
      <c r="Q22" s="20"/>
      <c r="R22" s="21">
        <f t="shared" si="1"/>
        <v>0</v>
      </c>
      <c r="S22" s="60">
        <f t="shared" si="2"/>
        <v>0</v>
      </c>
      <c r="T22" s="4"/>
    </row>
    <row r="23" spans="1:21" ht="15.75" x14ac:dyDescent="0.25">
      <c r="A23" s="40">
        <v>19</v>
      </c>
      <c r="B23" s="80" t="s">
        <v>18</v>
      </c>
      <c r="C23" s="19">
        <v>824</v>
      </c>
      <c r="D23" s="64"/>
      <c r="E23" s="13"/>
      <c r="F23" s="13"/>
      <c r="G23" s="13"/>
      <c r="H23" s="13"/>
      <c r="I23" s="43">
        <f t="shared" si="0"/>
        <v>824</v>
      </c>
      <c r="J23" s="36">
        <f>5+50</f>
        <v>55</v>
      </c>
      <c r="K23" s="18">
        <f>21+5+10+20</f>
        <v>56</v>
      </c>
      <c r="L23" s="19">
        <v>235</v>
      </c>
      <c r="M23" s="19"/>
      <c r="N23" s="19"/>
      <c r="O23" s="19"/>
      <c r="P23" s="17"/>
      <c r="Q23" s="20"/>
      <c r="R23" s="21">
        <f t="shared" si="1"/>
        <v>346</v>
      </c>
      <c r="S23" s="90">
        <f t="shared" si="2"/>
        <v>478</v>
      </c>
      <c r="T23" s="4">
        <f>479-S23</f>
        <v>1</v>
      </c>
    </row>
    <row r="24" spans="1:21" x14ac:dyDescent="0.25">
      <c r="A24" s="40">
        <v>20</v>
      </c>
      <c r="B24" s="79" t="s">
        <v>24</v>
      </c>
      <c r="C24" s="19">
        <v>2</v>
      </c>
      <c r="D24" s="64"/>
      <c r="E24" s="13"/>
      <c r="F24" s="13"/>
      <c r="G24" s="13"/>
      <c r="H24" s="13">
        <v>87</v>
      </c>
      <c r="I24" s="43">
        <f t="shared" si="0"/>
        <v>89</v>
      </c>
      <c r="J24" s="36"/>
      <c r="K24" s="18">
        <f>33+30</f>
        <v>63</v>
      </c>
      <c r="L24" s="19"/>
      <c r="M24" s="19"/>
      <c r="N24" s="19"/>
      <c r="O24" s="19"/>
      <c r="P24" s="17"/>
      <c r="Q24" s="20"/>
      <c r="R24" s="21">
        <f t="shared" si="1"/>
        <v>63</v>
      </c>
      <c r="S24" s="60">
        <f t="shared" si="2"/>
        <v>26</v>
      </c>
      <c r="T24" s="4"/>
    </row>
    <row r="25" spans="1:21" ht="15.75" x14ac:dyDescent="0.25">
      <c r="A25" s="2">
        <v>21</v>
      </c>
      <c r="B25" s="80" t="s">
        <v>93</v>
      </c>
      <c r="C25" s="19">
        <v>18</v>
      </c>
      <c r="D25" s="64"/>
      <c r="E25" s="13"/>
      <c r="F25" s="13"/>
      <c r="G25" s="13"/>
      <c r="H25" s="13">
        <v>56</v>
      </c>
      <c r="I25" s="43">
        <f t="shared" si="0"/>
        <v>74</v>
      </c>
      <c r="J25" s="36"/>
      <c r="K25" s="18">
        <f>54+20</f>
        <v>74</v>
      </c>
      <c r="L25" s="19"/>
      <c r="M25" s="19"/>
      <c r="N25" s="19"/>
      <c r="O25" s="19"/>
      <c r="P25" s="17"/>
      <c r="Q25" s="20"/>
      <c r="R25" s="21">
        <f t="shared" si="1"/>
        <v>74</v>
      </c>
      <c r="S25" s="60">
        <f t="shared" si="2"/>
        <v>0</v>
      </c>
      <c r="T25" s="4"/>
      <c r="U25" s="4"/>
    </row>
    <row r="26" spans="1:21" ht="15.75" x14ac:dyDescent="0.25">
      <c r="A26" s="40">
        <v>22</v>
      </c>
      <c r="B26" s="80" t="s">
        <v>36</v>
      </c>
      <c r="C26" s="19">
        <v>7681</v>
      </c>
      <c r="D26" s="64"/>
      <c r="E26" s="13"/>
      <c r="F26" s="13"/>
      <c r="G26" s="13"/>
      <c r="H26" s="13"/>
      <c r="I26" s="43">
        <f t="shared" si="0"/>
        <v>7681</v>
      </c>
      <c r="J26" s="36">
        <f>9+5</f>
        <v>14</v>
      </c>
      <c r="K26" s="18">
        <f>483+15+40</f>
        <v>538</v>
      </c>
      <c r="L26" s="19">
        <f>209+5</f>
        <v>214</v>
      </c>
      <c r="M26" s="19"/>
      <c r="N26" s="19"/>
      <c r="O26" s="19"/>
      <c r="P26" s="17"/>
      <c r="Q26" s="20"/>
      <c r="R26" s="21">
        <f t="shared" si="1"/>
        <v>766</v>
      </c>
      <c r="S26" s="60">
        <f t="shared" si="2"/>
        <v>6915</v>
      </c>
      <c r="T26" s="4"/>
    </row>
    <row r="27" spans="1:21" ht="15.75" x14ac:dyDescent="0.25">
      <c r="A27" s="2">
        <v>23</v>
      </c>
      <c r="B27" s="80" t="s">
        <v>32</v>
      </c>
      <c r="C27" s="19"/>
      <c r="D27" s="64"/>
      <c r="E27" s="13"/>
      <c r="F27" s="13"/>
      <c r="G27" s="13"/>
      <c r="H27" s="13"/>
      <c r="I27" s="43">
        <f t="shared" si="0"/>
        <v>0</v>
      </c>
      <c r="J27" s="36"/>
      <c r="K27" s="18"/>
      <c r="L27" s="19"/>
      <c r="M27" s="19"/>
      <c r="N27" s="19"/>
      <c r="O27" s="19"/>
      <c r="P27" s="17"/>
      <c r="Q27" s="20"/>
      <c r="R27" s="21">
        <f t="shared" si="1"/>
        <v>0</v>
      </c>
      <c r="S27" s="60">
        <f t="shared" si="2"/>
        <v>0</v>
      </c>
      <c r="T27" s="4"/>
    </row>
    <row r="28" spans="1:21" ht="15.75" x14ac:dyDescent="0.25">
      <c r="A28" s="40">
        <v>24</v>
      </c>
      <c r="B28" s="80" t="s">
        <v>41</v>
      </c>
      <c r="C28" s="19">
        <v>545</v>
      </c>
      <c r="D28" s="64"/>
      <c r="E28" s="13"/>
      <c r="F28" s="13"/>
      <c r="G28" s="13"/>
      <c r="H28" s="13"/>
      <c r="I28" s="43">
        <f t="shared" si="0"/>
        <v>545</v>
      </c>
      <c r="J28" s="36">
        <f>20+60</f>
        <v>80</v>
      </c>
      <c r="K28" s="18">
        <v>200</v>
      </c>
      <c r="L28" s="19">
        <f>32+6</f>
        <v>38</v>
      </c>
      <c r="M28" s="19"/>
      <c r="N28" s="19"/>
      <c r="O28" s="19"/>
      <c r="P28" s="17"/>
      <c r="Q28" s="20"/>
      <c r="R28" s="21">
        <f t="shared" si="1"/>
        <v>318</v>
      </c>
      <c r="S28" s="60">
        <f t="shared" si="2"/>
        <v>227</v>
      </c>
      <c r="T28" s="4"/>
    </row>
    <row r="29" spans="1:21" ht="15.75" x14ac:dyDescent="0.25">
      <c r="A29" s="2">
        <v>25</v>
      </c>
      <c r="B29" s="80" t="s">
        <v>40</v>
      </c>
      <c r="C29" s="19">
        <v>216</v>
      </c>
      <c r="D29" s="64"/>
      <c r="E29" s="13"/>
      <c r="F29" s="13"/>
      <c r="G29" s="13"/>
      <c r="H29" s="13"/>
      <c r="I29" s="43">
        <f t="shared" si="0"/>
        <v>216</v>
      </c>
      <c r="J29" s="36"/>
      <c r="K29" s="18">
        <v>67</v>
      </c>
      <c r="L29" s="19">
        <f>37+6</f>
        <v>43</v>
      </c>
      <c r="M29" s="19"/>
      <c r="N29" s="19"/>
      <c r="O29" s="19"/>
      <c r="P29" s="17"/>
      <c r="Q29" s="20"/>
      <c r="R29" s="21">
        <f t="shared" si="1"/>
        <v>110</v>
      </c>
      <c r="S29" s="60">
        <f t="shared" si="2"/>
        <v>106</v>
      </c>
      <c r="T29" s="4"/>
    </row>
    <row r="30" spans="1:21" ht="15.75" x14ac:dyDescent="0.25">
      <c r="A30" s="40">
        <v>26</v>
      </c>
      <c r="B30" s="80" t="s">
        <v>44</v>
      </c>
      <c r="C30" s="19"/>
      <c r="D30" s="64"/>
      <c r="E30" s="13"/>
      <c r="F30" s="13"/>
      <c r="G30" s="13"/>
      <c r="H30" s="13"/>
      <c r="I30" s="43">
        <f t="shared" si="0"/>
        <v>0</v>
      </c>
      <c r="J30" s="36"/>
      <c r="K30" s="18"/>
      <c r="L30" s="19"/>
      <c r="M30" s="19"/>
      <c r="N30" s="19"/>
      <c r="O30" s="19"/>
      <c r="P30" s="17"/>
      <c r="Q30" s="20"/>
      <c r="R30" s="21">
        <f t="shared" si="1"/>
        <v>0</v>
      </c>
      <c r="S30" s="60">
        <f t="shared" si="2"/>
        <v>0</v>
      </c>
      <c r="T30" s="4"/>
    </row>
    <row r="31" spans="1:21" ht="15.75" x14ac:dyDescent="0.25">
      <c r="A31" s="40">
        <v>27</v>
      </c>
      <c r="B31" s="80" t="s">
        <v>42</v>
      </c>
      <c r="C31" s="19"/>
      <c r="D31" s="64"/>
      <c r="E31" s="13"/>
      <c r="F31" s="13"/>
      <c r="G31" s="13"/>
      <c r="H31" s="13"/>
      <c r="I31" s="43">
        <f t="shared" si="0"/>
        <v>0</v>
      </c>
      <c r="J31" s="36"/>
      <c r="K31" s="18"/>
      <c r="L31" s="19"/>
      <c r="M31" s="19"/>
      <c r="N31" s="19"/>
      <c r="O31" s="19"/>
      <c r="P31" s="17"/>
      <c r="Q31" s="20"/>
      <c r="R31" s="21">
        <f t="shared" si="1"/>
        <v>0</v>
      </c>
      <c r="S31" s="60">
        <f t="shared" si="2"/>
        <v>0</v>
      </c>
      <c r="T31" s="4"/>
    </row>
    <row r="32" spans="1:21" ht="15.75" x14ac:dyDescent="0.25">
      <c r="A32" s="40">
        <v>28</v>
      </c>
      <c r="B32" s="80" t="s">
        <v>43</v>
      </c>
      <c r="C32" s="19"/>
      <c r="D32" s="64"/>
      <c r="E32" s="13"/>
      <c r="F32" s="13"/>
      <c r="G32" s="13"/>
      <c r="H32" s="13"/>
      <c r="I32" s="43">
        <f t="shared" si="0"/>
        <v>0</v>
      </c>
      <c r="J32" s="36"/>
      <c r="K32" s="18"/>
      <c r="L32" s="19"/>
      <c r="M32" s="19"/>
      <c r="N32" s="19"/>
      <c r="O32" s="19"/>
      <c r="P32" s="17"/>
      <c r="Q32" s="20"/>
      <c r="R32" s="21">
        <f t="shared" si="1"/>
        <v>0</v>
      </c>
      <c r="S32" s="60">
        <f t="shared" si="2"/>
        <v>0</v>
      </c>
      <c r="T32" s="4"/>
    </row>
    <row r="33" spans="1:20" x14ac:dyDescent="0.25">
      <c r="A33" s="2">
        <v>29</v>
      </c>
      <c r="B33" s="79" t="s">
        <v>45</v>
      </c>
      <c r="C33" s="19">
        <v>2846</v>
      </c>
      <c r="D33" s="64"/>
      <c r="E33" s="13"/>
      <c r="F33" s="13"/>
      <c r="G33" s="13"/>
      <c r="H33" s="13"/>
      <c r="I33" s="43">
        <f t="shared" si="0"/>
        <v>2846</v>
      </c>
      <c r="J33" s="36">
        <f>30+10+2</f>
        <v>42</v>
      </c>
      <c r="K33" s="18">
        <f>299+2</f>
        <v>301</v>
      </c>
      <c r="L33" s="19">
        <v>36</v>
      </c>
      <c r="M33" s="19"/>
      <c r="N33" s="19"/>
      <c r="O33" s="19"/>
      <c r="P33" s="17">
        <v>2</v>
      </c>
      <c r="Q33" s="20"/>
      <c r="R33" s="21">
        <f t="shared" si="1"/>
        <v>381</v>
      </c>
      <c r="S33" s="60">
        <f t="shared" si="2"/>
        <v>2465</v>
      </c>
      <c r="T33" s="4"/>
    </row>
    <row r="34" spans="1:20" ht="15.75" x14ac:dyDescent="0.25">
      <c r="A34" s="40">
        <v>30</v>
      </c>
      <c r="B34" s="80" t="s">
        <v>75</v>
      </c>
      <c r="C34" s="19"/>
      <c r="D34" s="64"/>
      <c r="E34" s="13"/>
      <c r="F34" s="13"/>
      <c r="G34" s="13"/>
      <c r="H34" s="13"/>
      <c r="I34" s="43">
        <f t="shared" si="0"/>
        <v>0</v>
      </c>
      <c r="J34" s="36"/>
      <c r="K34" s="18"/>
      <c r="L34" s="19"/>
      <c r="M34" s="19"/>
      <c r="N34" s="19"/>
      <c r="O34" s="19"/>
      <c r="P34" s="17"/>
      <c r="Q34" s="20"/>
      <c r="R34" s="21">
        <f t="shared" si="1"/>
        <v>0</v>
      </c>
      <c r="S34" s="60">
        <f t="shared" si="2"/>
        <v>0</v>
      </c>
      <c r="T34" s="4"/>
    </row>
    <row r="35" spans="1:20" ht="15.75" x14ac:dyDescent="0.25">
      <c r="A35" s="2">
        <v>31</v>
      </c>
      <c r="B35" s="80" t="s">
        <v>49</v>
      </c>
      <c r="C35" s="19"/>
      <c r="D35" s="64"/>
      <c r="E35" s="13"/>
      <c r="F35" s="13"/>
      <c r="G35" s="13"/>
      <c r="H35" s="13"/>
      <c r="I35" s="43">
        <f t="shared" si="0"/>
        <v>0</v>
      </c>
      <c r="J35" s="36"/>
      <c r="K35" s="18"/>
      <c r="L35" s="19"/>
      <c r="M35" s="19"/>
      <c r="N35" s="19"/>
      <c r="O35" s="19"/>
      <c r="P35" s="17"/>
      <c r="Q35" s="20"/>
      <c r="R35" s="21">
        <f t="shared" si="1"/>
        <v>0</v>
      </c>
      <c r="S35" s="60">
        <f t="shared" si="2"/>
        <v>0</v>
      </c>
      <c r="T35" s="4"/>
    </row>
    <row r="36" spans="1:20" ht="15.75" x14ac:dyDescent="0.25">
      <c r="A36" s="40">
        <v>32</v>
      </c>
      <c r="B36" s="80" t="s">
        <v>47</v>
      </c>
      <c r="C36" s="19"/>
      <c r="D36" s="64"/>
      <c r="E36" s="13"/>
      <c r="F36" s="13"/>
      <c r="G36" s="13"/>
      <c r="H36" s="13"/>
      <c r="I36" s="43">
        <f t="shared" si="0"/>
        <v>0</v>
      </c>
      <c r="J36" s="36"/>
      <c r="K36" s="18"/>
      <c r="L36" s="19"/>
      <c r="M36" s="19"/>
      <c r="N36" s="19"/>
      <c r="O36" s="19"/>
      <c r="P36" s="17"/>
      <c r="Q36" s="20"/>
      <c r="R36" s="21">
        <f t="shared" si="1"/>
        <v>0</v>
      </c>
      <c r="S36" s="60">
        <f t="shared" si="2"/>
        <v>0</v>
      </c>
      <c r="T36" s="4"/>
    </row>
    <row r="37" spans="1:20" ht="15.75" x14ac:dyDescent="0.25">
      <c r="A37" s="40">
        <v>33</v>
      </c>
      <c r="B37" s="80" t="s">
        <v>48</v>
      </c>
      <c r="C37" s="19"/>
      <c r="D37" s="64"/>
      <c r="E37" s="13"/>
      <c r="F37" s="13"/>
      <c r="G37" s="13"/>
      <c r="H37" s="13"/>
      <c r="I37" s="43">
        <f t="shared" ref="I37:I62" si="3">SUM(C37:H37)</f>
        <v>0</v>
      </c>
      <c r="J37" s="36"/>
      <c r="K37" s="18"/>
      <c r="L37" s="19"/>
      <c r="M37" s="19"/>
      <c r="N37" s="19"/>
      <c r="O37" s="19"/>
      <c r="P37" s="17"/>
      <c r="Q37" s="20"/>
      <c r="R37" s="21">
        <f t="shared" ref="R37:R62" si="4">SUM(J37:Q37)</f>
        <v>0</v>
      </c>
      <c r="S37" s="60">
        <f t="shared" ref="S37:S62" si="5">I37-R37</f>
        <v>0</v>
      </c>
      <c r="T37" s="4"/>
    </row>
    <row r="38" spans="1:20" ht="15.75" x14ac:dyDescent="0.25">
      <c r="A38" s="40">
        <v>34</v>
      </c>
      <c r="B38" s="80" t="s">
        <v>39</v>
      </c>
      <c r="C38" s="19">
        <v>952</v>
      </c>
      <c r="D38" s="64"/>
      <c r="E38" s="13"/>
      <c r="F38" s="13"/>
      <c r="G38" s="13"/>
      <c r="H38" s="13"/>
      <c r="I38" s="43">
        <f t="shared" si="3"/>
        <v>952</v>
      </c>
      <c r="J38" s="36"/>
      <c r="K38" s="18">
        <v>6</v>
      </c>
      <c r="L38" s="19">
        <v>17</v>
      </c>
      <c r="M38" s="19"/>
      <c r="N38" s="19"/>
      <c r="O38" s="19"/>
      <c r="P38" s="17">
        <v>1</v>
      </c>
      <c r="Q38" s="20"/>
      <c r="R38" s="21">
        <f t="shared" si="4"/>
        <v>24</v>
      </c>
      <c r="S38" s="60">
        <f t="shared" si="5"/>
        <v>928</v>
      </c>
      <c r="T38" s="4"/>
    </row>
    <row r="39" spans="1:20" ht="15.75" x14ac:dyDescent="0.25">
      <c r="A39" s="2">
        <v>35</v>
      </c>
      <c r="B39" s="80" t="s">
        <v>84</v>
      </c>
      <c r="C39" s="19">
        <v>530</v>
      </c>
      <c r="D39" s="64"/>
      <c r="E39" s="13"/>
      <c r="F39" s="13"/>
      <c r="G39" s="13"/>
      <c r="H39" s="13"/>
      <c r="I39" s="43">
        <f t="shared" si="3"/>
        <v>530</v>
      </c>
      <c r="J39" s="36"/>
      <c r="K39" s="18">
        <v>3</v>
      </c>
      <c r="L39" s="19"/>
      <c r="M39" s="19"/>
      <c r="N39" s="19"/>
      <c r="O39" s="19"/>
      <c r="P39" s="17"/>
      <c r="Q39" s="20"/>
      <c r="R39" s="21">
        <f t="shared" si="4"/>
        <v>3</v>
      </c>
      <c r="S39" s="60">
        <f t="shared" si="5"/>
        <v>527</v>
      </c>
      <c r="T39" s="4"/>
    </row>
    <row r="40" spans="1:20" x14ac:dyDescent="0.25">
      <c r="A40" s="40">
        <v>36</v>
      </c>
      <c r="B40" s="79" t="s">
        <v>38</v>
      </c>
      <c r="C40" s="19">
        <v>345</v>
      </c>
      <c r="D40" s="64"/>
      <c r="E40" s="13"/>
      <c r="F40" s="13"/>
      <c r="G40" s="13"/>
      <c r="H40" s="13"/>
      <c r="I40" s="43">
        <f t="shared" si="3"/>
        <v>345</v>
      </c>
      <c r="J40" s="36">
        <v>15</v>
      </c>
      <c r="K40" s="18">
        <f>120+10+2</f>
        <v>132</v>
      </c>
      <c r="L40" s="19"/>
      <c r="M40" s="19"/>
      <c r="N40" s="19"/>
      <c r="O40" s="19"/>
      <c r="P40" s="17"/>
      <c r="Q40" s="20"/>
      <c r="R40" s="21">
        <f t="shared" si="4"/>
        <v>147</v>
      </c>
      <c r="S40" s="60">
        <f t="shared" si="5"/>
        <v>198</v>
      </c>
      <c r="T40" s="4"/>
    </row>
    <row r="41" spans="1:20" ht="15.75" x14ac:dyDescent="0.25">
      <c r="A41" s="2">
        <v>37</v>
      </c>
      <c r="B41" s="80" t="s">
        <v>86</v>
      </c>
      <c r="C41" s="19"/>
      <c r="D41" s="64"/>
      <c r="E41" s="13"/>
      <c r="F41" s="13"/>
      <c r="G41" s="13"/>
      <c r="H41" s="13"/>
      <c r="I41" s="43">
        <f t="shared" si="3"/>
        <v>0</v>
      </c>
      <c r="J41" s="36"/>
      <c r="K41" s="18"/>
      <c r="L41" s="19"/>
      <c r="M41" s="19"/>
      <c r="N41" s="19"/>
      <c r="O41" s="19"/>
      <c r="P41" s="17"/>
      <c r="Q41" s="20"/>
      <c r="R41" s="21">
        <f t="shared" si="4"/>
        <v>0</v>
      </c>
      <c r="S41" s="60">
        <f t="shared" si="5"/>
        <v>0</v>
      </c>
      <c r="T41" s="4"/>
    </row>
    <row r="42" spans="1:20" x14ac:dyDescent="0.25">
      <c r="A42" s="40">
        <v>38</v>
      </c>
      <c r="B42" s="79" t="s">
        <v>37</v>
      </c>
      <c r="C42" s="19">
        <v>2890</v>
      </c>
      <c r="D42" s="64"/>
      <c r="E42" s="13"/>
      <c r="F42" s="13"/>
      <c r="G42" s="13"/>
      <c r="H42" s="13"/>
      <c r="I42" s="43">
        <f t="shared" si="3"/>
        <v>2890</v>
      </c>
      <c r="J42" s="36">
        <v>25</v>
      </c>
      <c r="K42" s="18">
        <f>12+80</f>
        <v>92</v>
      </c>
      <c r="L42" s="19"/>
      <c r="M42" s="19"/>
      <c r="N42" s="19"/>
      <c r="O42" s="19"/>
      <c r="P42" s="17"/>
      <c r="Q42" s="20"/>
      <c r="R42" s="21">
        <f t="shared" si="4"/>
        <v>117</v>
      </c>
      <c r="S42" s="60">
        <f t="shared" si="5"/>
        <v>2773</v>
      </c>
      <c r="T42" s="4"/>
    </row>
    <row r="43" spans="1:20" ht="15.75" x14ac:dyDescent="0.25">
      <c r="A43" s="40">
        <v>39</v>
      </c>
      <c r="B43" s="80" t="s">
        <v>85</v>
      </c>
      <c r="C43" s="19">
        <v>218</v>
      </c>
      <c r="D43" s="64"/>
      <c r="E43" s="13"/>
      <c r="F43" s="13"/>
      <c r="G43" s="13"/>
      <c r="H43" s="13"/>
      <c r="I43" s="43">
        <f t="shared" si="3"/>
        <v>218</v>
      </c>
      <c r="J43" s="36"/>
      <c r="K43" s="18"/>
      <c r="L43" s="19">
        <f>166+5</f>
        <v>171</v>
      </c>
      <c r="M43" s="19"/>
      <c r="N43" s="19"/>
      <c r="O43" s="19"/>
      <c r="P43" s="17">
        <v>1</v>
      </c>
      <c r="Q43" s="20"/>
      <c r="R43" s="21">
        <f t="shared" si="4"/>
        <v>172</v>
      </c>
      <c r="S43" s="60">
        <f t="shared" si="5"/>
        <v>46</v>
      </c>
      <c r="T43" s="4"/>
    </row>
    <row r="44" spans="1:20" ht="15.75" x14ac:dyDescent="0.25">
      <c r="A44" s="40">
        <v>40</v>
      </c>
      <c r="B44" s="80" t="s">
        <v>92</v>
      </c>
      <c r="C44" s="19"/>
      <c r="D44" s="64"/>
      <c r="E44" s="13"/>
      <c r="F44" s="13"/>
      <c r="G44" s="13"/>
      <c r="H44" s="13"/>
      <c r="I44" s="43">
        <f t="shared" si="3"/>
        <v>0</v>
      </c>
      <c r="J44" s="36"/>
      <c r="K44" s="18"/>
      <c r="L44" s="19"/>
      <c r="M44" s="19"/>
      <c r="N44" s="19"/>
      <c r="O44" s="19"/>
      <c r="P44" s="17"/>
      <c r="Q44" s="20"/>
      <c r="R44" s="21">
        <f t="shared" si="4"/>
        <v>0</v>
      </c>
      <c r="S44" s="60">
        <f t="shared" si="5"/>
        <v>0</v>
      </c>
      <c r="T44" s="4"/>
    </row>
    <row r="45" spans="1:20" ht="15.75" x14ac:dyDescent="0.25">
      <c r="A45" s="2">
        <v>41</v>
      </c>
      <c r="B45" s="80" t="s">
        <v>33</v>
      </c>
      <c r="C45" s="19"/>
      <c r="D45" s="64"/>
      <c r="E45" s="13"/>
      <c r="F45" s="13"/>
      <c r="G45" s="13"/>
      <c r="H45" s="13"/>
      <c r="I45" s="43">
        <f t="shared" si="3"/>
        <v>0</v>
      </c>
      <c r="J45" s="36"/>
      <c r="K45" s="18"/>
      <c r="L45" s="19"/>
      <c r="M45" s="19"/>
      <c r="N45" s="19"/>
      <c r="O45" s="19"/>
      <c r="P45" s="17"/>
      <c r="Q45" s="20"/>
      <c r="R45" s="21">
        <f t="shared" si="4"/>
        <v>0</v>
      </c>
      <c r="S45" s="60">
        <f t="shared" si="5"/>
        <v>0</v>
      </c>
      <c r="T45" s="4"/>
    </row>
    <row r="46" spans="1:20" ht="15.75" x14ac:dyDescent="0.25">
      <c r="A46" s="40">
        <v>42</v>
      </c>
      <c r="B46" s="80" t="s">
        <v>73</v>
      </c>
      <c r="C46" s="19">
        <v>2856</v>
      </c>
      <c r="D46" s="64"/>
      <c r="E46" s="13"/>
      <c r="F46" s="13"/>
      <c r="G46" s="13"/>
      <c r="H46" s="13"/>
      <c r="I46" s="43">
        <f t="shared" si="3"/>
        <v>2856</v>
      </c>
      <c r="J46" s="36">
        <v>30</v>
      </c>
      <c r="K46" s="18">
        <f>97+8+10</f>
        <v>115</v>
      </c>
      <c r="L46" s="19">
        <f>137+8</f>
        <v>145</v>
      </c>
      <c r="M46" s="19"/>
      <c r="N46" s="19"/>
      <c r="O46" s="19"/>
      <c r="P46" s="17">
        <v>1</v>
      </c>
      <c r="Q46" s="20"/>
      <c r="R46" s="21">
        <f t="shared" si="4"/>
        <v>291</v>
      </c>
      <c r="S46" s="60">
        <f t="shared" si="5"/>
        <v>2565</v>
      </c>
      <c r="T46" s="4"/>
    </row>
    <row r="47" spans="1:20" ht="15.75" x14ac:dyDescent="0.25">
      <c r="A47" s="2">
        <v>43</v>
      </c>
      <c r="B47" s="80" t="s">
        <v>74</v>
      </c>
      <c r="C47" s="19"/>
      <c r="D47" s="64"/>
      <c r="E47" s="13"/>
      <c r="F47" s="13"/>
      <c r="G47" s="13"/>
      <c r="H47" s="13"/>
      <c r="I47" s="43">
        <f t="shared" si="3"/>
        <v>0</v>
      </c>
      <c r="J47" s="36"/>
      <c r="K47" s="18"/>
      <c r="L47" s="19"/>
      <c r="M47" s="19"/>
      <c r="N47" s="19"/>
      <c r="O47" s="19"/>
      <c r="P47" s="17"/>
      <c r="Q47" s="20"/>
      <c r="R47" s="21">
        <f t="shared" si="4"/>
        <v>0</v>
      </c>
      <c r="S47" s="60">
        <f t="shared" si="5"/>
        <v>0</v>
      </c>
      <c r="T47" s="4"/>
    </row>
    <row r="48" spans="1:20" x14ac:dyDescent="0.25">
      <c r="A48" s="40">
        <v>44</v>
      </c>
      <c r="B48" s="79" t="s">
        <v>98</v>
      </c>
      <c r="C48" s="19">
        <v>474</v>
      </c>
      <c r="D48" s="64"/>
      <c r="E48" s="13"/>
      <c r="F48" s="13"/>
      <c r="G48" s="13"/>
      <c r="H48" s="13"/>
      <c r="I48" s="43">
        <f t="shared" si="3"/>
        <v>474</v>
      </c>
      <c r="J48" s="36"/>
      <c r="K48" s="18"/>
      <c r="L48" s="19">
        <v>8</v>
      </c>
      <c r="M48" s="19"/>
      <c r="N48" s="19"/>
      <c r="O48" s="19"/>
      <c r="P48" s="17"/>
      <c r="Q48" s="20"/>
      <c r="R48" s="21">
        <f t="shared" si="4"/>
        <v>8</v>
      </c>
      <c r="S48" s="60">
        <f t="shared" si="5"/>
        <v>466</v>
      </c>
      <c r="T48" s="4"/>
    </row>
    <row r="49" spans="1:20" x14ac:dyDescent="0.25">
      <c r="A49" s="40">
        <v>45</v>
      </c>
      <c r="B49" s="79" t="s">
        <v>99</v>
      </c>
      <c r="C49" s="19">
        <v>135</v>
      </c>
      <c r="D49" s="64"/>
      <c r="E49" s="13"/>
      <c r="F49" s="13"/>
      <c r="G49" s="13"/>
      <c r="H49" s="13"/>
      <c r="I49" s="43">
        <f t="shared" si="3"/>
        <v>135</v>
      </c>
      <c r="J49" s="36"/>
      <c r="K49" s="18">
        <v>7</v>
      </c>
      <c r="L49" s="19"/>
      <c r="M49" s="19"/>
      <c r="N49" s="19"/>
      <c r="O49" s="19"/>
      <c r="P49" s="17"/>
      <c r="Q49" s="20"/>
      <c r="R49" s="21">
        <f t="shared" si="4"/>
        <v>7</v>
      </c>
      <c r="S49" s="60">
        <f t="shared" si="5"/>
        <v>128</v>
      </c>
      <c r="T49" s="4"/>
    </row>
    <row r="50" spans="1:20" x14ac:dyDescent="0.25">
      <c r="A50" s="2">
        <v>46</v>
      </c>
      <c r="B50" s="79" t="s">
        <v>96</v>
      </c>
      <c r="C50" s="19">
        <v>853</v>
      </c>
      <c r="D50" s="64"/>
      <c r="E50" s="13"/>
      <c r="F50" s="13"/>
      <c r="G50" s="13"/>
      <c r="H50" s="13"/>
      <c r="I50" s="43">
        <f t="shared" si="3"/>
        <v>853</v>
      </c>
      <c r="J50" s="36">
        <v>10</v>
      </c>
      <c r="K50" s="18">
        <v>3</v>
      </c>
      <c r="L50" s="19">
        <f>28+2</f>
        <v>30</v>
      </c>
      <c r="M50" s="19"/>
      <c r="N50" s="19"/>
      <c r="O50" s="19"/>
      <c r="P50" s="17"/>
      <c r="Q50" s="20">
        <v>1</v>
      </c>
      <c r="R50" s="21">
        <f t="shared" si="4"/>
        <v>44</v>
      </c>
      <c r="S50" s="60">
        <f t="shared" si="5"/>
        <v>809</v>
      </c>
      <c r="T50" s="4"/>
    </row>
    <row r="51" spans="1:20" ht="15.75" x14ac:dyDescent="0.25">
      <c r="A51" s="40">
        <v>47</v>
      </c>
      <c r="B51" s="82" t="s">
        <v>97</v>
      </c>
      <c r="C51" s="19">
        <v>178</v>
      </c>
      <c r="D51" s="64"/>
      <c r="E51" s="13"/>
      <c r="F51" s="13"/>
      <c r="G51" s="13"/>
      <c r="H51" s="13"/>
      <c r="I51" s="43">
        <f t="shared" si="3"/>
        <v>178</v>
      </c>
      <c r="J51" s="36"/>
      <c r="K51" s="18">
        <v>6</v>
      </c>
      <c r="L51" s="19"/>
      <c r="M51" s="19"/>
      <c r="N51" s="19"/>
      <c r="O51" s="19"/>
      <c r="P51" s="17"/>
      <c r="Q51" s="20"/>
      <c r="R51" s="21">
        <f t="shared" si="4"/>
        <v>6</v>
      </c>
      <c r="S51" s="60">
        <f t="shared" si="5"/>
        <v>172</v>
      </c>
      <c r="T51" s="4"/>
    </row>
    <row r="52" spans="1:20" ht="15.75" x14ac:dyDescent="0.25">
      <c r="A52" s="2">
        <v>48</v>
      </c>
      <c r="B52" s="80" t="s">
        <v>91</v>
      </c>
      <c r="C52" s="19">
        <v>356</v>
      </c>
      <c r="D52" s="64"/>
      <c r="E52" s="13"/>
      <c r="F52" s="13"/>
      <c r="G52" s="13"/>
      <c r="H52" s="13"/>
      <c r="I52" s="43">
        <f t="shared" si="3"/>
        <v>356</v>
      </c>
      <c r="J52" s="36"/>
      <c r="K52" s="18">
        <v>26</v>
      </c>
      <c r="L52" s="19"/>
      <c r="M52" s="19"/>
      <c r="N52" s="19"/>
      <c r="O52" s="19"/>
      <c r="P52" s="17"/>
      <c r="Q52" s="20"/>
      <c r="R52" s="21">
        <f t="shared" si="4"/>
        <v>26</v>
      </c>
      <c r="S52" s="60">
        <f t="shared" si="5"/>
        <v>330</v>
      </c>
      <c r="T52" s="4"/>
    </row>
    <row r="53" spans="1:20" ht="15.75" x14ac:dyDescent="0.25">
      <c r="A53" s="40">
        <v>49</v>
      </c>
      <c r="B53" s="80" t="s">
        <v>90</v>
      </c>
      <c r="C53" s="19">
        <v>915</v>
      </c>
      <c r="D53" s="64"/>
      <c r="E53" s="13"/>
      <c r="F53" s="13"/>
      <c r="G53" s="13"/>
      <c r="H53" s="13"/>
      <c r="I53" s="43">
        <f t="shared" si="3"/>
        <v>915</v>
      </c>
      <c r="J53" s="36">
        <v>30</v>
      </c>
      <c r="K53" s="18">
        <f>45+100+20</f>
        <v>165</v>
      </c>
      <c r="L53" s="19">
        <v>117</v>
      </c>
      <c r="M53" s="19"/>
      <c r="N53" s="19"/>
      <c r="O53" s="19"/>
      <c r="P53" s="17"/>
      <c r="Q53" s="20">
        <v>2</v>
      </c>
      <c r="R53" s="21">
        <f t="shared" si="4"/>
        <v>314</v>
      </c>
      <c r="S53" s="60">
        <f t="shared" si="5"/>
        <v>601</v>
      </c>
      <c r="T53" s="4"/>
    </row>
    <row r="54" spans="1:20" ht="15.75" x14ac:dyDescent="0.25">
      <c r="A54" s="40">
        <v>50</v>
      </c>
      <c r="B54" s="80" t="s">
        <v>55</v>
      </c>
      <c r="C54" s="19"/>
      <c r="D54" s="64"/>
      <c r="E54" s="13"/>
      <c r="F54" s="13"/>
      <c r="G54" s="13"/>
      <c r="H54" s="13"/>
      <c r="I54" s="43">
        <f t="shared" si="3"/>
        <v>0</v>
      </c>
      <c r="J54" s="36"/>
      <c r="K54" s="18"/>
      <c r="L54" s="19"/>
      <c r="M54" s="19"/>
      <c r="N54" s="19"/>
      <c r="O54" s="19"/>
      <c r="P54" s="17"/>
      <c r="Q54" s="20"/>
      <c r="R54" s="21">
        <f t="shared" si="4"/>
        <v>0</v>
      </c>
      <c r="S54" s="60">
        <f t="shared" si="5"/>
        <v>0</v>
      </c>
      <c r="T54" s="4"/>
    </row>
    <row r="55" spans="1:20" ht="15.75" x14ac:dyDescent="0.25">
      <c r="A55" s="2">
        <v>51</v>
      </c>
      <c r="B55" s="80" t="s">
        <v>50</v>
      </c>
      <c r="C55" s="19"/>
      <c r="D55" s="64"/>
      <c r="E55" s="13"/>
      <c r="F55" s="13"/>
      <c r="G55" s="13"/>
      <c r="H55" s="13"/>
      <c r="I55" s="43">
        <f t="shared" si="3"/>
        <v>0</v>
      </c>
      <c r="J55" s="36"/>
      <c r="K55" s="18"/>
      <c r="L55" s="19"/>
      <c r="M55" s="19"/>
      <c r="N55" s="19"/>
      <c r="O55" s="19"/>
      <c r="P55" s="17"/>
      <c r="Q55" s="20"/>
      <c r="R55" s="21">
        <f t="shared" si="4"/>
        <v>0</v>
      </c>
      <c r="S55" s="60">
        <f t="shared" si="5"/>
        <v>0</v>
      </c>
      <c r="T55" s="4"/>
    </row>
    <row r="56" spans="1:20" ht="15.75" x14ac:dyDescent="0.25">
      <c r="A56" s="40">
        <v>52</v>
      </c>
      <c r="B56" s="80" t="s">
        <v>35</v>
      </c>
      <c r="C56" s="19">
        <v>242</v>
      </c>
      <c r="D56" s="64"/>
      <c r="E56" s="13"/>
      <c r="F56" s="13"/>
      <c r="G56" s="13"/>
      <c r="H56" s="13"/>
      <c r="I56" s="43">
        <f t="shared" si="3"/>
        <v>242</v>
      </c>
      <c r="J56" s="36"/>
      <c r="K56" s="18">
        <f>86+5</f>
        <v>91</v>
      </c>
      <c r="L56" s="19"/>
      <c r="M56" s="19"/>
      <c r="N56" s="19"/>
      <c r="O56" s="19"/>
      <c r="P56" s="17"/>
      <c r="Q56" s="20">
        <v>2</v>
      </c>
      <c r="R56" s="21">
        <f t="shared" si="4"/>
        <v>93</v>
      </c>
      <c r="S56" s="60">
        <f t="shared" si="5"/>
        <v>149</v>
      </c>
      <c r="T56" s="4"/>
    </row>
    <row r="57" spans="1:20" ht="15.75" x14ac:dyDescent="0.25">
      <c r="A57" s="2">
        <v>53</v>
      </c>
      <c r="B57" s="80" t="s">
        <v>52</v>
      </c>
      <c r="C57" s="19"/>
      <c r="D57" s="64"/>
      <c r="E57" s="13"/>
      <c r="F57" s="13"/>
      <c r="G57" s="13"/>
      <c r="H57" s="13"/>
      <c r="I57" s="43">
        <f t="shared" si="3"/>
        <v>0</v>
      </c>
      <c r="J57" s="36"/>
      <c r="K57" s="18"/>
      <c r="L57" s="19"/>
      <c r="M57" s="19"/>
      <c r="N57" s="19"/>
      <c r="O57" s="19"/>
      <c r="P57" s="17"/>
      <c r="Q57" s="20"/>
      <c r="R57" s="21">
        <f t="shared" si="4"/>
        <v>0</v>
      </c>
      <c r="S57" s="60">
        <f t="shared" si="5"/>
        <v>0</v>
      </c>
      <c r="T57" s="4"/>
    </row>
    <row r="58" spans="1:20" ht="15.75" x14ac:dyDescent="0.25">
      <c r="A58" s="40">
        <v>54</v>
      </c>
      <c r="B58" s="80" t="s">
        <v>51</v>
      </c>
      <c r="C58" s="19"/>
      <c r="D58" s="64"/>
      <c r="E58" s="13"/>
      <c r="F58" s="13"/>
      <c r="G58" s="13"/>
      <c r="H58" s="13"/>
      <c r="I58" s="43">
        <f t="shared" si="3"/>
        <v>0</v>
      </c>
      <c r="J58" s="36"/>
      <c r="K58" s="18"/>
      <c r="L58" s="19"/>
      <c r="M58" s="19"/>
      <c r="N58" s="19"/>
      <c r="O58" s="19"/>
      <c r="P58" s="17"/>
      <c r="Q58" s="20"/>
      <c r="R58" s="21">
        <f t="shared" si="4"/>
        <v>0</v>
      </c>
      <c r="S58" s="60">
        <f t="shared" si="5"/>
        <v>0</v>
      </c>
      <c r="T58" s="4"/>
    </row>
    <row r="59" spans="1:20" ht="15.75" x14ac:dyDescent="0.25">
      <c r="A59" s="40">
        <v>55</v>
      </c>
      <c r="B59" s="80" t="s">
        <v>56</v>
      </c>
      <c r="C59" s="19"/>
      <c r="D59" s="64"/>
      <c r="E59" s="13"/>
      <c r="F59" s="13"/>
      <c r="G59" s="13"/>
      <c r="H59" s="13"/>
      <c r="I59" s="43">
        <f t="shared" si="3"/>
        <v>0</v>
      </c>
      <c r="J59" s="36"/>
      <c r="K59" s="18"/>
      <c r="L59" s="19"/>
      <c r="M59" s="19"/>
      <c r="N59" s="19"/>
      <c r="O59" s="19"/>
      <c r="P59" s="17"/>
      <c r="Q59" s="20"/>
      <c r="R59" s="21">
        <f t="shared" si="4"/>
        <v>0</v>
      </c>
      <c r="S59" s="60">
        <f t="shared" si="5"/>
        <v>0</v>
      </c>
      <c r="T59" s="4"/>
    </row>
    <row r="60" spans="1:20" ht="15.75" x14ac:dyDescent="0.25">
      <c r="A60" s="2">
        <v>56</v>
      </c>
      <c r="B60" s="80" t="s">
        <v>53</v>
      </c>
      <c r="C60" s="19"/>
      <c r="D60" s="64"/>
      <c r="E60" s="13"/>
      <c r="F60" s="13"/>
      <c r="G60" s="13"/>
      <c r="H60" s="13"/>
      <c r="I60" s="43">
        <f t="shared" si="3"/>
        <v>0</v>
      </c>
      <c r="J60" s="36"/>
      <c r="K60" s="18"/>
      <c r="L60" s="19"/>
      <c r="M60" s="19"/>
      <c r="N60" s="19"/>
      <c r="O60" s="19"/>
      <c r="P60" s="17"/>
      <c r="Q60" s="20"/>
      <c r="R60" s="21">
        <f t="shared" si="4"/>
        <v>0</v>
      </c>
      <c r="S60" s="60">
        <f t="shared" si="5"/>
        <v>0</v>
      </c>
      <c r="T60" s="4"/>
    </row>
    <row r="61" spans="1:20" x14ac:dyDescent="0.25">
      <c r="A61" s="40">
        <v>57</v>
      </c>
      <c r="B61" s="79" t="s">
        <v>34</v>
      </c>
      <c r="C61" s="19"/>
      <c r="D61" s="64"/>
      <c r="E61" s="13"/>
      <c r="F61" s="13"/>
      <c r="G61" s="13"/>
      <c r="H61" s="13"/>
      <c r="I61" s="43">
        <f t="shared" si="3"/>
        <v>0</v>
      </c>
      <c r="J61" s="36"/>
      <c r="K61" s="18"/>
      <c r="L61" s="19"/>
      <c r="M61" s="19"/>
      <c r="N61" s="19"/>
      <c r="O61" s="19"/>
      <c r="P61" s="17"/>
      <c r="Q61" s="20"/>
      <c r="R61" s="21">
        <f t="shared" si="4"/>
        <v>0</v>
      </c>
      <c r="S61" s="60">
        <f t="shared" si="5"/>
        <v>0</v>
      </c>
      <c r="T61" s="4"/>
    </row>
    <row r="62" spans="1:20" ht="15.75" x14ac:dyDescent="0.25">
      <c r="A62" s="2">
        <v>58</v>
      </c>
      <c r="B62" s="80" t="s">
        <v>31</v>
      </c>
      <c r="C62" s="19"/>
      <c r="D62" s="64"/>
      <c r="E62" s="13"/>
      <c r="F62" s="13"/>
      <c r="G62" s="13"/>
      <c r="H62" s="13"/>
      <c r="I62" s="43">
        <f t="shared" si="3"/>
        <v>0</v>
      </c>
      <c r="J62" s="36"/>
      <c r="K62" s="18"/>
      <c r="L62" s="19"/>
      <c r="M62" s="19"/>
      <c r="N62" s="71"/>
      <c r="O62" s="71"/>
      <c r="P62" s="17"/>
      <c r="Q62" s="20"/>
      <c r="R62" s="21">
        <f t="shared" si="4"/>
        <v>0</v>
      </c>
      <c r="S62" s="60">
        <f t="shared" si="5"/>
        <v>0</v>
      </c>
      <c r="T62" s="4"/>
    </row>
    <row r="63" spans="1:20" ht="15.75" x14ac:dyDescent="0.25">
      <c r="A63" s="40">
        <v>59</v>
      </c>
      <c r="B63" s="80" t="s">
        <v>104</v>
      </c>
      <c r="C63" s="19">
        <v>9</v>
      </c>
      <c r="D63" s="64"/>
      <c r="E63" s="13"/>
      <c r="F63" s="13"/>
      <c r="G63" s="13"/>
      <c r="H63" s="13"/>
      <c r="I63" s="43">
        <f t="shared" ref="I63:I79" si="6">SUM(C63:H63)</f>
        <v>9</v>
      </c>
      <c r="J63" s="36"/>
      <c r="K63" s="18">
        <v>9</v>
      </c>
      <c r="L63" s="19"/>
      <c r="M63" s="19"/>
      <c r="N63" s="19"/>
      <c r="O63" s="19"/>
      <c r="P63" s="17"/>
      <c r="Q63" s="20"/>
      <c r="R63" s="21">
        <f t="shared" ref="R63:R100" si="7">SUM(J63:Q63)</f>
        <v>9</v>
      </c>
      <c r="S63" s="60">
        <f t="shared" ref="S63:S79" si="8">I63-R63</f>
        <v>0</v>
      </c>
      <c r="T63" s="4"/>
    </row>
    <row r="64" spans="1:20" ht="15.75" x14ac:dyDescent="0.25">
      <c r="A64" s="40">
        <v>60</v>
      </c>
      <c r="B64" s="9"/>
      <c r="C64" s="11"/>
      <c r="D64" s="12"/>
      <c r="E64" s="13"/>
      <c r="F64" s="13"/>
      <c r="G64" s="13"/>
      <c r="H64" s="13"/>
      <c r="I64" s="43">
        <f t="shared" si="6"/>
        <v>0</v>
      </c>
      <c r="J64" s="36"/>
      <c r="K64" s="18"/>
      <c r="L64" s="19"/>
      <c r="M64" s="19"/>
      <c r="N64" s="19"/>
      <c r="O64" s="19"/>
      <c r="P64" s="17"/>
      <c r="Q64" s="20"/>
      <c r="R64" s="21">
        <f t="shared" si="7"/>
        <v>0</v>
      </c>
      <c r="S64" s="60">
        <f t="shared" si="8"/>
        <v>0</v>
      </c>
      <c r="T64" s="4"/>
    </row>
    <row r="65" spans="1:20" ht="15.75" x14ac:dyDescent="0.25">
      <c r="A65" s="2">
        <v>61</v>
      </c>
      <c r="B65" s="9"/>
      <c r="C65" s="11"/>
      <c r="D65" s="12"/>
      <c r="E65" s="13"/>
      <c r="F65" s="13"/>
      <c r="G65" s="13"/>
      <c r="H65" s="13"/>
      <c r="I65" s="43">
        <f t="shared" si="6"/>
        <v>0</v>
      </c>
      <c r="J65" s="36"/>
      <c r="K65" s="18"/>
      <c r="L65" s="19"/>
      <c r="M65" s="19"/>
      <c r="N65" s="19"/>
      <c r="O65" s="19"/>
      <c r="P65" s="17"/>
      <c r="Q65" s="20"/>
      <c r="R65" s="21">
        <f t="shared" si="7"/>
        <v>0</v>
      </c>
      <c r="S65" s="60">
        <f t="shared" si="8"/>
        <v>0</v>
      </c>
      <c r="T65" s="4"/>
    </row>
    <row r="66" spans="1:20" ht="15.75" x14ac:dyDescent="0.25">
      <c r="A66" s="40">
        <v>62</v>
      </c>
      <c r="B66" s="9"/>
      <c r="C66" s="11"/>
      <c r="D66" s="12"/>
      <c r="E66" s="13"/>
      <c r="F66" s="13"/>
      <c r="G66" s="13"/>
      <c r="H66" s="13"/>
      <c r="I66" s="43">
        <f t="shared" si="6"/>
        <v>0</v>
      </c>
      <c r="J66" s="36"/>
      <c r="K66" s="18"/>
      <c r="L66" s="19"/>
      <c r="M66" s="19"/>
      <c r="N66" s="19"/>
      <c r="O66" s="19"/>
      <c r="P66" s="17"/>
      <c r="Q66" s="20"/>
      <c r="R66" s="21">
        <f t="shared" si="7"/>
        <v>0</v>
      </c>
      <c r="S66" s="60">
        <f t="shared" si="8"/>
        <v>0</v>
      </c>
      <c r="T66" s="4"/>
    </row>
    <row r="67" spans="1:20" ht="15.75" x14ac:dyDescent="0.25">
      <c r="A67" s="2">
        <v>63</v>
      </c>
      <c r="B67" s="9"/>
      <c r="C67" s="11"/>
      <c r="D67" s="12"/>
      <c r="E67" s="13"/>
      <c r="F67" s="13"/>
      <c r="G67" s="13"/>
      <c r="H67" s="13"/>
      <c r="I67" s="43">
        <f t="shared" si="6"/>
        <v>0</v>
      </c>
      <c r="J67" s="36"/>
      <c r="K67" s="18"/>
      <c r="L67" s="19"/>
      <c r="M67" s="19"/>
      <c r="N67" s="19"/>
      <c r="O67" s="19"/>
      <c r="P67" s="17"/>
      <c r="Q67" s="20"/>
      <c r="R67" s="21">
        <f t="shared" si="7"/>
        <v>0</v>
      </c>
      <c r="S67" s="60">
        <f t="shared" si="8"/>
        <v>0</v>
      </c>
      <c r="T67" s="4"/>
    </row>
    <row r="68" spans="1:20" ht="15.75" x14ac:dyDescent="0.25">
      <c r="A68" s="40">
        <v>64</v>
      </c>
      <c r="B68" s="9"/>
      <c r="C68" s="11"/>
      <c r="D68" s="12"/>
      <c r="E68" s="13"/>
      <c r="F68" s="13"/>
      <c r="G68" s="13"/>
      <c r="H68" s="13"/>
      <c r="I68" s="43">
        <f t="shared" si="6"/>
        <v>0</v>
      </c>
      <c r="J68" s="36"/>
      <c r="K68" s="18"/>
      <c r="L68" s="19"/>
      <c r="M68" s="19"/>
      <c r="N68" s="19"/>
      <c r="O68" s="19"/>
      <c r="P68" s="17"/>
      <c r="Q68" s="20"/>
      <c r="R68" s="21">
        <f t="shared" si="7"/>
        <v>0</v>
      </c>
      <c r="S68" s="60">
        <f t="shared" si="8"/>
        <v>0</v>
      </c>
      <c r="T68" s="4"/>
    </row>
    <row r="69" spans="1:20" ht="15.75" x14ac:dyDescent="0.25">
      <c r="A69" s="40">
        <v>65</v>
      </c>
      <c r="B69" s="9"/>
      <c r="C69" s="11"/>
      <c r="D69" s="12"/>
      <c r="E69" s="13"/>
      <c r="F69" s="13"/>
      <c r="G69" s="13"/>
      <c r="H69" s="13"/>
      <c r="I69" s="43">
        <f t="shared" si="6"/>
        <v>0</v>
      </c>
      <c r="J69" s="36"/>
      <c r="K69" s="18"/>
      <c r="L69" s="19"/>
      <c r="M69" s="19"/>
      <c r="N69" s="19"/>
      <c r="O69" s="19"/>
      <c r="P69" s="17"/>
      <c r="Q69" s="20"/>
      <c r="R69" s="21">
        <f t="shared" si="7"/>
        <v>0</v>
      </c>
      <c r="S69" s="60">
        <f t="shared" si="8"/>
        <v>0</v>
      </c>
      <c r="T69" s="4"/>
    </row>
    <row r="70" spans="1:20" ht="15.75" x14ac:dyDescent="0.25">
      <c r="A70" s="2">
        <v>66</v>
      </c>
      <c r="B70" s="9"/>
      <c r="C70" s="11"/>
      <c r="D70" s="12"/>
      <c r="E70" s="13"/>
      <c r="F70" s="13"/>
      <c r="G70" s="13"/>
      <c r="H70" s="13"/>
      <c r="I70" s="43">
        <f t="shared" si="6"/>
        <v>0</v>
      </c>
      <c r="J70" s="36"/>
      <c r="K70" s="18"/>
      <c r="L70" s="19"/>
      <c r="M70" s="19"/>
      <c r="N70" s="19"/>
      <c r="O70" s="19"/>
      <c r="P70" s="17"/>
      <c r="Q70" s="20"/>
      <c r="R70" s="21">
        <f t="shared" si="7"/>
        <v>0</v>
      </c>
      <c r="S70" s="60">
        <f t="shared" si="8"/>
        <v>0</v>
      </c>
      <c r="T70" s="4"/>
    </row>
    <row r="71" spans="1:20" ht="15.75" x14ac:dyDescent="0.25">
      <c r="A71" s="40">
        <v>67</v>
      </c>
      <c r="B71" s="9"/>
      <c r="C71" s="11"/>
      <c r="D71" s="12"/>
      <c r="E71" s="13"/>
      <c r="F71" s="13"/>
      <c r="G71" s="13"/>
      <c r="H71" s="13"/>
      <c r="I71" s="43">
        <f t="shared" si="6"/>
        <v>0</v>
      </c>
      <c r="J71" s="36"/>
      <c r="K71" s="18"/>
      <c r="L71" s="19"/>
      <c r="M71" s="19"/>
      <c r="N71" s="19"/>
      <c r="O71" s="19"/>
      <c r="P71" s="17"/>
      <c r="Q71" s="20"/>
      <c r="R71" s="21">
        <f t="shared" si="7"/>
        <v>0</v>
      </c>
      <c r="S71" s="60">
        <f t="shared" si="8"/>
        <v>0</v>
      </c>
      <c r="T71" s="4"/>
    </row>
    <row r="72" spans="1:20" ht="15.75" x14ac:dyDescent="0.25">
      <c r="A72" s="2">
        <v>67</v>
      </c>
      <c r="B72" s="9"/>
      <c r="C72" s="11"/>
      <c r="D72" s="12"/>
      <c r="E72" s="13"/>
      <c r="F72" s="13"/>
      <c r="G72" s="13"/>
      <c r="H72" s="13"/>
      <c r="I72" s="43">
        <f t="shared" si="6"/>
        <v>0</v>
      </c>
      <c r="J72" s="36"/>
      <c r="K72" s="18"/>
      <c r="L72" s="19"/>
      <c r="M72" s="19"/>
      <c r="N72" s="19"/>
      <c r="O72" s="19"/>
      <c r="P72" s="17"/>
      <c r="Q72" s="20"/>
      <c r="R72" s="21">
        <f t="shared" si="7"/>
        <v>0</v>
      </c>
      <c r="S72" s="60">
        <f t="shared" si="8"/>
        <v>0</v>
      </c>
      <c r="T72" s="4"/>
    </row>
    <row r="73" spans="1:20" ht="15.75" x14ac:dyDescent="0.25">
      <c r="A73" s="40">
        <v>68</v>
      </c>
      <c r="B73" s="9"/>
      <c r="C73" s="11"/>
      <c r="D73" s="12"/>
      <c r="E73" s="13"/>
      <c r="F73" s="13"/>
      <c r="G73" s="13"/>
      <c r="H73" s="13"/>
      <c r="I73" s="43">
        <f t="shared" si="6"/>
        <v>0</v>
      </c>
      <c r="J73" s="36"/>
      <c r="K73" s="18"/>
      <c r="L73" s="19"/>
      <c r="M73" s="19"/>
      <c r="N73" s="19"/>
      <c r="O73" s="19"/>
      <c r="P73" s="17"/>
      <c r="Q73" s="20"/>
      <c r="R73" s="21">
        <f t="shared" si="7"/>
        <v>0</v>
      </c>
      <c r="S73" s="60">
        <f t="shared" si="8"/>
        <v>0</v>
      </c>
    </row>
    <row r="74" spans="1:20" ht="15.75" x14ac:dyDescent="0.25">
      <c r="A74" s="40">
        <v>69</v>
      </c>
      <c r="B74" s="9"/>
      <c r="C74" s="11"/>
      <c r="D74" s="12"/>
      <c r="E74" s="13"/>
      <c r="F74" s="13"/>
      <c r="G74" s="13"/>
      <c r="H74" s="13"/>
      <c r="I74" s="43">
        <f t="shared" si="6"/>
        <v>0</v>
      </c>
      <c r="J74" s="36"/>
      <c r="K74" s="18"/>
      <c r="L74" s="19"/>
      <c r="M74" s="19"/>
      <c r="N74" s="19"/>
      <c r="O74" s="19"/>
      <c r="P74" s="17"/>
      <c r="Q74" s="20"/>
      <c r="R74" s="21">
        <f t="shared" si="7"/>
        <v>0</v>
      </c>
      <c r="S74" s="60">
        <f t="shared" si="8"/>
        <v>0</v>
      </c>
    </row>
    <row r="75" spans="1:20" ht="15.75" x14ac:dyDescent="0.25">
      <c r="A75" s="40">
        <v>70</v>
      </c>
      <c r="B75" s="9"/>
      <c r="C75" s="11"/>
      <c r="D75" s="12"/>
      <c r="E75" s="13"/>
      <c r="F75" s="13"/>
      <c r="G75" s="13"/>
      <c r="H75" s="13"/>
      <c r="I75" s="43">
        <f t="shared" si="6"/>
        <v>0</v>
      </c>
      <c r="J75" s="36"/>
      <c r="K75" s="18"/>
      <c r="L75" s="19"/>
      <c r="M75" s="19"/>
      <c r="N75" s="19"/>
      <c r="O75" s="19"/>
      <c r="P75" s="17"/>
      <c r="Q75" s="20"/>
      <c r="R75" s="21">
        <f t="shared" si="7"/>
        <v>0</v>
      </c>
      <c r="S75" s="60">
        <f t="shared" si="8"/>
        <v>0</v>
      </c>
    </row>
    <row r="76" spans="1:20" ht="15.75" x14ac:dyDescent="0.25">
      <c r="A76" s="2">
        <v>71</v>
      </c>
      <c r="B76" s="9"/>
      <c r="C76" s="11"/>
      <c r="D76" s="12"/>
      <c r="E76" s="13"/>
      <c r="F76" s="13"/>
      <c r="G76" s="13"/>
      <c r="H76" s="13"/>
      <c r="I76" s="43">
        <f t="shared" si="6"/>
        <v>0</v>
      </c>
      <c r="J76" s="36"/>
      <c r="K76" s="18"/>
      <c r="L76" s="19"/>
      <c r="M76" s="19"/>
      <c r="N76" s="19"/>
      <c r="O76" s="19"/>
      <c r="P76" s="17"/>
      <c r="Q76" s="20"/>
      <c r="R76" s="21">
        <f t="shared" si="7"/>
        <v>0</v>
      </c>
      <c r="S76" s="60">
        <f t="shared" si="8"/>
        <v>0</v>
      </c>
    </row>
    <row r="77" spans="1:20" ht="15.75" x14ac:dyDescent="0.25">
      <c r="A77" s="40">
        <v>72</v>
      </c>
      <c r="B77" s="9"/>
      <c r="C77" s="11"/>
      <c r="D77" s="12"/>
      <c r="E77" s="13"/>
      <c r="F77" s="13"/>
      <c r="G77" s="13"/>
      <c r="H77" s="13"/>
      <c r="I77" s="43">
        <f t="shared" si="6"/>
        <v>0</v>
      </c>
      <c r="J77" s="36"/>
      <c r="K77" s="18"/>
      <c r="L77" s="19"/>
      <c r="M77" s="19"/>
      <c r="N77" s="19"/>
      <c r="O77" s="19"/>
      <c r="P77" s="17"/>
      <c r="Q77" s="20"/>
      <c r="R77" s="21">
        <f t="shared" si="7"/>
        <v>0</v>
      </c>
      <c r="S77" s="60">
        <f t="shared" si="8"/>
        <v>0</v>
      </c>
    </row>
    <row r="78" spans="1:20" ht="15.75" x14ac:dyDescent="0.25">
      <c r="A78" s="2">
        <v>73</v>
      </c>
      <c r="B78" s="9"/>
      <c r="C78" s="11"/>
      <c r="D78" s="12"/>
      <c r="E78" s="13"/>
      <c r="F78" s="13"/>
      <c r="G78" s="13"/>
      <c r="H78" s="13"/>
      <c r="I78" s="43">
        <f t="shared" si="6"/>
        <v>0</v>
      </c>
      <c r="J78" s="36"/>
      <c r="K78" s="18"/>
      <c r="L78" s="19"/>
      <c r="M78" s="19"/>
      <c r="N78" s="19"/>
      <c r="O78" s="19"/>
      <c r="P78" s="17"/>
      <c r="Q78" s="20"/>
      <c r="R78" s="21">
        <f t="shared" si="7"/>
        <v>0</v>
      </c>
      <c r="S78" s="60">
        <f t="shared" si="8"/>
        <v>0</v>
      </c>
    </row>
    <row r="79" spans="1:20" ht="15.75" x14ac:dyDescent="0.25">
      <c r="A79" s="40">
        <v>74</v>
      </c>
      <c r="B79" s="9"/>
      <c r="C79" s="11"/>
      <c r="D79" s="12"/>
      <c r="E79" s="13"/>
      <c r="F79" s="13"/>
      <c r="G79" s="13"/>
      <c r="H79" s="13"/>
      <c r="I79" s="43">
        <f t="shared" si="6"/>
        <v>0</v>
      </c>
      <c r="J79" s="36"/>
      <c r="K79" s="18"/>
      <c r="L79" s="19"/>
      <c r="M79" s="19"/>
      <c r="N79" s="19"/>
      <c r="O79" s="19"/>
      <c r="P79" s="17"/>
      <c r="Q79" s="20"/>
      <c r="R79" s="21">
        <f t="shared" si="7"/>
        <v>0</v>
      </c>
      <c r="S79" s="60">
        <f t="shared" si="8"/>
        <v>0</v>
      </c>
    </row>
    <row r="80" spans="1:20" ht="15.75" x14ac:dyDescent="0.25">
      <c r="A80" s="40">
        <v>75</v>
      </c>
      <c r="B80" s="9"/>
      <c r="C80" s="11"/>
      <c r="D80" s="12"/>
      <c r="E80" s="13"/>
      <c r="F80" s="13"/>
      <c r="G80" s="13"/>
      <c r="H80" s="13"/>
      <c r="I80" s="43">
        <f t="shared" ref="I80:I100" si="9">SUM(C80:H80)</f>
        <v>0</v>
      </c>
      <c r="J80" s="36"/>
      <c r="K80" s="18"/>
      <c r="L80" s="19"/>
      <c r="M80" s="19"/>
      <c r="N80" s="19"/>
      <c r="O80" s="19"/>
      <c r="P80" s="17"/>
      <c r="Q80" s="20"/>
      <c r="R80" s="21">
        <f t="shared" si="7"/>
        <v>0</v>
      </c>
      <c r="S80" s="60">
        <f t="shared" ref="S80:S100" si="10">I80-R80</f>
        <v>0</v>
      </c>
    </row>
    <row r="81" spans="1:19" ht="15.75" x14ac:dyDescent="0.25">
      <c r="A81" s="40">
        <v>76</v>
      </c>
      <c r="B81" s="9"/>
      <c r="C81" s="11"/>
      <c r="D81" s="12"/>
      <c r="E81" s="13"/>
      <c r="F81" s="13"/>
      <c r="G81" s="13"/>
      <c r="H81" s="13"/>
      <c r="I81" s="43">
        <f t="shared" si="9"/>
        <v>0</v>
      </c>
      <c r="J81" s="36"/>
      <c r="K81" s="18"/>
      <c r="L81" s="19"/>
      <c r="M81" s="19"/>
      <c r="N81" s="19"/>
      <c r="O81" s="19"/>
      <c r="P81" s="17"/>
      <c r="Q81" s="20"/>
      <c r="R81" s="21">
        <f t="shared" si="7"/>
        <v>0</v>
      </c>
      <c r="S81" s="60">
        <f t="shared" si="10"/>
        <v>0</v>
      </c>
    </row>
    <row r="82" spans="1:19" ht="15.75" x14ac:dyDescent="0.25">
      <c r="A82" s="2">
        <v>77</v>
      </c>
      <c r="B82" s="9"/>
      <c r="C82" s="11"/>
      <c r="D82" s="12"/>
      <c r="E82" s="13"/>
      <c r="F82" s="13"/>
      <c r="G82" s="13"/>
      <c r="H82" s="13"/>
      <c r="I82" s="43">
        <f t="shared" si="9"/>
        <v>0</v>
      </c>
      <c r="J82" s="36"/>
      <c r="K82" s="18"/>
      <c r="L82" s="19"/>
      <c r="M82" s="19"/>
      <c r="N82" s="19"/>
      <c r="O82" s="19"/>
      <c r="P82" s="17"/>
      <c r="Q82" s="20"/>
      <c r="R82" s="21">
        <f t="shared" si="7"/>
        <v>0</v>
      </c>
      <c r="S82" s="60">
        <f t="shared" si="10"/>
        <v>0</v>
      </c>
    </row>
    <row r="83" spans="1:19" ht="15.75" x14ac:dyDescent="0.25">
      <c r="A83" s="40">
        <v>78</v>
      </c>
      <c r="B83" s="9"/>
      <c r="C83" s="11"/>
      <c r="D83" s="12"/>
      <c r="E83" s="13"/>
      <c r="F83" s="13"/>
      <c r="G83" s="13"/>
      <c r="H83" s="13"/>
      <c r="I83" s="43">
        <f t="shared" si="9"/>
        <v>0</v>
      </c>
      <c r="J83" s="36"/>
      <c r="K83" s="18"/>
      <c r="L83" s="19"/>
      <c r="M83" s="19"/>
      <c r="N83" s="19"/>
      <c r="O83" s="19"/>
      <c r="P83" s="17"/>
      <c r="Q83" s="20"/>
      <c r="R83" s="21">
        <f t="shared" si="7"/>
        <v>0</v>
      </c>
      <c r="S83" s="60">
        <f t="shared" si="10"/>
        <v>0</v>
      </c>
    </row>
    <row r="84" spans="1:19" ht="15.75" x14ac:dyDescent="0.25">
      <c r="A84" s="2">
        <v>79</v>
      </c>
      <c r="B84" s="9"/>
      <c r="C84" s="11"/>
      <c r="D84" s="12"/>
      <c r="E84" s="13"/>
      <c r="F84" s="13"/>
      <c r="G84" s="13"/>
      <c r="H84" s="13"/>
      <c r="I84" s="43">
        <f t="shared" si="9"/>
        <v>0</v>
      </c>
      <c r="J84" s="36"/>
      <c r="K84" s="18"/>
      <c r="L84" s="19"/>
      <c r="M84" s="19"/>
      <c r="N84" s="19"/>
      <c r="O84" s="19"/>
      <c r="P84" s="17"/>
      <c r="Q84" s="20"/>
      <c r="R84" s="21">
        <f t="shared" si="7"/>
        <v>0</v>
      </c>
      <c r="S84" s="60">
        <f t="shared" si="10"/>
        <v>0</v>
      </c>
    </row>
    <row r="85" spans="1:19" ht="15.75" x14ac:dyDescent="0.25">
      <c r="A85" s="40">
        <v>80</v>
      </c>
      <c r="B85" s="9"/>
      <c r="C85" s="11"/>
      <c r="D85" s="12"/>
      <c r="E85" s="13"/>
      <c r="F85" s="13"/>
      <c r="G85" s="13"/>
      <c r="H85" s="13"/>
      <c r="I85" s="43">
        <f t="shared" si="9"/>
        <v>0</v>
      </c>
      <c r="J85" s="36"/>
      <c r="K85" s="18"/>
      <c r="L85" s="19"/>
      <c r="M85" s="19"/>
      <c r="N85" s="19"/>
      <c r="O85" s="19"/>
      <c r="P85" s="17"/>
      <c r="Q85" s="20"/>
      <c r="R85" s="21">
        <f t="shared" si="7"/>
        <v>0</v>
      </c>
      <c r="S85" s="60">
        <f t="shared" si="10"/>
        <v>0</v>
      </c>
    </row>
    <row r="86" spans="1:19" ht="15.75" x14ac:dyDescent="0.25">
      <c r="A86" s="40">
        <v>81</v>
      </c>
      <c r="B86" s="9"/>
      <c r="C86" s="11"/>
      <c r="D86" s="12"/>
      <c r="E86" s="13"/>
      <c r="F86" s="13"/>
      <c r="G86" s="13"/>
      <c r="H86" s="13"/>
      <c r="I86" s="43">
        <f t="shared" si="9"/>
        <v>0</v>
      </c>
      <c r="J86" s="36"/>
      <c r="K86" s="18"/>
      <c r="L86" s="19"/>
      <c r="M86" s="19"/>
      <c r="N86" s="19"/>
      <c r="O86" s="19"/>
      <c r="P86" s="17"/>
      <c r="Q86" s="20"/>
      <c r="R86" s="21">
        <f t="shared" si="7"/>
        <v>0</v>
      </c>
      <c r="S86" s="60">
        <f t="shared" si="10"/>
        <v>0</v>
      </c>
    </row>
    <row r="87" spans="1:19" ht="15.75" x14ac:dyDescent="0.25">
      <c r="A87" s="40">
        <v>82</v>
      </c>
      <c r="B87" s="9"/>
      <c r="C87" s="11"/>
      <c r="D87" s="12"/>
      <c r="E87" s="13"/>
      <c r="F87" s="13"/>
      <c r="G87" s="13"/>
      <c r="H87" s="13"/>
      <c r="I87" s="43">
        <f t="shared" si="9"/>
        <v>0</v>
      </c>
      <c r="J87" s="36"/>
      <c r="K87" s="18"/>
      <c r="L87" s="19"/>
      <c r="M87" s="19"/>
      <c r="N87" s="19"/>
      <c r="O87" s="19"/>
      <c r="P87" s="17"/>
      <c r="Q87" s="20"/>
      <c r="R87" s="21">
        <f t="shared" si="7"/>
        <v>0</v>
      </c>
      <c r="S87" s="60">
        <f t="shared" si="10"/>
        <v>0</v>
      </c>
    </row>
    <row r="88" spans="1:19" ht="15.75" x14ac:dyDescent="0.25">
      <c r="A88" s="2">
        <v>83</v>
      </c>
      <c r="B88" s="9"/>
      <c r="C88" s="11"/>
      <c r="D88" s="12"/>
      <c r="E88" s="13"/>
      <c r="F88" s="13"/>
      <c r="G88" s="13"/>
      <c r="H88" s="13"/>
      <c r="I88" s="43">
        <f t="shared" si="9"/>
        <v>0</v>
      </c>
      <c r="J88" s="36"/>
      <c r="K88" s="18"/>
      <c r="L88" s="19"/>
      <c r="M88" s="19"/>
      <c r="N88" s="19"/>
      <c r="O88" s="19"/>
      <c r="P88" s="17"/>
      <c r="Q88" s="20"/>
      <c r="R88" s="21">
        <f t="shared" si="7"/>
        <v>0</v>
      </c>
      <c r="S88" s="60">
        <f t="shared" si="10"/>
        <v>0</v>
      </c>
    </row>
    <row r="89" spans="1:19" ht="15.75" x14ac:dyDescent="0.25">
      <c r="A89" s="40">
        <v>84</v>
      </c>
      <c r="B89" s="9"/>
      <c r="C89" s="11"/>
      <c r="D89" s="12"/>
      <c r="E89" s="13"/>
      <c r="F89" s="13"/>
      <c r="G89" s="13"/>
      <c r="H89" s="13"/>
      <c r="I89" s="43">
        <f t="shared" si="9"/>
        <v>0</v>
      </c>
      <c r="J89" s="36"/>
      <c r="K89" s="18"/>
      <c r="L89" s="19"/>
      <c r="M89" s="19"/>
      <c r="N89" s="19"/>
      <c r="O89" s="19"/>
      <c r="P89" s="17"/>
      <c r="Q89" s="20"/>
      <c r="R89" s="21">
        <f t="shared" si="7"/>
        <v>0</v>
      </c>
      <c r="S89" s="60">
        <f t="shared" si="10"/>
        <v>0</v>
      </c>
    </row>
    <row r="90" spans="1:19" ht="15.75" x14ac:dyDescent="0.25">
      <c r="A90" s="2">
        <v>85</v>
      </c>
      <c r="B90" s="9"/>
      <c r="C90" s="11"/>
      <c r="D90" s="12"/>
      <c r="E90" s="13"/>
      <c r="F90" s="13"/>
      <c r="G90" s="13"/>
      <c r="H90" s="13"/>
      <c r="I90" s="43">
        <f t="shared" si="9"/>
        <v>0</v>
      </c>
      <c r="J90" s="36"/>
      <c r="K90" s="18"/>
      <c r="L90" s="19"/>
      <c r="M90" s="19"/>
      <c r="N90" s="19"/>
      <c r="O90" s="19"/>
      <c r="P90" s="17"/>
      <c r="Q90" s="20"/>
      <c r="R90" s="21">
        <f t="shared" si="7"/>
        <v>0</v>
      </c>
      <c r="S90" s="60">
        <f t="shared" si="10"/>
        <v>0</v>
      </c>
    </row>
    <row r="91" spans="1:19" ht="15.75" x14ac:dyDescent="0.25">
      <c r="A91" s="40">
        <v>86</v>
      </c>
      <c r="B91" s="9"/>
      <c r="C91" s="11"/>
      <c r="D91" s="12"/>
      <c r="E91" s="13"/>
      <c r="F91" s="13"/>
      <c r="G91" s="13"/>
      <c r="H91" s="13"/>
      <c r="I91" s="43">
        <f t="shared" si="9"/>
        <v>0</v>
      </c>
      <c r="J91" s="36"/>
      <c r="K91" s="18"/>
      <c r="L91" s="19"/>
      <c r="M91" s="19"/>
      <c r="N91" s="19"/>
      <c r="O91" s="19"/>
      <c r="P91" s="17"/>
      <c r="Q91" s="20"/>
      <c r="R91" s="21">
        <f t="shared" si="7"/>
        <v>0</v>
      </c>
      <c r="S91" s="60">
        <f t="shared" si="10"/>
        <v>0</v>
      </c>
    </row>
    <row r="92" spans="1:19" ht="15.75" x14ac:dyDescent="0.25">
      <c r="A92" s="40">
        <v>87</v>
      </c>
      <c r="B92" s="9"/>
      <c r="C92" s="11"/>
      <c r="D92" s="12"/>
      <c r="E92" s="13"/>
      <c r="F92" s="13"/>
      <c r="G92" s="13"/>
      <c r="H92" s="13"/>
      <c r="I92" s="43">
        <f t="shared" si="9"/>
        <v>0</v>
      </c>
      <c r="J92" s="36"/>
      <c r="K92" s="18"/>
      <c r="L92" s="19"/>
      <c r="M92" s="19"/>
      <c r="N92" s="19"/>
      <c r="O92" s="19"/>
      <c r="P92" s="17"/>
      <c r="Q92" s="20"/>
      <c r="R92" s="21">
        <f t="shared" si="7"/>
        <v>0</v>
      </c>
      <c r="S92" s="60">
        <f t="shared" si="10"/>
        <v>0</v>
      </c>
    </row>
    <row r="93" spans="1:19" ht="15.75" x14ac:dyDescent="0.25">
      <c r="A93" s="40">
        <v>88</v>
      </c>
      <c r="B93" s="9"/>
      <c r="C93" s="11"/>
      <c r="D93" s="12"/>
      <c r="E93" s="13"/>
      <c r="F93" s="13"/>
      <c r="G93" s="13"/>
      <c r="H93" s="13"/>
      <c r="I93" s="43">
        <f t="shared" si="9"/>
        <v>0</v>
      </c>
      <c r="J93" s="36"/>
      <c r="K93" s="18"/>
      <c r="L93" s="19"/>
      <c r="M93" s="19"/>
      <c r="N93" s="19"/>
      <c r="O93" s="19"/>
      <c r="P93" s="17"/>
      <c r="Q93" s="20"/>
      <c r="R93" s="21">
        <f t="shared" si="7"/>
        <v>0</v>
      </c>
      <c r="S93" s="60">
        <f t="shared" si="10"/>
        <v>0</v>
      </c>
    </row>
    <row r="94" spans="1:19" ht="15.75" x14ac:dyDescent="0.25">
      <c r="A94" s="2">
        <v>89</v>
      </c>
      <c r="B94" s="9"/>
      <c r="C94" s="11"/>
      <c r="D94" s="12"/>
      <c r="E94" s="13"/>
      <c r="F94" s="13"/>
      <c r="G94" s="13"/>
      <c r="H94" s="13"/>
      <c r="I94" s="43">
        <f t="shared" si="9"/>
        <v>0</v>
      </c>
      <c r="J94" s="36"/>
      <c r="K94" s="18"/>
      <c r="L94" s="19"/>
      <c r="M94" s="19"/>
      <c r="N94" s="19"/>
      <c r="O94" s="19"/>
      <c r="P94" s="17"/>
      <c r="Q94" s="20"/>
      <c r="R94" s="21">
        <f t="shared" si="7"/>
        <v>0</v>
      </c>
      <c r="S94" s="60">
        <f t="shared" si="10"/>
        <v>0</v>
      </c>
    </row>
    <row r="95" spans="1:19" ht="15.75" x14ac:dyDescent="0.25">
      <c r="A95" s="40">
        <v>90</v>
      </c>
      <c r="B95" s="9"/>
      <c r="C95" s="11"/>
      <c r="D95" s="12"/>
      <c r="E95" s="13"/>
      <c r="F95" s="13"/>
      <c r="G95" s="13"/>
      <c r="H95" s="13"/>
      <c r="I95" s="43">
        <f t="shared" si="9"/>
        <v>0</v>
      </c>
      <c r="J95" s="36"/>
      <c r="K95" s="18"/>
      <c r="L95" s="19"/>
      <c r="M95" s="19"/>
      <c r="N95" s="19"/>
      <c r="O95" s="19"/>
      <c r="P95" s="17"/>
      <c r="Q95" s="20"/>
      <c r="R95" s="21">
        <f t="shared" si="7"/>
        <v>0</v>
      </c>
      <c r="S95" s="60">
        <f t="shared" si="10"/>
        <v>0</v>
      </c>
    </row>
    <row r="96" spans="1:19" ht="15.75" x14ac:dyDescent="0.25">
      <c r="A96" s="2">
        <v>91</v>
      </c>
      <c r="B96" s="9"/>
      <c r="C96" s="11"/>
      <c r="D96" s="12"/>
      <c r="E96" s="13"/>
      <c r="F96" s="13"/>
      <c r="G96" s="13"/>
      <c r="H96" s="13"/>
      <c r="I96" s="43">
        <f t="shared" si="9"/>
        <v>0</v>
      </c>
      <c r="J96" s="36"/>
      <c r="K96" s="18"/>
      <c r="L96" s="19"/>
      <c r="M96" s="19"/>
      <c r="N96" s="19"/>
      <c r="O96" s="19"/>
      <c r="P96" s="17"/>
      <c r="Q96" s="20"/>
      <c r="R96" s="21">
        <f t="shared" si="7"/>
        <v>0</v>
      </c>
      <c r="S96" s="60">
        <f t="shared" si="10"/>
        <v>0</v>
      </c>
    </row>
    <row r="97" spans="1:19" ht="15.75" x14ac:dyDescent="0.25">
      <c r="A97" s="40">
        <v>92</v>
      </c>
      <c r="B97" s="9"/>
      <c r="C97" s="11"/>
      <c r="D97" s="12"/>
      <c r="E97" s="13"/>
      <c r="F97" s="13"/>
      <c r="G97" s="13"/>
      <c r="H97" s="13"/>
      <c r="I97" s="43">
        <f t="shared" si="9"/>
        <v>0</v>
      </c>
      <c r="J97" s="36"/>
      <c r="K97" s="18"/>
      <c r="L97" s="19"/>
      <c r="M97" s="19"/>
      <c r="N97" s="19"/>
      <c r="O97" s="19"/>
      <c r="P97" s="17"/>
      <c r="Q97" s="20"/>
      <c r="R97" s="21">
        <f t="shared" si="7"/>
        <v>0</v>
      </c>
      <c r="S97" s="60">
        <f t="shared" si="10"/>
        <v>0</v>
      </c>
    </row>
    <row r="98" spans="1:19" ht="15.75" x14ac:dyDescent="0.25">
      <c r="A98" s="40">
        <v>93</v>
      </c>
      <c r="B98" s="9"/>
      <c r="C98" s="11"/>
      <c r="D98" s="12"/>
      <c r="E98" s="13"/>
      <c r="F98" s="13"/>
      <c r="G98" s="13"/>
      <c r="H98" s="13"/>
      <c r="I98" s="43">
        <f t="shared" si="9"/>
        <v>0</v>
      </c>
      <c r="J98" s="36"/>
      <c r="K98" s="18"/>
      <c r="L98" s="19"/>
      <c r="M98" s="19"/>
      <c r="N98" s="19"/>
      <c r="O98" s="19"/>
      <c r="P98" s="17"/>
      <c r="Q98" s="20"/>
      <c r="R98" s="21">
        <f t="shared" si="7"/>
        <v>0</v>
      </c>
      <c r="S98" s="60">
        <f t="shared" si="10"/>
        <v>0</v>
      </c>
    </row>
    <row r="99" spans="1:19" ht="15.75" x14ac:dyDescent="0.25">
      <c r="A99" s="40">
        <v>94</v>
      </c>
      <c r="B99" s="9"/>
      <c r="C99" s="11"/>
      <c r="D99" s="12"/>
      <c r="E99" s="13"/>
      <c r="F99" s="13"/>
      <c r="G99" s="13"/>
      <c r="H99" s="13"/>
      <c r="I99" s="43">
        <f t="shared" si="9"/>
        <v>0</v>
      </c>
      <c r="J99" s="36"/>
      <c r="K99" s="18"/>
      <c r="L99" s="19"/>
      <c r="M99" s="19"/>
      <c r="N99" s="19"/>
      <c r="O99" s="19"/>
      <c r="P99" s="17"/>
      <c r="Q99" s="20"/>
      <c r="R99" s="21">
        <f t="shared" si="7"/>
        <v>0</v>
      </c>
      <c r="S99" s="60">
        <f t="shared" si="10"/>
        <v>0</v>
      </c>
    </row>
    <row r="100" spans="1:19" ht="15.75" x14ac:dyDescent="0.25">
      <c r="A100" s="2">
        <v>95</v>
      </c>
      <c r="B100" s="9"/>
      <c r="C100" s="11"/>
      <c r="D100" s="12"/>
      <c r="E100" s="13"/>
      <c r="F100" s="13"/>
      <c r="G100" s="13"/>
      <c r="H100" s="13"/>
      <c r="I100" s="43">
        <f t="shared" si="9"/>
        <v>0</v>
      </c>
      <c r="J100" s="36"/>
      <c r="K100" s="18"/>
      <c r="L100" s="19"/>
      <c r="M100" s="19"/>
      <c r="N100" s="19"/>
      <c r="O100" s="19"/>
      <c r="P100" s="17"/>
      <c r="Q100" s="20"/>
      <c r="R100" s="21">
        <f t="shared" si="7"/>
        <v>0</v>
      </c>
      <c r="S100" s="60">
        <f t="shared" si="10"/>
        <v>0</v>
      </c>
    </row>
    <row r="101" spans="1:19" ht="15.75" thickBot="1" x14ac:dyDescent="0.3">
      <c r="A101" s="8"/>
      <c r="B101" s="22" t="s">
        <v>2</v>
      </c>
      <c r="C101" s="14">
        <f t="shared" ref="C101:L101" si="11">SUM(C5:C100)</f>
        <v>31452</v>
      </c>
      <c r="D101" s="15">
        <f t="shared" si="11"/>
        <v>0</v>
      </c>
      <c r="E101" s="16">
        <f t="shared" si="11"/>
        <v>0</v>
      </c>
      <c r="F101" s="16">
        <f t="shared" si="11"/>
        <v>1</v>
      </c>
      <c r="G101" s="16">
        <f t="shared" si="11"/>
        <v>0</v>
      </c>
      <c r="H101" s="16">
        <f t="shared" si="11"/>
        <v>158</v>
      </c>
      <c r="I101" s="23">
        <f t="shared" si="11"/>
        <v>31611</v>
      </c>
      <c r="J101" s="24">
        <f t="shared" si="11"/>
        <v>362</v>
      </c>
      <c r="K101" s="16">
        <f t="shared" si="11"/>
        <v>2830</v>
      </c>
      <c r="L101" s="16">
        <f t="shared" si="11"/>
        <v>1189</v>
      </c>
      <c r="M101" s="16"/>
      <c r="N101" s="16"/>
      <c r="O101" s="16"/>
      <c r="P101" s="16">
        <f>SUM(P5:P100)</f>
        <v>7</v>
      </c>
      <c r="Q101" s="16">
        <f>SUM(Q5:Q100)</f>
        <v>8</v>
      </c>
      <c r="R101" s="14">
        <f>SUM(R5:R100)</f>
        <v>4396</v>
      </c>
      <c r="S101" s="39">
        <f>SUM(S5:S100)</f>
        <v>27215</v>
      </c>
    </row>
  </sheetData>
  <sortState ref="B5:S61">
    <sortCondition ref="B5"/>
  </sortState>
  <pageMargins left="0.7" right="0.7" top="0.75" bottom="0.75" header="0.3" footer="0.3"/>
  <pageSetup paperSize="9"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5"/>
  <sheetViews>
    <sheetView topLeftCell="A3" workbookViewId="0">
      <pane xSplit="5" ySplit="11" topLeftCell="L14" activePane="bottomRight" state="frozen"/>
      <selection activeCell="A3" sqref="A3"/>
      <selection pane="topRight" activeCell="F3" sqref="F3"/>
      <selection pane="bottomLeft" activeCell="A14" sqref="A14"/>
      <selection pane="bottomRight" activeCell="Q10" sqref="Q10"/>
    </sheetView>
  </sheetViews>
  <sheetFormatPr defaultRowHeight="15" x14ac:dyDescent="0.25"/>
  <cols>
    <col min="1" max="1" width="11.5703125" customWidth="1"/>
    <col min="2" max="2" width="35.5703125" customWidth="1"/>
    <col min="3" max="3" width="18.28515625" style="69" customWidth="1"/>
    <col min="4" max="4" width="19.5703125" hidden="1" customWidth="1"/>
    <col min="5" max="5" width="14" hidden="1" customWidth="1"/>
    <col min="6" max="6" width="12.5703125" hidden="1" customWidth="1"/>
    <col min="7" max="7" width="24.5703125" hidden="1" customWidth="1"/>
    <col min="8" max="8" width="24.7109375" hidden="1" customWidth="1"/>
    <col min="9" max="9" width="10.28515625" hidden="1" customWidth="1"/>
    <col min="10" max="10" width="21.140625" hidden="1" customWidth="1"/>
    <col min="11" max="11" width="9.7109375" hidden="1" customWidth="1"/>
    <col min="12" max="13" width="17.5703125" customWidth="1"/>
    <col min="14" max="15" width="23.42578125" customWidth="1"/>
    <col min="16" max="16" width="14" customWidth="1"/>
    <col min="17" max="17" width="13.85546875" customWidth="1"/>
    <col min="18" max="19" width="9.140625" customWidth="1"/>
  </cols>
  <sheetData>
    <row r="1" spans="1:20" x14ac:dyDescent="0.25">
      <c r="C1" s="26"/>
      <c r="D1" s="5" t="s">
        <v>69</v>
      </c>
      <c r="E1" s="5"/>
      <c r="F1" s="5"/>
      <c r="G1" s="26" t="s">
        <v>77</v>
      </c>
      <c r="H1" s="5"/>
      <c r="I1" s="6"/>
      <c r="J1" s="4"/>
      <c r="K1" s="4"/>
      <c r="L1" s="4"/>
      <c r="M1" s="4"/>
      <c r="N1" s="4"/>
      <c r="O1" s="4"/>
      <c r="P1" s="4"/>
      <c r="Q1" s="61"/>
      <c r="R1" s="25"/>
      <c r="S1" s="37"/>
    </row>
    <row r="2" spans="1:20" ht="15.75" thickBot="1" x14ac:dyDescent="0.3">
      <c r="C2" s="26"/>
      <c r="D2" s="5"/>
      <c r="E2" s="5"/>
      <c r="F2" s="5"/>
      <c r="G2" s="5"/>
      <c r="H2" s="5"/>
      <c r="I2" s="6"/>
      <c r="J2" s="4"/>
      <c r="K2" s="4"/>
      <c r="L2" s="4"/>
      <c r="M2" s="4"/>
      <c r="N2" s="4"/>
      <c r="O2" s="4"/>
      <c r="P2" s="4"/>
      <c r="Q2" s="25"/>
      <c r="R2" s="25"/>
      <c r="S2" s="37"/>
    </row>
    <row r="3" spans="1:20" x14ac:dyDescent="0.25">
      <c r="A3" s="27" t="s">
        <v>3</v>
      </c>
      <c r="B3" s="35" t="s">
        <v>4</v>
      </c>
      <c r="C3" s="66" t="s">
        <v>5</v>
      </c>
      <c r="D3" s="33" t="s">
        <v>14</v>
      </c>
      <c r="E3" s="34"/>
      <c r="F3" s="34"/>
      <c r="G3" s="34"/>
      <c r="H3" s="34"/>
      <c r="I3" s="28" t="s">
        <v>2</v>
      </c>
      <c r="J3" s="30" t="s">
        <v>15</v>
      </c>
      <c r="K3" s="31"/>
      <c r="L3" s="31"/>
      <c r="M3" s="31"/>
      <c r="N3" s="31"/>
      <c r="O3" s="31"/>
      <c r="P3" s="31"/>
      <c r="Q3" s="32"/>
      <c r="R3" s="29" t="s">
        <v>2</v>
      </c>
      <c r="S3" s="38" t="s">
        <v>1</v>
      </c>
    </row>
    <row r="4" spans="1:20" ht="15.75" thickBot="1" x14ac:dyDescent="0.3">
      <c r="A4" s="50"/>
      <c r="B4" s="51"/>
      <c r="C4" s="67"/>
      <c r="D4" s="52" t="s">
        <v>7</v>
      </c>
      <c r="E4" s="53" t="s">
        <v>8</v>
      </c>
      <c r="F4" s="53" t="s">
        <v>11</v>
      </c>
      <c r="G4" s="53" t="s">
        <v>78</v>
      </c>
      <c r="H4" s="53" t="s">
        <v>79</v>
      </c>
      <c r="I4" s="54"/>
      <c r="J4" s="55" t="s">
        <v>0</v>
      </c>
      <c r="K4" s="56" t="s">
        <v>13</v>
      </c>
      <c r="L4" s="57" t="s">
        <v>59</v>
      </c>
      <c r="M4" s="57" t="s">
        <v>106</v>
      </c>
      <c r="N4" s="57" t="s">
        <v>105</v>
      </c>
      <c r="O4" s="57" t="s">
        <v>107</v>
      </c>
      <c r="P4" s="57" t="s">
        <v>10</v>
      </c>
      <c r="Q4" s="57" t="s">
        <v>12</v>
      </c>
      <c r="R4" s="58"/>
      <c r="S4" s="59"/>
    </row>
    <row r="5" spans="1:20" ht="15.75" x14ac:dyDescent="0.25">
      <c r="A5" s="40">
        <v>1</v>
      </c>
      <c r="B5" s="41" t="s">
        <v>16</v>
      </c>
      <c r="C5" s="19"/>
      <c r="D5" s="63"/>
      <c r="E5" s="42"/>
      <c r="F5" s="42"/>
      <c r="G5" s="42"/>
      <c r="H5" s="42"/>
      <c r="I5" s="43">
        <f t="shared" ref="I5:I68" si="0">SUM(C5:H5)</f>
        <v>0</v>
      </c>
      <c r="J5" s="44"/>
      <c r="K5" s="45"/>
      <c r="L5" s="46"/>
      <c r="M5" s="46"/>
      <c r="N5" s="46"/>
      <c r="O5" s="46"/>
      <c r="P5" s="47"/>
      <c r="Q5" s="48"/>
      <c r="R5" s="49">
        <f>SUM(J5:Q5)</f>
        <v>0</v>
      </c>
      <c r="S5" s="60">
        <f>I5-R5</f>
        <v>0</v>
      </c>
      <c r="T5" s="4"/>
    </row>
    <row r="6" spans="1:20" x14ac:dyDescent="0.25">
      <c r="A6" s="2">
        <v>2</v>
      </c>
      <c r="B6" s="1" t="s">
        <v>17</v>
      </c>
      <c r="C6" s="19"/>
      <c r="D6" s="64"/>
      <c r="E6" s="13"/>
      <c r="F6" s="13"/>
      <c r="G6" s="13"/>
      <c r="H6" s="13"/>
      <c r="I6" s="43">
        <f t="shared" si="0"/>
        <v>0</v>
      </c>
      <c r="J6" s="36"/>
      <c r="K6" s="18"/>
      <c r="L6" s="19"/>
      <c r="M6" s="19"/>
      <c r="N6" s="19"/>
      <c r="O6" s="19"/>
      <c r="P6" s="17"/>
      <c r="Q6" s="20"/>
      <c r="R6" s="21">
        <f t="shared" ref="R6:R134" si="1">SUM(J6:Q6)</f>
        <v>0</v>
      </c>
      <c r="S6" s="60">
        <f t="shared" ref="S6:S72" si="2">I6-R6</f>
        <v>0</v>
      </c>
      <c r="T6" s="4"/>
    </row>
    <row r="7" spans="1:20" ht="15.75" x14ac:dyDescent="0.25">
      <c r="A7" s="2">
        <v>3</v>
      </c>
      <c r="B7" s="9" t="s">
        <v>18</v>
      </c>
      <c r="C7" s="19">
        <v>16</v>
      </c>
      <c r="D7" s="64"/>
      <c r="E7" s="13"/>
      <c r="F7" s="13"/>
      <c r="G7" s="13"/>
      <c r="H7" s="13"/>
      <c r="I7" s="43">
        <f t="shared" si="0"/>
        <v>16</v>
      </c>
      <c r="J7" s="36"/>
      <c r="K7" s="18"/>
      <c r="L7" s="19">
        <v>16</v>
      </c>
      <c r="M7" s="19"/>
      <c r="N7" s="19"/>
      <c r="O7" s="19"/>
      <c r="P7" s="17"/>
      <c r="Q7" s="20"/>
      <c r="R7" s="21">
        <f t="shared" si="1"/>
        <v>16</v>
      </c>
      <c r="S7" s="60">
        <f t="shared" si="2"/>
        <v>0</v>
      </c>
      <c r="T7" s="4"/>
    </row>
    <row r="8" spans="1:20" ht="15.75" x14ac:dyDescent="0.25">
      <c r="A8" s="2">
        <v>4</v>
      </c>
      <c r="B8" s="9" t="s">
        <v>19</v>
      </c>
      <c r="C8" s="19"/>
      <c r="D8" s="64"/>
      <c r="E8" s="13"/>
      <c r="F8" s="13"/>
      <c r="G8" s="13"/>
      <c r="H8" s="13"/>
      <c r="I8" s="43">
        <f t="shared" si="0"/>
        <v>0</v>
      </c>
      <c r="J8" s="36"/>
      <c r="K8" s="18"/>
      <c r="L8" s="19"/>
      <c r="M8" s="19"/>
      <c r="N8" s="19"/>
      <c r="O8" s="19"/>
      <c r="P8" s="17"/>
      <c r="Q8" s="20"/>
      <c r="R8" s="21">
        <f t="shared" si="1"/>
        <v>0</v>
      </c>
      <c r="S8" s="60">
        <f t="shared" si="2"/>
        <v>0</v>
      </c>
      <c r="T8" s="4"/>
    </row>
    <row r="9" spans="1:20" ht="15.75" x14ac:dyDescent="0.25">
      <c r="A9" s="2">
        <v>5</v>
      </c>
      <c r="B9" s="9" t="s">
        <v>20</v>
      </c>
      <c r="C9" s="19"/>
      <c r="D9" s="64"/>
      <c r="E9" s="13"/>
      <c r="F9" s="13"/>
      <c r="G9" s="13"/>
      <c r="H9" s="13"/>
      <c r="I9" s="43">
        <f t="shared" si="0"/>
        <v>0</v>
      </c>
      <c r="J9" s="36"/>
      <c r="K9" s="18"/>
      <c r="L9" s="19"/>
      <c r="M9" s="19"/>
      <c r="N9" s="19"/>
      <c r="O9" s="19"/>
      <c r="P9" s="17"/>
      <c r="Q9" s="20"/>
      <c r="R9" s="21">
        <f t="shared" si="1"/>
        <v>0</v>
      </c>
      <c r="S9" s="60">
        <f t="shared" si="2"/>
        <v>0</v>
      </c>
      <c r="T9" s="4"/>
    </row>
    <row r="10" spans="1:20" ht="15.75" x14ac:dyDescent="0.25">
      <c r="A10" s="40">
        <v>6</v>
      </c>
      <c r="B10" s="9" t="s">
        <v>65</v>
      </c>
      <c r="C10" s="19"/>
      <c r="D10" s="64"/>
      <c r="E10" s="13"/>
      <c r="F10" s="13"/>
      <c r="G10" s="13"/>
      <c r="H10" s="13"/>
      <c r="I10" s="43">
        <f t="shared" si="0"/>
        <v>0</v>
      </c>
      <c r="J10" s="36"/>
      <c r="K10" s="18"/>
      <c r="L10" s="19"/>
      <c r="M10" s="19"/>
      <c r="N10" s="19"/>
      <c r="O10" s="19"/>
      <c r="P10" s="17"/>
      <c r="Q10" s="20"/>
      <c r="R10" s="21">
        <f t="shared" si="1"/>
        <v>0</v>
      </c>
      <c r="S10" s="60">
        <f t="shared" si="2"/>
        <v>0</v>
      </c>
      <c r="T10" s="4"/>
    </row>
    <row r="11" spans="1:20" ht="15.75" x14ac:dyDescent="0.25">
      <c r="A11" s="2">
        <v>7</v>
      </c>
      <c r="B11" s="9" t="s">
        <v>62</v>
      </c>
      <c r="C11" s="19"/>
      <c r="D11" s="64"/>
      <c r="E11" s="13"/>
      <c r="F11" s="13"/>
      <c r="G11" s="13"/>
      <c r="H11" s="13"/>
      <c r="I11" s="43">
        <f t="shared" si="0"/>
        <v>0</v>
      </c>
      <c r="J11" s="36"/>
      <c r="K11" s="18"/>
      <c r="L11" s="19"/>
      <c r="M11" s="19"/>
      <c r="N11" s="19"/>
      <c r="O11" s="19"/>
      <c r="P11" s="17"/>
      <c r="Q11" s="20"/>
      <c r="R11" s="21">
        <f t="shared" si="1"/>
        <v>0</v>
      </c>
      <c r="S11" s="60">
        <f t="shared" si="2"/>
        <v>0</v>
      </c>
      <c r="T11" s="4"/>
    </row>
    <row r="12" spans="1:20" ht="15.75" x14ac:dyDescent="0.25">
      <c r="A12" s="40">
        <v>8</v>
      </c>
      <c r="B12" s="9" t="s">
        <v>70</v>
      </c>
      <c r="C12" s="19"/>
      <c r="D12" s="64"/>
      <c r="E12" s="13"/>
      <c r="F12" s="13"/>
      <c r="G12" s="13"/>
      <c r="H12" s="13"/>
      <c r="I12" s="43">
        <f t="shared" si="0"/>
        <v>0</v>
      </c>
      <c r="J12" s="36"/>
      <c r="K12" s="18"/>
      <c r="L12" s="19"/>
      <c r="M12" s="19"/>
      <c r="N12" s="19"/>
      <c r="O12" s="19"/>
      <c r="P12" s="17"/>
      <c r="Q12" s="20"/>
      <c r="R12" s="21">
        <f t="shared" si="1"/>
        <v>0</v>
      </c>
      <c r="S12" s="60">
        <f t="shared" si="2"/>
        <v>0</v>
      </c>
      <c r="T12" s="4"/>
    </row>
    <row r="13" spans="1:20" ht="15.75" x14ac:dyDescent="0.25">
      <c r="A13" s="2">
        <v>9</v>
      </c>
      <c r="B13" s="9" t="s">
        <v>21</v>
      </c>
      <c r="C13" s="19"/>
      <c r="D13" s="64"/>
      <c r="E13" s="13"/>
      <c r="F13" s="13"/>
      <c r="G13" s="13"/>
      <c r="H13" s="13"/>
      <c r="I13" s="43">
        <f t="shared" si="0"/>
        <v>0</v>
      </c>
      <c r="J13" s="36"/>
      <c r="K13" s="18"/>
      <c r="L13" s="19"/>
      <c r="M13" s="19"/>
      <c r="N13" s="19"/>
      <c r="O13" s="19"/>
      <c r="P13" s="17"/>
      <c r="Q13" s="20"/>
      <c r="R13" s="21">
        <f t="shared" si="1"/>
        <v>0</v>
      </c>
      <c r="S13" s="60">
        <f>I13-R13</f>
        <v>0</v>
      </c>
      <c r="T13" s="4"/>
    </row>
    <row r="14" spans="1:20" ht="15.75" x14ac:dyDescent="0.25">
      <c r="A14" s="40">
        <v>10</v>
      </c>
      <c r="B14" s="9" t="s">
        <v>22</v>
      </c>
      <c r="C14" s="19"/>
      <c r="D14" s="64"/>
      <c r="E14" s="13"/>
      <c r="F14" s="13"/>
      <c r="G14" s="13"/>
      <c r="H14" s="13"/>
      <c r="I14" s="43">
        <f t="shared" si="0"/>
        <v>0</v>
      </c>
      <c r="J14" s="36"/>
      <c r="K14" s="18"/>
      <c r="L14" s="19"/>
      <c r="M14" s="19"/>
      <c r="N14" s="19"/>
      <c r="O14" s="19"/>
      <c r="P14" s="17"/>
      <c r="Q14" s="20"/>
      <c r="R14" s="21">
        <f t="shared" si="1"/>
        <v>0</v>
      </c>
      <c r="S14" s="60">
        <f t="shared" si="2"/>
        <v>0</v>
      </c>
      <c r="T14" s="4"/>
    </row>
    <row r="15" spans="1:20" ht="15.75" x14ac:dyDescent="0.25">
      <c r="A15" s="2">
        <v>11</v>
      </c>
      <c r="B15" s="9" t="s">
        <v>23</v>
      </c>
      <c r="C15" s="19"/>
      <c r="D15" s="64"/>
      <c r="E15" s="13"/>
      <c r="F15" s="13"/>
      <c r="G15" s="13"/>
      <c r="H15" s="13"/>
      <c r="I15" s="43">
        <f t="shared" si="0"/>
        <v>0</v>
      </c>
      <c r="J15" s="36"/>
      <c r="K15" s="18"/>
      <c r="L15" s="19"/>
      <c r="M15" s="19"/>
      <c r="N15" s="19"/>
      <c r="O15" s="19"/>
      <c r="P15" s="17"/>
      <c r="Q15" s="20"/>
      <c r="R15" s="21">
        <f t="shared" si="1"/>
        <v>0</v>
      </c>
      <c r="S15" s="60">
        <f t="shared" si="2"/>
        <v>0</v>
      </c>
      <c r="T15" s="4"/>
    </row>
    <row r="16" spans="1:20" x14ac:dyDescent="0.25">
      <c r="A16" s="40">
        <v>12</v>
      </c>
      <c r="B16" s="1" t="s">
        <v>24</v>
      </c>
      <c r="C16" s="19"/>
      <c r="D16" s="64"/>
      <c r="E16" s="13"/>
      <c r="F16" s="13"/>
      <c r="G16" s="13"/>
      <c r="H16" s="13"/>
      <c r="I16" s="43">
        <f t="shared" si="0"/>
        <v>0</v>
      </c>
      <c r="J16" s="36"/>
      <c r="K16" s="18"/>
      <c r="L16" s="19"/>
      <c r="M16" s="19"/>
      <c r="N16" s="19"/>
      <c r="O16" s="19"/>
      <c r="P16" s="17"/>
      <c r="Q16" s="20"/>
      <c r="R16" s="21">
        <f t="shared" si="1"/>
        <v>0</v>
      </c>
      <c r="S16" s="60">
        <f t="shared" si="2"/>
        <v>0</v>
      </c>
      <c r="T16" s="4"/>
    </row>
    <row r="17" spans="1:21" x14ac:dyDescent="0.25">
      <c r="A17" s="2">
        <v>13</v>
      </c>
      <c r="B17" s="1" t="s">
        <v>25</v>
      </c>
      <c r="C17" s="19">
        <v>1</v>
      </c>
      <c r="D17" s="64"/>
      <c r="E17" s="13"/>
      <c r="F17" s="13"/>
      <c r="G17" s="13"/>
      <c r="H17" s="13"/>
      <c r="I17" s="43">
        <f t="shared" si="0"/>
        <v>1</v>
      </c>
      <c r="J17" s="36"/>
      <c r="K17" s="18"/>
      <c r="L17" s="19">
        <v>1</v>
      </c>
      <c r="M17" s="19"/>
      <c r="N17" s="19"/>
      <c r="O17" s="19"/>
      <c r="P17" s="17"/>
      <c r="Q17" s="20"/>
      <c r="R17" s="21">
        <f t="shared" si="1"/>
        <v>1</v>
      </c>
      <c r="S17" s="60">
        <f t="shared" si="2"/>
        <v>0</v>
      </c>
      <c r="T17" s="4"/>
    </row>
    <row r="18" spans="1:21" ht="15.75" x14ac:dyDescent="0.25">
      <c r="A18" s="40">
        <v>14</v>
      </c>
      <c r="B18" s="9" t="s">
        <v>26</v>
      </c>
      <c r="C18" s="19">
        <v>5</v>
      </c>
      <c r="D18" s="64"/>
      <c r="E18" s="13"/>
      <c r="F18" s="13"/>
      <c r="G18" s="13"/>
      <c r="H18" s="13"/>
      <c r="I18" s="43">
        <f t="shared" si="0"/>
        <v>5</v>
      </c>
      <c r="J18" s="36"/>
      <c r="K18" s="18"/>
      <c r="L18" s="19">
        <v>5</v>
      </c>
      <c r="M18" s="19"/>
      <c r="N18" s="19"/>
      <c r="O18" s="19"/>
      <c r="P18" s="17"/>
      <c r="Q18" s="20"/>
      <c r="R18" s="21">
        <f t="shared" si="1"/>
        <v>5</v>
      </c>
      <c r="S18" s="60">
        <f t="shared" si="2"/>
        <v>0</v>
      </c>
      <c r="T18" s="4"/>
    </row>
    <row r="19" spans="1:21" ht="15.75" x14ac:dyDescent="0.25">
      <c r="A19" s="2">
        <v>15</v>
      </c>
      <c r="B19" s="9" t="s">
        <v>27</v>
      </c>
      <c r="C19" s="19"/>
      <c r="D19" s="64"/>
      <c r="E19" s="13"/>
      <c r="F19" s="13"/>
      <c r="G19" s="13"/>
      <c r="H19" s="13"/>
      <c r="I19" s="43">
        <f t="shared" si="0"/>
        <v>0</v>
      </c>
      <c r="J19" s="36"/>
      <c r="K19" s="18"/>
      <c r="L19" s="19"/>
      <c r="M19" s="19"/>
      <c r="N19" s="19"/>
      <c r="O19" s="19"/>
      <c r="P19" s="17"/>
      <c r="Q19" s="20"/>
      <c r="R19" s="21">
        <f t="shared" si="1"/>
        <v>0</v>
      </c>
      <c r="S19" s="60">
        <f t="shared" si="2"/>
        <v>0</v>
      </c>
      <c r="T19" s="4"/>
    </row>
    <row r="20" spans="1:21" ht="15.75" x14ac:dyDescent="0.25">
      <c r="A20" s="40">
        <v>16</v>
      </c>
      <c r="B20" s="9" t="s">
        <v>28</v>
      </c>
      <c r="C20" s="19"/>
      <c r="D20" s="64"/>
      <c r="E20" s="13"/>
      <c r="F20" s="13"/>
      <c r="G20" s="13"/>
      <c r="H20" s="13"/>
      <c r="I20" s="43">
        <f t="shared" si="0"/>
        <v>0</v>
      </c>
      <c r="J20" s="36"/>
      <c r="K20" s="18"/>
      <c r="L20" s="19"/>
      <c r="M20" s="19"/>
      <c r="N20" s="19"/>
      <c r="O20" s="19"/>
      <c r="P20" s="17"/>
      <c r="Q20" s="20"/>
      <c r="R20" s="21">
        <f t="shared" si="1"/>
        <v>0</v>
      </c>
      <c r="S20" s="60">
        <f t="shared" si="2"/>
        <v>0</v>
      </c>
      <c r="T20" s="4"/>
    </row>
    <row r="21" spans="1:21" x14ac:dyDescent="0.25">
      <c r="A21" s="2">
        <v>17</v>
      </c>
      <c r="B21" s="1" t="s">
        <v>29</v>
      </c>
      <c r="C21" s="19"/>
      <c r="D21" s="64"/>
      <c r="E21" s="13"/>
      <c r="F21" s="13"/>
      <c r="G21" s="13"/>
      <c r="H21" s="13"/>
      <c r="I21" s="43">
        <f t="shared" si="0"/>
        <v>0</v>
      </c>
      <c r="J21" s="36"/>
      <c r="K21" s="18"/>
      <c r="L21" s="19"/>
      <c r="M21" s="19"/>
      <c r="N21" s="19"/>
      <c r="O21" s="19"/>
      <c r="P21" s="17"/>
      <c r="Q21" s="20"/>
      <c r="R21" s="21">
        <f t="shared" si="1"/>
        <v>0</v>
      </c>
      <c r="S21" s="65">
        <f t="shared" si="2"/>
        <v>0</v>
      </c>
      <c r="T21" s="4"/>
    </row>
    <row r="22" spans="1:21" x14ac:dyDescent="0.25">
      <c r="A22" s="40">
        <v>18</v>
      </c>
      <c r="B22" s="1" t="s">
        <v>30</v>
      </c>
      <c r="C22" s="19"/>
      <c r="D22" s="64"/>
      <c r="E22" s="13"/>
      <c r="F22" s="13"/>
      <c r="G22" s="13"/>
      <c r="H22" s="13"/>
      <c r="I22" s="43">
        <f t="shared" si="0"/>
        <v>0</v>
      </c>
      <c r="J22" s="36"/>
      <c r="K22" s="18"/>
      <c r="L22" s="19"/>
      <c r="M22" s="19"/>
      <c r="N22" s="19"/>
      <c r="O22" s="19"/>
      <c r="P22" s="17"/>
      <c r="Q22" s="20"/>
      <c r="R22" s="21">
        <f t="shared" si="1"/>
        <v>0</v>
      </c>
      <c r="S22" s="60">
        <f t="shared" si="2"/>
        <v>0</v>
      </c>
      <c r="T22" s="4"/>
    </row>
    <row r="23" spans="1:21" ht="15.75" x14ac:dyDescent="0.25">
      <c r="A23" s="2">
        <v>19</v>
      </c>
      <c r="B23" s="9" t="s">
        <v>83</v>
      </c>
      <c r="C23" s="19">
        <v>1</v>
      </c>
      <c r="D23" s="64"/>
      <c r="E23" s="13"/>
      <c r="F23" s="13"/>
      <c r="G23" s="13"/>
      <c r="H23" s="13"/>
      <c r="I23" s="43">
        <f t="shared" si="0"/>
        <v>1</v>
      </c>
      <c r="J23" s="36"/>
      <c r="K23" s="18"/>
      <c r="L23" s="19">
        <v>1</v>
      </c>
      <c r="M23" s="19"/>
      <c r="N23" s="19"/>
      <c r="O23" s="19"/>
      <c r="P23" s="17"/>
      <c r="Q23" s="20"/>
      <c r="R23" s="21">
        <f t="shared" si="1"/>
        <v>1</v>
      </c>
      <c r="S23" s="60">
        <f t="shared" si="2"/>
        <v>0</v>
      </c>
      <c r="T23" s="4"/>
      <c r="U23" s="4"/>
    </row>
    <row r="24" spans="1:21" ht="15.75" x14ac:dyDescent="0.25">
      <c r="A24" s="40">
        <v>20</v>
      </c>
      <c r="B24" s="9" t="s">
        <v>32</v>
      </c>
      <c r="C24" s="19"/>
      <c r="D24" s="64"/>
      <c r="E24" s="13"/>
      <c r="F24" s="13"/>
      <c r="G24" s="13"/>
      <c r="H24" s="13"/>
      <c r="I24" s="43">
        <f t="shared" si="0"/>
        <v>0</v>
      </c>
      <c r="J24" s="36"/>
      <c r="K24" s="18"/>
      <c r="L24" s="19"/>
      <c r="M24" s="19"/>
      <c r="N24" s="19"/>
      <c r="O24" s="19"/>
      <c r="P24" s="17"/>
      <c r="Q24" s="20"/>
      <c r="R24" s="21">
        <f t="shared" si="1"/>
        <v>0</v>
      </c>
      <c r="S24" s="60">
        <f t="shared" si="2"/>
        <v>0</v>
      </c>
      <c r="T24" s="4"/>
    </row>
    <row r="25" spans="1:21" ht="15.75" x14ac:dyDescent="0.25">
      <c r="A25" s="2">
        <v>21</v>
      </c>
      <c r="B25" s="9" t="s">
        <v>33</v>
      </c>
      <c r="C25" s="19"/>
      <c r="D25" s="64"/>
      <c r="E25" s="13"/>
      <c r="F25" s="13"/>
      <c r="G25" s="13"/>
      <c r="H25" s="13"/>
      <c r="I25" s="43">
        <f t="shared" si="0"/>
        <v>0</v>
      </c>
      <c r="J25" s="36"/>
      <c r="K25" s="18"/>
      <c r="L25" s="19"/>
      <c r="M25" s="19"/>
      <c r="N25" s="19"/>
      <c r="O25" s="19"/>
      <c r="P25" s="17"/>
      <c r="Q25" s="20"/>
      <c r="R25" s="21">
        <f t="shared" si="1"/>
        <v>0</v>
      </c>
      <c r="S25" s="60">
        <f t="shared" si="2"/>
        <v>0</v>
      </c>
      <c r="T25" s="4"/>
    </row>
    <row r="26" spans="1:21" x14ac:dyDescent="0.25">
      <c r="A26" s="40">
        <v>22</v>
      </c>
      <c r="B26" s="1" t="s">
        <v>34</v>
      </c>
      <c r="C26" s="19"/>
      <c r="D26" s="64"/>
      <c r="E26" s="13"/>
      <c r="F26" s="13"/>
      <c r="G26" s="13"/>
      <c r="H26" s="13"/>
      <c r="I26" s="43">
        <f t="shared" si="0"/>
        <v>0</v>
      </c>
      <c r="J26" s="36"/>
      <c r="K26" s="18"/>
      <c r="L26" s="19"/>
      <c r="M26" s="19"/>
      <c r="N26" s="19"/>
      <c r="O26" s="19"/>
      <c r="P26" s="17"/>
      <c r="Q26" s="20"/>
      <c r="R26" s="21">
        <f t="shared" si="1"/>
        <v>0</v>
      </c>
      <c r="S26" s="60">
        <f t="shared" si="2"/>
        <v>0</v>
      </c>
      <c r="T26" s="4"/>
    </row>
    <row r="27" spans="1:21" ht="15.75" x14ac:dyDescent="0.25">
      <c r="A27" s="2">
        <v>23</v>
      </c>
      <c r="B27" s="9" t="s">
        <v>35</v>
      </c>
      <c r="C27" s="19">
        <v>4</v>
      </c>
      <c r="D27" s="64"/>
      <c r="E27" s="13"/>
      <c r="F27" s="13"/>
      <c r="G27" s="13"/>
      <c r="H27" s="13"/>
      <c r="I27" s="43">
        <f t="shared" si="0"/>
        <v>4</v>
      </c>
      <c r="J27" s="36"/>
      <c r="K27" s="18"/>
      <c r="L27" s="19">
        <v>4</v>
      </c>
      <c r="M27" s="19"/>
      <c r="N27" s="19"/>
      <c r="O27" s="19"/>
      <c r="P27" s="17"/>
      <c r="Q27" s="20"/>
      <c r="R27" s="21">
        <f t="shared" si="1"/>
        <v>4</v>
      </c>
      <c r="S27" s="60">
        <f t="shared" si="2"/>
        <v>0</v>
      </c>
      <c r="T27" s="4"/>
    </row>
    <row r="28" spans="1:21" ht="15.75" x14ac:dyDescent="0.25">
      <c r="A28" s="40">
        <v>24</v>
      </c>
      <c r="B28" s="9" t="s">
        <v>71</v>
      </c>
      <c r="C28" s="19">
        <v>6</v>
      </c>
      <c r="D28" s="64"/>
      <c r="E28" s="13"/>
      <c r="F28" s="13"/>
      <c r="G28" s="13"/>
      <c r="H28" s="13"/>
      <c r="I28" s="43">
        <f t="shared" si="0"/>
        <v>6</v>
      </c>
      <c r="J28" s="36"/>
      <c r="K28" s="18"/>
      <c r="L28" s="19">
        <v>6</v>
      </c>
      <c r="M28" s="19"/>
      <c r="N28" s="19"/>
      <c r="O28" s="19"/>
      <c r="P28" s="17"/>
      <c r="Q28" s="20"/>
      <c r="R28" s="21">
        <f t="shared" si="1"/>
        <v>6</v>
      </c>
      <c r="S28" s="60">
        <f t="shared" si="2"/>
        <v>0</v>
      </c>
      <c r="T28" s="4"/>
    </row>
    <row r="29" spans="1:21" ht="15.75" x14ac:dyDescent="0.25">
      <c r="A29" s="2">
        <v>25</v>
      </c>
      <c r="B29" s="9" t="s">
        <v>72</v>
      </c>
      <c r="C29" s="19"/>
      <c r="D29" s="64"/>
      <c r="E29" s="13"/>
      <c r="F29" s="13"/>
      <c r="G29" s="13"/>
      <c r="H29" s="13"/>
      <c r="I29" s="43">
        <f t="shared" si="0"/>
        <v>0</v>
      </c>
      <c r="J29" s="36"/>
      <c r="K29" s="18"/>
      <c r="L29" s="19"/>
      <c r="M29" s="19"/>
      <c r="N29" s="19"/>
      <c r="O29" s="19"/>
      <c r="P29" s="17"/>
      <c r="Q29" s="20"/>
      <c r="R29" s="21">
        <f t="shared" si="1"/>
        <v>0</v>
      </c>
      <c r="S29" s="60">
        <f t="shared" si="2"/>
        <v>0</v>
      </c>
      <c r="T29" s="4"/>
    </row>
    <row r="30" spans="1:21" ht="15.75" x14ac:dyDescent="0.25">
      <c r="A30" s="40">
        <v>26</v>
      </c>
      <c r="B30" s="9" t="s">
        <v>36</v>
      </c>
      <c r="C30" s="19">
        <v>41</v>
      </c>
      <c r="D30" s="64"/>
      <c r="E30" s="13"/>
      <c r="F30" s="13"/>
      <c r="G30" s="13"/>
      <c r="H30" s="13"/>
      <c r="I30" s="43">
        <f t="shared" si="0"/>
        <v>41</v>
      </c>
      <c r="J30" s="36"/>
      <c r="K30" s="18"/>
      <c r="L30" s="19">
        <v>41</v>
      </c>
      <c r="M30" s="19"/>
      <c r="N30" s="19"/>
      <c r="O30" s="19"/>
      <c r="P30" s="17"/>
      <c r="Q30" s="20"/>
      <c r="R30" s="21">
        <f t="shared" si="1"/>
        <v>41</v>
      </c>
      <c r="S30" s="60">
        <f t="shared" si="2"/>
        <v>0</v>
      </c>
      <c r="T30" s="4"/>
    </row>
    <row r="31" spans="1:21" x14ac:dyDescent="0.25">
      <c r="A31" s="2">
        <v>27</v>
      </c>
      <c r="B31" s="1" t="s">
        <v>94</v>
      </c>
      <c r="C31" s="19">
        <v>14</v>
      </c>
      <c r="D31" s="64"/>
      <c r="E31" s="13"/>
      <c r="F31" s="13"/>
      <c r="G31" s="13"/>
      <c r="H31" s="13"/>
      <c r="I31" s="43">
        <f t="shared" si="0"/>
        <v>14</v>
      </c>
      <c r="J31" s="36"/>
      <c r="K31" s="18"/>
      <c r="L31" s="19">
        <v>14</v>
      </c>
      <c r="M31" s="19"/>
      <c r="N31" s="19"/>
      <c r="O31" s="19"/>
      <c r="P31" s="17"/>
      <c r="Q31" s="20"/>
      <c r="R31" s="21">
        <f t="shared" si="1"/>
        <v>14</v>
      </c>
      <c r="S31" s="60">
        <f t="shared" si="2"/>
        <v>0</v>
      </c>
      <c r="T31" s="4"/>
    </row>
    <row r="32" spans="1:21" x14ac:dyDescent="0.25">
      <c r="A32" s="40">
        <v>28</v>
      </c>
      <c r="B32" s="1" t="s">
        <v>38</v>
      </c>
      <c r="C32" s="19"/>
      <c r="D32" s="64"/>
      <c r="E32" s="13"/>
      <c r="F32" s="13"/>
      <c r="G32" s="13"/>
      <c r="H32" s="13"/>
      <c r="I32" s="43">
        <f t="shared" si="0"/>
        <v>0</v>
      </c>
      <c r="J32" s="36"/>
      <c r="K32" s="18"/>
      <c r="L32" s="19"/>
      <c r="M32" s="19"/>
      <c r="N32" s="19"/>
      <c r="O32" s="19"/>
      <c r="P32" s="17"/>
      <c r="Q32" s="20"/>
      <c r="R32" s="21">
        <f t="shared" si="1"/>
        <v>0</v>
      </c>
      <c r="S32" s="60">
        <f t="shared" si="2"/>
        <v>0</v>
      </c>
      <c r="T32" s="4"/>
    </row>
    <row r="33" spans="1:20" ht="15.75" x14ac:dyDescent="0.25">
      <c r="A33" s="2">
        <v>29</v>
      </c>
      <c r="B33" s="9" t="s">
        <v>39</v>
      </c>
      <c r="C33" s="19">
        <v>3</v>
      </c>
      <c r="D33" s="64"/>
      <c r="E33" s="13"/>
      <c r="F33" s="13"/>
      <c r="G33" s="13"/>
      <c r="H33" s="13"/>
      <c r="I33" s="43">
        <f t="shared" si="0"/>
        <v>3</v>
      </c>
      <c r="J33" s="36"/>
      <c r="K33" s="18"/>
      <c r="L33" s="19">
        <v>3</v>
      </c>
      <c r="M33" s="19"/>
      <c r="N33" s="19"/>
      <c r="O33" s="19"/>
      <c r="P33" s="17"/>
      <c r="Q33" s="20"/>
      <c r="R33" s="21">
        <f t="shared" si="1"/>
        <v>3</v>
      </c>
      <c r="S33" s="60">
        <f t="shared" si="2"/>
        <v>0</v>
      </c>
      <c r="T33" s="4"/>
    </row>
    <row r="34" spans="1:20" ht="15.75" x14ac:dyDescent="0.25">
      <c r="A34" s="40">
        <v>30</v>
      </c>
      <c r="B34" s="9" t="s">
        <v>41</v>
      </c>
      <c r="C34" s="19">
        <v>8</v>
      </c>
      <c r="D34" s="64"/>
      <c r="E34" s="13"/>
      <c r="F34" s="13"/>
      <c r="G34" s="13"/>
      <c r="H34" s="13"/>
      <c r="I34" s="43">
        <f t="shared" si="0"/>
        <v>8</v>
      </c>
      <c r="J34" s="36"/>
      <c r="K34" s="18"/>
      <c r="L34" s="19">
        <v>8</v>
      </c>
      <c r="M34" s="19"/>
      <c r="N34" s="19"/>
      <c r="O34" s="19"/>
      <c r="P34" s="17"/>
      <c r="Q34" s="20"/>
      <c r="R34" s="21">
        <f t="shared" si="1"/>
        <v>8</v>
      </c>
      <c r="S34" s="60">
        <f t="shared" si="2"/>
        <v>0</v>
      </c>
      <c r="T34" s="4"/>
    </row>
    <row r="35" spans="1:20" ht="15.75" x14ac:dyDescent="0.25">
      <c r="A35" s="2">
        <v>31</v>
      </c>
      <c r="B35" s="9" t="s">
        <v>40</v>
      </c>
      <c r="C35" s="19">
        <v>3</v>
      </c>
      <c r="D35" s="64"/>
      <c r="E35" s="13"/>
      <c r="F35" s="13"/>
      <c r="G35" s="13"/>
      <c r="H35" s="13"/>
      <c r="I35" s="43">
        <f t="shared" si="0"/>
        <v>3</v>
      </c>
      <c r="J35" s="36"/>
      <c r="K35" s="18"/>
      <c r="L35" s="19">
        <v>3</v>
      </c>
      <c r="M35" s="19"/>
      <c r="N35" s="19"/>
      <c r="O35" s="19"/>
      <c r="P35" s="17"/>
      <c r="Q35" s="20"/>
      <c r="R35" s="21">
        <f t="shared" si="1"/>
        <v>3</v>
      </c>
      <c r="S35" s="60">
        <f t="shared" si="2"/>
        <v>0</v>
      </c>
      <c r="T35" s="4"/>
    </row>
    <row r="36" spans="1:20" ht="15.75" x14ac:dyDescent="0.25">
      <c r="A36" s="40">
        <v>32</v>
      </c>
      <c r="B36" s="9" t="s">
        <v>42</v>
      </c>
      <c r="C36" s="19"/>
      <c r="D36" s="64"/>
      <c r="E36" s="13"/>
      <c r="F36" s="13"/>
      <c r="G36" s="13"/>
      <c r="H36" s="13"/>
      <c r="I36" s="43">
        <f t="shared" si="0"/>
        <v>0</v>
      </c>
      <c r="J36" s="36"/>
      <c r="K36" s="18"/>
      <c r="L36" s="19"/>
      <c r="M36" s="19"/>
      <c r="N36" s="19"/>
      <c r="O36" s="19"/>
      <c r="P36" s="17"/>
      <c r="Q36" s="20"/>
      <c r="R36" s="21">
        <f t="shared" si="1"/>
        <v>0</v>
      </c>
      <c r="S36" s="60">
        <f t="shared" si="2"/>
        <v>0</v>
      </c>
      <c r="T36" s="4"/>
    </row>
    <row r="37" spans="1:20" ht="15.75" x14ac:dyDescent="0.25">
      <c r="A37" s="2">
        <v>33</v>
      </c>
      <c r="B37" s="9" t="s">
        <v>43</v>
      </c>
      <c r="C37" s="19"/>
      <c r="D37" s="64"/>
      <c r="E37" s="13"/>
      <c r="F37" s="13"/>
      <c r="G37" s="13"/>
      <c r="H37" s="13"/>
      <c r="I37" s="43">
        <f t="shared" si="0"/>
        <v>0</v>
      </c>
      <c r="J37" s="36"/>
      <c r="K37" s="18"/>
      <c r="L37" s="19"/>
      <c r="M37" s="19"/>
      <c r="N37" s="19"/>
      <c r="O37" s="19"/>
      <c r="P37" s="17"/>
      <c r="Q37" s="20"/>
      <c r="R37" s="21">
        <f t="shared" si="1"/>
        <v>0</v>
      </c>
      <c r="S37" s="60">
        <f t="shared" si="2"/>
        <v>0</v>
      </c>
      <c r="T37" s="4"/>
    </row>
    <row r="38" spans="1:20" ht="15.75" x14ac:dyDescent="0.25">
      <c r="A38" s="40">
        <v>34</v>
      </c>
      <c r="B38" s="9" t="s">
        <v>44</v>
      </c>
      <c r="C38" s="19"/>
      <c r="D38" s="64"/>
      <c r="E38" s="13"/>
      <c r="F38" s="13"/>
      <c r="G38" s="13"/>
      <c r="H38" s="13"/>
      <c r="I38" s="43">
        <f t="shared" si="0"/>
        <v>0</v>
      </c>
      <c r="J38" s="36"/>
      <c r="K38" s="18"/>
      <c r="L38" s="19"/>
      <c r="M38" s="19"/>
      <c r="N38" s="19"/>
      <c r="O38" s="19"/>
      <c r="P38" s="17"/>
      <c r="Q38" s="20"/>
      <c r="R38" s="21">
        <f t="shared" si="1"/>
        <v>0</v>
      </c>
      <c r="S38" s="60">
        <f t="shared" si="2"/>
        <v>0</v>
      </c>
      <c r="T38" s="4"/>
    </row>
    <row r="39" spans="1:20" x14ac:dyDescent="0.25">
      <c r="A39" s="2">
        <v>35</v>
      </c>
      <c r="B39" s="1" t="s">
        <v>45</v>
      </c>
      <c r="C39" s="19">
        <v>4</v>
      </c>
      <c r="D39" s="64"/>
      <c r="E39" s="13"/>
      <c r="F39" s="13"/>
      <c r="G39" s="13"/>
      <c r="H39" s="13"/>
      <c r="I39" s="43">
        <f t="shared" si="0"/>
        <v>4</v>
      </c>
      <c r="J39" s="36"/>
      <c r="K39" s="18"/>
      <c r="L39" s="19">
        <v>4</v>
      </c>
      <c r="M39" s="19"/>
      <c r="N39" s="19"/>
      <c r="O39" s="19"/>
      <c r="P39" s="17"/>
      <c r="Q39" s="20"/>
      <c r="R39" s="21">
        <f t="shared" si="1"/>
        <v>4</v>
      </c>
      <c r="S39" s="60">
        <f t="shared" si="2"/>
        <v>0</v>
      </c>
      <c r="T39" s="4"/>
    </row>
    <row r="40" spans="1:20" ht="15.75" x14ac:dyDescent="0.25">
      <c r="A40" s="40">
        <v>36</v>
      </c>
      <c r="B40" s="10" t="s">
        <v>96</v>
      </c>
      <c r="C40" s="19">
        <v>7</v>
      </c>
      <c r="D40" s="64"/>
      <c r="E40" s="13"/>
      <c r="F40" s="13"/>
      <c r="G40" s="13"/>
      <c r="H40" s="13"/>
      <c r="I40" s="43">
        <f t="shared" si="0"/>
        <v>7</v>
      </c>
      <c r="J40" s="36"/>
      <c r="K40" s="18"/>
      <c r="L40" s="19">
        <v>7</v>
      </c>
      <c r="M40" s="19"/>
      <c r="N40" s="19"/>
      <c r="O40" s="19"/>
      <c r="P40" s="17"/>
      <c r="Q40" s="20"/>
      <c r="R40" s="21">
        <f t="shared" si="1"/>
        <v>7</v>
      </c>
      <c r="S40" s="65">
        <f t="shared" si="2"/>
        <v>0</v>
      </c>
      <c r="T40" s="4"/>
    </row>
    <row r="41" spans="1:20" x14ac:dyDescent="0.25">
      <c r="A41" s="2">
        <v>37</v>
      </c>
      <c r="B41" s="1" t="s">
        <v>98</v>
      </c>
      <c r="C41" s="19">
        <v>2</v>
      </c>
      <c r="D41" s="64"/>
      <c r="E41" s="13"/>
      <c r="F41" s="13"/>
      <c r="G41" s="13"/>
      <c r="H41" s="13"/>
      <c r="I41" s="43">
        <f t="shared" si="0"/>
        <v>2</v>
      </c>
      <c r="J41" s="36"/>
      <c r="K41" s="18"/>
      <c r="L41" s="19">
        <v>2</v>
      </c>
      <c r="M41" s="19"/>
      <c r="N41" s="19"/>
      <c r="O41" s="19"/>
      <c r="P41" s="17"/>
      <c r="Q41" s="20"/>
      <c r="R41" s="21">
        <f t="shared" si="1"/>
        <v>2</v>
      </c>
      <c r="S41" s="60">
        <f t="shared" si="2"/>
        <v>0</v>
      </c>
      <c r="T41" s="4"/>
    </row>
    <row r="42" spans="1:20" ht="15.75" x14ac:dyDescent="0.25">
      <c r="A42" s="40">
        <v>38</v>
      </c>
      <c r="B42" s="9" t="s">
        <v>48</v>
      </c>
      <c r="C42" s="19">
        <v>10</v>
      </c>
      <c r="D42" s="64"/>
      <c r="E42" s="13"/>
      <c r="F42" s="13"/>
      <c r="G42" s="13"/>
      <c r="H42" s="13"/>
      <c r="I42" s="43">
        <f t="shared" si="0"/>
        <v>10</v>
      </c>
      <c r="J42" s="36"/>
      <c r="K42" s="18"/>
      <c r="L42" s="19">
        <v>10</v>
      </c>
      <c r="M42" s="19"/>
      <c r="N42" s="19"/>
      <c r="O42" s="19"/>
      <c r="P42" s="17"/>
      <c r="Q42" s="20"/>
      <c r="R42" s="21">
        <f t="shared" si="1"/>
        <v>10</v>
      </c>
      <c r="S42" s="60">
        <f t="shared" si="2"/>
        <v>0</v>
      </c>
      <c r="T42" s="4"/>
    </row>
    <row r="43" spans="1:20" ht="15.75" x14ac:dyDescent="0.25">
      <c r="A43" s="2">
        <v>39</v>
      </c>
      <c r="B43" s="9" t="s">
        <v>103</v>
      </c>
      <c r="C43" s="19">
        <v>3</v>
      </c>
      <c r="D43" s="64"/>
      <c r="E43" s="13"/>
      <c r="F43" s="13"/>
      <c r="G43" s="13"/>
      <c r="H43" s="13"/>
      <c r="I43" s="43">
        <f t="shared" si="0"/>
        <v>3</v>
      </c>
      <c r="J43" s="36"/>
      <c r="K43" s="18"/>
      <c r="L43" s="19">
        <v>3</v>
      </c>
      <c r="M43" s="19"/>
      <c r="N43" s="19"/>
      <c r="O43" s="19"/>
      <c r="P43" s="17"/>
      <c r="Q43" s="20"/>
      <c r="R43" s="21">
        <f t="shared" si="1"/>
        <v>3</v>
      </c>
      <c r="S43" s="60">
        <f t="shared" si="2"/>
        <v>0</v>
      </c>
      <c r="T43" s="4"/>
    </row>
    <row r="44" spans="1:20" ht="15.75" x14ac:dyDescent="0.25">
      <c r="A44" s="40">
        <v>40</v>
      </c>
      <c r="B44" s="9" t="s">
        <v>49</v>
      </c>
      <c r="C44" s="19"/>
      <c r="D44" s="64"/>
      <c r="E44" s="13"/>
      <c r="F44" s="13"/>
      <c r="G44" s="13"/>
      <c r="H44" s="13"/>
      <c r="I44" s="43">
        <f t="shared" si="0"/>
        <v>0</v>
      </c>
      <c r="J44" s="36"/>
      <c r="K44" s="18"/>
      <c r="L44" s="19"/>
      <c r="M44" s="19"/>
      <c r="N44" s="19"/>
      <c r="O44" s="19"/>
      <c r="P44" s="17"/>
      <c r="Q44" s="20"/>
      <c r="R44" s="21">
        <f t="shared" si="1"/>
        <v>0</v>
      </c>
      <c r="S44" s="60">
        <f>I44-R44</f>
        <v>0</v>
      </c>
      <c r="T44" s="4"/>
    </row>
    <row r="45" spans="1:20" ht="15.75" x14ac:dyDescent="0.25">
      <c r="A45" s="2">
        <v>41</v>
      </c>
      <c r="B45" s="9" t="s">
        <v>101</v>
      </c>
      <c r="C45" s="19">
        <v>5</v>
      </c>
      <c r="D45" s="64"/>
      <c r="E45" s="13"/>
      <c r="F45" s="13"/>
      <c r="G45" s="13"/>
      <c r="H45" s="13"/>
      <c r="I45" s="43">
        <f t="shared" si="0"/>
        <v>5</v>
      </c>
      <c r="J45" s="36"/>
      <c r="K45" s="18"/>
      <c r="L45" s="19">
        <v>5</v>
      </c>
      <c r="M45" s="19"/>
      <c r="N45" s="19"/>
      <c r="O45" s="19"/>
      <c r="P45" s="17"/>
      <c r="Q45" s="20"/>
      <c r="R45" s="21">
        <f t="shared" si="1"/>
        <v>5</v>
      </c>
      <c r="S45" s="60">
        <f t="shared" si="2"/>
        <v>0</v>
      </c>
      <c r="T45" s="4"/>
    </row>
    <row r="46" spans="1:20" ht="15.75" x14ac:dyDescent="0.25">
      <c r="A46" s="40">
        <v>42</v>
      </c>
      <c r="B46" s="9" t="s">
        <v>50</v>
      </c>
      <c r="C46" s="19"/>
      <c r="D46" s="64"/>
      <c r="E46" s="13"/>
      <c r="F46" s="13"/>
      <c r="G46" s="13"/>
      <c r="H46" s="13"/>
      <c r="I46" s="43">
        <f t="shared" si="0"/>
        <v>0</v>
      </c>
      <c r="J46" s="36"/>
      <c r="K46" s="18"/>
      <c r="L46" s="19"/>
      <c r="M46" s="19"/>
      <c r="N46" s="19"/>
      <c r="O46" s="19"/>
      <c r="P46" s="17"/>
      <c r="Q46" s="20"/>
      <c r="R46" s="21">
        <f t="shared" si="1"/>
        <v>0</v>
      </c>
      <c r="S46" s="60">
        <f t="shared" si="2"/>
        <v>0</v>
      </c>
      <c r="T46" s="4"/>
    </row>
    <row r="47" spans="1:20" ht="15.75" x14ac:dyDescent="0.25">
      <c r="A47" s="2">
        <v>43</v>
      </c>
      <c r="B47" s="9" t="s">
        <v>51</v>
      </c>
      <c r="C47" s="19"/>
      <c r="D47" s="64"/>
      <c r="E47" s="13"/>
      <c r="F47" s="13"/>
      <c r="G47" s="13"/>
      <c r="H47" s="13"/>
      <c r="I47" s="43">
        <f t="shared" si="0"/>
        <v>0</v>
      </c>
      <c r="J47" s="36"/>
      <c r="K47" s="18"/>
      <c r="L47" s="19"/>
      <c r="M47" s="19"/>
      <c r="N47" s="19"/>
      <c r="O47" s="19"/>
      <c r="P47" s="17"/>
      <c r="Q47" s="20"/>
      <c r="R47" s="21">
        <f t="shared" si="1"/>
        <v>0</v>
      </c>
      <c r="S47" s="60">
        <f t="shared" si="2"/>
        <v>0</v>
      </c>
      <c r="T47" s="4"/>
    </row>
    <row r="48" spans="1:20" ht="15.75" x14ac:dyDescent="0.25">
      <c r="A48" s="40">
        <v>44</v>
      </c>
      <c r="B48" s="9" t="s">
        <v>52</v>
      </c>
      <c r="C48" s="19"/>
      <c r="D48" s="64"/>
      <c r="E48" s="13"/>
      <c r="F48" s="13"/>
      <c r="G48" s="13"/>
      <c r="H48" s="13"/>
      <c r="I48" s="43">
        <f t="shared" si="0"/>
        <v>0</v>
      </c>
      <c r="J48" s="36"/>
      <c r="K48" s="18"/>
      <c r="L48" s="19"/>
      <c r="M48" s="19"/>
      <c r="N48" s="19"/>
      <c r="O48" s="19"/>
      <c r="P48" s="17"/>
      <c r="Q48" s="20"/>
      <c r="R48" s="21">
        <f t="shared" si="1"/>
        <v>0</v>
      </c>
      <c r="S48" s="60">
        <f t="shared" si="2"/>
        <v>0</v>
      </c>
      <c r="T48" s="4"/>
    </row>
    <row r="49" spans="1:20" ht="15.75" x14ac:dyDescent="0.25">
      <c r="A49" s="2">
        <v>45</v>
      </c>
      <c r="B49" s="9" t="s">
        <v>53</v>
      </c>
      <c r="C49" s="19"/>
      <c r="D49" s="64"/>
      <c r="E49" s="13"/>
      <c r="F49" s="13"/>
      <c r="G49" s="13"/>
      <c r="H49" s="13"/>
      <c r="I49" s="43">
        <f t="shared" si="0"/>
        <v>0</v>
      </c>
      <c r="J49" s="36"/>
      <c r="K49" s="18"/>
      <c r="L49" s="19"/>
      <c r="M49" s="19"/>
      <c r="N49" s="19"/>
      <c r="O49" s="19"/>
      <c r="P49" s="17"/>
      <c r="Q49" s="20"/>
      <c r="R49" s="21">
        <f t="shared" si="1"/>
        <v>0</v>
      </c>
      <c r="S49" s="60">
        <f t="shared" si="2"/>
        <v>0</v>
      </c>
      <c r="T49" s="4"/>
    </row>
    <row r="50" spans="1:20" ht="15.75" x14ac:dyDescent="0.25">
      <c r="A50" s="40">
        <v>46</v>
      </c>
      <c r="B50" s="9" t="s">
        <v>54</v>
      </c>
      <c r="C50" s="19"/>
      <c r="D50" s="64"/>
      <c r="E50" s="13"/>
      <c r="F50" s="13"/>
      <c r="G50" s="13"/>
      <c r="H50" s="13"/>
      <c r="I50" s="43">
        <f t="shared" si="0"/>
        <v>0</v>
      </c>
      <c r="J50" s="36"/>
      <c r="K50" s="18"/>
      <c r="L50" s="19"/>
      <c r="M50" s="19"/>
      <c r="N50" s="19"/>
      <c r="O50" s="19"/>
      <c r="P50" s="17"/>
      <c r="Q50" s="20"/>
      <c r="R50" s="21">
        <f t="shared" si="1"/>
        <v>0</v>
      </c>
      <c r="S50" s="60">
        <f t="shared" si="2"/>
        <v>0</v>
      </c>
      <c r="T50" s="4"/>
    </row>
    <row r="51" spans="1:20" ht="15.75" x14ac:dyDescent="0.25">
      <c r="A51" s="2">
        <v>47</v>
      </c>
      <c r="B51" s="9" t="s">
        <v>63</v>
      </c>
      <c r="C51" s="19">
        <v>4</v>
      </c>
      <c r="D51" s="64"/>
      <c r="E51" s="13"/>
      <c r="F51" s="13"/>
      <c r="G51" s="13"/>
      <c r="H51" s="13"/>
      <c r="I51" s="43">
        <f t="shared" si="0"/>
        <v>4</v>
      </c>
      <c r="J51" s="36"/>
      <c r="K51" s="18"/>
      <c r="L51" s="19">
        <v>4</v>
      </c>
      <c r="M51" s="19"/>
      <c r="N51" s="19"/>
      <c r="O51" s="19"/>
      <c r="P51" s="17"/>
      <c r="Q51" s="20"/>
      <c r="R51" s="21">
        <f t="shared" si="1"/>
        <v>4</v>
      </c>
      <c r="S51" s="60">
        <f t="shared" si="2"/>
        <v>0</v>
      </c>
      <c r="T51" s="4"/>
    </row>
    <row r="52" spans="1:20" ht="15.75" x14ac:dyDescent="0.25">
      <c r="A52" s="40">
        <v>48</v>
      </c>
      <c r="B52" s="9" t="s">
        <v>64</v>
      </c>
      <c r="C52" s="19">
        <v>3</v>
      </c>
      <c r="D52" s="64"/>
      <c r="E52" s="13"/>
      <c r="F52" s="13"/>
      <c r="G52" s="13"/>
      <c r="H52" s="13"/>
      <c r="I52" s="43">
        <f t="shared" si="0"/>
        <v>3</v>
      </c>
      <c r="J52" s="36"/>
      <c r="K52" s="18"/>
      <c r="L52" s="19">
        <v>3</v>
      </c>
      <c r="M52" s="19"/>
      <c r="N52" s="19"/>
      <c r="O52" s="19"/>
      <c r="P52" s="17"/>
      <c r="Q52" s="20"/>
      <c r="R52" s="21">
        <f t="shared" si="1"/>
        <v>3</v>
      </c>
      <c r="S52" s="60">
        <f t="shared" si="2"/>
        <v>0</v>
      </c>
      <c r="T52" s="4"/>
    </row>
    <row r="53" spans="1:20" ht="15.75" x14ac:dyDescent="0.25">
      <c r="A53" s="2">
        <v>49</v>
      </c>
      <c r="B53" s="9" t="s">
        <v>55</v>
      </c>
      <c r="C53" s="19"/>
      <c r="D53" s="64"/>
      <c r="E53" s="13"/>
      <c r="F53" s="13"/>
      <c r="G53" s="13"/>
      <c r="H53" s="13"/>
      <c r="I53" s="43">
        <f t="shared" si="0"/>
        <v>0</v>
      </c>
      <c r="J53" s="36"/>
      <c r="K53" s="18"/>
      <c r="L53" s="19"/>
      <c r="M53" s="19"/>
      <c r="N53" s="19"/>
      <c r="O53" s="19"/>
      <c r="P53" s="17"/>
      <c r="Q53" s="20"/>
      <c r="R53" s="21">
        <f t="shared" si="1"/>
        <v>0</v>
      </c>
      <c r="S53" s="60">
        <f t="shared" si="2"/>
        <v>0</v>
      </c>
      <c r="T53" s="4"/>
    </row>
    <row r="54" spans="1:20" ht="15.75" x14ac:dyDescent="0.25">
      <c r="A54" s="40">
        <v>50</v>
      </c>
      <c r="B54" s="9" t="s">
        <v>56</v>
      </c>
      <c r="C54" s="19"/>
      <c r="D54" s="64"/>
      <c r="E54" s="13"/>
      <c r="F54" s="13"/>
      <c r="G54" s="13"/>
      <c r="H54" s="13"/>
      <c r="I54" s="43">
        <f t="shared" si="0"/>
        <v>0</v>
      </c>
      <c r="J54" s="36"/>
      <c r="K54" s="18"/>
      <c r="L54" s="19"/>
      <c r="M54" s="19"/>
      <c r="N54" s="19"/>
      <c r="O54" s="19"/>
      <c r="P54" s="17"/>
      <c r="Q54" s="20"/>
      <c r="R54" s="21">
        <f t="shared" si="1"/>
        <v>0</v>
      </c>
      <c r="S54" s="60">
        <f t="shared" si="2"/>
        <v>0</v>
      </c>
      <c r="T54" s="4"/>
    </row>
    <row r="55" spans="1:20" ht="15.75" x14ac:dyDescent="0.25">
      <c r="A55" s="2">
        <v>51</v>
      </c>
      <c r="B55" s="9" t="s">
        <v>73</v>
      </c>
      <c r="C55" s="19">
        <v>3</v>
      </c>
      <c r="D55" s="64"/>
      <c r="E55" s="13"/>
      <c r="F55" s="13"/>
      <c r="G55" s="13"/>
      <c r="H55" s="13"/>
      <c r="I55" s="43">
        <f t="shared" si="0"/>
        <v>3</v>
      </c>
      <c r="J55" s="36"/>
      <c r="K55" s="18"/>
      <c r="L55" s="19">
        <v>3</v>
      </c>
      <c r="M55" s="19"/>
      <c r="N55" s="19"/>
      <c r="O55" s="19"/>
      <c r="P55" s="17"/>
      <c r="Q55" s="20"/>
      <c r="R55" s="21">
        <f t="shared" si="1"/>
        <v>3</v>
      </c>
      <c r="S55" s="60">
        <f t="shared" si="2"/>
        <v>0</v>
      </c>
      <c r="T55" s="4"/>
    </row>
    <row r="56" spans="1:20" ht="15.75" x14ac:dyDescent="0.25">
      <c r="A56" s="40">
        <v>52</v>
      </c>
      <c r="B56" s="9" t="s">
        <v>74</v>
      </c>
      <c r="C56" s="19"/>
      <c r="D56" s="64"/>
      <c r="E56" s="13"/>
      <c r="F56" s="13"/>
      <c r="G56" s="13"/>
      <c r="H56" s="13"/>
      <c r="I56" s="43">
        <f t="shared" si="0"/>
        <v>0</v>
      </c>
      <c r="J56" s="36"/>
      <c r="K56" s="18"/>
      <c r="L56" s="19"/>
      <c r="M56" s="19"/>
      <c r="N56" s="19"/>
      <c r="O56" s="19"/>
      <c r="P56" s="17"/>
      <c r="Q56" s="20"/>
      <c r="R56" s="21">
        <f t="shared" si="1"/>
        <v>0</v>
      </c>
      <c r="S56" s="60">
        <f t="shared" si="2"/>
        <v>0</v>
      </c>
      <c r="T56" s="4"/>
    </row>
    <row r="57" spans="1:20" ht="15.75" x14ac:dyDescent="0.25">
      <c r="A57" s="2">
        <v>53</v>
      </c>
      <c r="B57" s="9" t="s">
        <v>95</v>
      </c>
      <c r="C57" s="19">
        <v>23</v>
      </c>
      <c r="D57" s="64"/>
      <c r="E57" s="13"/>
      <c r="F57" s="13"/>
      <c r="G57" s="13"/>
      <c r="H57" s="13"/>
      <c r="I57" s="43">
        <f t="shared" si="0"/>
        <v>23</v>
      </c>
      <c r="J57" s="36"/>
      <c r="K57" s="18"/>
      <c r="L57" s="19">
        <v>23</v>
      </c>
      <c r="M57" s="19"/>
      <c r="N57" s="19"/>
      <c r="O57" s="19"/>
      <c r="P57" s="17"/>
      <c r="Q57" s="20"/>
      <c r="R57" s="21">
        <f t="shared" si="1"/>
        <v>23</v>
      </c>
      <c r="S57" s="60">
        <f t="shared" si="2"/>
        <v>0</v>
      </c>
      <c r="T57" s="4"/>
    </row>
    <row r="58" spans="1:20" ht="15.75" x14ac:dyDescent="0.25">
      <c r="A58" s="40">
        <v>54</v>
      </c>
      <c r="B58" s="9"/>
      <c r="C58" s="19"/>
      <c r="D58" s="64"/>
      <c r="E58" s="13"/>
      <c r="F58" s="13"/>
      <c r="G58" s="13"/>
      <c r="H58" s="13"/>
      <c r="I58" s="43">
        <f t="shared" si="0"/>
        <v>0</v>
      </c>
      <c r="J58" s="36"/>
      <c r="K58" s="18"/>
      <c r="L58" s="19"/>
      <c r="M58" s="19"/>
      <c r="N58" s="19"/>
      <c r="O58" s="19"/>
      <c r="P58" s="17"/>
      <c r="Q58" s="20"/>
      <c r="R58" s="21">
        <f t="shared" si="1"/>
        <v>0</v>
      </c>
      <c r="S58" s="60">
        <f t="shared" si="2"/>
        <v>0</v>
      </c>
      <c r="T58" s="4"/>
    </row>
    <row r="59" spans="1:20" ht="15.75" x14ac:dyDescent="0.25">
      <c r="A59" s="2">
        <v>55</v>
      </c>
      <c r="B59" s="9"/>
      <c r="C59" s="19"/>
      <c r="D59" s="64"/>
      <c r="E59" s="13"/>
      <c r="F59" s="13"/>
      <c r="G59" s="13"/>
      <c r="H59" s="13"/>
      <c r="I59" s="43">
        <f t="shared" si="0"/>
        <v>0</v>
      </c>
      <c r="J59" s="36"/>
      <c r="K59" s="18"/>
      <c r="L59" s="19"/>
      <c r="M59" s="19"/>
      <c r="N59" s="19"/>
      <c r="O59" s="19"/>
      <c r="P59" s="17"/>
      <c r="Q59" s="20"/>
      <c r="R59" s="21">
        <f t="shared" si="1"/>
        <v>0</v>
      </c>
      <c r="S59" s="60">
        <f t="shared" si="2"/>
        <v>0</v>
      </c>
      <c r="T59" s="4"/>
    </row>
    <row r="60" spans="1:20" ht="15.75" x14ac:dyDescent="0.25">
      <c r="A60" s="40">
        <v>56</v>
      </c>
      <c r="B60" s="9"/>
      <c r="C60" s="19"/>
      <c r="D60" s="64"/>
      <c r="E60" s="13"/>
      <c r="F60" s="13"/>
      <c r="G60" s="13"/>
      <c r="H60" s="13"/>
      <c r="I60" s="43">
        <f t="shared" si="0"/>
        <v>0</v>
      </c>
      <c r="J60" s="36"/>
      <c r="K60" s="18"/>
      <c r="L60" s="19"/>
      <c r="M60" s="19"/>
      <c r="N60" s="19"/>
      <c r="O60" s="19"/>
      <c r="P60" s="17"/>
      <c r="Q60" s="20"/>
      <c r="R60" s="21">
        <f t="shared" si="1"/>
        <v>0</v>
      </c>
      <c r="S60" s="60">
        <f t="shared" si="2"/>
        <v>0</v>
      </c>
      <c r="T60" s="4"/>
    </row>
    <row r="61" spans="1:20" ht="15.75" x14ac:dyDescent="0.25">
      <c r="A61" s="2">
        <v>57</v>
      </c>
      <c r="B61" s="9"/>
      <c r="C61" s="19"/>
      <c r="D61" s="64"/>
      <c r="E61" s="13"/>
      <c r="F61" s="13"/>
      <c r="G61" s="13"/>
      <c r="H61" s="13"/>
      <c r="I61" s="43">
        <f t="shared" si="0"/>
        <v>0</v>
      </c>
      <c r="J61" s="36"/>
      <c r="K61" s="18"/>
      <c r="L61" s="19"/>
      <c r="M61" s="19"/>
      <c r="N61" s="19"/>
      <c r="O61" s="19"/>
      <c r="P61" s="17"/>
      <c r="Q61" s="20"/>
      <c r="R61" s="21">
        <f t="shared" si="1"/>
        <v>0</v>
      </c>
      <c r="S61" s="60">
        <f t="shared" si="2"/>
        <v>0</v>
      </c>
      <c r="T61" s="4"/>
    </row>
    <row r="62" spans="1:20" ht="15.75" x14ac:dyDescent="0.25">
      <c r="A62" s="40">
        <v>58</v>
      </c>
      <c r="B62" s="9"/>
      <c r="C62" s="19"/>
      <c r="D62" s="64"/>
      <c r="E62" s="13"/>
      <c r="F62" s="13"/>
      <c r="G62" s="13"/>
      <c r="H62" s="13"/>
      <c r="I62" s="43">
        <f t="shared" si="0"/>
        <v>0</v>
      </c>
      <c r="J62" s="36"/>
      <c r="K62" s="18"/>
      <c r="L62" s="19"/>
      <c r="M62" s="19"/>
      <c r="N62" s="19"/>
      <c r="O62" s="19"/>
      <c r="P62" s="17"/>
      <c r="Q62" s="20"/>
      <c r="R62" s="21">
        <f t="shared" si="1"/>
        <v>0</v>
      </c>
      <c r="S62" s="60">
        <f t="shared" si="2"/>
        <v>0</v>
      </c>
      <c r="T62" s="4"/>
    </row>
    <row r="63" spans="1:20" ht="15.75" x14ac:dyDescent="0.25">
      <c r="A63" s="2">
        <v>59</v>
      </c>
      <c r="B63" s="9"/>
      <c r="C63" s="19"/>
      <c r="D63" s="64"/>
      <c r="E63" s="13"/>
      <c r="F63" s="13"/>
      <c r="G63" s="13"/>
      <c r="H63" s="13"/>
      <c r="I63" s="43">
        <f t="shared" si="0"/>
        <v>0</v>
      </c>
      <c r="J63" s="36"/>
      <c r="K63" s="18"/>
      <c r="L63" s="19"/>
      <c r="M63" s="19"/>
      <c r="N63" s="19"/>
      <c r="O63" s="19"/>
      <c r="P63" s="17"/>
      <c r="Q63" s="20"/>
      <c r="R63" s="21">
        <f t="shared" si="1"/>
        <v>0</v>
      </c>
      <c r="S63" s="60">
        <f t="shared" si="2"/>
        <v>0</v>
      </c>
      <c r="T63" s="4"/>
    </row>
    <row r="64" spans="1:20" ht="15.75" x14ac:dyDescent="0.25">
      <c r="A64" s="40">
        <v>60</v>
      </c>
      <c r="B64" s="9"/>
      <c r="C64" s="19"/>
      <c r="D64" s="64"/>
      <c r="E64" s="13"/>
      <c r="F64" s="13"/>
      <c r="G64" s="13"/>
      <c r="H64" s="13"/>
      <c r="I64" s="43">
        <f t="shared" si="0"/>
        <v>0</v>
      </c>
      <c r="J64" s="36"/>
      <c r="K64" s="18"/>
      <c r="L64" s="19"/>
      <c r="M64" s="19"/>
      <c r="N64" s="19"/>
      <c r="O64" s="19"/>
      <c r="P64" s="17"/>
      <c r="Q64" s="20"/>
      <c r="R64" s="21">
        <f t="shared" si="1"/>
        <v>0</v>
      </c>
      <c r="S64" s="60">
        <f t="shared" si="2"/>
        <v>0</v>
      </c>
      <c r="T64" s="4"/>
    </row>
    <row r="65" spans="1:20" ht="15.75" x14ac:dyDescent="0.25">
      <c r="A65" s="2">
        <v>61</v>
      </c>
      <c r="B65" s="9"/>
      <c r="C65" s="19"/>
      <c r="D65" s="64"/>
      <c r="E65" s="13"/>
      <c r="F65" s="13"/>
      <c r="G65" s="13"/>
      <c r="H65" s="13"/>
      <c r="I65" s="43">
        <f t="shared" si="0"/>
        <v>0</v>
      </c>
      <c r="J65" s="36"/>
      <c r="K65" s="18"/>
      <c r="L65" s="19"/>
      <c r="M65" s="19"/>
      <c r="N65" s="19"/>
      <c r="O65" s="19"/>
      <c r="P65" s="17"/>
      <c r="Q65" s="20"/>
      <c r="R65" s="21">
        <f t="shared" si="1"/>
        <v>0</v>
      </c>
      <c r="S65" s="60">
        <f t="shared" si="2"/>
        <v>0</v>
      </c>
      <c r="T65" s="4"/>
    </row>
    <row r="66" spans="1:20" ht="15.75" x14ac:dyDescent="0.25">
      <c r="A66" s="40">
        <v>62</v>
      </c>
      <c r="B66" s="9"/>
      <c r="C66" s="19"/>
      <c r="D66" s="64"/>
      <c r="E66" s="13"/>
      <c r="F66" s="13"/>
      <c r="G66" s="13"/>
      <c r="H66" s="13"/>
      <c r="I66" s="43">
        <f t="shared" si="0"/>
        <v>0</v>
      </c>
      <c r="J66" s="36"/>
      <c r="K66" s="18"/>
      <c r="L66" s="19"/>
      <c r="M66" s="19"/>
      <c r="N66" s="19"/>
      <c r="O66" s="19"/>
      <c r="P66" s="17"/>
      <c r="Q66" s="20"/>
      <c r="R66" s="21">
        <f t="shared" si="1"/>
        <v>0</v>
      </c>
      <c r="S66" s="60">
        <f t="shared" si="2"/>
        <v>0</v>
      </c>
      <c r="T66" s="4"/>
    </row>
    <row r="67" spans="1:20" ht="15.75" x14ac:dyDescent="0.25">
      <c r="A67" s="2">
        <v>63</v>
      </c>
      <c r="B67" s="9"/>
      <c r="C67" s="19"/>
      <c r="D67" s="64"/>
      <c r="E67" s="13"/>
      <c r="F67" s="13"/>
      <c r="G67" s="13"/>
      <c r="H67" s="13"/>
      <c r="I67" s="43">
        <f t="shared" si="0"/>
        <v>0</v>
      </c>
      <c r="J67" s="36"/>
      <c r="K67" s="18"/>
      <c r="L67" s="19"/>
      <c r="M67" s="19"/>
      <c r="N67" s="19"/>
      <c r="O67" s="19"/>
      <c r="P67" s="17"/>
      <c r="Q67" s="20"/>
      <c r="R67" s="21">
        <f t="shared" si="1"/>
        <v>0</v>
      </c>
      <c r="S67" s="60">
        <f t="shared" si="2"/>
        <v>0</v>
      </c>
      <c r="T67" s="4"/>
    </row>
    <row r="68" spans="1:20" ht="15.75" x14ac:dyDescent="0.25">
      <c r="A68" s="40">
        <v>64</v>
      </c>
      <c r="B68" s="9"/>
      <c r="C68" s="19"/>
      <c r="D68" s="64"/>
      <c r="E68" s="13"/>
      <c r="F68" s="13"/>
      <c r="G68" s="13"/>
      <c r="H68" s="13"/>
      <c r="I68" s="43">
        <f t="shared" si="0"/>
        <v>0</v>
      </c>
      <c r="J68" s="36"/>
      <c r="K68" s="18"/>
      <c r="L68" s="19"/>
      <c r="M68" s="19"/>
      <c r="N68" s="19"/>
      <c r="O68" s="19"/>
      <c r="P68" s="17"/>
      <c r="Q68" s="20"/>
      <c r="R68" s="21">
        <f t="shared" si="1"/>
        <v>0</v>
      </c>
      <c r="S68" s="60">
        <f t="shared" si="2"/>
        <v>0</v>
      </c>
      <c r="T68" s="4"/>
    </row>
    <row r="69" spans="1:20" ht="15.75" x14ac:dyDescent="0.25">
      <c r="A69" s="2">
        <v>65</v>
      </c>
      <c r="B69" s="9"/>
      <c r="C69" s="19"/>
      <c r="D69" s="64"/>
      <c r="E69" s="13"/>
      <c r="F69" s="13"/>
      <c r="G69" s="13"/>
      <c r="H69" s="13"/>
      <c r="I69" s="43">
        <f t="shared" ref="I69:I132" si="3">SUM(C69:H69)</f>
        <v>0</v>
      </c>
      <c r="J69" s="36"/>
      <c r="K69" s="18"/>
      <c r="L69" s="19"/>
      <c r="M69" s="19"/>
      <c r="N69" s="19"/>
      <c r="O69" s="19"/>
      <c r="P69" s="17"/>
      <c r="Q69" s="20"/>
      <c r="R69" s="21">
        <f t="shared" si="1"/>
        <v>0</v>
      </c>
      <c r="S69" s="60">
        <f t="shared" si="2"/>
        <v>0</v>
      </c>
      <c r="T69" s="4"/>
    </row>
    <row r="70" spans="1:20" ht="15.75" x14ac:dyDescent="0.25">
      <c r="A70" s="40">
        <v>66</v>
      </c>
      <c r="B70" s="9"/>
      <c r="C70" s="19"/>
      <c r="D70" s="64"/>
      <c r="E70" s="13"/>
      <c r="F70" s="13"/>
      <c r="G70" s="13"/>
      <c r="H70" s="13"/>
      <c r="I70" s="43">
        <f t="shared" si="3"/>
        <v>0</v>
      </c>
      <c r="J70" s="36"/>
      <c r="K70" s="18"/>
      <c r="L70" s="19"/>
      <c r="M70" s="19"/>
      <c r="N70" s="19"/>
      <c r="O70" s="19"/>
      <c r="P70" s="17"/>
      <c r="Q70" s="20"/>
      <c r="R70" s="21">
        <f t="shared" si="1"/>
        <v>0</v>
      </c>
      <c r="S70" s="60">
        <f t="shared" si="2"/>
        <v>0</v>
      </c>
      <c r="T70" s="4"/>
    </row>
    <row r="71" spans="1:20" ht="15.75" x14ac:dyDescent="0.25">
      <c r="A71" s="2">
        <v>67</v>
      </c>
      <c r="B71" s="9"/>
      <c r="C71" s="70"/>
      <c r="D71" s="64"/>
      <c r="E71" s="13"/>
      <c r="F71" s="13"/>
      <c r="G71" s="13"/>
      <c r="H71" s="13"/>
      <c r="I71" s="43">
        <f t="shared" si="3"/>
        <v>0</v>
      </c>
      <c r="J71" s="36"/>
      <c r="K71" s="18"/>
      <c r="L71" s="19"/>
      <c r="M71" s="19"/>
      <c r="N71" s="19"/>
      <c r="O71" s="19"/>
      <c r="P71" s="17"/>
      <c r="Q71" s="20"/>
      <c r="R71" s="21">
        <f t="shared" si="1"/>
        <v>0</v>
      </c>
      <c r="S71" s="60">
        <f t="shared" si="2"/>
        <v>0</v>
      </c>
      <c r="T71" s="4"/>
    </row>
    <row r="72" spans="1:20" ht="15.75" x14ac:dyDescent="0.25">
      <c r="A72" s="40">
        <v>68</v>
      </c>
      <c r="B72" s="9"/>
      <c r="C72" s="70"/>
      <c r="D72" s="64"/>
      <c r="E72" s="13"/>
      <c r="F72" s="13"/>
      <c r="G72" s="13"/>
      <c r="H72" s="13"/>
      <c r="I72" s="43">
        <f t="shared" si="3"/>
        <v>0</v>
      </c>
      <c r="J72" s="36"/>
      <c r="K72" s="18"/>
      <c r="L72" s="19"/>
      <c r="M72" s="19"/>
      <c r="N72" s="19"/>
      <c r="O72" s="19"/>
      <c r="P72" s="17"/>
      <c r="Q72" s="20"/>
      <c r="R72" s="21">
        <f t="shared" si="1"/>
        <v>0</v>
      </c>
      <c r="S72" s="60">
        <f t="shared" si="2"/>
        <v>0</v>
      </c>
      <c r="T72" s="4"/>
    </row>
    <row r="73" spans="1:20" ht="15.75" x14ac:dyDescent="0.25">
      <c r="A73" s="2">
        <v>69</v>
      </c>
      <c r="B73" s="9"/>
      <c r="C73" s="11"/>
      <c r="D73" s="12"/>
      <c r="E73" s="13"/>
      <c r="F73" s="13"/>
      <c r="G73" s="13"/>
      <c r="H73" s="13"/>
      <c r="I73" s="43">
        <f t="shared" si="3"/>
        <v>0</v>
      </c>
      <c r="J73" s="36"/>
      <c r="K73" s="18"/>
      <c r="L73" s="19"/>
      <c r="M73" s="19"/>
      <c r="N73" s="19"/>
      <c r="O73" s="19"/>
      <c r="P73" s="17"/>
      <c r="Q73" s="20"/>
      <c r="R73" s="21">
        <f t="shared" si="1"/>
        <v>0</v>
      </c>
      <c r="S73" s="60">
        <f t="shared" ref="S73:S134" si="4">I73-R73</f>
        <v>0</v>
      </c>
      <c r="T73" s="4"/>
    </row>
    <row r="74" spans="1:20" ht="15.75" x14ac:dyDescent="0.25">
      <c r="A74" s="40">
        <v>70</v>
      </c>
      <c r="B74" s="9"/>
      <c r="C74" s="11"/>
      <c r="D74" s="12"/>
      <c r="E74" s="13"/>
      <c r="F74" s="13"/>
      <c r="G74" s="13"/>
      <c r="H74" s="13"/>
      <c r="I74" s="43">
        <f t="shared" si="3"/>
        <v>0</v>
      </c>
      <c r="J74" s="36"/>
      <c r="K74" s="18"/>
      <c r="L74" s="19"/>
      <c r="M74" s="19"/>
      <c r="N74" s="19"/>
      <c r="O74" s="19"/>
      <c r="P74" s="17"/>
      <c r="Q74" s="20"/>
      <c r="R74" s="21">
        <f t="shared" si="1"/>
        <v>0</v>
      </c>
      <c r="S74" s="60">
        <f t="shared" si="4"/>
        <v>0</v>
      </c>
      <c r="T74" s="4"/>
    </row>
    <row r="75" spans="1:20" ht="15.75" x14ac:dyDescent="0.25">
      <c r="A75" s="2">
        <v>71</v>
      </c>
      <c r="B75" s="9"/>
      <c r="C75" s="11"/>
      <c r="D75" s="12"/>
      <c r="E75" s="13"/>
      <c r="F75" s="13"/>
      <c r="G75" s="13"/>
      <c r="H75" s="13"/>
      <c r="I75" s="43">
        <f t="shared" si="3"/>
        <v>0</v>
      </c>
      <c r="J75" s="36"/>
      <c r="K75" s="18"/>
      <c r="L75" s="19"/>
      <c r="M75" s="19"/>
      <c r="N75" s="19"/>
      <c r="O75" s="19"/>
      <c r="P75" s="17"/>
      <c r="Q75" s="20"/>
      <c r="R75" s="21">
        <f t="shared" si="1"/>
        <v>0</v>
      </c>
      <c r="S75" s="60">
        <f t="shared" si="4"/>
        <v>0</v>
      </c>
      <c r="T75" s="4"/>
    </row>
    <row r="76" spans="1:20" ht="15.75" x14ac:dyDescent="0.25">
      <c r="A76" s="40">
        <v>72</v>
      </c>
      <c r="B76" s="9"/>
      <c r="C76" s="11"/>
      <c r="D76" s="12"/>
      <c r="E76" s="13"/>
      <c r="F76" s="13"/>
      <c r="G76" s="13"/>
      <c r="H76" s="13"/>
      <c r="I76" s="43">
        <f t="shared" si="3"/>
        <v>0</v>
      </c>
      <c r="J76" s="36"/>
      <c r="K76" s="18"/>
      <c r="L76" s="19"/>
      <c r="M76" s="19"/>
      <c r="N76" s="19"/>
      <c r="O76" s="19"/>
      <c r="P76" s="17"/>
      <c r="Q76" s="20"/>
      <c r="R76" s="21">
        <f t="shared" si="1"/>
        <v>0</v>
      </c>
      <c r="S76" s="60">
        <f t="shared" si="4"/>
        <v>0</v>
      </c>
      <c r="T76" s="4"/>
    </row>
    <row r="77" spans="1:20" ht="15.75" x14ac:dyDescent="0.25">
      <c r="A77" s="2">
        <v>73</v>
      </c>
      <c r="B77" s="9"/>
      <c r="C77" s="11"/>
      <c r="D77" s="12"/>
      <c r="E77" s="13"/>
      <c r="F77" s="13"/>
      <c r="G77" s="13"/>
      <c r="H77" s="13"/>
      <c r="I77" s="43">
        <f t="shared" si="3"/>
        <v>0</v>
      </c>
      <c r="J77" s="36"/>
      <c r="K77" s="18"/>
      <c r="L77" s="19"/>
      <c r="M77" s="19"/>
      <c r="N77" s="19"/>
      <c r="O77" s="19"/>
      <c r="P77" s="17"/>
      <c r="Q77" s="20"/>
      <c r="R77" s="21">
        <f t="shared" si="1"/>
        <v>0</v>
      </c>
      <c r="S77" s="60">
        <f t="shared" si="4"/>
        <v>0</v>
      </c>
      <c r="T77" s="4"/>
    </row>
    <row r="78" spans="1:20" ht="15.75" x14ac:dyDescent="0.25">
      <c r="A78" s="40">
        <v>74</v>
      </c>
      <c r="B78" s="9"/>
      <c r="C78" s="11"/>
      <c r="D78" s="12"/>
      <c r="E78" s="13"/>
      <c r="F78" s="13"/>
      <c r="G78" s="13"/>
      <c r="H78" s="13"/>
      <c r="I78" s="43">
        <f t="shared" si="3"/>
        <v>0</v>
      </c>
      <c r="J78" s="36"/>
      <c r="K78" s="18"/>
      <c r="L78" s="19"/>
      <c r="M78" s="19"/>
      <c r="N78" s="19"/>
      <c r="O78" s="19"/>
      <c r="P78" s="17"/>
      <c r="Q78" s="20"/>
      <c r="R78" s="21">
        <f t="shared" si="1"/>
        <v>0</v>
      </c>
      <c r="S78" s="60">
        <f t="shared" si="4"/>
        <v>0</v>
      </c>
      <c r="T78" s="4"/>
    </row>
    <row r="79" spans="1:20" ht="15.75" x14ac:dyDescent="0.25">
      <c r="A79" s="2">
        <v>75</v>
      </c>
      <c r="B79" s="9"/>
      <c r="C79" s="11"/>
      <c r="D79" s="12"/>
      <c r="E79" s="13"/>
      <c r="F79" s="13"/>
      <c r="G79" s="13"/>
      <c r="H79" s="13"/>
      <c r="I79" s="43">
        <f t="shared" si="3"/>
        <v>0</v>
      </c>
      <c r="J79" s="36"/>
      <c r="K79" s="18"/>
      <c r="L79" s="19"/>
      <c r="M79" s="19"/>
      <c r="N79" s="19"/>
      <c r="O79" s="19"/>
      <c r="P79" s="17"/>
      <c r="Q79" s="20"/>
      <c r="R79" s="21">
        <f t="shared" si="1"/>
        <v>0</v>
      </c>
      <c r="S79" s="60">
        <f t="shared" si="4"/>
        <v>0</v>
      </c>
      <c r="T79" s="4"/>
    </row>
    <row r="80" spans="1:20" ht="15.75" x14ac:dyDescent="0.25">
      <c r="A80" s="40">
        <v>76</v>
      </c>
      <c r="B80" s="9"/>
      <c r="C80" s="11"/>
      <c r="D80" s="12"/>
      <c r="E80" s="13"/>
      <c r="F80" s="13"/>
      <c r="G80" s="13"/>
      <c r="H80" s="13"/>
      <c r="I80" s="43">
        <f t="shared" si="3"/>
        <v>0</v>
      </c>
      <c r="J80" s="36"/>
      <c r="K80" s="18"/>
      <c r="L80" s="19"/>
      <c r="M80" s="19"/>
      <c r="N80" s="19"/>
      <c r="O80" s="19"/>
      <c r="P80" s="17"/>
      <c r="Q80" s="20"/>
      <c r="R80" s="21">
        <f t="shared" si="1"/>
        <v>0</v>
      </c>
      <c r="S80" s="60">
        <f t="shared" si="4"/>
        <v>0</v>
      </c>
      <c r="T80" s="4"/>
    </row>
    <row r="81" spans="1:20" ht="15.75" x14ac:dyDescent="0.25">
      <c r="A81" s="2">
        <v>77</v>
      </c>
      <c r="B81" s="9"/>
      <c r="C81" s="11"/>
      <c r="D81" s="12"/>
      <c r="E81" s="13"/>
      <c r="F81" s="13"/>
      <c r="G81" s="13"/>
      <c r="H81" s="13"/>
      <c r="I81" s="43">
        <f t="shared" si="3"/>
        <v>0</v>
      </c>
      <c r="J81" s="36"/>
      <c r="K81" s="18"/>
      <c r="L81" s="19"/>
      <c r="M81" s="19"/>
      <c r="N81" s="19"/>
      <c r="O81" s="19"/>
      <c r="P81" s="17"/>
      <c r="Q81" s="20"/>
      <c r="R81" s="21">
        <f t="shared" si="1"/>
        <v>0</v>
      </c>
      <c r="S81" s="60">
        <f t="shared" si="4"/>
        <v>0</v>
      </c>
      <c r="T81" s="4"/>
    </row>
    <row r="82" spans="1:20" ht="15.75" x14ac:dyDescent="0.25">
      <c r="A82" s="40">
        <v>78</v>
      </c>
      <c r="B82" s="9"/>
      <c r="C82" s="11"/>
      <c r="D82" s="12"/>
      <c r="E82" s="13"/>
      <c r="F82" s="13"/>
      <c r="G82" s="13"/>
      <c r="H82" s="13"/>
      <c r="I82" s="43">
        <f t="shared" si="3"/>
        <v>0</v>
      </c>
      <c r="J82" s="36"/>
      <c r="K82" s="18"/>
      <c r="L82" s="19"/>
      <c r="M82" s="19"/>
      <c r="N82" s="19"/>
      <c r="O82" s="19"/>
      <c r="P82" s="17"/>
      <c r="Q82" s="20"/>
      <c r="R82" s="21">
        <f t="shared" si="1"/>
        <v>0</v>
      </c>
      <c r="S82" s="60">
        <f t="shared" si="4"/>
        <v>0</v>
      </c>
      <c r="T82" s="4"/>
    </row>
    <row r="83" spans="1:20" ht="15.75" x14ac:dyDescent="0.25">
      <c r="A83" s="2">
        <v>79</v>
      </c>
      <c r="B83" s="9"/>
      <c r="C83" s="11"/>
      <c r="D83" s="12"/>
      <c r="E83" s="13"/>
      <c r="F83" s="13"/>
      <c r="G83" s="13"/>
      <c r="H83" s="13"/>
      <c r="I83" s="43">
        <f t="shared" si="3"/>
        <v>0</v>
      </c>
      <c r="J83" s="36"/>
      <c r="K83" s="18"/>
      <c r="L83" s="19"/>
      <c r="M83" s="19"/>
      <c r="N83" s="19"/>
      <c r="O83" s="19"/>
      <c r="P83" s="17"/>
      <c r="Q83" s="20"/>
      <c r="R83" s="21">
        <f t="shared" si="1"/>
        <v>0</v>
      </c>
      <c r="S83" s="60">
        <f t="shared" si="4"/>
        <v>0</v>
      </c>
      <c r="T83" s="4"/>
    </row>
    <row r="84" spans="1:20" ht="15.75" x14ac:dyDescent="0.25">
      <c r="A84" s="40">
        <v>80</v>
      </c>
      <c r="B84" s="9"/>
      <c r="C84" s="11"/>
      <c r="D84" s="12"/>
      <c r="E84" s="13"/>
      <c r="F84" s="13"/>
      <c r="G84" s="13"/>
      <c r="H84" s="13"/>
      <c r="I84" s="43">
        <f t="shared" si="3"/>
        <v>0</v>
      </c>
      <c r="J84" s="36"/>
      <c r="K84" s="18"/>
      <c r="L84" s="19"/>
      <c r="M84" s="19"/>
      <c r="N84" s="19"/>
      <c r="O84" s="19"/>
      <c r="P84" s="17"/>
      <c r="Q84" s="20"/>
      <c r="R84" s="21">
        <f t="shared" si="1"/>
        <v>0</v>
      </c>
      <c r="S84" s="60">
        <f t="shared" si="4"/>
        <v>0</v>
      </c>
      <c r="T84" s="4"/>
    </row>
    <row r="85" spans="1:20" ht="15.75" x14ac:dyDescent="0.25">
      <c r="A85" s="2">
        <v>81</v>
      </c>
      <c r="B85" s="9"/>
      <c r="C85" s="11"/>
      <c r="D85" s="12"/>
      <c r="E85" s="13"/>
      <c r="F85" s="13"/>
      <c r="G85" s="13"/>
      <c r="H85" s="13"/>
      <c r="I85" s="43">
        <f t="shared" si="3"/>
        <v>0</v>
      </c>
      <c r="J85" s="36"/>
      <c r="K85" s="18"/>
      <c r="L85" s="19"/>
      <c r="M85" s="19"/>
      <c r="N85" s="19"/>
      <c r="O85" s="19"/>
      <c r="P85" s="17"/>
      <c r="Q85" s="20"/>
      <c r="R85" s="21">
        <f t="shared" si="1"/>
        <v>0</v>
      </c>
      <c r="S85" s="60">
        <f t="shared" si="4"/>
        <v>0</v>
      </c>
      <c r="T85" s="4"/>
    </row>
    <row r="86" spans="1:20" ht="15.75" x14ac:dyDescent="0.25">
      <c r="A86" s="40">
        <v>82</v>
      </c>
      <c r="B86" s="9"/>
      <c r="C86" s="11"/>
      <c r="D86" s="12"/>
      <c r="E86" s="13"/>
      <c r="F86" s="13"/>
      <c r="G86" s="13"/>
      <c r="H86" s="13"/>
      <c r="I86" s="43">
        <f t="shared" si="3"/>
        <v>0</v>
      </c>
      <c r="J86" s="36"/>
      <c r="K86" s="18"/>
      <c r="L86" s="19"/>
      <c r="M86" s="19"/>
      <c r="N86" s="19"/>
      <c r="O86" s="19"/>
      <c r="P86" s="17"/>
      <c r="Q86" s="20"/>
      <c r="R86" s="21">
        <f t="shared" si="1"/>
        <v>0</v>
      </c>
      <c r="S86" s="60">
        <f t="shared" si="4"/>
        <v>0</v>
      </c>
      <c r="T86" s="4"/>
    </row>
    <row r="87" spans="1:20" ht="15.75" x14ac:dyDescent="0.25">
      <c r="A87" s="2">
        <v>83</v>
      </c>
      <c r="B87" s="9"/>
      <c r="C87" s="11"/>
      <c r="D87" s="12"/>
      <c r="E87" s="13"/>
      <c r="F87" s="13"/>
      <c r="G87" s="13"/>
      <c r="H87" s="13"/>
      <c r="I87" s="43">
        <f t="shared" si="3"/>
        <v>0</v>
      </c>
      <c r="J87" s="36"/>
      <c r="K87" s="18"/>
      <c r="L87" s="19"/>
      <c r="M87" s="19"/>
      <c r="N87" s="19"/>
      <c r="O87" s="19"/>
      <c r="P87" s="17"/>
      <c r="Q87" s="20"/>
      <c r="R87" s="21">
        <f t="shared" si="1"/>
        <v>0</v>
      </c>
      <c r="S87" s="60">
        <f t="shared" si="4"/>
        <v>0</v>
      </c>
      <c r="T87" s="4"/>
    </row>
    <row r="88" spans="1:20" ht="15.75" x14ac:dyDescent="0.25">
      <c r="A88" s="40">
        <v>84</v>
      </c>
      <c r="B88" s="9"/>
      <c r="C88" s="11"/>
      <c r="D88" s="12"/>
      <c r="E88" s="13"/>
      <c r="F88" s="13"/>
      <c r="G88" s="13"/>
      <c r="H88" s="13"/>
      <c r="I88" s="43">
        <f t="shared" si="3"/>
        <v>0</v>
      </c>
      <c r="J88" s="36"/>
      <c r="K88" s="18"/>
      <c r="L88" s="19"/>
      <c r="M88" s="19"/>
      <c r="N88" s="19"/>
      <c r="O88" s="19"/>
      <c r="P88" s="17"/>
      <c r="Q88" s="20"/>
      <c r="R88" s="21">
        <f t="shared" si="1"/>
        <v>0</v>
      </c>
      <c r="S88" s="60">
        <f t="shared" si="4"/>
        <v>0</v>
      </c>
      <c r="T88" s="4"/>
    </row>
    <row r="89" spans="1:20" ht="15.75" x14ac:dyDescent="0.25">
      <c r="A89" s="2">
        <v>85</v>
      </c>
      <c r="B89" s="9"/>
      <c r="C89" s="11"/>
      <c r="D89" s="12"/>
      <c r="E89" s="13"/>
      <c r="F89" s="13"/>
      <c r="G89" s="13"/>
      <c r="H89" s="13"/>
      <c r="I89" s="43">
        <f t="shared" si="3"/>
        <v>0</v>
      </c>
      <c r="J89" s="36"/>
      <c r="K89" s="18"/>
      <c r="L89" s="19"/>
      <c r="M89" s="19"/>
      <c r="N89" s="19"/>
      <c r="O89" s="19"/>
      <c r="P89" s="17"/>
      <c r="Q89" s="20"/>
      <c r="R89" s="21">
        <f t="shared" si="1"/>
        <v>0</v>
      </c>
      <c r="S89" s="60">
        <f t="shared" si="4"/>
        <v>0</v>
      </c>
      <c r="T89" s="4"/>
    </row>
    <row r="90" spans="1:20" ht="15.75" x14ac:dyDescent="0.25">
      <c r="A90" s="40">
        <v>86</v>
      </c>
      <c r="B90" s="9"/>
      <c r="C90" s="11"/>
      <c r="D90" s="12"/>
      <c r="E90" s="13"/>
      <c r="F90" s="13"/>
      <c r="G90" s="13"/>
      <c r="H90" s="13"/>
      <c r="I90" s="43">
        <f t="shared" si="3"/>
        <v>0</v>
      </c>
      <c r="J90" s="36"/>
      <c r="K90" s="18"/>
      <c r="L90" s="19"/>
      <c r="M90" s="19"/>
      <c r="N90" s="19"/>
      <c r="O90" s="19"/>
      <c r="P90" s="17"/>
      <c r="Q90" s="20"/>
      <c r="R90" s="21">
        <f t="shared" si="1"/>
        <v>0</v>
      </c>
      <c r="S90" s="60">
        <f t="shared" si="4"/>
        <v>0</v>
      </c>
      <c r="T90" s="4"/>
    </row>
    <row r="91" spans="1:20" ht="15.75" x14ac:dyDescent="0.25">
      <c r="A91" s="2">
        <v>87</v>
      </c>
      <c r="B91" s="9"/>
      <c r="C91" s="11"/>
      <c r="D91" s="12"/>
      <c r="E91" s="13"/>
      <c r="F91" s="13"/>
      <c r="G91" s="13"/>
      <c r="H91" s="13"/>
      <c r="I91" s="43">
        <f t="shared" si="3"/>
        <v>0</v>
      </c>
      <c r="J91" s="36"/>
      <c r="K91" s="18"/>
      <c r="L91" s="19"/>
      <c r="M91" s="19"/>
      <c r="N91" s="19"/>
      <c r="O91" s="19"/>
      <c r="P91" s="17"/>
      <c r="Q91" s="20"/>
      <c r="R91" s="21">
        <f t="shared" si="1"/>
        <v>0</v>
      </c>
      <c r="S91" s="60">
        <f t="shared" si="4"/>
        <v>0</v>
      </c>
      <c r="T91" s="4"/>
    </row>
    <row r="92" spans="1:20" ht="15.75" x14ac:dyDescent="0.25">
      <c r="A92" s="40">
        <v>88</v>
      </c>
      <c r="B92" s="9"/>
      <c r="C92" s="11"/>
      <c r="D92" s="12"/>
      <c r="E92" s="13"/>
      <c r="F92" s="13"/>
      <c r="G92" s="13"/>
      <c r="H92" s="13"/>
      <c r="I92" s="43">
        <f t="shared" si="3"/>
        <v>0</v>
      </c>
      <c r="J92" s="36"/>
      <c r="K92" s="18"/>
      <c r="L92" s="19"/>
      <c r="M92" s="19"/>
      <c r="N92" s="19"/>
      <c r="O92" s="19"/>
      <c r="P92" s="17"/>
      <c r="Q92" s="20"/>
      <c r="R92" s="21">
        <f t="shared" si="1"/>
        <v>0</v>
      </c>
      <c r="S92" s="60">
        <f t="shared" si="4"/>
        <v>0</v>
      </c>
      <c r="T92" s="4"/>
    </row>
    <row r="93" spans="1:20" ht="15.75" x14ac:dyDescent="0.25">
      <c r="A93" s="2">
        <v>89</v>
      </c>
      <c r="B93" s="9"/>
      <c r="C93" s="11"/>
      <c r="D93" s="12"/>
      <c r="E93" s="13"/>
      <c r="F93" s="13"/>
      <c r="G93" s="13"/>
      <c r="H93" s="13"/>
      <c r="I93" s="43">
        <f t="shared" si="3"/>
        <v>0</v>
      </c>
      <c r="J93" s="36"/>
      <c r="K93" s="18"/>
      <c r="L93" s="19"/>
      <c r="M93" s="19"/>
      <c r="N93" s="19"/>
      <c r="O93" s="19"/>
      <c r="P93" s="17"/>
      <c r="Q93" s="20"/>
      <c r="R93" s="21">
        <f t="shared" si="1"/>
        <v>0</v>
      </c>
      <c r="S93" s="60">
        <f t="shared" si="4"/>
        <v>0</v>
      </c>
      <c r="T93" s="4"/>
    </row>
    <row r="94" spans="1:20" ht="15.75" x14ac:dyDescent="0.25">
      <c r="A94" s="40">
        <v>90</v>
      </c>
      <c r="B94" s="9"/>
      <c r="C94" s="11"/>
      <c r="D94" s="12"/>
      <c r="E94" s="13"/>
      <c r="F94" s="13"/>
      <c r="G94" s="13"/>
      <c r="H94" s="13"/>
      <c r="I94" s="43">
        <f t="shared" si="3"/>
        <v>0</v>
      </c>
      <c r="J94" s="36"/>
      <c r="K94" s="18"/>
      <c r="L94" s="19"/>
      <c r="M94" s="19"/>
      <c r="N94" s="19"/>
      <c r="O94" s="19"/>
      <c r="P94" s="17"/>
      <c r="Q94" s="20"/>
      <c r="R94" s="21">
        <f t="shared" si="1"/>
        <v>0</v>
      </c>
      <c r="S94" s="60">
        <f t="shared" si="4"/>
        <v>0</v>
      </c>
      <c r="T94" s="4"/>
    </row>
    <row r="95" spans="1:20" ht="15.75" x14ac:dyDescent="0.25">
      <c r="A95" s="2">
        <v>91</v>
      </c>
      <c r="B95" s="9"/>
      <c r="C95" s="11"/>
      <c r="D95" s="12"/>
      <c r="E95" s="13"/>
      <c r="F95" s="13"/>
      <c r="G95" s="13"/>
      <c r="H95" s="13"/>
      <c r="I95" s="43">
        <f t="shared" si="3"/>
        <v>0</v>
      </c>
      <c r="J95" s="36"/>
      <c r="K95" s="18"/>
      <c r="L95" s="19"/>
      <c r="M95" s="19"/>
      <c r="N95" s="19"/>
      <c r="O95" s="19"/>
      <c r="P95" s="17"/>
      <c r="Q95" s="20"/>
      <c r="R95" s="21">
        <f t="shared" si="1"/>
        <v>0</v>
      </c>
      <c r="S95" s="60">
        <f t="shared" si="4"/>
        <v>0</v>
      </c>
      <c r="T95" s="4"/>
    </row>
    <row r="96" spans="1:20" ht="15.75" x14ac:dyDescent="0.25">
      <c r="A96" s="40">
        <v>92</v>
      </c>
      <c r="B96" s="9"/>
      <c r="C96" s="11"/>
      <c r="D96" s="12"/>
      <c r="E96" s="13"/>
      <c r="F96" s="13"/>
      <c r="G96" s="13"/>
      <c r="H96" s="13"/>
      <c r="I96" s="43">
        <f t="shared" si="3"/>
        <v>0</v>
      </c>
      <c r="J96" s="36"/>
      <c r="K96" s="18"/>
      <c r="L96" s="19"/>
      <c r="M96" s="19"/>
      <c r="N96" s="19"/>
      <c r="O96" s="19"/>
      <c r="P96" s="17"/>
      <c r="Q96" s="20"/>
      <c r="R96" s="21">
        <f t="shared" si="1"/>
        <v>0</v>
      </c>
      <c r="S96" s="60">
        <f t="shared" si="4"/>
        <v>0</v>
      </c>
    </row>
    <row r="97" spans="1:19" ht="15.75" x14ac:dyDescent="0.25">
      <c r="A97" s="2">
        <v>93</v>
      </c>
      <c r="B97" s="9"/>
      <c r="C97" s="11"/>
      <c r="D97" s="12"/>
      <c r="E97" s="13"/>
      <c r="F97" s="13"/>
      <c r="G97" s="13"/>
      <c r="H97" s="13"/>
      <c r="I97" s="43">
        <f t="shared" si="3"/>
        <v>0</v>
      </c>
      <c r="J97" s="36"/>
      <c r="K97" s="18"/>
      <c r="L97" s="19"/>
      <c r="M97" s="19"/>
      <c r="N97" s="19"/>
      <c r="O97" s="19"/>
      <c r="P97" s="17"/>
      <c r="Q97" s="20"/>
      <c r="R97" s="21">
        <f t="shared" si="1"/>
        <v>0</v>
      </c>
      <c r="S97" s="60">
        <f t="shared" si="4"/>
        <v>0</v>
      </c>
    </row>
    <row r="98" spans="1:19" ht="15.75" x14ac:dyDescent="0.25">
      <c r="A98" s="40">
        <v>94</v>
      </c>
      <c r="B98" s="9"/>
      <c r="C98" s="11"/>
      <c r="D98" s="12"/>
      <c r="E98" s="13"/>
      <c r="F98" s="13"/>
      <c r="G98" s="13"/>
      <c r="H98" s="13"/>
      <c r="I98" s="43">
        <f t="shared" si="3"/>
        <v>0</v>
      </c>
      <c r="J98" s="36"/>
      <c r="K98" s="18"/>
      <c r="L98" s="19"/>
      <c r="M98" s="19"/>
      <c r="N98" s="19"/>
      <c r="O98" s="19"/>
      <c r="P98" s="17"/>
      <c r="Q98" s="20"/>
      <c r="R98" s="21">
        <f t="shared" si="1"/>
        <v>0</v>
      </c>
      <c r="S98" s="60">
        <f t="shared" si="4"/>
        <v>0</v>
      </c>
    </row>
    <row r="99" spans="1:19" ht="15.75" x14ac:dyDescent="0.25">
      <c r="A99" s="2">
        <v>95</v>
      </c>
      <c r="B99" s="9"/>
      <c r="C99" s="11"/>
      <c r="D99" s="12"/>
      <c r="E99" s="13"/>
      <c r="F99" s="13"/>
      <c r="G99" s="13"/>
      <c r="H99" s="13"/>
      <c r="I99" s="43">
        <f t="shared" si="3"/>
        <v>0</v>
      </c>
      <c r="J99" s="36"/>
      <c r="K99" s="18"/>
      <c r="L99" s="19"/>
      <c r="M99" s="19"/>
      <c r="N99" s="19"/>
      <c r="O99" s="19"/>
      <c r="P99" s="17"/>
      <c r="Q99" s="20"/>
      <c r="R99" s="21">
        <f t="shared" si="1"/>
        <v>0</v>
      </c>
      <c r="S99" s="60">
        <f t="shared" si="4"/>
        <v>0</v>
      </c>
    </row>
    <row r="100" spans="1:19" ht="15.75" x14ac:dyDescent="0.25">
      <c r="A100" s="40">
        <v>96</v>
      </c>
      <c r="B100" s="9"/>
      <c r="C100" s="11"/>
      <c r="D100" s="12"/>
      <c r="E100" s="13"/>
      <c r="F100" s="13"/>
      <c r="G100" s="13"/>
      <c r="H100" s="13"/>
      <c r="I100" s="43">
        <f t="shared" si="3"/>
        <v>0</v>
      </c>
      <c r="J100" s="36"/>
      <c r="K100" s="18"/>
      <c r="L100" s="19"/>
      <c r="M100" s="19"/>
      <c r="N100" s="19"/>
      <c r="O100" s="19"/>
      <c r="P100" s="17"/>
      <c r="Q100" s="20"/>
      <c r="R100" s="21">
        <f t="shared" si="1"/>
        <v>0</v>
      </c>
      <c r="S100" s="60">
        <f t="shared" si="4"/>
        <v>0</v>
      </c>
    </row>
    <row r="101" spans="1:19" ht="15.75" x14ac:dyDescent="0.25">
      <c r="A101" s="2">
        <v>97</v>
      </c>
      <c r="B101" s="9"/>
      <c r="C101" s="11"/>
      <c r="D101" s="12"/>
      <c r="E101" s="13"/>
      <c r="F101" s="13"/>
      <c r="G101" s="13"/>
      <c r="H101" s="13"/>
      <c r="I101" s="43">
        <f t="shared" si="3"/>
        <v>0</v>
      </c>
      <c r="J101" s="36"/>
      <c r="K101" s="18"/>
      <c r="L101" s="19"/>
      <c r="M101" s="19"/>
      <c r="N101" s="19"/>
      <c r="O101" s="19"/>
      <c r="P101" s="17"/>
      <c r="Q101" s="20"/>
      <c r="R101" s="21">
        <f t="shared" si="1"/>
        <v>0</v>
      </c>
      <c r="S101" s="60">
        <f t="shared" si="4"/>
        <v>0</v>
      </c>
    </row>
    <row r="102" spans="1:19" ht="15.75" x14ac:dyDescent="0.25">
      <c r="A102" s="40">
        <v>98</v>
      </c>
      <c r="B102" s="9"/>
      <c r="C102" s="11"/>
      <c r="D102" s="12"/>
      <c r="E102" s="13"/>
      <c r="F102" s="13"/>
      <c r="G102" s="13"/>
      <c r="H102" s="13"/>
      <c r="I102" s="43">
        <f t="shared" si="3"/>
        <v>0</v>
      </c>
      <c r="J102" s="36"/>
      <c r="K102" s="18"/>
      <c r="L102" s="19"/>
      <c r="M102" s="19"/>
      <c r="N102" s="19"/>
      <c r="O102" s="19"/>
      <c r="P102" s="17"/>
      <c r="Q102" s="20"/>
      <c r="R102" s="21">
        <f t="shared" si="1"/>
        <v>0</v>
      </c>
      <c r="S102" s="60">
        <f t="shared" si="4"/>
        <v>0</v>
      </c>
    </row>
    <row r="103" spans="1:19" ht="15.75" x14ac:dyDescent="0.25">
      <c r="A103" s="2">
        <v>99</v>
      </c>
      <c r="B103" s="9"/>
      <c r="C103" s="11"/>
      <c r="D103" s="12"/>
      <c r="E103" s="13"/>
      <c r="F103" s="13"/>
      <c r="G103" s="13"/>
      <c r="H103" s="13"/>
      <c r="I103" s="43">
        <f t="shared" si="3"/>
        <v>0</v>
      </c>
      <c r="J103" s="36"/>
      <c r="K103" s="18"/>
      <c r="L103" s="19"/>
      <c r="M103" s="19"/>
      <c r="N103" s="19"/>
      <c r="O103" s="19"/>
      <c r="P103" s="17"/>
      <c r="Q103" s="20"/>
      <c r="R103" s="21">
        <f t="shared" si="1"/>
        <v>0</v>
      </c>
      <c r="S103" s="60">
        <f t="shared" si="4"/>
        <v>0</v>
      </c>
    </row>
    <row r="104" spans="1:19" ht="15.75" x14ac:dyDescent="0.25">
      <c r="A104" s="40">
        <v>100</v>
      </c>
      <c r="B104" s="9"/>
      <c r="C104" s="11"/>
      <c r="D104" s="12"/>
      <c r="E104" s="13"/>
      <c r="F104" s="13"/>
      <c r="G104" s="13"/>
      <c r="H104" s="13"/>
      <c r="I104" s="43">
        <f t="shared" si="3"/>
        <v>0</v>
      </c>
      <c r="J104" s="36"/>
      <c r="K104" s="18"/>
      <c r="L104" s="19"/>
      <c r="M104" s="19"/>
      <c r="N104" s="19"/>
      <c r="O104" s="19"/>
      <c r="P104" s="17"/>
      <c r="Q104" s="20"/>
      <c r="R104" s="21">
        <f t="shared" si="1"/>
        <v>0</v>
      </c>
      <c r="S104" s="60">
        <f t="shared" si="4"/>
        <v>0</v>
      </c>
    </row>
    <row r="105" spans="1:19" ht="15.75" x14ac:dyDescent="0.25">
      <c r="A105" s="2">
        <v>101</v>
      </c>
      <c r="B105" s="9"/>
      <c r="C105" s="11"/>
      <c r="D105" s="12"/>
      <c r="E105" s="13"/>
      <c r="F105" s="13"/>
      <c r="G105" s="13"/>
      <c r="H105" s="13"/>
      <c r="I105" s="43">
        <f t="shared" si="3"/>
        <v>0</v>
      </c>
      <c r="J105" s="36"/>
      <c r="K105" s="18"/>
      <c r="L105" s="19"/>
      <c r="M105" s="19"/>
      <c r="N105" s="19"/>
      <c r="O105" s="19"/>
      <c r="P105" s="17"/>
      <c r="Q105" s="20"/>
      <c r="R105" s="21">
        <f t="shared" si="1"/>
        <v>0</v>
      </c>
      <c r="S105" s="60">
        <f t="shared" si="4"/>
        <v>0</v>
      </c>
    </row>
    <row r="106" spans="1:19" ht="15.75" x14ac:dyDescent="0.25">
      <c r="A106" s="40">
        <v>102</v>
      </c>
      <c r="B106" s="9"/>
      <c r="C106" s="11"/>
      <c r="D106" s="12"/>
      <c r="E106" s="13"/>
      <c r="F106" s="13"/>
      <c r="G106" s="13"/>
      <c r="H106" s="13"/>
      <c r="I106" s="43">
        <f t="shared" si="3"/>
        <v>0</v>
      </c>
      <c r="J106" s="36"/>
      <c r="K106" s="18"/>
      <c r="L106" s="19"/>
      <c r="M106" s="19"/>
      <c r="N106" s="19"/>
      <c r="O106" s="19"/>
      <c r="P106" s="17"/>
      <c r="Q106" s="20"/>
      <c r="R106" s="21">
        <f t="shared" si="1"/>
        <v>0</v>
      </c>
      <c r="S106" s="60">
        <f t="shared" si="4"/>
        <v>0</v>
      </c>
    </row>
    <row r="107" spans="1:19" ht="15.75" x14ac:dyDescent="0.25">
      <c r="A107" s="2">
        <v>103</v>
      </c>
      <c r="B107" s="9"/>
      <c r="C107" s="11"/>
      <c r="D107" s="12"/>
      <c r="E107" s="13"/>
      <c r="F107" s="13"/>
      <c r="G107" s="13"/>
      <c r="H107" s="13"/>
      <c r="I107" s="43">
        <f t="shared" si="3"/>
        <v>0</v>
      </c>
      <c r="J107" s="36"/>
      <c r="K107" s="18"/>
      <c r="L107" s="19"/>
      <c r="M107" s="19"/>
      <c r="N107" s="19"/>
      <c r="O107" s="19"/>
      <c r="P107" s="17"/>
      <c r="Q107" s="20"/>
      <c r="R107" s="21">
        <f t="shared" si="1"/>
        <v>0</v>
      </c>
      <c r="S107" s="60">
        <f t="shared" si="4"/>
        <v>0</v>
      </c>
    </row>
    <row r="108" spans="1:19" ht="15.75" x14ac:dyDescent="0.25">
      <c r="A108" s="40">
        <v>104</v>
      </c>
      <c r="B108" s="9"/>
      <c r="C108" s="11"/>
      <c r="D108" s="12"/>
      <c r="E108" s="13"/>
      <c r="F108" s="13"/>
      <c r="G108" s="13"/>
      <c r="H108" s="13"/>
      <c r="I108" s="43">
        <f t="shared" si="3"/>
        <v>0</v>
      </c>
      <c r="J108" s="36"/>
      <c r="K108" s="18"/>
      <c r="L108" s="19"/>
      <c r="M108" s="19"/>
      <c r="N108" s="19"/>
      <c r="O108" s="19"/>
      <c r="P108" s="17"/>
      <c r="Q108" s="20"/>
      <c r="R108" s="21">
        <f t="shared" si="1"/>
        <v>0</v>
      </c>
      <c r="S108" s="60">
        <f t="shared" si="4"/>
        <v>0</v>
      </c>
    </row>
    <row r="109" spans="1:19" ht="15.75" x14ac:dyDescent="0.25">
      <c r="A109" s="2">
        <v>105</v>
      </c>
      <c r="B109" s="9"/>
      <c r="C109" s="11"/>
      <c r="D109" s="12"/>
      <c r="E109" s="13"/>
      <c r="F109" s="13"/>
      <c r="G109" s="13"/>
      <c r="H109" s="13"/>
      <c r="I109" s="43">
        <f t="shared" si="3"/>
        <v>0</v>
      </c>
      <c r="J109" s="36"/>
      <c r="K109" s="18"/>
      <c r="L109" s="19"/>
      <c r="M109" s="19"/>
      <c r="N109" s="19"/>
      <c r="O109" s="19"/>
      <c r="P109" s="17"/>
      <c r="Q109" s="20"/>
      <c r="R109" s="21">
        <f t="shared" si="1"/>
        <v>0</v>
      </c>
      <c r="S109" s="60">
        <f t="shared" si="4"/>
        <v>0</v>
      </c>
    </row>
    <row r="110" spans="1:19" ht="15.75" x14ac:dyDescent="0.25">
      <c r="A110" s="40">
        <v>106</v>
      </c>
      <c r="B110" s="9"/>
      <c r="C110" s="11"/>
      <c r="D110" s="12"/>
      <c r="E110" s="13"/>
      <c r="F110" s="13"/>
      <c r="G110" s="13"/>
      <c r="H110" s="13"/>
      <c r="I110" s="43">
        <f t="shared" si="3"/>
        <v>0</v>
      </c>
      <c r="J110" s="36"/>
      <c r="K110" s="18"/>
      <c r="L110" s="19"/>
      <c r="M110" s="19"/>
      <c r="N110" s="19"/>
      <c r="O110" s="19"/>
      <c r="P110" s="17"/>
      <c r="Q110" s="20"/>
      <c r="R110" s="21">
        <f t="shared" si="1"/>
        <v>0</v>
      </c>
      <c r="S110" s="60">
        <f t="shared" si="4"/>
        <v>0</v>
      </c>
    </row>
    <row r="111" spans="1:19" ht="15.75" x14ac:dyDescent="0.25">
      <c r="A111" s="2">
        <v>107</v>
      </c>
      <c r="B111" s="9"/>
      <c r="C111" s="11"/>
      <c r="D111" s="12"/>
      <c r="E111" s="13"/>
      <c r="F111" s="13"/>
      <c r="G111" s="13"/>
      <c r="H111" s="13"/>
      <c r="I111" s="43">
        <f t="shared" si="3"/>
        <v>0</v>
      </c>
      <c r="J111" s="36"/>
      <c r="K111" s="18"/>
      <c r="L111" s="19"/>
      <c r="M111" s="19"/>
      <c r="N111" s="19"/>
      <c r="O111" s="19"/>
      <c r="P111" s="17"/>
      <c r="Q111" s="20"/>
      <c r="R111" s="21">
        <f t="shared" si="1"/>
        <v>0</v>
      </c>
      <c r="S111" s="60">
        <f t="shared" si="4"/>
        <v>0</v>
      </c>
    </row>
    <row r="112" spans="1:19" ht="15.75" x14ac:dyDescent="0.25">
      <c r="A112" s="40">
        <v>108</v>
      </c>
      <c r="B112" s="9"/>
      <c r="C112" s="11"/>
      <c r="D112" s="12"/>
      <c r="E112" s="13"/>
      <c r="F112" s="13"/>
      <c r="G112" s="13"/>
      <c r="H112" s="13"/>
      <c r="I112" s="43">
        <f t="shared" si="3"/>
        <v>0</v>
      </c>
      <c r="J112" s="36"/>
      <c r="K112" s="18"/>
      <c r="L112" s="19"/>
      <c r="M112" s="19"/>
      <c r="N112" s="19"/>
      <c r="O112" s="19"/>
      <c r="P112" s="17"/>
      <c r="Q112" s="20"/>
      <c r="R112" s="21">
        <f t="shared" si="1"/>
        <v>0</v>
      </c>
      <c r="S112" s="60">
        <f t="shared" si="4"/>
        <v>0</v>
      </c>
    </row>
    <row r="113" spans="1:19" ht="15.75" x14ac:dyDescent="0.25">
      <c r="A113" s="2">
        <v>109</v>
      </c>
      <c r="B113" s="9"/>
      <c r="C113" s="11"/>
      <c r="D113" s="12"/>
      <c r="E113" s="13"/>
      <c r="F113" s="13"/>
      <c r="G113" s="13"/>
      <c r="H113" s="13"/>
      <c r="I113" s="43">
        <f t="shared" si="3"/>
        <v>0</v>
      </c>
      <c r="J113" s="36"/>
      <c r="K113" s="18"/>
      <c r="L113" s="19"/>
      <c r="M113" s="19"/>
      <c r="N113" s="19"/>
      <c r="O113" s="19"/>
      <c r="P113" s="17"/>
      <c r="Q113" s="20"/>
      <c r="R113" s="21">
        <f t="shared" si="1"/>
        <v>0</v>
      </c>
      <c r="S113" s="60">
        <f t="shared" si="4"/>
        <v>0</v>
      </c>
    </row>
    <row r="114" spans="1:19" ht="15.75" x14ac:dyDescent="0.25">
      <c r="A114" s="40">
        <v>110</v>
      </c>
      <c r="B114" s="9"/>
      <c r="C114" s="11"/>
      <c r="D114" s="12"/>
      <c r="E114" s="13"/>
      <c r="F114" s="13"/>
      <c r="G114" s="13"/>
      <c r="H114" s="13"/>
      <c r="I114" s="43">
        <f t="shared" si="3"/>
        <v>0</v>
      </c>
      <c r="J114" s="36"/>
      <c r="K114" s="18"/>
      <c r="L114" s="19"/>
      <c r="M114" s="19"/>
      <c r="N114" s="19"/>
      <c r="O114" s="19"/>
      <c r="P114" s="17"/>
      <c r="Q114" s="20"/>
      <c r="R114" s="21">
        <f t="shared" si="1"/>
        <v>0</v>
      </c>
      <c r="S114" s="60">
        <f t="shared" si="4"/>
        <v>0</v>
      </c>
    </row>
    <row r="115" spans="1:19" ht="15.75" x14ac:dyDescent="0.25">
      <c r="A115" s="2">
        <v>111</v>
      </c>
      <c r="B115" s="9"/>
      <c r="C115" s="11"/>
      <c r="D115" s="12"/>
      <c r="E115" s="13"/>
      <c r="F115" s="13"/>
      <c r="G115" s="13"/>
      <c r="H115" s="13"/>
      <c r="I115" s="43">
        <f t="shared" si="3"/>
        <v>0</v>
      </c>
      <c r="J115" s="36"/>
      <c r="K115" s="18"/>
      <c r="L115" s="19"/>
      <c r="M115" s="19"/>
      <c r="N115" s="19"/>
      <c r="O115" s="19"/>
      <c r="P115" s="17"/>
      <c r="Q115" s="20"/>
      <c r="R115" s="21">
        <f t="shared" si="1"/>
        <v>0</v>
      </c>
      <c r="S115" s="60">
        <f t="shared" si="4"/>
        <v>0</v>
      </c>
    </row>
    <row r="116" spans="1:19" ht="15.75" x14ac:dyDescent="0.25">
      <c r="A116" s="40">
        <v>112</v>
      </c>
      <c r="B116" s="9"/>
      <c r="C116" s="11"/>
      <c r="D116" s="12"/>
      <c r="E116" s="13"/>
      <c r="F116" s="13"/>
      <c r="G116" s="13"/>
      <c r="H116" s="13"/>
      <c r="I116" s="43">
        <f t="shared" si="3"/>
        <v>0</v>
      </c>
      <c r="J116" s="36"/>
      <c r="K116" s="18"/>
      <c r="L116" s="19"/>
      <c r="M116" s="19"/>
      <c r="N116" s="19"/>
      <c r="O116" s="19"/>
      <c r="P116" s="17"/>
      <c r="Q116" s="20"/>
      <c r="R116" s="21">
        <f t="shared" si="1"/>
        <v>0</v>
      </c>
      <c r="S116" s="60">
        <f t="shared" si="4"/>
        <v>0</v>
      </c>
    </row>
    <row r="117" spans="1:19" ht="15.75" x14ac:dyDescent="0.25">
      <c r="A117" s="2">
        <v>113</v>
      </c>
      <c r="B117" s="9"/>
      <c r="C117" s="11"/>
      <c r="D117" s="12"/>
      <c r="E117" s="13"/>
      <c r="F117" s="13"/>
      <c r="G117" s="13"/>
      <c r="H117" s="13"/>
      <c r="I117" s="43">
        <f t="shared" si="3"/>
        <v>0</v>
      </c>
      <c r="J117" s="36"/>
      <c r="K117" s="18"/>
      <c r="L117" s="19"/>
      <c r="M117" s="19"/>
      <c r="N117" s="19"/>
      <c r="O117" s="19"/>
      <c r="P117" s="17"/>
      <c r="Q117" s="20"/>
      <c r="R117" s="21">
        <f t="shared" si="1"/>
        <v>0</v>
      </c>
      <c r="S117" s="60">
        <f t="shared" si="4"/>
        <v>0</v>
      </c>
    </row>
    <row r="118" spans="1:19" ht="15.75" x14ac:dyDescent="0.25">
      <c r="A118" s="40">
        <v>114</v>
      </c>
      <c r="B118" s="9"/>
      <c r="C118" s="11"/>
      <c r="D118" s="12"/>
      <c r="E118" s="13"/>
      <c r="F118" s="13"/>
      <c r="G118" s="13"/>
      <c r="H118" s="13"/>
      <c r="I118" s="43">
        <f t="shared" si="3"/>
        <v>0</v>
      </c>
      <c r="J118" s="36"/>
      <c r="K118" s="18"/>
      <c r="L118" s="19"/>
      <c r="M118" s="19"/>
      <c r="N118" s="19"/>
      <c r="O118" s="19"/>
      <c r="P118" s="17"/>
      <c r="Q118" s="20"/>
      <c r="R118" s="21">
        <f t="shared" si="1"/>
        <v>0</v>
      </c>
      <c r="S118" s="60">
        <f t="shared" si="4"/>
        <v>0</v>
      </c>
    </row>
    <row r="119" spans="1:19" ht="15.75" x14ac:dyDescent="0.25">
      <c r="A119" s="2">
        <v>115</v>
      </c>
      <c r="B119" s="9"/>
      <c r="C119" s="11"/>
      <c r="D119" s="12"/>
      <c r="E119" s="13"/>
      <c r="F119" s="13"/>
      <c r="G119" s="13"/>
      <c r="H119" s="13"/>
      <c r="I119" s="43">
        <f t="shared" si="3"/>
        <v>0</v>
      </c>
      <c r="J119" s="36"/>
      <c r="K119" s="18"/>
      <c r="L119" s="19"/>
      <c r="M119" s="19"/>
      <c r="N119" s="19"/>
      <c r="O119" s="19"/>
      <c r="P119" s="17"/>
      <c r="Q119" s="20"/>
      <c r="R119" s="21">
        <f t="shared" si="1"/>
        <v>0</v>
      </c>
      <c r="S119" s="60">
        <f t="shared" si="4"/>
        <v>0</v>
      </c>
    </row>
    <row r="120" spans="1:19" ht="15.75" x14ac:dyDescent="0.25">
      <c r="A120" s="40">
        <v>116</v>
      </c>
      <c r="B120" s="9"/>
      <c r="C120" s="11"/>
      <c r="D120" s="12"/>
      <c r="E120" s="13"/>
      <c r="F120" s="13"/>
      <c r="G120" s="13"/>
      <c r="H120" s="13"/>
      <c r="I120" s="43">
        <f t="shared" si="3"/>
        <v>0</v>
      </c>
      <c r="J120" s="36"/>
      <c r="K120" s="18"/>
      <c r="L120" s="19"/>
      <c r="M120" s="19"/>
      <c r="N120" s="19"/>
      <c r="O120" s="19"/>
      <c r="P120" s="17"/>
      <c r="Q120" s="20"/>
      <c r="R120" s="21">
        <f t="shared" si="1"/>
        <v>0</v>
      </c>
      <c r="S120" s="60">
        <f t="shared" si="4"/>
        <v>0</v>
      </c>
    </row>
    <row r="121" spans="1:19" ht="15.75" x14ac:dyDescent="0.25">
      <c r="A121" s="2">
        <v>117</v>
      </c>
      <c r="B121" s="9"/>
      <c r="C121" s="11"/>
      <c r="D121" s="12"/>
      <c r="E121" s="13"/>
      <c r="F121" s="13"/>
      <c r="G121" s="13"/>
      <c r="H121" s="13"/>
      <c r="I121" s="43">
        <f t="shared" si="3"/>
        <v>0</v>
      </c>
      <c r="J121" s="36"/>
      <c r="K121" s="18"/>
      <c r="L121" s="19"/>
      <c r="M121" s="19"/>
      <c r="N121" s="19"/>
      <c r="O121" s="19"/>
      <c r="P121" s="17"/>
      <c r="Q121" s="20"/>
      <c r="R121" s="21">
        <f t="shared" si="1"/>
        <v>0</v>
      </c>
      <c r="S121" s="60">
        <f t="shared" si="4"/>
        <v>0</v>
      </c>
    </row>
    <row r="122" spans="1:19" ht="15.75" x14ac:dyDescent="0.25">
      <c r="A122" s="40">
        <v>118</v>
      </c>
      <c r="B122" s="9"/>
      <c r="C122" s="11"/>
      <c r="D122" s="12"/>
      <c r="E122" s="13"/>
      <c r="F122" s="13"/>
      <c r="G122" s="13"/>
      <c r="H122" s="13"/>
      <c r="I122" s="43">
        <f t="shared" si="3"/>
        <v>0</v>
      </c>
      <c r="J122" s="36"/>
      <c r="K122" s="18"/>
      <c r="L122" s="19"/>
      <c r="M122" s="19"/>
      <c r="N122" s="19"/>
      <c r="O122" s="19"/>
      <c r="P122" s="17"/>
      <c r="Q122" s="20"/>
      <c r="R122" s="21">
        <f t="shared" si="1"/>
        <v>0</v>
      </c>
      <c r="S122" s="60">
        <f t="shared" si="4"/>
        <v>0</v>
      </c>
    </row>
    <row r="123" spans="1:19" ht="15.75" x14ac:dyDescent="0.25">
      <c r="A123" s="2">
        <v>119</v>
      </c>
      <c r="B123" s="9"/>
      <c r="C123" s="11"/>
      <c r="D123" s="12"/>
      <c r="E123" s="13"/>
      <c r="F123" s="13"/>
      <c r="G123" s="13"/>
      <c r="H123" s="13"/>
      <c r="I123" s="43">
        <f t="shared" si="3"/>
        <v>0</v>
      </c>
      <c r="J123" s="36"/>
      <c r="K123" s="18"/>
      <c r="L123" s="19"/>
      <c r="M123" s="19"/>
      <c r="N123" s="19"/>
      <c r="O123" s="19"/>
      <c r="P123" s="17"/>
      <c r="Q123" s="20"/>
      <c r="R123" s="21">
        <f t="shared" si="1"/>
        <v>0</v>
      </c>
      <c r="S123" s="60">
        <f t="shared" si="4"/>
        <v>0</v>
      </c>
    </row>
    <row r="124" spans="1:19" ht="15.75" x14ac:dyDescent="0.25">
      <c r="A124" s="40">
        <v>120</v>
      </c>
      <c r="B124" s="9"/>
      <c r="C124" s="11"/>
      <c r="D124" s="12"/>
      <c r="E124" s="13"/>
      <c r="F124" s="13"/>
      <c r="G124" s="13"/>
      <c r="H124" s="13"/>
      <c r="I124" s="43">
        <f t="shared" si="3"/>
        <v>0</v>
      </c>
      <c r="J124" s="36"/>
      <c r="K124" s="18"/>
      <c r="L124" s="19"/>
      <c r="M124" s="19"/>
      <c r="N124" s="19"/>
      <c r="O124" s="19"/>
      <c r="P124" s="17"/>
      <c r="Q124" s="20"/>
      <c r="R124" s="21">
        <f t="shared" si="1"/>
        <v>0</v>
      </c>
      <c r="S124" s="60">
        <f t="shared" si="4"/>
        <v>0</v>
      </c>
    </row>
    <row r="125" spans="1:19" ht="15.75" x14ac:dyDescent="0.25">
      <c r="A125" s="2">
        <v>121</v>
      </c>
      <c r="B125" s="9"/>
      <c r="C125" s="11"/>
      <c r="D125" s="12"/>
      <c r="E125" s="13"/>
      <c r="F125" s="13"/>
      <c r="G125" s="13"/>
      <c r="H125" s="13"/>
      <c r="I125" s="43">
        <f t="shared" si="3"/>
        <v>0</v>
      </c>
      <c r="J125" s="36"/>
      <c r="K125" s="18"/>
      <c r="L125" s="19"/>
      <c r="M125" s="19"/>
      <c r="N125" s="19"/>
      <c r="O125" s="19"/>
      <c r="P125" s="17"/>
      <c r="Q125" s="20"/>
      <c r="R125" s="21">
        <f t="shared" si="1"/>
        <v>0</v>
      </c>
      <c r="S125" s="60">
        <f t="shared" si="4"/>
        <v>0</v>
      </c>
    </row>
    <row r="126" spans="1:19" ht="15.75" x14ac:dyDescent="0.25">
      <c r="A126" s="40">
        <v>122</v>
      </c>
      <c r="B126" s="9"/>
      <c r="C126" s="11"/>
      <c r="D126" s="12"/>
      <c r="E126" s="13"/>
      <c r="F126" s="13"/>
      <c r="G126" s="13"/>
      <c r="H126" s="13"/>
      <c r="I126" s="43">
        <f t="shared" si="3"/>
        <v>0</v>
      </c>
      <c r="J126" s="36"/>
      <c r="K126" s="18"/>
      <c r="L126" s="19"/>
      <c r="M126" s="19"/>
      <c r="N126" s="19"/>
      <c r="O126" s="19"/>
      <c r="P126" s="17"/>
      <c r="Q126" s="20"/>
      <c r="R126" s="21">
        <f t="shared" si="1"/>
        <v>0</v>
      </c>
      <c r="S126" s="60">
        <f t="shared" si="4"/>
        <v>0</v>
      </c>
    </row>
    <row r="127" spans="1:19" ht="15.75" x14ac:dyDescent="0.25">
      <c r="A127" s="2">
        <v>123</v>
      </c>
      <c r="B127" s="9"/>
      <c r="C127" s="11"/>
      <c r="D127" s="12"/>
      <c r="E127" s="13"/>
      <c r="F127" s="13"/>
      <c r="G127" s="13"/>
      <c r="H127" s="13"/>
      <c r="I127" s="43">
        <f t="shared" si="3"/>
        <v>0</v>
      </c>
      <c r="J127" s="36"/>
      <c r="K127" s="18"/>
      <c r="L127" s="19"/>
      <c r="M127" s="19"/>
      <c r="N127" s="19"/>
      <c r="O127" s="19"/>
      <c r="P127" s="17"/>
      <c r="Q127" s="20"/>
      <c r="R127" s="21">
        <f t="shared" si="1"/>
        <v>0</v>
      </c>
      <c r="S127" s="60">
        <f t="shared" si="4"/>
        <v>0</v>
      </c>
    </row>
    <row r="128" spans="1:19" ht="15.75" x14ac:dyDescent="0.25">
      <c r="A128" s="40">
        <v>124</v>
      </c>
      <c r="B128" s="9"/>
      <c r="C128" s="11"/>
      <c r="D128" s="12"/>
      <c r="E128" s="13"/>
      <c r="F128" s="13"/>
      <c r="G128" s="13"/>
      <c r="H128" s="13"/>
      <c r="I128" s="43">
        <f t="shared" si="3"/>
        <v>0</v>
      </c>
      <c r="J128" s="36"/>
      <c r="K128" s="18"/>
      <c r="L128" s="19"/>
      <c r="M128" s="19"/>
      <c r="N128" s="19"/>
      <c r="O128" s="19"/>
      <c r="P128" s="17"/>
      <c r="Q128" s="20"/>
      <c r="R128" s="21">
        <f t="shared" si="1"/>
        <v>0</v>
      </c>
      <c r="S128" s="60">
        <f t="shared" si="4"/>
        <v>0</v>
      </c>
    </row>
    <row r="129" spans="1:19" ht="15.75" x14ac:dyDescent="0.25">
      <c r="A129" s="2">
        <v>125</v>
      </c>
      <c r="B129" s="9"/>
      <c r="C129" s="11"/>
      <c r="D129" s="12"/>
      <c r="E129" s="13"/>
      <c r="F129" s="13"/>
      <c r="G129" s="13"/>
      <c r="H129" s="13"/>
      <c r="I129" s="43">
        <f t="shared" si="3"/>
        <v>0</v>
      </c>
      <c r="J129" s="36"/>
      <c r="K129" s="18"/>
      <c r="L129" s="19"/>
      <c r="M129" s="19"/>
      <c r="N129" s="19"/>
      <c r="O129" s="19"/>
      <c r="P129" s="17"/>
      <c r="Q129" s="20"/>
      <c r="R129" s="21">
        <f t="shared" si="1"/>
        <v>0</v>
      </c>
      <c r="S129" s="60">
        <f t="shared" si="4"/>
        <v>0</v>
      </c>
    </row>
    <row r="130" spans="1:19" ht="15.75" x14ac:dyDescent="0.25">
      <c r="A130" s="40">
        <v>126</v>
      </c>
      <c r="B130" s="9"/>
      <c r="C130" s="11"/>
      <c r="D130" s="12"/>
      <c r="E130" s="13"/>
      <c r="F130" s="13"/>
      <c r="G130" s="13"/>
      <c r="H130" s="13"/>
      <c r="I130" s="43">
        <f t="shared" si="3"/>
        <v>0</v>
      </c>
      <c r="J130" s="36"/>
      <c r="K130" s="18"/>
      <c r="L130" s="19"/>
      <c r="M130" s="19"/>
      <c r="N130" s="19"/>
      <c r="O130" s="19"/>
      <c r="P130" s="17"/>
      <c r="Q130" s="20"/>
      <c r="R130" s="21">
        <f t="shared" si="1"/>
        <v>0</v>
      </c>
      <c r="S130" s="60">
        <f t="shared" si="4"/>
        <v>0</v>
      </c>
    </row>
    <row r="131" spans="1:19" x14ac:dyDescent="0.25">
      <c r="A131" s="2">
        <v>127</v>
      </c>
      <c r="B131" s="1"/>
      <c r="C131" s="11"/>
      <c r="D131" s="12"/>
      <c r="E131" s="13"/>
      <c r="F131" s="13"/>
      <c r="G131" s="13"/>
      <c r="H131" s="13"/>
      <c r="I131" s="43">
        <f t="shared" si="3"/>
        <v>0</v>
      </c>
      <c r="J131" s="36"/>
      <c r="K131" s="18"/>
      <c r="L131" s="19"/>
      <c r="M131" s="19"/>
      <c r="N131" s="19"/>
      <c r="O131" s="19"/>
      <c r="P131" s="17"/>
      <c r="Q131" s="20"/>
      <c r="R131" s="21">
        <f t="shared" si="1"/>
        <v>0</v>
      </c>
      <c r="S131" s="60">
        <f t="shared" si="4"/>
        <v>0</v>
      </c>
    </row>
    <row r="132" spans="1:19" ht="15.75" x14ac:dyDescent="0.25">
      <c r="A132" s="40">
        <v>128</v>
      </c>
      <c r="B132" s="9"/>
      <c r="C132" s="11"/>
      <c r="D132" s="12"/>
      <c r="E132" s="13"/>
      <c r="F132" s="13"/>
      <c r="G132" s="13"/>
      <c r="H132" s="13"/>
      <c r="I132" s="43">
        <f t="shared" si="3"/>
        <v>0</v>
      </c>
      <c r="J132" s="36"/>
      <c r="K132" s="18"/>
      <c r="L132" s="19"/>
      <c r="M132" s="19"/>
      <c r="N132" s="19"/>
      <c r="O132" s="19"/>
      <c r="P132" s="17"/>
      <c r="Q132" s="20"/>
      <c r="R132" s="21">
        <f t="shared" si="1"/>
        <v>0</v>
      </c>
      <c r="S132" s="60">
        <f t="shared" si="4"/>
        <v>0</v>
      </c>
    </row>
    <row r="133" spans="1:19" ht="15.75" x14ac:dyDescent="0.25">
      <c r="A133" s="2">
        <v>129</v>
      </c>
      <c r="B133" s="9"/>
      <c r="C133" s="11"/>
      <c r="D133" s="12"/>
      <c r="E133" s="13"/>
      <c r="F133" s="13"/>
      <c r="G133" s="13"/>
      <c r="H133" s="13"/>
      <c r="I133" s="43">
        <f t="shared" ref="I133:I134" si="5">SUM(C133:H133)</f>
        <v>0</v>
      </c>
      <c r="J133" s="36"/>
      <c r="K133" s="18"/>
      <c r="L133" s="19"/>
      <c r="M133" s="19"/>
      <c r="N133" s="19"/>
      <c r="O133" s="19"/>
      <c r="P133" s="17"/>
      <c r="Q133" s="20"/>
      <c r="R133" s="21">
        <f t="shared" si="1"/>
        <v>0</v>
      </c>
      <c r="S133" s="60">
        <f t="shared" si="4"/>
        <v>0</v>
      </c>
    </row>
    <row r="134" spans="1:19" x14ac:dyDescent="0.25">
      <c r="A134" s="40">
        <v>130</v>
      </c>
      <c r="B134" s="1"/>
      <c r="C134" s="11"/>
      <c r="D134" s="12"/>
      <c r="E134" s="13"/>
      <c r="F134" s="13"/>
      <c r="G134" s="13"/>
      <c r="H134" s="13"/>
      <c r="I134" s="43">
        <f t="shared" si="5"/>
        <v>0</v>
      </c>
      <c r="J134" s="36"/>
      <c r="K134" s="18"/>
      <c r="L134" s="19"/>
      <c r="M134" s="19"/>
      <c r="N134" s="19"/>
      <c r="O134" s="19"/>
      <c r="P134" s="17"/>
      <c r="Q134" s="20"/>
      <c r="R134" s="21">
        <f t="shared" si="1"/>
        <v>0</v>
      </c>
      <c r="S134" s="60">
        <f t="shared" si="4"/>
        <v>0</v>
      </c>
    </row>
    <row r="135" spans="1:19" ht="15.75" thickBot="1" x14ac:dyDescent="0.3">
      <c r="A135" s="8"/>
      <c r="B135" s="22" t="s">
        <v>2</v>
      </c>
      <c r="C135" s="14">
        <f>SUM(C5:C134)</f>
        <v>166</v>
      </c>
      <c r="D135" s="15">
        <f>SUM(D5:D134)</f>
        <v>0</v>
      </c>
      <c r="E135" s="16">
        <f>SUM(E5:E134)</f>
        <v>0</v>
      </c>
      <c r="F135" s="16">
        <f t="shared" ref="F135:H135" si="6">SUM(F5:F134)</f>
        <v>0</v>
      </c>
      <c r="G135" s="16">
        <f t="shared" si="6"/>
        <v>0</v>
      </c>
      <c r="H135" s="16">
        <f t="shared" si="6"/>
        <v>0</v>
      </c>
      <c r="I135" s="23">
        <f>SUM(I5:I134)</f>
        <v>166</v>
      </c>
      <c r="J135" s="24">
        <f>SUM(J5:J134)</f>
        <v>0</v>
      </c>
      <c r="K135" s="16">
        <f t="shared" ref="K135:Q135" si="7">SUM(K5:K134)</f>
        <v>0</v>
      </c>
      <c r="L135" s="16">
        <f t="shared" si="7"/>
        <v>166</v>
      </c>
      <c r="M135" s="16"/>
      <c r="N135" s="16"/>
      <c r="O135" s="16"/>
      <c r="P135" s="16">
        <f t="shared" si="7"/>
        <v>0</v>
      </c>
      <c r="Q135" s="16">
        <f t="shared" si="7"/>
        <v>0</v>
      </c>
      <c r="R135" s="14">
        <f>SUM(R5:R134)</f>
        <v>166</v>
      </c>
      <c r="S135" s="39">
        <f>SUM(S5:S134)</f>
        <v>0</v>
      </c>
    </row>
  </sheetData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9"/>
  <sheetViews>
    <sheetView topLeftCell="J4" workbookViewId="0">
      <selection activeCell="M38" sqref="M38"/>
    </sheetView>
  </sheetViews>
  <sheetFormatPr defaultRowHeight="15" x14ac:dyDescent="0.25"/>
  <cols>
    <col min="2" max="2" width="30.5703125" customWidth="1"/>
    <col min="3" max="3" width="14.28515625" style="68" customWidth="1"/>
    <col min="4" max="4" width="20.140625" style="5" customWidth="1"/>
    <col min="5" max="7" width="15.85546875" style="5" customWidth="1"/>
    <col min="8" max="8" width="17" style="5" customWidth="1"/>
    <col min="9" max="9" width="17" style="6" customWidth="1"/>
    <col min="10" max="10" width="22" style="4" customWidth="1"/>
    <col min="11" max="11" width="9.7109375" style="4" customWidth="1"/>
    <col min="12" max="13" width="17.7109375" style="4" customWidth="1"/>
    <col min="14" max="15" width="24.5703125" style="4" customWidth="1"/>
    <col min="16" max="17" width="14" style="4" customWidth="1"/>
    <col min="18" max="18" width="9.140625" style="7" customWidth="1"/>
    <col min="19" max="19" width="9.140625" style="6"/>
  </cols>
  <sheetData>
    <row r="2" spans="1:20" x14ac:dyDescent="0.25">
      <c r="C2" s="26"/>
      <c r="G2" s="26" t="s">
        <v>88</v>
      </c>
      <c r="Q2" s="61"/>
      <c r="R2" s="25"/>
      <c r="S2" s="37"/>
    </row>
    <row r="3" spans="1:20" ht="15.75" thickBot="1" x14ac:dyDescent="0.3">
      <c r="C3" s="26"/>
      <c r="Q3" s="25"/>
      <c r="R3" s="25"/>
      <c r="S3" s="37"/>
    </row>
    <row r="4" spans="1:20" x14ac:dyDescent="0.25">
      <c r="A4" s="27" t="s">
        <v>3</v>
      </c>
      <c r="B4" s="35" t="s">
        <v>4</v>
      </c>
      <c r="C4" s="66" t="s">
        <v>5</v>
      </c>
      <c r="D4" s="33" t="s">
        <v>14</v>
      </c>
      <c r="E4" s="34"/>
      <c r="F4" s="34"/>
      <c r="G4" s="34"/>
      <c r="H4" s="34"/>
      <c r="I4" s="28" t="s">
        <v>2</v>
      </c>
      <c r="J4" s="30" t="s">
        <v>15</v>
      </c>
      <c r="K4" s="31"/>
      <c r="L4" s="31"/>
      <c r="M4" s="31"/>
      <c r="N4" s="31"/>
      <c r="O4" s="31"/>
      <c r="P4" s="31"/>
      <c r="Q4" s="32"/>
      <c r="R4" s="29" t="s">
        <v>2</v>
      </c>
      <c r="S4" s="38" t="s">
        <v>1</v>
      </c>
    </row>
    <row r="5" spans="1:20" ht="15.75" thickBot="1" x14ac:dyDescent="0.3">
      <c r="A5" s="50"/>
      <c r="B5" s="51"/>
      <c r="C5" s="67"/>
      <c r="D5" s="52" t="s">
        <v>7</v>
      </c>
      <c r="E5" s="53" t="s">
        <v>8</v>
      </c>
      <c r="F5" s="53" t="s">
        <v>11</v>
      </c>
      <c r="G5" s="53" t="s">
        <v>6</v>
      </c>
      <c r="H5" s="53" t="s">
        <v>9</v>
      </c>
      <c r="I5" s="54"/>
      <c r="J5" s="55" t="s">
        <v>0</v>
      </c>
      <c r="K5" s="56" t="s">
        <v>13</v>
      </c>
      <c r="L5" s="57" t="s">
        <v>89</v>
      </c>
      <c r="M5" s="57" t="s">
        <v>58</v>
      </c>
      <c r="N5" s="57" t="s">
        <v>60</v>
      </c>
      <c r="O5" s="57" t="s">
        <v>68</v>
      </c>
      <c r="P5" s="57" t="s">
        <v>10</v>
      </c>
      <c r="Q5" s="57" t="s">
        <v>12</v>
      </c>
      <c r="R5" s="58"/>
      <c r="S5" s="59"/>
    </row>
    <row r="6" spans="1:20" ht="15.75" x14ac:dyDescent="0.25">
      <c r="A6" s="40">
        <v>1</v>
      </c>
      <c r="B6" s="41" t="s">
        <v>16</v>
      </c>
      <c r="C6" s="19"/>
      <c r="D6" s="63"/>
      <c r="E6" s="42"/>
      <c r="F6" s="42"/>
      <c r="G6" s="42"/>
      <c r="H6" s="42"/>
      <c r="I6" s="43">
        <f>SUM(C6:H6)</f>
        <v>0</v>
      </c>
      <c r="J6" s="44"/>
      <c r="K6" s="45"/>
      <c r="L6" s="46"/>
      <c r="M6" s="46"/>
      <c r="N6" s="46"/>
      <c r="O6" s="46"/>
      <c r="P6" s="47"/>
      <c r="Q6" s="48"/>
      <c r="R6" s="49">
        <f>SUM(J6:Q6)</f>
        <v>0</v>
      </c>
      <c r="S6" s="60">
        <f t="shared" ref="S6:S72" si="0">I6-R6</f>
        <v>0</v>
      </c>
      <c r="T6" s="4"/>
    </row>
    <row r="7" spans="1:20" x14ac:dyDescent="0.25">
      <c r="A7" s="2">
        <v>2</v>
      </c>
      <c r="B7" s="1" t="s">
        <v>17</v>
      </c>
      <c r="C7" s="19"/>
      <c r="D7" s="64"/>
      <c r="E7" s="13"/>
      <c r="F7" s="13"/>
      <c r="G7" s="13"/>
      <c r="H7" s="13"/>
      <c r="I7" s="43">
        <f t="shared" ref="I7:I138" si="1">SUM(C7:H7)</f>
        <v>0</v>
      </c>
      <c r="J7" s="36"/>
      <c r="K7" s="18"/>
      <c r="L7" s="19"/>
      <c r="M7" s="19"/>
      <c r="N7" s="19"/>
      <c r="O7" s="19"/>
      <c r="P7" s="17"/>
      <c r="Q7" s="20"/>
      <c r="R7" s="21">
        <f t="shared" ref="R7:R138" si="2">SUM(J7:Q7)</f>
        <v>0</v>
      </c>
      <c r="S7" s="60">
        <f t="shared" si="0"/>
        <v>0</v>
      </c>
      <c r="T7" s="4"/>
    </row>
    <row r="8" spans="1:20" ht="15.75" x14ac:dyDescent="0.25">
      <c r="A8" s="2">
        <v>3</v>
      </c>
      <c r="B8" s="9" t="s">
        <v>18</v>
      </c>
      <c r="C8" s="19"/>
      <c r="D8" s="64"/>
      <c r="E8" s="13"/>
      <c r="F8" s="13"/>
      <c r="G8" s="13"/>
      <c r="H8" s="13"/>
      <c r="I8" s="43">
        <f t="shared" si="1"/>
        <v>0</v>
      </c>
      <c r="J8" s="36"/>
      <c r="K8" s="18"/>
      <c r="L8" s="19"/>
      <c r="M8" s="19"/>
      <c r="N8" s="19"/>
      <c r="O8" s="19"/>
      <c r="P8" s="17"/>
      <c r="Q8" s="20"/>
      <c r="R8" s="21">
        <f t="shared" si="2"/>
        <v>0</v>
      </c>
      <c r="S8" s="60">
        <f t="shared" si="0"/>
        <v>0</v>
      </c>
      <c r="T8" s="4"/>
    </row>
    <row r="9" spans="1:20" ht="15.75" x14ac:dyDescent="0.25">
      <c r="A9" s="40">
        <v>4</v>
      </c>
      <c r="B9" s="9" t="s">
        <v>61</v>
      </c>
      <c r="C9" s="19"/>
      <c r="D9" s="64"/>
      <c r="E9" s="13"/>
      <c r="F9" s="13"/>
      <c r="G9" s="13"/>
      <c r="H9" s="13"/>
      <c r="I9" s="43">
        <f t="shared" si="1"/>
        <v>0</v>
      </c>
      <c r="J9" s="36"/>
      <c r="K9" s="18"/>
      <c r="L9" s="19"/>
      <c r="M9" s="19"/>
      <c r="N9" s="19"/>
      <c r="O9" s="19"/>
      <c r="P9" s="17"/>
      <c r="Q9" s="20"/>
      <c r="R9" s="21">
        <f t="shared" si="2"/>
        <v>0</v>
      </c>
      <c r="S9" s="60">
        <f t="shared" si="0"/>
        <v>0</v>
      </c>
      <c r="T9" s="4"/>
    </row>
    <row r="10" spans="1:20" ht="15.75" x14ac:dyDescent="0.25">
      <c r="A10" s="2">
        <v>5</v>
      </c>
      <c r="B10" s="9" t="s">
        <v>62</v>
      </c>
      <c r="C10" s="19"/>
      <c r="D10" s="64"/>
      <c r="E10" s="13"/>
      <c r="F10" s="13"/>
      <c r="G10" s="13"/>
      <c r="H10" s="13"/>
      <c r="I10" s="43">
        <f t="shared" si="1"/>
        <v>0</v>
      </c>
      <c r="J10" s="36"/>
      <c r="K10" s="18"/>
      <c r="L10" s="19"/>
      <c r="M10" s="19"/>
      <c r="N10" s="19"/>
      <c r="O10" s="19"/>
      <c r="P10" s="17"/>
      <c r="Q10" s="20"/>
      <c r="R10" s="21">
        <f t="shared" si="2"/>
        <v>0</v>
      </c>
      <c r="S10" s="60">
        <f t="shared" si="0"/>
        <v>0</v>
      </c>
      <c r="T10" s="4"/>
    </row>
    <row r="11" spans="1:20" ht="15.75" x14ac:dyDescent="0.25">
      <c r="A11" s="2">
        <v>6</v>
      </c>
      <c r="B11" s="9" t="s">
        <v>19</v>
      </c>
      <c r="C11" s="19"/>
      <c r="D11" s="64"/>
      <c r="E11" s="13"/>
      <c r="F11" s="13"/>
      <c r="G11" s="13"/>
      <c r="H11" s="13"/>
      <c r="I11" s="43">
        <f t="shared" si="1"/>
        <v>0</v>
      </c>
      <c r="J11" s="36"/>
      <c r="K11" s="18"/>
      <c r="L11" s="19"/>
      <c r="M11" s="19"/>
      <c r="N11" s="19"/>
      <c r="O11" s="19"/>
      <c r="P11" s="17"/>
      <c r="Q11" s="20"/>
      <c r="R11" s="21">
        <f t="shared" si="2"/>
        <v>0</v>
      </c>
      <c r="S11" s="60">
        <f t="shared" si="0"/>
        <v>0</v>
      </c>
      <c r="T11" s="4"/>
    </row>
    <row r="12" spans="1:20" ht="15.75" x14ac:dyDescent="0.25">
      <c r="A12" s="40">
        <v>7</v>
      </c>
      <c r="B12" s="9" t="s">
        <v>20</v>
      </c>
      <c r="C12" s="19"/>
      <c r="D12" s="64"/>
      <c r="E12" s="13"/>
      <c r="F12" s="13"/>
      <c r="G12" s="13"/>
      <c r="H12" s="13"/>
      <c r="I12" s="43">
        <f t="shared" si="1"/>
        <v>0</v>
      </c>
      <c r="J12" s="36"/>
      <c r="K12" s="18"/>
      <c r="L12" s="19"/>
      <c r="M12" s="19"/>
      <c r="N12" s="19"/>
      <c r="O12" s="19"/>
      <c r="P12" s="17"/>
      <c r="Q12" s="20"/>
      <c r="R12" s="21">
        <f t="shared" si="2"/>
        <v>0</v>
      </c>
      <c r="S12" s="60">
        <f t="shared" si="0"/>
        <v>0</v>
      </c>
      <c r="T12" s="4"/>
    </row>
    <row r="13" spans="1:20" ht="15.75" x14ac:dyDescent="0.25">
      <c r="A13" s="2">
        <v>8</v>
      </c>
      <c r="B13" s="9" t="s">
        <v>70</v>
      </c>
      <c r="C13" s="19"/>
      <c r="D13" s="64"/>
      <c r="E13" s="13"/>
      <c r="F13" s="13"/>
      <c r="G13" s="13"/>
      <c r="H13" s="13"/>
      <c r="I13" s="43">
        <f t="shared" si="1"/>
        <v>0</v>
      </c>
      <c r="J13" s="36"/>
      <c r="K13" s="18"/>
      <c r="L13" s="19"/>
      <c r="M13" s="19"/>
      <c r="N13" s="19"/>
      <c r="O13" s="19"/>
      <c r="P13" s="17"/>
      <c r="Q13" s="20"/>
      <c r="R13" s="21">
        <f t="shared" si="2"/>
        <v>0</v>
      </c>
      <c r="S13" s="60">
        <f t="shared" si="0"/>
        <v>0</v>
      </c>
      <c r="T13" s="4"/>
    </row>
    <row r="14" spans="1:20" ht="15.75" x14ac:dyDescent="0.25">
      <c r="A14" s="2">
        <v>9</v>
      </c>
      <c r="B14" s="9" t="s">
        <v>22</v>
      </c>
      <c r="C14" s="19"/>
      <c r="D14" s="64"/>
      <c r="E14" s="13"/>
      <c r="F14" s="13"/>
      <c r="G14" s="13"/>
      <c r="H14" s="13"/>
      <c r="I14" s="43">
        <f t="shared" si="1"/>
        <v>0</v>
      </c>
      <c r="J14" s="36"/>
      <c r="K14" s="18"/>
      <c r="L14" s="19"/>
      <c r="M14" s="19"/>
      <c r="N14" s="19"/>
      <c r="O14" s="19"/>
      <c r="P14" s="17"/>
      <c r="Q14" s="20"/>
      <c r="R14" s="21">
        <f t="shared" si="2"/>
        <v>0</v>
      </c>
      <c r="S14" s="60">
        <f t="shared" si="0"/>
        <v>0</v>
      </c>
      <c r="T14" s="4"/>
    </row>
    <row r="15" spans="1:20" ht="15.75" x14ac:dyDescent="0.25">
      <c r="A15" s="40">
        <v>10</v>
      </c>
      <c r="B15" s="9" t="s">
        <v>23</v>
      </c>
      <c r="C15" s="19"/>
      <c r="D15" s="64"/>
      <c r="E15" s="13"/>
      <c r="F15" s="13"/>
      <c r="G15" s="13"/>
      <c r="H15" s="13"/>
      <c r="I15" s="43">
        <f t="shared" si="1"/>
        <v>0</v>
      </c>
      <c r="J15" s="36"/>
      <c r="K15" s="18"/>
      <c r="L15" s="19"/>
      <c r="M15" s="19"/>
      <c r="N15" s="19"/>
      <c r="O15" s="19"/>
      <c r="P15" s="17"/>
      <c r="Q15" s="20"/>
      <c r="R15" s="21">
        <f t="shared" si="2"/>
        <v>0</v>
      </c>
      <c r="S15" s="60">
        <f t="shared" si="0"/>
        <v>0</v>
      </c>
      <c r="T15" s="4"/>
    </row>
    <row r="16" spans="1:20" x14ac:dyDescent="0.25">
      <c r="A16" s="2">
        <v>11</v>
      </c>
      <c r="B16" s="1" t="s">
        <v>24</v>
      </c>
      <c r="C16" s="19"/>
      <c r="D16" s="64"/>
      <c r="E16" s="13"/>
      <c r="F16" s="13"/>
      <c r="G16" s="13"/>
      <c r="H16" s="13"/>
      <c r="I16" s="43">
        <f t="shared" si="1"/>
        <v>0</v>
      </c>
      <c r="J16" s="36"/>
      <c r="K16" s="18"/>
      <c r="L16" s="19"/>
      <c r="M16" s="19"/>
      <c r="N16" s="19"/>
      <c r="O16" s="19"/>
      <c r="P16" s="17"/>
      <c r="Q16" s="20"/>
      <c r="R16" s="21">
        <f t="shared" si="2"/>
        <v>0</v>
      </c>
      <c r="S16" s="60">
        <f t="shared" si="0"/>
        <v>0</v>
      </c>
      <c r="T16" s="4"/>
    </row>
    <row r="17" spans="1:20" x14ac:dyDescent="0.25">
      <c r="A17" s="2">
        <v>12</v>
      </c>
      <c r="B17" s="1" t="s">
        <v>25</v>
      </c>
      <c r="C17" s="19"/>
      <c r="D17" s="64"/>
      <c r="E17" s="13"/>
      <c r="F17" s="13"/>
      <c r="G17" s="13"/>
      <c r="H17" s="13"/>
      <c r="I17" s="43">
        <f t="shared" si="1"/>
        <v>0</v>
      </c>
      <c r="J17" s="36"/>
      <c r="K17" s="18"/>
      <c r="L17" s="19"/>
      <c r="M17" s="19"/>
      <c r="N17" s="19"/>
      <c r="O17" s="19"/>
      <c r="P17" s="17"/>
      <c r="Q17" s="20"/>
      <c r="R17" s="21">
        <f t="shared" si="2"/>
        <v>0</v>
      </c>
      <c r="S17" s="60">
        <f t="shared" si="0"/>
        <v>0</v>
      </c>
      <c r="T17" s="4"/>
    </row>
    <row r="18" spans="1:20" ht="15.75" x14ac:dyDescent="0.25">
      <c r="A18" s="40">
        <v>13</v>
      </c>
      <c r="B18" s="9" t="s">
        <v>26</v>
      </c>
      <c r="C18" s="19"/>
      <c r="D18" s="64"/>
      <c r="E18" s="13"/>
      <c r="F18" s="13"/>
      <c r="G18" s="13"/>
      <c r="H18" s="13"/>
      <c r="I18" s="43">
        <f t="shared" si="1"/>
        <v>0</v>
      </c>
      <c r="J18" s="36"/>
      <c r="K18" s="18"/>
      <c r="L18" s="19"/>
      <c r="M18" s="19"/>
      <c r="N18" s="19"/>
      <c r="O18" s="19"/>
      <c r="P18" s="17"/>
      <c r="Q18" s="20"/>
      <c r="R18" s="21">
        <f t="shared" si="2"/>
        <v>0</v>
      </c>
      <c r="S18" s="60">
        <f t="shared" si="0"/>
        <v>0</v>
      </c>
      <c r="T18" s="4"/>
    </row>
    <row r="19" spans="1:20" ht="15.75" x14ac:dyDescent="0.25">
      <c r="A19" s="2">
        <v>14</v>
      </c>
      <c r="B19" s="9" t="s">
        <v>27</v>
      </c>
      <c r="C19" s="19"/>
      <c r="D19" s="64"/>
      <c r="E19" s="13"/>
      <c r="F19" s="13"/>
      <c r="G19" s="13"/>
      <c r="H19" s="13"/>
      <c r="I19" s="43">
        <f t="shared" si="1"/>
        <v>0</v>
      </c>
      <c r="J19" s="36"/>
      <c r="K19" s="18"/>
      <c r="L19" s="19"/>
      <c r="M19" s="19"/>
      <c r="N19" s="19"/>
      <c r="O19" s="19"/>
      <c r="P19" s="17"/>
      <c r="Q19" s="20"/>
      <c r="R19" s="21">
        <f t="shared" si="2"/>
        <v>0</v>
      </c>
      <c r="S19" s="65">
        <f t="shared" si="0"/>
        <v>0</v>
      </c>
      <c r="T19" s="4"/>
    </row>
    <row r="20" spans="1:20" ht="15.75" x14ac:dyDescent="0.25">
      <c r="A20" s="2">
        <v>15</v>
      </c>
      <c r="B20" s="9" t="s">
        <v>28</v>
      </c>
      <c r="C20" s="19"/>
      <c r="D20" s="64"/>
      <c r="E20" s="13"/>
      <c r="F20" s="13"/>
      <c r="G20" s="13"/>
      <c r="H20" s="13"/>
      <c r="I20" s="43">
        <f t="shared" si="1"/>
        <v>0</v>
      </c>
      <c r="J20" s="36"/>
      <c r="K20" s="18"/>
      <c r="L20" s="19"/>
      <c r="M20" s="19"/>
      <c r="N20" s="19"/>
      <c r="O20" s="19"/>
      <c r="P20" s="17"/>
      <c r="Q20" s="20"/>
      <c r="R20" s="21">
        <f t="shared" si="2"/>
        <v>0</v>
      </c>
      <c r="S20" s="65">
        <f t="shared" si="0"/>
        <v>0</v>
      </c>
      <c r="T20" s="4"/>
    </row>
    <row r="21" spans="1:20" x14ac:dyDescent="0.25">
      <c r="A21" s="40">
        <v>16</v>
      </c>
      <c r="B21" s="1" t="s">
        <v>29</v>
      </c>
      <c r="C21" s="19"/>
      <c r="D21" s="64"/>
      <c r="E21" s="13"/>
      <c r="F21" s="13"/>
      <c r="G21" s="13"/>
      <c r="H21" s="13"/>
      <c r="I21" s="43">
        <f t="shared" si="1"/>
        <v>0</v>
      </c>
      <c r="J21" s="36"/>
      <c r="K21" s="18"/>
      <c r="L21" s="19"/>
      <c r="M21" s="19"/>
      <c r="N21" s="19"/>
      <c r="O21" s="19"/>
      <c r="P21" s="17"/>
      <c r="Q21" s="20"/>
      <c r="R21" s="21">
        <f t="shared" si="2"/>
        <v>0</v>
      </c>
      <c r="S21" s="60">
        <f t="shared" si="0"/>
        <v>0</v>
      </c>
      <c r="T21" s="4"/>
    </row>
    <row r="22" spans="1:20" x14ac:dyDescent="0.25">
      <c r="A22" s="2">
        <v>17</v>
      </c>
      <c r="B22" s="1" t="s">
        <v>30</v>
      </c>
      <c r="C22" s="19"/>
      <c r="D22" s="64"/>
      <c r="E22" s="13"/>
      <c r="F22" s="13"/>
      <c r="G22" s="13"/>
      <c r="H22" s="13"/>
      <c r="I22" s="43">
        <f t="shared" si="1"/>
        <v>0</v>
      </c>
      <c r="J22" s="36"/>
      <c r="K22" s="18"/>
      <c r="L22" s="19"/>
      <c r="M22" s="19"/>
      <c r="N22" s="19"/>
      <c r="O22" s="19"/>
      <c r="P22" s="17"/>
      <c r="Q22" s="20"/>
      <c r="R22" s="21">
        <f t="shared" si="2"/>
        <v>0</v>
      </c>
      <c r="S22" s="60">
        <f t="shared" si="0"/>
        <v>0</v>
      </c>
      <c r="T22" s="4"/>
    </row>
    <row r="23" spans="1:20" ht="15.75" x14ac:dyDescent="0.25">
      <c r="A23" s="2">
        <v>18</v>
      </c>
      <c r="B23" s="9" t="s">
        <v>31</v>
      </c>
      <c r="C23" s="19"/>
      <c r="D23" s="64"/>
      <c r="E23" s="13"/>
      <c r="F23" s="13"/>
      <c r="G23" s="13"/>
      <c r="H23" s="13"/>
      <c r="I23" s="43">
        <f t="shared" si="1"/>
        <v>0</v>
      </c>
      <c r="J23" s="36"/>
      <c r="K23" s="18"/>
      <c r="L23" s="19"/>
      <c r="M23" s="19"/>
      <c r="N23" s="19"/>
      <c r="O23" s="19"/>
      <c r="P23" s="17"/>
      <c r="Q23" s="20"/>
      <c r="R23" s="21">
        <f t="shared" si="2"/>
        <v>0</v>
      </c>
      <c r="S23" s="60">
        <f t="shared" si="0"/>
        <v>0</v>
      </c>
      <c r="T23" s="4"/>
    </row>
    <row r="24" spans="1:20" ht="15.75" x14ac:dyDescent="0.25">
      <c r="A24" s="40">
        <v>19</v>
      </c>
      <c r="B24" s="9" t="s">
        <v>32</v>
      </c>
      <c r="C24" s="19">
        <v>223</v>
      </c>
      <c r="D24" s="64"/>
      <c r="E24" s="13"/>
      <c r="F24" s="13"/>
      <c r="G24" s="13"/>
      <c r="H24" s="13"/>
      <c r="I24" s="43">
        <f t="shared" si="1"/>
        <v>223</v>
      </c>
      <c r="J24" s="36">
        <v>2</v>
      </c>
      <c r="K24" s="18"/>
      <c r="L24" s="19"/>
      <c r="M24" s="19"/>
      <c r="N24" s="19"/>
      <c r="O24" s="19"/>
      <c r="P24" s="17"/>
      <c r="Q24" s="20"/>
      <c r="R24" s="21">
        <f t="shared" si="2"/>
        <v>2</v>
      </c>
      <c r="S24" s="60">
        <f t="shared" si="0"/>
        <v>221</v>
      </c>
      <c r="T24" s="4"/>
    </row>
    <row r="25" spans="1:20" ht="15.75" x14ac:dyDescent="0.25">
      <c r="A25" s="40">
        <v>20</v>
      </c>
      <c r="B25" s="9" t="s">
        <v>66</v>
      </c>
      <c r="C25" s="19">
        <v>97</v>
      </c>
      <c r="D25" s="64"/>
      <c r="E25" s="13"/>
      <c r="F25" s="13"/>
      <c r="G25" s="13"/>
      <c r="H25" s="13"/>
      <c r="I25" s="43">
        <f t="shared" si="1"/>
        <v>97</v>
      </c>
      <c r="J25" s="36">
        <v>8</v>
      </c>
      <c r="K25" s="18"/>
      <c r="L25" s="19"/>
      <c r="M25" s="19"/>
      <c r="N25" s="19"/>
      <c r="O25" s="19"/>
      <c r="P25" s="17"/>
      <c r="Q25" s="20"/>
      <c r="R25" s="21">
        <f t="shared" si="2"/>
        <v>8</v>
      </c>
      <c r="S25" s="60">
        <f t="shared" si="0"/>
        <v>89</v>
      </c>
      <c r="T25" s="4"/>
    </row>
    <row r="26" spans="1:20" ht="15.75" x14ac:dyDescent="0.25">
      <c r="A26" s="2">
        <v>21</v>
      </c>
      <c r="B26" s="9" t="s">
        <v>33</v>
      </c>
      <c r="C26" s="19"/>
      <c r="D26" s="64"/>
      <c r="E26" s="13"/>
      <c r="F26" s="13"/>
      <c r="G26" s="13"/>
      <c r="H26" s="13"/>
      <c r="I26" s="43">
        <f t="shared" si="1"/>
        <v>0</v>
      </c>
      <c r="J26" s="36"/>
      <c r="K26" s="18"/>
      <c r="L26" s="19"/>
      <c r="M26" s="19"/>
      <c r="N26" s="19"/>
      <c r="O26" s="19"/>
      <c r="P26" s="17"/>
      <c r="Q26" s="20"/>
      <c r="R26" s="21">
        <f t="shared" si="2"/>
        <v>0</v>
      </c>
      <c r="S26" s="60">
        <f t="shared" si="0"/>
        <v>0</v>
      </c>
      <c r="T26" s="4"/>
    </row>
    <row r="27" spans="1:20" x14ac:dyDescent="0.25">
      <c r="A27" s="2">
        <v>22</v>
      </c>
      <c r="B27" s="1" t="s">
        <v>34</v>
      </c>
      <c r="C27" s="19"/>
      <c r="D27" s="64"/>
      <c r="E27" s="13"/>
      <c r="F27" s="13"/>
      <c r="G27" s="13"/>
      <c r="H27" s="13"/>
      <c r="I27" s="43">
        <f t="shared" si="1"/>
        <v>0</v>
      </c>
      <c r="J27" s="36"/>
      <c r="K27" s="18"/>
      <c r="L27" s="19"/>
      <c r="M27" s="19"/>
      <c r="N27" s="19"/>
      <c r="O27" s="19"/>
      <c r="P27" s="17"/>
      <c r="Q27" s="20"/>
      <c r="R27" s="21">
        <f t="shared" si="2"/>
        <v>0</v>
      </c>
      <c r="S27" s="60">
        <f t="shared" si="0"/>
        <v>0</v>
      </c>
      <c r="T27" s="4"/>
    </row>
    <row r="28" spans="1:20" ht="15.75" x14ac:dyDescent="0.25">
      <c r="A28" s="40">
        <v>23</v>
      </c>
      <c r="B28" s="9" t="s">
        <v>35</v>
      </c>
      <c r="C28" s="19"/>
      <c r="D28" s="64"/>
      <c r="E28" s="13"/>
      <c r="F28" s="13"/>
      <c r="G28" s="13"/>
      <c r="H28" s="13"/>
      <c r="I28" s="43">
        <f t="shared" si="1"/>
        <v>0</v>
      </c>
      <c r="J28" s="36"/>
      <c r="K28" s="18"/>
      <c r="L28" s="19"/>
      <c r="M28" s="19"/>
      <c r="N28" s="19"/>
      <c r="O28" s="19"/>
      <c r="P28" s="17"/>
      <c r="Q28" s="20"/>
      <c r="R28" s="21">
        <f t="shared" si="2"/>
        <v>0</v>
      </c>
      <c r="S28" s="60">
        <f t="shared" si="0"/>
        <v>0</v>
      </c>
      <c r="T28" s="4"/>
    </row>
    <row r="29" spans="1:20" ht="15.75" x14ac:dyDescent="0.25">
      <c r="A29" s="40">
        <v>24</v>
      </c>
      <c r="B29" s="9" t="s">
        <v>71</v>
      </c>
      <c r="C29" s="19"/>
      <c r="D29" s="64"/>
      <c r="E29" s="13"/>
      <c r="F29" s="13"/>
      <c r="G29" s="13"/>
      <c r="H29" s="13"/>
      <c r="I29" s="43">
        <f t="shared" si="1"/>
        <v>0</v>
      </c>
      <c r="J29" s="36"/>
      <c r="K29" s="18"/>
      <c r="L29" s="19"/>
      <c r="M29" s="19"/>
      <c r="N29" s="19"/>
      <c r="O29" s="19"/>
      <c r="P29" s="17"/>
      <c r="Q29" s="20"/>
      <c r="R29" s="21">
        <f t="shared" si="2"/>
        <v>0</v>
      </c>
      <c r="S29" s="65">
        <f t="shared" si="0"/>
        <v>0</v>
      </c>
      <c r="T29" s="4"/>
    </row>
    <row r="30" spans="1:20" ht="15.75" x14ac:dyDescent="0.25">
      <c r="A30" s="2">
        <v>25</v>
      </c>
      <c r="B30" s="9" t="s">
        <v>72</v>
      </c>
      <c r="C30" s="19"/>
      <c r="D30" s="64"/>
      <c r="E30" s="13"/>
      <c r="F30" s="13"/>
      <c r="G30" s="13"/>
      <c r="H30" s="13"/>
      <c r="I30" s="43">
        <f t="shared" si="1"/>
        <v>0</v>
      </c>
      <c r="J30" s="36"/>
      <c r="K30" s="18"/>
      <c r="L30" s="19"/>
      <c r="M30" s="19"/>
      <c r="N30" s="19"/>
      <c r="O30" s="19"/>
      <c r="P30" s="17"/>
      <c r="Q30" s="20"/>
      <c r="R30" s="21">
        <f t="shared" si="2"/>
        <v>0</v>
      </c>
      <c r="S30" s="65">
        <f t="shared" si="0"/>
        <v>0</v>
      </c>
      <c r="T30" s="4"/>
    </row>
    <row r="31" spans="1:20" ht="15.75" x14ac:dyDescent="0.25">
      <c r="A31" s="2">
        <v>26</v>
      </c>
      <c r="B31" s="9" t="s">
        <v>36</v>
      </c>
      <c r="C31" s="19"/>
      <c r="D31" s="64"/>
      <c r="E31" s="13"/>
      <c r="F31" s="13"/>
      <c r="G31" s="13"/>
      <c r="H31" s="13"/>
      <c r="I31" s="43">
        <f t="shared" si="1"/>
        <v>0</v>
      </c>
      <c r="J31" s="36"/>
      <c r="K31" s="18"/>
      <c r="L31" s="19"/>
      <c r="M31" s="19"/>
      <c r="N31" s="19"/>
      <c r="O31" s="19"/>
      <c r="P31" s="17"/>
      <c r="Q31" s="20"/>
      <c r="R31" s="21">
        <f t="shared" si="2"/>
        <v>0</v>
      </c>
      <c r="S31" s="65">
        <f t="shared" si="0"/>
        <v>0</v>
      </c>
      <c r="T31" s="4"/>
    </row>
    <row r="32" spans="1:20" x14ac:dyDescent="0.25">
      <c r="A32" s="2">
        <v>25</v>
      </c>
      <c r="B32" s="1" t="s">
        <v>37</v>
      </c>
      <c r="C32" s="19"/>
      <c r="D32" s="64"/>
      <c r="E32" s="13"/>
      <c r="F32" s="13"/>
      <c r="G32" s="13"/>
      <c r="H32" s="13"/>
      <c r="I32" s="43">
        <f t="shared" si="1"/>
        <v>0</v>
      </c>
      <c r="J32" s="36"/>
      <c r="K32" s="18"/>
      <c r="L32" s="19"/>
      <c r="M32" s="19"/>
      <c r="N32" s="19"/>
      <c r="O32" s="19"/>
      <c r="P32" s="17"/>
      <c r="Q32" s="20"/>
      <c r="R32" s="21">
        <f t="shared" si="2"/>
        <v>0</v>
      </c>
      <c r="S32" s="65">
        <f t="shared" si="0"/>
        <v>0</v>
      </c>
      <c r="T32" s="4"/>
    </row>
    <row r="33" spans="1:21" x14ac:dyDescent="0.25">
      <c r="A33" s="40">
        <v>26</v>
      </c>
      <c r="B33" s="1" t="s">
        <v>38</v>
      </c>
      <c r="C33" s="19"/>
      <c r="D33" s="64"/>
      <c r="E33" s="13"/>
      <c r="F33" s="13"/>
      <c r="G33" s="13"/>
      <c r="H33" s="13"/>
      <c r="I33" s="43">
        <f t="shared" si="1"/>
        <v>0</v>
      </c>
      <c r="J33" s="36"/>
      <c r="K33" s="18"/>
      <c r="L33" s="19"/>
      <c r="M33" s="19"/>
      <c r="N33" s="19"/>
      <c r="O33" s="19"/>
      <c r="P33" s="17"/>
      <c r="Q33" s="20"/>
      <c r="R33" s="21">
        <f t="shared" si="2"/>
        <v>0</v>
      </c>
      <c r="S33" s="60">
        <f t="shared" si="0"/>
        <v>0</v>
      </c>
      <c r="T33" s="4"/>
    </row>
    <row r="34" spans="1:21" ht="15.75" x14ac:dyDescent="0.25">
      <c r="A34" s="2">
        <v>27</v>
      </c>
      <c r="B34" s="9" t="s">
        <v>39</v>
      </c>
      <c r="C34" s="19"/>
      <c r="D34" s="64"/>
      <c r="E34" s="13"/>
      <c r="F34" s="13"/>
      <c r="G34" s="13"/>
      <c r="H34" s="13"/>
      <c r="I34" s="43">
        <f t="shared" si="1"/>
        <v>0</v>
      </c>
      <c r="J34" s="36"/>
      <c r="K34" s="18"/>
      <c r="L34" s="19"/>
      <c r="M34" s="19"/>
      <c r="N34" s="19"/>
      <c r="O34" s="19"/>
      <c r="P34" s="17"/>
      <c r="Q34" s="20"/>
      <c r="R34" s="21">
        <f t="shared" si="2"/>
        <v>0</v>
      </c>
      <c r="S34" s="60">
        <f t="shared" si="0"/>
        <v>0</v>
      </c>
      <c r="T34" s="4"/>
    </row>
    <row r="35" spans="1:21" ht="15.75" x14ac:dyDescent="0.25">
      <c r="A35" s="2">
        <v>28</v>
      </c>
      <c r="B35" s="9" t="s">
        <v>84</v>
      </c>
      <c r="C35" s="19"/>
      <c r="D35" s="64"/>
      <c r="E35" s="13"/>
      <c r="F35" s="13"/>
      <c r="G35" s="13"/>
      <c r="H35" s="13"/>
      <c r="I35" s="43">
        <f t="shared" si="1"/>
        <v>0</v>
      </c>
      <c r="J35" s="36"/>
      <c r="K35" s="18"/>
      <c r="L35" s="19"/>
      <c r="M35" s="19"/>
      <c r="N35" s="19"/>
      <c r="O35" s="19"/>
      <c r="P35" s="17"/>
      <c r="Q35" s="20"/>
      <c r="R35" s="21">
        <f t="shared" si="2"/>
        <v>0</v>
      </c>
      <c r="S35" s="60">
        <f t="shared" si="0"/>
        <v>0</v>
      </c>
      <c r="T35" s="4"/>
    </row>
    <row r="36" spans="1:21" ht="15.75" x14ac:dyDescent="0.25">
      <c r="A36" s="40">
        <v>29</v>
      </c>
      <c r="B36" s="9" t="s">
        <v>85</v>
      </c>
      <c r="C36" s="19"/>
      <c r="D36" s="64"/>
      <c r="E36" s="13"/>
      <c r="F36" s="13"/>
      <c r="G36" s="13"/>
      <c r="H36" s="13"/>
      <c r="I36" s="43">
        <f t="shared" si="1"/>
        <v>0</v>
      </c>
      <c r="J36" s="36"/>
      <c r="K36" s="18"/>
      <c r="L36" s="19"/>
      <c r="M36" s="19"/>
      <c r="N36" s="19"/>
      <c r="O36" s="19"/>
      <c r="P36" s="17"/>
      <c r="Q36" s="20"/>
      <c r="R36" s="21">
        <f t="shared" si="2"/>
        <v>0</v>
      </c>
      <c r="S36" s="60">
        <f t="shared" si="0"/>
        <v>0</v>
      </c>
      <c r="T36" s="4"/>
    </row>
    <row r="37" spans="1:21" ht="15.75" x14ac:dyDescent="0.25">
      <c r="A37" s="2">
        <v>30</v>
      </c>
      <c r="B37" s="9" t="s">
        <v>86</v>
      </c>
      <c r="C37" s="19"/>
      <c r="D37" s="64"/>
      <c r="E37" s="13"/>
      <c r="F37" s="13"/>
      <c r="G37" s="13"/>
      <c r="H37" s="13"/>
      <c r="I37" s="43">
        <f t="shared" si="1"/>
        <v>0</v>
      </c>
      <c r="J37" s="36"/>
      <c r="K37" s="18"/>
      <c r="L37" s="19"/>
      <c r="M37" s="19"/>
      <c r="N37" s="19"/>
      <c r="O37" s="19"/>
      <c r="P37" s="17"/>
      <c r="Q37" s="20"/>
      <c r="R37" s="21">
        <f t="shared" si="2"/>
        <v>0</v>
      </c>
      <c r="S37" s="60">
        <f t="shared" si="0"/>
        <v>0</v>
      </c>
      <c r="T37" s="4"/>
    </row>
    <row r="38" spans="1:21" ht="15.75" x14ac:dyDescent="0.25">
      <c r="A38" s="2">
        <v>31</v>
      </c>
      <c r="B38" s="9" t="s">
        <v>41</v>
      </c>
      <c r="C38" s="19"/>
      <c r="D38" s="64"/>
      <c r="E38" s="13"/>
      <c r="F38" s="13"/>
      <c r="G38" s="13"/>
      <c r="H38" s="13"/>
      <c r="I38" s="43">
        <f t="shared" si="1"/>
        <v>0</v>
      </c>
      <c r="J38" s="36"/>
      <c r="K38" s="18"/>
      <c r="L38" s="19"/>
      <c r="M38" s="19"/>
      <c r="N38" s="19"/>
      <c r="O38" s="19"/>
      <c r="P38" s="17"/>
      <c r="Q38" s="20"/>
      <c r="R38" s="21">
        <f t="shared" si="2"/>
        <v>0</v>
      </c>
      <c r="S38" s="60">
        <f t="shared" si="0"/>
        <v>0</v>
      </c>
      <c r="T38" s="4"/>
    </row>
    <row r="39" spans="1:21" ht="15.75" x14ac:dyDescent="0.25">
      <c r="A39" s="40">
        <v>32</v>
      </c>
      <c r="B39" s="9" t="s">
        <v>40</v>
      </c>
      <c r="C39" s="19"/>
      <c r="D39" s="64"/>
      <c r="E39" s="13"/>
      <c r="F39" s="13"/>
      <c r="G39" s="13"/>
      <c r="H39" s="13"/>
      <c r="I39" s="43">
        <f t="shared" si="1"/>
        <v>0</v>
      </c>
      <c r="J39" s="36"/>
      <c r="K39" s="18"/>
      <c r="L39" s="19"/>
      <c r="M39" s="19"/>
      <c r="N39" s="19"/>
      <c r="O39" s="19"/>
      <c r="P39" s="17"/>
      <c r="Q39" s="20"/>
      <c r="R39" s="21">
        <f t="shared" si="2"/>
        <v>0</v>
      </c>
      <c r="S39" s="60">
        <f t="shared" si="0"/>
        <v>0</v>
      </c>
      <c r="T39" s="4"/>
    </row>
    <row r="40" spans="1:21" ht="15.75" x14ac:dyDescent="0.25">
      <c r="A40" s="2">
        <v>33</v>
      </c>
      <c r="B40" s="9" t="s">
        <v>42</v>
      </c>
      <c r="C40" s="19"/>
      <c r="D40" s="64"/>
      <c r="E40" s="13"/>
      <c r="F40" s="13"/>
      <c r="G40" s="13"/>
      <c r="H40" s="13"/>
      <c r="I40" s="43">
        <f t="shared" si="1"/>
        <v>0</v>
      </c>
      <c r="J40" s="36"/>
      <c r="K40" s="18"/>
      <c r="L40" s="19"/>
      <c r="M40" s="19"/>
      <c r="N40" s="19"/>
      <c r="O40" s="19"/>
      <c r="P40" s="17"/>
      <c r="Q40" s="20"/>
      <c r="R40" s="21">
        <f t="shared" si="2"/>
        <v>0</v>
      </c>
      <c r="S40" s="60">
        <f t="shared" si="0"/>
        <v>0</v>
      </c>
      <c r="T40" s="4"/>
    </row>
    <row r="41" spans="1:21" ht="15.75" x14ac:dyDescent="0.25">
      <c r="A41" s="2">
        <v>34</v>
      </c>
      <c r="B41" s="9" t="s">
        <v>43</v>
      </c>
      <c r="C41" s="19"/>
      <c r="D41" s="64"/>
      <c r="E41" s="13"/>
      <c r="F41" s="13"/>
      <c r="G41" s="13"/>
      <c r="H41" s="13"/>
      <c r="I41" s="43">
        <f t="shared" si="1"/>
        <v>0</v>
      </c>
      <c r="J41" s="36"/>
      <c r="K41" s="18"/>
      <c r="L41" s="19"/>
      <c r="M41" s="19"/>
      <c r="N41" s="19"/>
      <c r="O41" s="19"/>
      <c r="P41" s="17"/>
      <c r="Q41" s="20"/>
      <c r="R41" s="21">
        <f t="shared" si="2"/>
        <v>0</v>
      </c>
      <c r="S41" s="60">
        <f t="shared" si="0"/>
        <v>0</v>
      </c>
      <c r="T41" s="4"/>
    </row>
    <row r="42" spans="1:21" ht="15.75" x14ac:dyDescent="0.25">
      <c r="A42" s="40">
        <v>35</v>
      </c>
      <c r="B42" s="9" t="s">
        <v>44</v>
      </c>
      <c r="C42" s="19"/>
      <c r="D42" s="64"/>
      <c r="E42" s="13"/>
      <c r="F42" s="13"/>
      <c r="G42" s="13"/>
      <c r="H42" s="13"/>
      <c r="I42" s="43">
        <f t="shared" si="1"/>
        <v>0</v>
      </c>
      <c r="J42" s="36"/>
      <c r="K42" s="18"/>
      <c r="L42" s="19"/>
      <c r="M42" s="19"/>
      <c r="N42" s="19"/>
      <c r="O42" s="19"/>
      <c r="P42" s="17"/>
      <c r="Q42" s="20"/>
      <c r="R42" s="21">
        <f t="shared" si="2"/>
        <v>0</v>
      </c>
      <c r="S42" s="60">
        <f t="shared" si="0"/>
        <v>0</v>
      </c>
      <c r="T42" s="4"/>
    </row>
    <row r="43" spans="1:21" x14ac:dyDescent="0.25">
      <c r="A43" s="2">
        <v>36</v>
      </c>
      <c r="B43" s="1" t="s">
        <v>45</v>
      </c>
      <c r="C43" s="19"/>
      <c r="D43" s="64"/>
      <c r="E43" s="13"/>
      <c r="F43" s="13"/>
      <c r="G43" s="13"/>
      <c r="H43" s="13"/>
      <c r="I43" s="43">
        <f t="shared" si="1"/>
        <v>0</v>
      </c>
      <c r="J43" s="36"/>
      <c r="K43" s="18"/>
      <c r="L43" s="19"/>
      <c r="M43" s="19"/>
      <c r="N43" s="19"/>
      <c r="O43" s="19"/>
      <c r="P43" s="17"/>
      <c r="Q43" s="20"/>
      <c r="R43" s="21">
        <f t="shared" si="2"/>
        <v>0</v>
      </c>
      <c r="S43" s="60">
        <f t="shared" si="0"/>
        <v>0</v>
      </c>
      <c r="T43" s="4"/>
    </row>
    <row r="44" spans="1:21" ht="15.75" x14ac:dyDescent="0.25">
      <c r="A44" s="2">
        <v>37</v>
      </c>
      <c r="B44" s="10" t="s">
        <v>46</v>
      </c>
      <c r="C44" s="19"/>
      <c r="D44" s="64"/>
      <c r="E44" s="13"/>
      <c r="F44" s="13"/>
      <c r="G44" s="13"/>
      <c r="H44" s="13"/>
      <c r="I44" s="43">
        <f t="shared" si="1"/>
        <v>0</v>
      </c>
      <c r="J44" s="36"/>
      <c r="K44" s="18"/>
      <c r="L44" s="19"/>
      <c r="M44" s="19"/>
      <c r="N44" s="19"/>
      <c r="O44" s="19"/>
      <c r="P44" s="17"/>
      <c r="Q44" s="20"/>
      <c r="R44" s="21">
        <f t="shared" si="2"/>
        <v>0</v>
      </c>
      <c r="S44" s="60">
        <f t="shared" si="0"/>
        <v>0</v>
      </c>
      <c r="T44" s="4"/>
    </row>
    <row r="45" spans="1:21" x14ac:dyDescent="0.25">
      <c r="A45" s="40">
        <v>38</v>
      </c>
      <c r="B45" s="62" t="s">
        <v>81</v>
      </c>
      <c r="C45" s="19"/>
      <c r="D45" s="64"/>
      <c r="E45" s="13"/>
      <c r="F45" s="13"/>
      <c r="G45" s="13"/>
      <c r="H45" s="13"/>
      <c r="I45" s="43">
        <f t="shared" si="1"/>
        <v>0</v>
      </c>
      <c r="J45" s="36"/>
      <c r="K45" s="18"/>
      <c r="L45" s="19"/>
      <c r="M45" s="19"/>
      <c r="N45" s="19"/>
      <c r="O45" s="19"/>
      <c r="P45" s="17"/>
      <c r="Q45" s="20"/>
      <c r="R45" s="21">
        <f t="shared" si="2"/>
        <v>0</v>
      </c>
      <c r="S45" s="60">
        <f t="shared" si="0"/>
        <v>0</v>
      </c>
      <c r="T45" s="4"/>
    </row>
    <row r="46" spans="1:21" ht="15.75" x14ac:dyDescent="0.25">
      <c r="A46" s="2">
        <v>39</v>
      </c>
      <c r="B46" s="9" t="s">
        <v>48</v>
      </c>
      <c r="C46" s="19"/>
      <c r="D46" s="64"/>
      <c r="E46" s="13"/>
      <c r="F46" s="13"/>
      <c r="G46" s="13"/>
      <c r="H46" s="13"/>
      <c r="I46" s="43">
        <f t="shared" si="1"/>
        <v>0</v>
      </c>
      <c r="J46" s="36"/>
      <c r="K46" s="18"/>
      <c r="L46" s="19"/>
      <c r="M46" s="19"/>
      <c r="N46" s="19"/>
      <c r="O46" s="19"/>
      <c r="P46" s="17"/>
      <c r="Q46" s="20"/>
      <c r="R46" s="21">
        <f t="shared" si="2"/>
        <v>0</v>
      </c>
      <c r="S46" s="60">
        <f t="shared" si="0"/>
        <v>0</v>
      </c>
      <c r="T46" s="4"/>
    </row>
    <row r="47" spans="1:21" ht="15.75" x14ac:dyDescent="0.25">
      <c r="A47" s="2">
        <v>40</v>
      </c>
      <c r="B47" s="9" t="s">
        <v>47</v>
      </c>
      <c r="C47" s="19"/>
      <c r="D47" s="64"/>
      <c r="E47" s="13"/>
      <c r="F47" s="13"/>
      <c r="G47" s="13"/>
      <c r="H47" s="13"/>
      <c r="I47" s="43">
        <f t="shared" si="1"/>
        <v>0</v>
      </c>
      <c r="J47" s="36"/>
      <c r="K47" s="18"/>
      <c r="L47" s="19"/>
      <c r="M47" s="19"/>
      <c r="N47" s="19"/>
      <c r="O47" s="19"/>
      <c r="P47" s="17"/>
      <c r="Q47" s="20"/>
      <c r="R47" s="21">
        <f t="shared" si="2"/>
        <v>0</v>
      </c>
      <c r="S47" s="65">
        <f t="shared" si="0"/>
        <v>0</v>
      </c>
      <c r="T47" s="4"/>
      <c r="U47" t="s">
        <v>69</v>
      </c>
    </row>
    <row r="48" spans="1:21" ht="15.75" x14ac:dyDescent="0.25">
      <c r="A48" s="40">
        <v>41</v>
      </c>
      <c r="B48" s="9" t="s">
        <v>49</v>
      </c>
      <c r="C48" s="19"/>
      <c r="D48" s="64"/>
      <c r="E48" s="13"/>
      <c r="F48" s="13"/>
      <c r="G48" s="13"/>
      <c r="H48" s="13"/>
      <c r="I48" s="43">
        <f t="shared" si="1"/>
        <v>0</v>
      </c>
      <c r="J48" s="36"/>
      <c r="K48" s="18"/>
      <c r="L48" s="19"/>
      <c r="M48" s="19"/>
      <c r="N48" s="19"/>
      <c r="O48" s="19"/>
      <c r="P48" s="17"/>
      <c r="Q48" s="20"/>
      <c r="R48" s="21">
        <f t="shared" si="2"/>
        <v>0</v>
      </c>
      <c r="S48" s="60">
        <f t="shared" si="0"/>
        <v>0</v>
      </c>
      <c r="T48" s="4"/>
    </row>
    <row r="49" spans="1:20" ht="15.75" x14ac:dyDescent="0.25">
      <c r="A49" s="2">
        <v>42</v>
      </c>
      <c r="B49" s="9" t="s">
        <v>67</v>
      </c>
      <c r="C49" s="19"/>
      <c r="D49" s="64"/>
      <c r="E49" s="13"/>
      <c r="F49" s="13"/>
      <c r="G49" s="13"/>
      <c r="H49" s="13"/>
      <c r="I49" s="43">
        <f t="shared" si="1"/>
        <v>0</v>
      </c>
      <c r="J49" s="36"/>
      <c r="K49" s="18"/>
      <c r="L49" s="19"/>
      <c r="M49" s="19"/>
      <c r="N49" s="19"/>
      <c r="O49" s="19"/>
      <c r="P49" s="17"/>
      <c r="Q49" s="20"/>
      <c r="R49" s="21">
        <f t="shared" si="2"/>
        <v>0</v>
      </c>
      <c r="S49" s="60">
        <f t="shared" si="0"/>
        <v>0</v>
      </c>
      <c r="T49" s="4"/>
    </row>
    <row r="50" spans="1:20" ht="15.75" x14ac:dyDescent="0.25">
      <c r="A50" s="2">
        <v>43</v>
      </c>
      <c r="B50" s="9" t="s">
        <v>50</v>
      </c>
      <c r="C50" s="19"/>
      <c r="D50" s="64"/>
      <c r="E50" s="13"/>
      <c r="F50" s="13"/>
      <c r="G50" s="13"/>
      <c r="H50" s="13"/>
      <c r="I50" s="43">
        <f t="shared" si="1"/>
        <v>0</v>
      </c>
      <c r="J50" s="36"/>
      <c r="K50" s="18"/>
      <c r="L50" s="19"/>
      <c r="M50" s="19"/>
      <c r="N50" s="19"/>
      <c r="O50" s="19"/>
      <c r="P50" s="17"/>
      <c r="Q50" s="20"/>
      <c r="R50" s="21">
        <f t="shared" si="2"/>
        <v>0</v>
      </c>
      <c r="S50" s="60">
        <f t="shared" si="0"/>
        <v>0</v>
      </c>
      <c r="T50" s="4"/>
    </row>
    <row r="51" spans="1:20" ht="15.75" x14ac:dyDescent="0.25">
      <c r="A51" s="40">
        <v>44</v>
      </c>
      <c r="B51" s="9" t="s">
        <v>51</v>
      </c>
      <c r="C51" s="19"/>
      <c r="D51" s="64"/>
      <c r="E51" s="13"/>
      <c r="F51" s="13"/>
      <c r="G51" s="13"/>
      <c r="H51" s="13"/>
      <c r="I51" s="43">
        <f t="shared" si="1"/>
        <v>0</v>
      </c>
      <c r="J51" s="36"/>
      <c r="K51" s="18"/>
      <c r="L51" s="19"/>
      <c r="M51" s="19"/>
      <c r="N51" s="19"/>
      <c r="O51" s="19"/>
      <c r="P51" s="17"/>
      <c r="Q51" s="20"/>
      <c r="R51" s="21">
        <f t="shared" si="2"/>
        <v>0</v>
      </c>
      <c r="S51" s="60">
        <f t="shared" si="0"/>
        <v>0</v>
      </c>
      <c r="T51" s="4"/>
    </row>
    <row r="52" spans="1:20" ht="15.75" x14ac:dyDescent="0.25">
      <c r="A52" s="2">
        <v>45</v>
      </c>
      <c r="B52" s="9" t="s">
        <v>52</v>
      </c>
      <c r="C52" s="19"/>
      <c r="D52" s="64"/>
      <c r="E52" s="13"/>
      <c r="F52" s="13"/>
      <c r="G52" s="13"/>
      <c r="H52" s="13"/>
      <c r="I52" s="43">
        <f t="shared" si="1"/>
        <v>0</v>
      </c>
      <c r="J52" s="36"/>
      <c r="K52" s="18"/>
      <c r="L52" s="19"/>
      <c r="M52" s="19"/>
      <c r="N52" s="19"/>
      <c r="O52" s="19"/>
      <c r="P52" s="17"/>
      <c r="Q52" s="20"/>
      <c r="R52" s="21">
        <f t="shared" si="2"/>
        <v>0</v>
      </c>
      <c r="S52" s="60">
        <f t="shared" si="0"/>
        <v>0</v>
      </c>
      <c r="T52" s="4"/>
    </row>
    <row r="53" spans="1:20" ht="15.75" x14ac:dyDescent="0.25">
      <c r="A53" s="2">
        <v>46</v>
      </c>
      <c r="B53" s="9" t="s">
        <v>53</v>
      </c>
      <c r="C53" s="19"/>
      <c r="D53" s="64"/>
      <c r="E53" s="13"/>
      <c r="F53" s="13"/>
      <c r="G53" s="13"/>
      <c r="H53" s="13"/>
      <c r="I53" s="43">
        <f t="shared" si="1"/>
        <v>0</v>
      </c>
      <c r="J53" s="36"/>
      <c r="K53" s="18"/>
      <c r="L53" s="19"/>
      <c r="M53" s="19"/>
      <c r="N53" s="19"/>
      <c r="O53" s="19"/>
      <c r="P53" s="17"/>
      <c r="Q53" s="20"/>
      <c r="R53" s="21">
        <f t="shared" ref="R53:R118" si="3">SUM(J53:Q53)</f>
        <v>0</v>
      </c>
      <c r="S53" s="60">
        <f t="shared" si="0"/>
        <v>0</v>
      </c>
      <c r="T53" s="4"/>
    </row>
    <row r="54" spans="1:20" ht="15.75" x14ac:dyDescent="0.25">
      <c r="A54" s="40">
        <v>47</v>
      </c>
      <c r="B54" s="9" t="s">
        <v>54</v>
      </c>
      <c r="C54" s="19"/>
      <c r="D54" s="64"/>
      <c r="E54" s="13"/>
      <c r="F54" s="13"/>
      <c r="G54" s="13"/>
      <c r="H54" s="13"/>
      <c r="I54" s="43">
        <f t="shared" si="1"/>
        <v>0</v>
      </c>
      <c r="J54" s="36"/>
      <c r="K54" s="18"/>
      <c r="L54" s="19"/>
      <c r="M54" s="19"/>
      <c r="N54" s="19"/>
      <c r="O54" s="19"/>
      <c r="P54" s="17"/>
      <c r="Q54" s="20"/>
      <c r="R54" s="21">
        <f t="shared" si="3"/>
        <v>0</v>
      </c>
      <c r="S54" s="60">
        <f t="shared" si="0"/>
        <v>0</v>
      </c>
      <c r="T54" s="4"/>
    </row>
    <row r="55" spans="1:20" ht="15.75" x14ac:dyDescent="0.25">
      <c r="A55" s="2">
        <v>48</v>
      </c>
      <c r="B55" s="9" t="s">
        <v>63</v>
      </c>
      <c r="C55" s="19"/>
      <c r="D55" s="64"/>
      <c r="E55" s="13"/>
      <c r="F55" s="13"/>
      <c r="G55" s="13"/>
      <c r="H55" s="13"/>
      <c r="I55" s="43">
        <f t="shared" si="1"/>
        <v>0</v>
      </c>
      <c r="J55" s="36"/>
      <c r="K55" s="18"/>
      <c r="L55" s="19"/>
      <c r="M55" s="19"/>
      <c r="N55" s="19"/>
      <c r="O55" s="19"/>
      <c r="P55" s="17"/>
      <c r="Q55" s="20"/>
      <c r="R55" s="21">
        <f t="shared" si="3"/>
        <v>0</v>
      </c>
      <c r="S55" s="60">
        <f t="shared" si="0"/>
        <v>0</v>
      </c>
      <c r="T55" s="4"/>
    </row>
    <row r="56" spans="1:20" ht="15.75" x14ac:dyDescent="0.25">
      <c r="A56" s="2">
        <v>49</v>
      </c>
      <c r="B56" s="9" t="s">
        <v>64</v>
      </c>
      <c r="C56" s="19"/>
      <c r="D56" s="64"/>
      <c r="E56" s="13"/>
      <c r="F56" s="13"/>
      <c r="G56" s="13"/>
      <c r="H56" s="13"/>
      <c r="I56" s="43">
        <f t="shared" si="1"/>
        <v>0</v>
      </c>
      <c r="J56" s="36"/>
      <c r="K56" s="18"/>
      <c r="L56" s="19"/>
      <c r="M56" s="19"/>
      <c r="N56" s="19"/>
      <c r="O56" s="19"/>
      <c r="P56" s="17"/>
      <c r="Q56" s="20"/>
      <c r="R56" s="21">
        <f t="shared" si="3"/>
        <v>0</v>
      </c>
      <c r="S56" s="60">
        <f t="shared" si="0"/>
        <v>0</v>
      </c>
      <c r="T56" s="4"/>
    </row>
    <row r="57" spans="1:20" ht="15.75" x14ac:dyDescent="0.25">
      <c r="A57" s="40">
        <v>50</v>
      </c>
      <c r="B57" s="9" t="s">
        <v>55</v>
      </c>
      <c r="C57" s="19"/>
      <c r="D57" s="64"/>
      <c r="E57" s="13"/>
      <c r="F57" s="13"/>
      <c r="G57" s="13"/>
      <c r="H57" s="13"/>
      <c r="I57" s="43">
        <f t="shared" si="1"/>
        <v>0</v>
      </c>
      <c r="J57" s="36"/>
      <c r="K57" s="18"/>
      <c r="L57" s="19"/>
      <c r="M57" s="19"/>
      <c r="N57" s="19"/>
      <c r="O57" s="19"/>
      <c r="P57" s="17"/>
      <c r="Q57" s="20"/>
      <c r="R57" s="21">
        <f t="shared" si="3"/>
        <v>0</v>
      </c>
      <c r="S57" s="60">
        <f t="shared" si="0"/>
        <v>0</v>
      </c>
      <c r="T57" s="4"/>
    </row>
    <row r="58" spans="1:20" ht="15.75" x14ac:dyDescent="0.25">
      <c r="A58" s="2">
        <v>51</v>
      </c>
      <c r="B58" s="9" t="s">
        <v>56</v>
      </c>
      <c r="C58" s="19"/>
      <c r="D58" s="64"/>
      <c r="E58" s="13"/>
      <c r="F58" s="13"/>
      <c r="G58" s="13"/>
      <c r="H58" s="13"/>
      <c r="I58" s="43">
        <f t="shared" si="1"/>
        <v>0</v>
      </c>
      <c r="J58" s="36"/>
      <c r="K58" s="18"/>
      <c r="L58" s="19"/>
      <c r="M58" s="19"/>
      <c r="N58" s="19"/>
      <c r="O58" s="19"/>
      <c r="P58" s="17"/>
      <c r="Q58" s="20"/>
      <c r="R58" s="21">
        <f t="shared" si="3"/>
        <v>0</v>
      </c>
      <c r="S58" s="60">
        <f t="shared" si="0"/>
        <v>0</v>
      </c>
      <c r="T58" s="4"/>
    </row>
    <row r="59" spans="1:20" ht="15.75" x14ac:dyDescent="0.25">
      <c r="A59" s="2">
        <v>52</v>
      </c>
      <c r="B59" s="9" t="s">
        <v>76</v>
      </c>
      <c r="C59" s="19"/>
      <c r="D59" s="64"/>
      <c r="E59" s="13"/>
      <c r="F59" s="13"/>
      <c r="G59" s="13"/>
      <c r="H59" s="13"/>
      <c r="I59" s="43">
        <f t="shared" si="1"/>
        <v>0</v>
      </c>
      <c r="J59" s="36"/>
      <c r="K59" s="18"/>
      <c r="L59" s="19"/>
      <c r="M59" s="19"/>
      <c r="N59" s="19"/>
      <c r="O59" s="19"/>
      <c r="P59" s="17"/>
      <c r="Q59" s="20"/>
      <c r="R59" s="21">
        <f t="shared" si="3"/>
        <v>0</v>
      </c>
      <c r="S59" s="60">
        <f t="shared" si="0"/>
        <v>0</v>
      </c>
      <c r="T59" s="4"/>
    </row>
    <row r="60" spans="1:20" ht="15.75" x14ac:dyDescent="0.25">
      <c r="A60" s="40">
        <v>53</v>
      </c>
      <c r="B60" s="9"/>
      <c r="C60" s="11"/>
      <c r="D60" s="12"/>
      <c r="E60" s="13"/>
      <c r="F60" s="13"/>
      <c r="G60" s="13"/>
      <c r="H60" s="13"/>
      <c r="I60" s="43">
        <f t="shared" si="1"/>
        <v>0</v>
      </c>
      <c r="J60" s="36"/>
      <c r="K60" s="18"/>
      <c r="L60" s="19"/>
      <c r="M60" s="19"/>
      <c r="N60" s="19"/>
      <c r="O60" s="19"/>
      <c r="P60" s="17"/>
      <c r="Q60" s="20"/>
      <c r="R60" s="21">
        <f t="shared" si="3"/>
        <v>0</v>
      </c>
      <c r="S60" s="60">
        <f t="shared" si="0"/>
        <v>0</v>
      </c>
      <c r="T60" s="4"/>
    </row>
    <row r="61" spans="1:20" ht="15.75" x14ac:dyDescent="0.25">
      <c r="A61" s="2">
        <v>54</v>
      </c>
      <c r="B61" s="9"/>
      <c r="C61" s="11"/>
      <c r="D61" s="12"/>
      <c r="E61" s="13"/>
      <c r="F61" s="13"/>
      <c r="G61" s="13"/>
      <c r="H61" s="13"/>
      <c r="I61" s="43">
        <f t="shared" si="1"/>
        <v>0</v>
      </c>
      <c r="J61" s="36"/>
      <c r="K61" s="18"/>
      <c r="L61" s="19"/>
      <c r="M61" s="19"/>
      <c r="N61" s="19"/>
      <c r="O61" s="19"/>
      <c r="P61" s="17"/>
      <c r="Q61" s="20"/>
      <c r="R61" s="21">
        <f t="shared" si="3"/>
        <v>0</v>
      </c>
      <c r="S61" s="60">
        <f t="shared" si="0"/>
        <v>0</v>
      </c>
      <c r="T61" s="4"/>
    </row>
    <row r="62" spans="1:20" ht="15.75" x14ac:dyDescent="0.25">
      <c r="A62" s="2">
        <v>55</v>
      </c>
      <c r="B62" s="9"/>
      <c r="C62" s="11"/>
      <c r="D62" s="12"/>
      <c r="E62" s="13"/>
      <c r="F62" s="13"/>
      <c r="G62" s="13"/>
      <c r="H62" s="13"/>
      <c r="I62" s="43">
        <f t="shared" si="1"/>
        <v>0</v>
      </c>
      <c r="J62" s="36"/>
      <c r="K62" s="18"/>
      <c r="L62" s="19"/>
      <c r="M62" s="19"/>
      <c r="N62" s="19"/>
      <c r="O62" s="19"/>
      <c r="P62" s="17"/>
      <c r="Q62" s="20"/>
      <c r="R62" s="21">
        <f t="shared" si="3"/>
        <v>0</v>
      </c>
      <c r="S62" s="60">
        <f t="shared" si="0"/>
        <v>0</v>
      </c>
      <c r="T62" s="4"/>
    </row>
    <row r="63" spans="1:20" ht="15.75" x14ac:dyDescent="0.25">
      <c r="A63" s="40">
        <v>56</v>
      </c>
      <c r="B63" s="9"/>
      <c r="C63" s="11"/>
      <c r="D63" s="12"/>
      <c r="E63" s="13"/>
      <c r="F63" s="13"/>
      <c r="G63" s="13"/>
      <c r="H63" s="13"/>
      <c r="I63" s="43">
        <f t="shared" si="1"/>
        <v>0</v>
      </c>
      <c r="J63" s="36"/>
      <c r="K63" s="18"/>
      <c r="L63" s="19"/>
      <c r="M63" s="19"/>
      <c r="N63" s="19"/>
      <c r="O63" s="19"/>
      <c r="P63" s="17"/>
      <c r="Q63" s="20"/>
      <c r="R63" s="21">
        <f t="shared" si="3"/>
        <v>0</v>
      </c>
      <c r="S63" s="60">
        <f t="shared" si="0"/>
        <v>0</v>
      </c>
      <c r="T63" s="4"/>
    </row>
    <row r="64" spans="1:20" ht="15.75" x14ac:dyDescent="0.25">
      <c r="A64" s="2">
        <v>57</v>
      </c>
      <c r="B64" s="9"/>
      <c r="C64" s="11"/>
      <c r="D64" s="12"/>
      <c r="E64" s="13"/>
      <c r="F64" s="13"/>
      <c r="G64" s="13"/>
      <c r="H64" s="13"/>
      <c r="I64" s="43">
        <f t="shared" si="1"/>
        <v>0</v>
      </c>
      <c r="J64" s="36"/>
      <c r="K64" s="18"/>
      <c r="L64" s="19"/>
      <c r="M64" s="19"/>
      <c r="N64" s="19"/>
      <c r="O64" s="19"/>
      <c r="P64" s="17"/>
      <c r="Q64" s="20"/>
      <c r="R64" s="21">
        <f t="shared" si="3"/>
        <v>0</v>
      </c>
      <c r="S64" s="60">
        <f t="shared" si="0"/>
        <v>0</v>
      </c>
    </row>
    <row r="65" spans="1:19" ht="15.75" x14ac:dyDescent="0.25">
      <c r="A65" s="2">
        <v>58</v>
      </c>
      <c r="B65" s="9"/>
      <c r="C65" s="11"/>
      <c r="D65" s="12"/>
      <c r="E65" s="13"/>
      <c r="F65" s="13"/>
      <c r="G65" s="13"/>
      <c r="H65" s="13"/>
      <c r="I65" s="43">
        <f t="shared" si="1"/>
        <v>0</v>
      </c>
      <c r="J65" s="36"/>
      <c r="K65" s="18"/>
      <c r="L65" s="19"/>
      <c r="M65" s="19"/>
      <c r="N65" s="19"/>
      <c r="O65" s="19"/>
      <c r="P65" s="17"/>
      <c r="Q65" s="20"/>
      <c r="R65" s="21">
        <f t="shared" si="3"/>
        <v>0</v>
      </c>
      <c r="S65" s="60">
        <f t="shared" si="0"/>
        <v>0</v>
      </c>
    </row>
    <row r="66" spans="1:19" ht="15.75" x14ac:dyDescent="0.25">
      <c r="A66" s="40">
        <v>59</v>
      </c>
      <c r="B66" s="9"/>
      <c r="C66" s="11"/>
      <c r="D66" s="12"/>
      <c r="E66" s="13"/>
      <c r="F66" s="13"/>
      <c r="G66" s="13"/>
      <c r="H66" s="13"/>
      <c r="I66" s="43">
        <f t="shared" si="1"/>
        <v>0</v>
      </c>
      <c r="J66" s="36"/>
      <c r="K66" s="18"/>
      <c r="L66" s="19"/>
      <c r="M66" s="19"/>
      <c r="N66" s="19"/>
      <c r="O66" s="19"/>
      <c r="P66" s="17"/>
      <c r="Q66" s="20"/>
      <c r="R66" s="21">
        <f t="shared" si="3"/>
        <v>0</v>
      </c>
      <c r="S66" s="60">
        <f t="shared" si="0"/>
        <v>0</v>
      </c>
    </row>
    <row r="67" spans="1:19" ht="15.75" x14ac:dyDescent="0.25">
      <c r="A67" s="2">
        <v>60</v>
      </c>
      <c r="B67" s="9"/>
      <c r="C67" s="11"/>
      <c r="D67" s="12"/>
      <c r="E67" s="13"/>
      <c r="F67" s="13"/>
      <c r="G67" s="13"/>
      <c r="H67" s="13"/>
      <c r="I67" s="43">
        <f t="shared" si="1"/>
        <v>0</v>
      </c>
      <c r="J67" s="36"/>
      <c r="K67" s="18"/>
      <c r="L67" s="19"/>
      <c r="M67" s="19"/>
      <c r="N67" s="19"/>
      <c r="O67" s="19"/>
      <c r="P67" s="17"/>
      <c r="Q67" s="20"/>
      <c r="R67" s="21">
        <f t="shared" si="3"/>
        <v>0</v>
      </c>
      <c r="S67" s="60">
        <f t="shared" si="0"/>
        <v>0</v>
      </c>
    </row>
    <row r="68" spans="1:19" ht="15.75" x14ac:dyDescent="0.25">
      <c r="A68" s="2">
        <v>61</v>
      </c>
      <c r="B68" s="9"/>
      <c r="C68" s="11"/>
      <c r="D68" s="12"/>
      <c r="E68" s="13"/>
      <c r="F68" s="13"/>
      <c r="G68" s="13"/>
      <c r="H68" s="13"/>
      <c r="I68" s="43">
        <f t="shared" si="1"/>
        <v>0</v>
      </c>
      <c r="J68" s="36"/>
      <c r="K68" s="18"/>
      <c r="L68" s="19"/>
      <c r="M68" s="19"/>
      <c r="N68" s="19"/>
      <c r="O68" s="19"/>
      <c r="P68" s="17"/>
      <c r="Q68" s="20"/>
      <c r="R68" s="21">
        <f t="shared" si="3"/>
        <v>0</v>
      </c>
      <c r="S68" s="60">
        <f t="shared" si="0"/>
        <v>0</v>
      </c>
    </row>
    <row r="69" spans="1:19" ht="15.75" x14ac:dyDescent="0.25">
      <c r="A69" s="40">
        <v>62</v>
      </c>
      <c r="B69" s="9"/>
      <c r="C69" s="11"/>
      <c r="D69" s="12"/>
      <c r="E69" s="13"/>
      <c r="F69" s="13"/>
      <c r="G69" s="13"/>
      <c r="H69" s="13"/>
      <c r="I69" s="43">
        <f t="shared" si="1"/>
        <v>0</v>
      </c>
      <c r="J69" s="36"/>
      <c r="K69" s="18"/>
      <c r="L69" s="19"/>
      <c r="M69" s="19"/>
      <c r="N69" s="19"/>
      <c r="O69" s="19"/>
      <c r="P69" s="17"/>
      <c r="Q69" s="20"/>
      <c r="R69" s="21">
        <f t="shared" si="3"/>
        <v>0</v>
      </c>
      <c r="S69" s="60">
        <f t="shared" si="0"/>
        <v>0</v>
      </c>
    </row>
    <row r="70" spans="1:19" ht="15.75" x14ac:dyDescent="0.25">
      <c r="A70" s="2">
        <v>63</v>
      </c>
      <c r="B70" s="9"/>
      <c r="C70" s="11"/>
      <c r="D70" s="12"/>
      <c r="E70" s="13"/>
      <c r="F70" s="13"/>
      <c r="G70" s="13"/>
      <c r="H70" s="13"/>
      <c r="I70" s="43">
        <f t="shared" si="1"/>
        <v>0</v>
      </c>
      <c r="J70" s="36"/>
      <c r="K70" s="18"/>
      <c r="L70" s="19"/>
      <c r="M70" s="19"/>
      <c r="N70" s="19"/>
      <c r="O70" s="19"/>
      <c r="P70" s="17"/>
      <c r="Q70" s="20"/>
      <c r="R70" s="21">
        <f t="shared" si="3"/>
        <v>0</v>
      </c>
      <c r="S70" s="60">
        <f t="shared" si="0"/>
        <v>0</v>
      </c>
    </row>
    <row r="71" spans="1:19" ht="15.75" x14ac:dyDescent="0.25">
      <c r="A71" s="2">
        <v>64</v>
      </c>
      <c r="B71" s="9"/>
      <c r="C71" s="11"/>
      <c r="D71" s="12"/>
      <c r="E71" s="13"/>
      <c r="F71" s="13"/>
      <c r="G71" s="13"/>
      <c r="H71" s="13"/>
      <c r="I71" s="43">
        <f t="shared" si="1"/>
        <v>0</v>
      </c>
      <c r="J71" s="36"/>
      <c r="K71" s="18"/>
      <c r="L71" s="19"/>
      <c r="M71" s="19"/>
      <c r="N71" s="19"/>
      <c r="O71" s="19"/>
      <c r="P71" s="17"/>
      <c r="Q71" s="20"/>
      <c r="R71" s="21">
        <f t="shared" si="3"/>
        <v>0</v>
      </c>
      <c r="S71" s="60">
        <f t="shared" si="0"/>
        <v>0</v>
      </c>
    </row>
    <row r="72" spans="1:19" ht="15.75" x14ac:dyDescent="0.25">
      <c r="A72" s="40">
        <v>65</v>
      </c>
      <c r="B72" s="9"/>
      <c r="C72" s="11"/>
      <c r="D72" s="12"/>
      <c r="E72" s="13"/>
      <c r="F72" s="13"/>
      <c r="G72" s="13"/>
      <c r="H72" s="13"/>
      <c r="I72" s="43">
        <f t="shared" si="1"/>
        <v>0</v>
      </c>
      <c r="J72" s="36"/>
      <c r="K72" s="18"/>
      <c r="L72" s="19"/>
      <c r="M72" s="19"/>
      <c r="N72" s="19"/>
      <c r="O72" s="19"/>
      <c r="P72" s="17"/>
      <c r="Q72" s="20"/>
      <c r="R72" s="21">
        <f t="shared" si="3"/>
        <v>0</v>
      </c>
      <c r="S72" s="60">
        <f t="shared" si="0"/>
        <v>0</v>
      </c>
    </row>
    <row r="73" spans="1:19" ht="15.75" x14ac:dyDescent="0.25">
      <c r="A73" s="2">
        <v>66</v>
      </c>
      <c r="B73" s="9"/>
      <c r="C73" s="11"/>
      <c r="D73" s="12"/>
      <c r="E73" s="13"/>
      <c r="F73" s="13"/>
      <c r="G73" s="13"/>
      <c r="H73" s="13"/>
      <c r="I73" s="43">
        <f t="shared" si="1"/>
        <v>0</v>
      </c>
      <c r="J73" s="36"/>
      <c r="K73" s="18"/>
      <c r="L73" s="19"/>
      <c r="M73" s="19"/>
      <c r="N73" s="19"/>
      <c r="O73" s="19"/>
      <c r="P73" s="17"/>
      <c r="Q73" s="20"/>
      <c r="R73" s="21">
        <f t="shared" si="3"/>
        <v>0</v>
      </c>
      <c r="S73" s="60">
        <f t="shared" ref="S73:S136" si="4">I73-R73</f>
        <v>0</v>
      </c>
    </row>
    <row r="74" spans="1:19" ht="15.75" x14ac:dyDescent="0.25">
      <c r="A74" s="2">
        <v>67</v>
      </c>
      <c r="B74" s="9"/>
      <c r="C74" s="11"/>
      <c r="D74" s="12"/>
      <c r="E74" s="13"/>
      <c r="F74" s="13"/>
      <c r="G74" s="13"/>
      <c r="H74" s="13"/>
      <c r="I74" s="43">
        <f t="shared" si="1"/>
        <v>0</v>
      </c>
      <c r="J74" s="36"/>
      <c r="K74" s="18"/>
      <c r="L74" s="19"/>
      <c r="M74" s="19"/>
      <c r="N74" s="19"/>
      <c r="O74" s="19"/>
      <c r="P74" s="17"/>
      <c r="Q74" s="20"/>
      <c r="R74" s="21">
        <f t="shared" si="3"/>
        <v>0</v>
      </c>
      <c r="S74" s="60">
        <f t="shared" si="4"/>
        <v>0</v>
      </c>
    </row>
    <row r="75" spans="1:19" ht="15.75" x14ac:dyDescent="0.25">
      <c r="A75" s="40">
        <v>68</v>
      </c>
      <c r="B75" s="9"/>
      <c r="C75" s="11"/>
      <c r="D75" s="12"/>
      <c r="E75" s="13"/>
      <c r="F75" s="13"/>
      <c r="G75" s="13"/>
      <c r="H75" s="13"/>
      <c r="I75" s="43">
        <f t="shared" si="1"/>
        <v>0</v>
      </c>
      <c r="J75" s="36"/>
      <c r="K75" s="18"/>
      <c r="L75" s="19"/>
      <c r="M75" s="19"/>
      <c r="N75" s="19"/>
      <c r="O75" s="19"/>
      <c r="P75" s="17"/>
      <c r="Q75" s="20"/>
      <c r="R75" s="21">
        <f t="shared" si="3"/>
        <v>0</v>
      </c>
      <c r="S75" s="60">
        <f t="shared" si="4"/>
        <v>0</v>
      </c>
    </row>
    <row r="76" spans="1:19" ht="15.75" x14ac:dyDescent="0.25">
      <c r="A76" s="2">
        <v>69</v>
      </c>
      <c r="B76" s="9"/>
      <c r="C76" s="11"/>
      <c r="D76" s="12"/>
      <c r="E76" s="13"/>
      <c r="F76" s="13"/>
      <c r="G76" s="13"/>
      <c r="H76" s="13"/>
      <c r="I76" s="43">
        <f t="shared" si="1"/>
        <v>0</v>
      </c>
      <c r="J76" s="36"/>
      <c r="K76" s="18"/>
      <c r="L76" s="19"/>
      <c r="M76" s="19"/>
      <c r="N76" s="19"/>
      <c r="O76" s="19"/>
      <c r="P76" s="17"/>
      <c r="Q76" s="20"/>
      <c r="R76" s="21">
        <f t="shared" si="3"/>
        <v>0</v>
      </c>
      <c r="S76" s="60">
        <f t="shared" si="4"/>
        <v>0</v>
      </c>
    </row>
    <row r="77" spans="1:19" ht="15.75" x14ac:dyDescent="0.25">
      <c r="A77" s="2">
        <v>70</v>
      </c>
      <c r="B77" s="9"/>
      <c r="C77" s="11"/>
      <c r="D77" s="12"/>
      <c r="E77" s="13"/>
      <c r="F77" s="13"/>
      <c r="G77" s="13"/>
      <c r="H77" s="13"/>
      <c r="I77" s="43">
        <f t="shared" si="1"/>
        <v>0</v>
      </c>
      <c r="J77" s="36"/>
      <c r="K77" s="18"/>
      <c r="L77" s="19"/>
      <c r="M77" s="19"/>
      <c r="N77" s="19"/>
      <c r="O77" s="19"/>
      <c r="P77" s="17"/>
      <c r="Q77" s="20"/>
      <c r="R77" s="21">
        <f t="shared" si="3"/>
        <v>0</v>
      </c>
      <c r="S77" s="60">
        <f t="shared" si="4"/>
        <v>0</v>
      </c>
    </row>
    <row r="78" spans="1:19" ht="15.75" x14ac:dyDescent="0.25">
      <c r="A78" s="40">
        <v>71</v>
      </c>
      <c r="B78" s="9"/>
      <c r="C78" s="11"/>
      <c r="D78" s="12"/>
      <c r="E78" s="13"/>
      <c r="F78" s="13"/>
      <c r="G78" s="13"/>
      <c r="H78" s="13"/>
      <c r="I78" s="43">
        <f t="shared" si="1"/>
        <v>0</v>
      </c>
      <c r="J78" s="36"/>
      <c r="K78" s="18"/>
      <c r="L78" s="19"/>
      <c r="M78" s="19"/>
      <c r="N78" s="19"/>
      <c r="O78" s="19"/>
      <c r="P78" s="17"/>
      <c r="Q78" s="20"/>
      <c r="R78" s="21">
        <f t="shared" si="3"/>
        <v>0</v>
      </c>
      <c r="S78" s="60">
        <f t="shared" si="4"/>
        <v>0</v>
      </c>
    </row>
    <row r="79" spans="1:19" ht="15.75" x14ac:dyDescent="0.25">
      <c r="A79" s="2">
        <v>72</v>
      </c>
      <c r="B79" s="9"/>
      <c r="C79" s="11"/>
      <c r="D79" s="12"/>
      <c r="E79" s="13"/>
      <c r="F79" s="13"/>
      <c r="G79" s="13"/>
      <c r="H79" s="13"/>
      <c r="I79" s="43">
        <f t="shared" si="1"/>
        <v>0</v>
      </c>
      <c r="J79" s="36"/>
      <c r="K79" s="18"/>
      <c r="L79" s="19"/>
      <c r="M79" s="19"/>
      <c r="N79" s="19"/>
      <c r="O79" s="19"/>
      <c r="P79" s="17"/>
      <c r="Q79" s="20"/>
      <c r="R79" s="21">
        <f t="shared" si="3"/>
        <v>0</v>
      </c>
      <c r="S79" s="60">
        <f t="shared" si="4"/>
        <v>0</v>
      </c>
    </row>
    <row r="80" spans="1:19" ht="15.75" x14ac:dyDescent="0.25">
      <c r="A80" s="2">
        <v>73</v>
      </c>
      <c r="B80" s="9"/>
      <c r="C80" s="11"/>
      <c r="D80" s="12"/>
      <c r="E80" s="13"/>
      <c r="F80" s="13"/>
      <c r="G80" s="13"/>
      <c r="H80" s="13"/>
      <c r="I80" s="43">
        <f t="shared" si="1"/>
        <v>0</v>
      </c>
      <c r="J80" s="36"/>
      <c r="K80" s="18"/>
      <c r="L80" s="19"/>
      <c r="M80" s="19"/>
      <c r="N80" s="19"/>
      <c r="O80" s="19"/>
      <c r="P80" s="17"/>
      <c r="Q80" s="20"/>
      <c r="R80" s="21">
        <f t="shared" si="3"/>
        <v>0</v>
      </c>
      <c r="S80" s="60">
        <f t="shared" si="4"/>
        <v>0</v>
      </c>
    </row>
    <row r="81" spans="1:19" ht="15.75" x14ac:dyDescent="0.25">
      <c r="A81" s="40">
        <v>74</v>
      </c>
      <c r="B81" s="9"/>
      <c r="C81" s="11"/>
      <c r="D81" s="12"/>
      <c r="E81" s="13"/>
      <c r="F81" s="13"/>
      <c r="G81" s="13"/>
      <c r="H81" s="13"/>
      <c r="I81" s="43">
        <f t="shared" si="1"/>
        <v>0</v>
      </c>
      <c r="J81" s="36"/>
      <c r="K81" s="18"/>
      <c r="L81" s="19"/>
      <c r="M81" s="19"/>
      <c r="N81" s="19"/>
      <c r="O81" s="19"/>
      <c r="P81" s="17"/>
      <c r="Q81" s="20"/>
      <c r="R81" s="21">
        <f t="shared" si="3"/>
        <v>0</v>
      </c>
      <c r="S81" s="60">
        <f t="shared" si="4"/>
        <v>0</v>
      </c>
    </row>
    <row r="82" spans="1:19" ht="15.75" x14ac:dyDescent="0.25">
      <c r="A82" s="2">
        <v>75</v>
      </c>
      <c r="B82" s="9"/>
      <c r="C82" s="11"/>
      <c r="D82" s="12"/>
      <c r="E82" s="13"/>
      <c r="F82" s="13"/>
      <c r="G82" s="13"/>
      <c r="H82" s="13"/>
      <c r="I82" s="43">
        <f t="shared" si="1"/>
        <v>0</v>
      </c>
      <c r="J82" s="36"/>
      <c r="K82" s="18"/>
      <c r="L82" s="19"/>
      <c r="M82" s="19"/>
      <c r="N82" s="19"/>
      <c r="O82" s="19"/>
      <c r="P82" s="17"/>
      <c r="Q82" s="20"/>
      <c r="R82" s="21">
        <f t="shared" si="3"/>
        <v>0</v>
      </c>
      <c r="S82" s="60">
        <f t="shared" si="4"/>
        <v>0</v>
      </c>
    </row>
    <row r="83" spans="1:19" ht="15.75" x14ac:dyDescent="0.25">
      <c r="A83" s="2">
        <v>76</v>
      </c>
      <c r="B83" s="9"/>
      <c r="C83" s="11"/>
      <c r="D83" s="12"/>
      <c r="E83" s="13"/>
      <c r="F83" s="13"/>
      <c r="G83" s="13"/>
      <c r="H83" s="13"/>
      <c r="I83" s="43">
        <f t="shared" si="1"/>
        <v>0</v>
      </c>
      <c r="J83" s="36"/>
      <c r="K83" s="18"/>
      <c r="L83" s="19"/>
      <c r="M83" s="19"/>
      <c r="N83" s="19"/>
      <c r="O83" s="19"/>
      <c r="P83" s="17"/>
      <c r="Q83" s="20"/>
      <c r="R83" s="21">
        <f t="shared" si="3"/>
        <v>0</v>
      </c>
      <c r="S83" s="60">
        <f t="shared" si="4"/>
        <v>0</v>
      </c>
    </row>
    <row r="84" spans="1:19" ht="15.75" x14ac:dyDescent="0.25">
      <c r="A84" s="40">
        <v>77</v>
      </c>
      <c r="B84" s="9"/>
      <c r="C84" s="11"/>
      <c r="D84" s="12"/>
      <c r="E84" s="13"/>
      <c r="F84" s="13"/>
      <c r="G84" s="13"/>
      <c r="H84" s="13"/>
      <c r="I84" s="43">
        <f t="shared" si="1"/>
        <v>0</v>
      </c>
      <c r="J84" s="36"/>
      <c r="K84" s="18"/>
      <c r="L84" s="19"/>
      <c r="M84" s="19"/>
      <c r="N84" s="19"/>
      <c r="O84" s="19"/>
      <c r="P84" s="17"/>
      <c r="Q84" s="20"/>
      <c r="R84" s="21">
        <f t="shared" si="3"/>
        <v>0</v>
      </c>
      <c r="S84" s="60">
        <f t="shared" si="4"/>
        <v>0</v>
      </c>
    </row>
    <row r="85" spans="1:19" ht="15.75" x14ac:dyDescent="0.25">
      <c r="A85" s="2">
        <v>78</v>
      </c>
      <c r="B85" s="9"/>
      <c r="C85" s="11"/>
      <c r="D85" s="12"/>
      <c r="E85" s="13"/>
      <c r="F85" s="13"/>
      <c r="G85" s="13"/>
      <c r="H85" s="13"/>
      <c r="I85" s="43">
        <f t="shared" si="1"/>
        <v>0</v>
      </c>
      <c r="J85" s="36"/>
      <c r="K85" s="18"/>
      <c r="L85" s="19"/>
      <c r="M85" s="19"/>
      <c r="N85" s="19"/>
      <c r="O85" s="19"/>
      <c r="P85" s="17"/>
      <c r="Q85" s="20"/>
      <c r="R85" s="21">
        <f t="shared" si="3"/>
        <v>0</v>
      </c>
      <c r="S85" s="60">
        <f t="shared" si="4"/>
        <v>0</v>
      </c>
    </row>
    <row r="86" spans="1:19" ht="15.75" x14ac:dyDescent="0.25">
      <c r="A86" s="2">
        <v>79</v>
      </c>
      <c r="B86" s="9"/>
      <c r="C86" s="11"/>
      <c r="D86" s="12"/>
      <c r="E86" s="13"/>
      <c r="F86" s="13"/>
      <c r="G86" s="13"/>
      <c r="H86" s="13"/>
      <c r="I86" s="43">
        <f t="shared" si="1"/>
        <v>0</v>
      </c>
      <c r="J86" s="36"/>
      <c r="K86" s="18"/>
      <c r="L86" s="19"/>
      <c r="M86" s="19"/>
      <c r="N86" s="19"/>
      <c r="O86" s="19"/>
      <c r="P86" s="17"/>
      <c r="Q86" s="20"/>
      <c r="R86" s="21">
        <f t="shared" si="3"/>
        <v>0</v>
      </c>
      <c r="S86" s="60">
        <f t="shared" si="4"/>
        <v>0</v>
      </c>
    </row>
    <row r="87" spans="1:19" ht="15.75" x14ac:dyDescent="0.25">
      <c r="A87" s="40">
        <v>80</v>
      </c>
      <c r="B87" s="9"/>
      <c r="C87" s="11"/>
      <c r="D87" s="12"/>
      <c r="E87" s="13"/>
      <c r="F87" s="13"/>
      <c r="G87" s="13"/>
      <c r="H87" s="13"/>
      <c r="I87" s="43">
        <f t="shared" si="1"/>
        <v>0</v>
      </c>
      <c r="J87" s="36"/>
      <c r="K87" s="18"/>
      <c r="L87" s="19"/>
      <c r="M87" s="19"/>
      <c r="N87" s="19"/>
      <c r="O87" s="19"/>
      <c r="P87" s="17"/>
      <c r="Q87" s="20"/>
      <c r="R87" s="21">
        <f t="shared" si="3"/>
        <v>0</v>
      </c>
      <c r="S87" s="60">
        <f t="shared" si="4"/>
        <v>0</v>
      </c>
    </row>
    <row r="88" spans="1:19" ht="15.75" x14ac:dyDescent="0.25">
      <c r="A88" s="2">
        <v>81</v>
      </c>
      <c r="B88" s="9"/>
      <c r="C88" s="11"/>
      <c r="D88" s="12"/>
      <c r="E88" s="13"/>
      <c r="F88" s="13"/>
      <c r="G88" s="13"/>
      <c r="H88" s="13"/>
      <c r="I88" s="43">
        <f t="shared" si="1"/>
        <v>0</v>
      </c>
      <c r="J88" s="36"/>
      <c r="K88" s="18"/>
      <c r="L88" s="19"/>
      <c r="M88" s="19"/>
      <c r="N88" s="19"/>
      <c r="O88" s="19"/>
      <c r="P88" s="17"/>
      <c r="Q88" s="20"/>
      <c r="R88" s="21">
        <f t="shared" si="3"/>
        <v>0</v>
      </c>
      <c r="S88" s="60">
        <f t="shared" si="4"/>
        <v>0</v>
      </c>
    </row>
    <row r="89" spans="1:19" ht="15.75" x14ac:dyDescent="0.25">
      <c r="A89" s="2">
        <v>82</v>
      </c>
      <c r="B89" s="9"/>
      <c r="C89" s="11"/>
      <c r="D89" s="12"/>
      <c r="E89" s="13"/>
      <c r="F89" s="13"/>
      <c r="G89" s="13"/>
      <c r="H89" s="13"/>
      <c r="I89" s="43">
        <f t="shared" si="1"/>
        <v>0</v>
      </c>
      <c r="J89" s="36"/>
      <c r="K89" s="18"/>
      <c r="L89" s="19"/>
      <c r="M89" s="19"/>
      <c r="N89" s="19"/>
      <c r="O89" s="19"/>
      <c r="P89" s="17"/>
      <c r="Q89" s="20"/>
      <c r="R89" s="21">
        <f t="shared" si="3"/>
        <v>0</v>
      </c>
      <c r="S89" s="60">
        <f t="shared" si="4"/>
        <v>0</v>
      </c>
    </row>
    <row r="90" spans="1:19" ht="15.75" x14ac:dyDescent="0.25">
      <c r="A90" s="40">
        <v>83</v>
      </c>
      <c r="B90" s="9"/>
      <c r="C90" s="11"/>
      <c r="D90" s="12"/>
      <c r="E90" s="13"/>
      <c r="F90" s="13"/>
      <c r="G90" s="13"/>
      <c r="H90" s="13"/>
      <c r="I90" s="43">
        <f t="shared" si="1"/>
        <v>0</v>
      </c>
      <c r="J90" s="36"/>
      <c r="K90" s="18"/>
      <c r="L90" s="19"/>
      <c r="M90" s="19"/>
      <c r="N90" s="19"/>
      <c r="O90" s="19"/>
      <c r="P90" s="17"/>
      <c r="Q90" s="20"/>
      <c r="R90" s="21">
        <f t="shared" si="3"/>
        <v>0</v>
      </c>
      <c r="S90" s="60">
        <f t="shared" si="4"/>
        <v>0</v>
      </c>
    </row>
    <row r="91" spans="1:19" ht="15.75" x14ac:dyDescent="0.25">
      <c r="A91" s="2">
        <v>84</v>
      </c>
      <c r="B91" s="9"/>
      <c r="C91" s="11"/>
      <c r="D91" s="12"/>
      <c r="E91" s="13"/>
      <c r="F91" s="13"/>
      <c r="G91" s="13"/>
      <c r="H91" s="13"/>
      <c r="I91" s="43">
        <f t="shared" si="1"/>
        <v>0</v>
      </c>
      <c r="J91" s="36"/>
      <c r="K91" s="18"/>
      <c r="L91" s="19"/>
      <c r="M91" s="19"/>
      <c r="N91" s="19"/>
      <c r="O91" s="19"/>
      <c r="P91" s="17"/>
      <c r="Q91" s="20"/>
      <c r="R91" s="21">
        <f t="shared" si="3"/>
        <v>0</v>
      </c>
      <c r="S91" s="60">
        <f t="shared" si="4"/>
        <v>0</v>
      </c>
    </row>
    <row r="92" spans="1:19" ht="15.75" x14ac:dyDescent="0.25">
      <c r="A92" s="2">
        <v>85</v>
      </c>
      <c r="B92" s="9"/>
      <c r="C92" s="11"/>
      <c r="D92" s="12"/>
      <c r="E92" s="13"/>
      <c r="F92" s="13"/>
      <c r="G92" s="13"/>
      <c r="H92" s="13"/>
      <c r="I92" s="43">
        <f t="shared" si="1"/>
        <v>0</v>
      </c>
      <c r="J92" s="36"/>
      <c r="K92" s="18"/>
      <c r="L92" s="19"/>
      <c r="M92" s="19"/>
      <c r="N92" s="19"/>
      <c r="O92" s="19"/>
      <c r="P92" s="17"/>
      <c r="Q92" s="20"/>
      <c r="R92" s="21">
        <f t="shared" si="3"/>
        <v>0</v>
      </c>
      <c r="S92" s="60">
        <f t="shared" si="4"/>
        <v>0</v>
      </c>
    </row>
    <row r="93" spans="1:19" ht="15.75" x14ac:dyDescent="0.25">
      <c r="A93" s="40">
        <v>86</v>
      </c>
      <c r="B93" s="9"/>
      <c r="C93" s="11"/>
      <c r="D93" s="12"/>
      <c r="E93" s="13"/>
      <c r="F93" s="13"/>
      <c r="G93" s="13"/>
      <c r="H93" s="13"/>
      <c r="I93" s="43">
        <f t="shared" si="1"/>
        <v>0</v>
      </c>
      <c r="J93" s="36"/>
      <c r="K93" s="18"/>
      <c r="L93" s="19"/>
      <c r="M93" s="19"/>
      <c r="N93" s="19"/>
      <c r="O93" s="19"/>
      <c r="P93" s="17"/>
      <c r="Q93" s="20"/>
      <c r="R93" s="21">
        <f t="shared" si="3"/>
        <v>0</v>
      </c>
      <c r="S93" s="60">
        <f t="shared" si="4"/>
        <v>0</v>
      </c>
    </row>
    <row r="94" spans="1:19" ht="15.75" x14ac:dyDescent="0.25">
      <c r="A94" s="2">
        <v>87</v>
      </c>
      <c r="B94" s="9"/>
      <c r="C94" s="11"/>
      <c r="D94" s="12"/>
      <c r="E94" s="13"/>
      <c r="F94" s="13"/>
      <c r="G94" s="13"/>
      <c r="H94" s="13"/>
      <c r="I94" s="43">
        <f t="shared" si="1"/>
        <v>0</v>
      </c>
      <c r="J94" s="36"/>
      <c r="K94" s="18"/>
      <c r="L94" s="19"/>
      <c r="M94" s="19"/>
      <c r="N94" s="19"/>
      <c r="O94" s="19"/>
      <c r="P94" s="17"/>
      <c r="Q94" s="20"/>
      <c r="R94" s="21">
        <f t="shared" si="3"/>
        <v>0</v>
      </c>
      <c r="S94" s="60">
        <f t="shared" si="4"/>
        <v>0</v>
      </c>
    </row>
    <row r="95" spans="1:19" ht="15.75" x14ac:dyDescent="0.25">
      <c r="A95" s="2">
        <v>88</v>
      </c>
      <c r="B95" s="9"/>
      <c r="C95" s="11"/>
      <c r="D95" s="12"/>
      <c r="E95" s="13"/>
      <c r="F95" s="13"/>
      <c r="G95" s="13"/>
      <c r="H95" s="13"/>
      <c r="I95" s="43">
        <f t="shared" si="1"/>
        <v>0</v>
      </c>
      <c r="J95" s="36"/>
      <c r="K95" s="18"/>
      <c r="L95" s="19"/>
      <c r="M95" s="19"/>
      <c r="N95" s="19"/>
      <c r="O95" s="19"/>
      <c r="P95" s="17"/>
      <c r="Q95" s="20"/>
      <c r="R95" s="21">
        <f t="shared" si="3"/>
        <v>0</v>
      </c>
      <c r="S95" s="60">
        <f t="shared" si="4"/>
        <v>0</v>
      </c>
    </row>
    <row r="96" spans="1:19" ht="15.75" x14ac:dyDescent="0.25">
      <c r="A96" s="40">
        <v>89</v>
      </c>
      <c r="B96" s="9"/>
      <c r="C96" s="11"/>
      <c r="D96" s="12"/>
      <c r="E96" s="13"/>
      <c r="F96" s="13"/>
      <c r="G96" s="13"/>
      <c r="H96" s="13"/>
      <c r="I96" s="43">
        <f t="shared" si="1"/>
        <v>0</v>
      </c>
      <c r="J96" s="36"/>
      <c r="K96" s="18"/>
      <c r="L96" s="19"/>
      <c r="M96" s="19"/>
      <c r="N96" s="19"/>
      <c r="O96" s="19"/>
      <c r="P96" s="17"/>
      <c r="Q96" s="20"/>
      <c r="R96" s="21">
        <f t="shared" si="3"/>
        <v>0</v>
      </c>
      <c r="S96" s="60">
        <f t="shared" si="4"/>
        <v>0</v>
      </c>
    </row>
    <row r="97" spans="1:19" ht="15.75" x14ac:dyDescent="0.25">
      <c r="A97" s="2">
        <v>90</v>
      </c>
      <c r="B97" s="9"/>
      <c r="C97" s="11"/>
      <c r="D97" s="12"/>
      <c r="E97" s="13"/>
      <c r="F97" s="13"/>
      <c r="G97" s="13"/>
      <c r="H97" s="13"/>
      <c r="I97" s="43">
        <f t="shared" si="1"/>
        <v>0</v>
      </c>
      <c r="J97" s="36"/>
      <c r="K97" s="18"/>
      <c r="L97" s="19"/>
      <c r="M97" s="19"/>
      <c r="N97" s="19"/>
      <c r="O97" s="19"/>
      <c r="P97" s="17"/>
      <c r="Q97" s="20"/>
      <c r="R97" s="21">
        <f t="shared" si="3"/>
        <v>0</v>
      </c>
      <c r="S97" s="60">
        <f t="shared" si="4"/>
        <v>0</v>
      </c>
    </row>
    <row r="98" spans="1:19" ht="15.75" x14ac:dyDescent="0.25">
      <c r="A98" s="2">
        <v>91</v>
      </c>
      <c r="B98" s="9"/>
      <c r="C98" s="11"/>
      <c r="D98" s="12"/>
      <c r="E98" s="13"/>
      <c r="F98" s="13"/>
      <c r="G98" s="13"/>
      <c r="H98" s="13"/>
      <c r="I98" s="43">
        <f t="shared" si="1"/>
        <v>0</v>
      </c>
      <c r="J98" s="36"/>
      <c r="K98" s="18"/>
      <c r="L98" s="19"/>
      <c r="M98" s="19"/>
      <c r="N98" s="19"/>
      <c r="O98" s="19"/>
      <c r="P98" s="17"/>
      <c r="Q98" s="20"/>
      <c r="R98" s="21">
        <f t="shared" si="3"/>
        <v>0</v>
      </c>
      <c r="S98" s="60">
        <f t="shared" si="4"/>
        <v>0</v>
      </c>
    </row>
    <row r="99" spans="1:19" ht="15.75" x14ac:dyDescent="0.25">
      <c r="A99" s="40">
        <v>92</v>
      </c>
      <c r="B99" s="9"/>
      <c r="C99" s="11"/>
      <c r="D99" s="12"/>
      <c r="E99" s="13"/>
      <c r="F99" s="13"/>
      <c r="G99" s="13"/>
      <c r="H99" s="13"/>
      <c r="I99" s="43">
        <f t="shared" si="1"/>
        <v>0</v>
      </c>
      <c r="J99" s="36"/>
      <c r="K99" s="18"/>
      <c r="L99" s="19"/>
      <c r="M99" s="19"/>
      <c r="N99" s="19"/>
      <c r="O99" s="19"/>
      <c r="P99" s="17"/>
      <c r="Q99" s="20"/>
      <c r="R99" s="21">
        <f t="shared" si="3"/>
        <v>0</v>
      </c>
      <c r="S99" s="60">
        <f t="shared" si="4"/>
        <v>0</v>
      </c>
    </row>
    <row r="100" spans="1:19" ht="15.75" x14ac:dyDescent="0.25">
      <c r="A100" s="2">
        <v>93</v>
      </c>
      <c r="B100" s="9"/>
      <c r="C100" s="11"/>
      <c r="D100" s="12"/>
      <c r="E100" s="13"/>
      <c r="F100" s="13"/>
      <c r="G100" s="13"/>
      <c r="H100" s="13"/>
      <c r="I100" s="43">
        <f t="shared" si="1"/>
        <v>0</v>
      </c>
      <c r="J100" s="36"/>
      <c r="K100" s="18"/>
      <c r="L100" s="19"/>
      <c r="M100" s="19"/>
      <c r="N100" s="19"/>
      <c r="O100" s="19"/>
      <c r="P100" s="17"/>
      <c r="Q100" s="20"/>
      <c r="R100" s="21">
        <f t="shared" si="3"/>
        <v>0</v>
      </c>
      <c r="S100" s="60">
        <f t="shared" si="4"/>
        <v>0</v>
      </c>
    </row>
    <row r="101" spans="1:19" ht="15.75" x14ac:dyDescent="0.25">
      <c r="A101" s="2">
        <v>94</v>
      </c>
      <c r="B101" s="9"/>
      <c r="C101" s="11"/>
      <c r="D101" s="12"/>
      <c r="E101" s="13"/>
      <c r="F101" s="13"/>
      <c r="G101" s="13"/>
      <c r="H101" s="13"/>
      <c r="I101" s="43">
        <f t="shared" si="1"/>
        <v>0</v>
      </c>
      <c r="J101" s="36"/>
      <c r="K101" s="18"/>
      <c r="L101" s="19"/>
      <c r="M101" s="19"/>
      <c r="N101" s="19"/>
      <c r="O101" s="19"/>
      <c r="P101" s="17"/>
      <c r="Q101" s="20"/>
      <c r="R101" s="21">
        <f t="shared" si="3"/>
        <v>0</v>
      </c>
      <c r="S101" s="60">
        <f t="shared" si="4"/>
        <v>0</v>
      </c>
    </row>
    <row r="102" spans="1:19" ht="15.75" x14ac:dyDescent="0.25">
      <c r="A102" s="40">
        <v>95</v>
      </c>
      <c r="B102" s="9"/>
      <c r="C102" s="11"/>
      <c r="D102" s="12"/>
      <c r="E102" s="13"/>
      <c r="F102" s="13"/>
      <c r="G102" s="13"/>
      <c r="H102" s="13"/>
      <c r="I102" s="43">
        <f t="shared" si="1"/>
        <v>0</v>
      </c>
      <c r="J102" s="36"/>
      <c r="K102" s="18"/>
      <c r="L102" s="19"/>
      <c r="M102" s="19"/>
      <c r="N102" s="19"/>
      <c r="O102" s="19"/>
      <c r="P102" s="17"/>
      <c r="Q102" s="20"/>
      <c r="R102" s="21">
        <f t="shared" si="3"/>
        <v>0</v>
      </c>
      <c r="S102" s="60">
        <f t="shared" si="4"/>
        <v>0</v>
      </c>
    </row>
    <row r="103" spans="1:19" ht="15.75" x14ac:dyDescent="0.25">
      <c r="A103" s="2">
        <v>96</v>
      </c>
      <c r="B103" s="9"/>
      <c r="C103" s="11"/>
      <c r="D103" s="12"/>
      <c r="E103" s="13"/>
      <c r="F103" s="13"/>
      <c r="G103" s="13"/>
      <c r="H103" s="13"/>
      <c r="I103" s="43">
        <f t="shared" si="1"/>
        <v>0</v>
      </c>
      <c r="J103" s="36"/>
      <c r="K103" s="18"/>
      <c r="L103" s="19"/>
      <c r="M103" s="19"/>
      <c r="N103" s="19"/>
      <c r="O103" s="19"/>
      <c r="P103" s="17"/>
      <c r="Q103" s="20"/>
      <c r="R103" s="21">
        <f t="shared" si="3"/>
        <v>0</v>
      </c>
      <c r="S103" s="60">
        <f t="shared" si="4"/>
        <v>0</v>
      </c>
    </row>
    <row r="104" spans="1:19" ht="15.75" x14ac:dyDescent="0.25">
      <c r="A104" s="2">
        <v>97</v>
      </c>
      <c r="B104" s="9"/>
      <c r="C104" s="11"/>
      <c r="D104" s="12"/>
      <c r="E104" s="13"/>
      <c r="F104" s="13"/>
      <c r="G104" s="13"/>
      <c r="H104" s="13"/>
      <c r="I104" s="43">
        <f t="shared" si="1"/>
        <v>0</v>
      </c>
      <c r="J104" s="36"/>
      <c r="K104" s="18"/>
      <c r="L104" s="19"/>
      <c r="M104" s="19"/>
      <c r="N104" s="19"/>
      <c r="O104" s="19"/>
      <c r="P104" s="17"/>
      <c r="Q104" s="20"/>
      <c r="R104" s="21">
        <f t="shared" si="3"/>
        <v>0</v>
      </c>
      <c r="S104" s="60">
        <f t="shared" si="4"/>
        <v>0</v>
      </c>
    </row>
    <row r="105" spans="1:19" ht="15.75" x14ac:dyDescent="0.25">
      <c r="A105" s="40">
        <v>98</v>
      </c>
      <c r="B105" s="9"/>
      <c r="C105" s="11"/>
      <c r="D105" s="12"/>
      <c r="E105" s="13"/>
      <c r="F105" s="13"/>
      <c r="G105" s="13"/>
      <c r="H105" s="13"/>
      <c r="I105" s="43">
        <f t="shared" si="1"/>
        <v>0</v>
      </c>
      <c r="J105" s="36"/>
      <c r="K105" s="18"/>
      <c r="L105" s="19"/>
      <c r="M105" s="19"/>
      <c r="N105" s="19"/>
      <c r="O105" s="19"/>
      <c r="P105" s="17"/>
      <c r="Q105" s="20"/>
      <c r="R105" s="21">
        <f t="shared" si="3"/>
        <v>0</v>
      </c>
      <c r="S105" s="60">
        <f t="shared" si="4"/>
        <v>0</v>
      </c>
    </row>
    <row r="106" spans="1:19" ht="15.75" x14ac:dyDescent="0.25">
      <c r="A106" s="2">
        <v>99</v>
      </c>
      <c r="B106" s="9"/>
      <c r="C106" s="11"/>
      <c r="D106" s="12"/>
      <c r="E106" s="13"/>
      <c r="F106" s="13"/>
      <c r="G106" s="13"/>
      <c r="H106" s="13"/>
      <c r="I106" s="43">
        <f t="shared" si="1"/>
        <v>0</v>
      </c>
      <c r="J106" s="36"/>
      <c r="K106" s="18"/>
      <c r="L106" s="19"/>
      <c r="M106" s="19"/>
      <c r="N106" s="19"/>
      <c r="O106" s="19"/>
      <c r="P106" s="17"/>
      <c r="Q106" s="20"/>
      <c r="R106" s="21">
        <f t="shared" si="3"/>
        <v>0</v>
      </c>
      <c r="S106" s="60">
        <f t="shared" si="4"/>
        <v>0</v>
      </c>
    </row>
    <row r="107" spans="1:19" ht="15.75" x14ac:dyDescent="0.25">
      <c r="A107" s="2">
        <v>100</v>
      </c>
      <c r="B107" s="9"/>
      <c r="C107" s="11"/>
      <c r="D107" s="12"/>
      <c r="E107" s="13"/>
      <c r="F107" s="13"/>
      <c r="G107" s="13"/>
      <c r="H107" s="13"/>
      <c r="I107" s="43">
        <f t="shared" si="1"/>
        <v>0</v>
      </c>
      <c r="J107" s="36"/>
      <c r="K107" s="18"/>
      <c r="L107" s="19"/>
      <c r="M107" s="19"/>
      <c r="N107" s="19"/>
      <c r="O107" s="19"/>
      <c r="P107" s="17"/>
      <c r="Q107" s="20"/>
      <c r="R107" s="21">
        <f t="shared" si="3"/>
        <v>0</v>
      </c>
      <c r="S107" s="60">
        <f t="shared" si="4"/>
        <v>0</v>
      </c>
    </row>
    <row r="108" spans="1:19" ht="15.75" x14ac:dyDescent="0.25">
      <c r="A108" s="40">
        <v>101</v>
      </c>
      <c r="B108" s="9"/>
      <c r="C108" s="11"/>
      <c r="D108" s="12"/>
      <c r="E108" s="13"/>
      <c r="F108" s="13"/>
      <c r="G108" s="13"/>
      <c r="H108" s="13"/>
      <c r="I108" s="43">
        <f t="shared" si="1"/>
        <v>0</v>
      </c>
      <c r="J108" s="36"/>
      <c r="K108" s="18"/>
      <c r="L108" s="19"/>
      <c r="M108" s="19"/>
      <c r="N108" s="19"/>
      <c r="O108" s="19"/>
      <c r="P108" s="17"/>
      <c r="Q108" s="20"/>
      <c r="R108" s="21">
        <f t="shared" si="3"/>
        <v>0</v>
      </c>
      <c r="S108" s="60">
        <f t="shared" si="4"/>
        <v>0</v>
      </c>
    </row>
    <row r="109" spans="1:19" ht="15.75" x14ac:dyDescent="0.25">
      <c r="A109" s="2">
        <v>102</v>
      </c>
      <c r="B109" s="9"/>
      <c r="C109" s="11"/>
      <c r="D109" s="12"/>
      <c r="E109" s="13"/>
      <c r="F109" s="13"/>
      <c r="G109" s="13"/>
      <c r="H109" s="13"/>
      <c r="I109" s="43">
        <f t="shared" si="1"/>
        <v>0</v>
      </c>
      <c r="J109" s="36"/>
      <c r="K109" s="18"/>
      <c r="L109" s="19"/>
      <c r="M109" s="19"/>
      <c r="N109" s="19"/>
      <c r="O109" s="19"/>
      <c r="P109" s="17"/>
      <c r="Q109" s="20"/>
      <c r="R109" s="21">
        <f t="shared" si="3"/>
        <v>0</v>
      </c>
      <c r="S109" s="60">
        <f t="shared" si="4"/>
        <v>0</v>
      </c>
    </row>
    <row r="110" spans="1:19" ht="15.75" x14ac:dyDescent="0.25">
      <c r="A110" s="2">
        <v>103</v>
      </c>
      <c r="B110" s="9"/>
      <c r="C110" s="11"/>
      <c r="D110" s="12"/>
      <c r="E110" s="13"/>
      <c r="F110" s="13"/>
      <c r="G110" s="13"/>
      <c r="H110" s="13"/>
      <c r="I110" s="43">
        <f t="shared" si="1"/>
        <v>0</v>
      </c>
      <c r="J110" s="36"/>
      <c r="K110" s="18"/>
      <c r="L110" s="19"/>
      <c r="M110" s="19"/>
      <c r="N110" s="19"/>
      <c r="O110" s="19"/>
      <c r="P110" s="17"/>
      <c r="Q110" s="20"/>
      <c r="R110" s="21">
        <f t="shared" si="3"/>
        <v>0</v>
      </c>
      <c r="S110" s="60">
        <f t="shared" si="4"/>
        <v>0</v>
      </c>
    </row>
    <row r="111" spans="1:19" ht="15.75" x14ac:dyDescent="0.25">
      <c r="A111" s="40">
        <v>104</v>
      </c>
      <c r="B111" s="9"/>
      <c r="C111" s="11"/>
      <c r="D111" s="12"/>
      <c r="E111" s="13"/>
      <c r="F111" s="13"/>
      <c r="G111" s="13"/>
      <c r="H111" s="13"/>
      <c r="I111" s="43">
        <f t="shared" si="1"/>
        <v>0</v>
      </c>
      <c r="J111" s="36"/>
      <c r="K111" s="18"/>
      <c r="L111" s="19"/>
      <c r="M111" s="19"/>
      <c r="N111" s="19"/>
      <c r="O111" s="19"/>
      <c r="P111" s="17"/>
      <c r="Q111" s="20"/>
      <c r="R111" s="21">
        <f t="shared" si="3"/>
        <v>0</v>
      </c>
      <c r="S111" s="60">
        <f t="shared" si="4"/>
        <v>0</v>
      </c>
    </row>
    <row r="112" spans="1:19" ht="15.75" x14ac:dyDescent="0.25">
      <c r="A112" s="2">
        <v>105</v>
      </c>
      <c r="B112" s="9"/>
      <c r="C112" s="11"/>
      <c r="D112" s="12"/>
      <c r="E112" s="13"/>
      <c r="F112" s="13"/>
      <c r="G112" s="13"/>
      <c r="H112" s="13"/>
      <c r="I112" s="43">
        <f t="shared" si="1"/>
        <v>0</v>
      </c>
      <c r="J112" s="36"/>
      <c r="K112" s="18"/>
      <c r="L112" s="19"/>
      <c r="M112" s="19"/>
      <c r="N112" s="19"/>
      <c r="O112" s="19"/>
      <c r="P112" s="17"/>
      <c r="Q112" s="20"/>
      <c r="R112" s="21">
        <f t="shared" si="3"/>
        <v>0</v>
      </c>
      <c r="S112" s="60">
        <f t="shared" si="4"/>
        <v>0</v>
      </c>
    </row>
    <row r="113" spans="1:19" ht="15.75" x14ac:dyDescent="0.25">
      <c r="A113" s="2">
        <v>106</v>
      </c>
      <c r="B113" s="9"/>
      <c r="C113" s="11"/>
      <c r="D113" s="12"/>
      <c r="E113" s="13"/>
      <c r="F113" s="13"/>
      <c r="G113" s="13"/>
      <c r="H113" s="13"/>
      <c r="I113" s="43">
        <f t="shared" si="1"/>
        <v>0</v>
      </c>
      <c r="J113" s="36"/>
      <c r="K113" s="18"/>
      <c r="L113" s="19"/>
      <c r="M113" s="19"/>
      <c r="N113" s="19"/>
      <c r="O113" s="19"/>
      <c r="P113" s="17"/>
      <c r="Q113" s="20"/>
      <c r="R113" s="21">
        <f t="shared" si="3"/>
        <v>0</v>
      </c>
      <c r="S113" s="60">
        <f t="shared" si="4"/>
        <v>0</v>
      </c>
    </row>
    <row r="114" spans="1:19" ht="15.75" x14ac:dyDescent="0.25">
      <c r="A114" s="40">
        <v>107</v>
      </c>
      <c r="B114" s="9"/>
      <c r="C114" s="11"/>
      <c r="D114" s="12"/>
      <c r="E114" s="13"/>
      <c r="F114" s="13"/>
      <c r="G114" s="13"/>
      <c r="H114" s="13"/>
      <c r="I114" s="43">
        <f t="shared" si="1"/>
        <v>0</v>
      </c>
      <c r="J114" s="36"/>
      <c r="K114" s="18"/>
      <c r="L114" s="19"/>
      <c r="M114" s="19"/>
      <c r="N114" s="19"/>
      <c r="O114" s="19"/>
      <c r="P114" s="17"/>
      <c r="Q114" s="20"/>
      <c r="R114" s="21">
        <f t="shared" si="3"/>
        <v>0</v>
      </c>
      <c r="S114" s="60">
        <f t="shared" si="4"/>
        <v>0</v>
      </c>
    </row>
    <row r="115" spans="1:19" ht="15.75" x14ac:dyDescent="0.25">
      <c r="A115" s="2">
        <v>108</v>
      </c>
      <c r="B115" s="9"/>
      <c r="C115" s="11"/>
      <c r="D115" s="12"/>
      <c r="E115" s="13"/>
      <c r="F115" s="13"/>
      <c r="G115" s="13"/>
      <c r="H115" s="13"/>
      <c r="I115" s="43">
        <f t="shared" si="1"/>
        <v>0</v>
      </c>
      <c r="J115" s="36"/>
      <c r="K115" s="18"/>
      <c r="L115" s="19"/>
      <c r="M115" s="19"/>
      <c r="N115" s="19"/>
      <c r="O115" s="19"/>
      <c r="P115" s="17"/>
      <c r="Q115" s="20"/>
      <c r="R115" s="21">
        <f t="shared" si="3"/>
        <v>0</v>
      </c>
      <c r="S115" s="60">
        <f t="shared" si="4"/>
        <v>0</v>
      </c>
    </row>
    <row r="116" spans="1:19" ht="15.75" x14ac:dyDescent="0.25">
      <c r="A116" s="2">
        <v>109</v>
      </c>
      <c r="B116" s="9"/>
      <c r="C116" s="11"/>
      <c r="D116" s="12"/>
      <c r="E116" s="13"/>
      <c r="F116" s="13"/>
      <c r="G116" s="13"/>
      <c r="H116" s="13"/>
      <c r="I116" s="43">
        <f t="shared" si="1"/>
        <v>0</v>
      </c>
      <c r="J116" s="36"/>
      <c r="K116" s="18"/>
      <c r="L116" s="19"/>
      <c r="M116" s="19"/>
      <c r="N116" s="19"/>
      <c r="O116" s="19"/>
      <c r="P116" s="17"/>
      <c r="Q116" s="20"/>
      <c r="R116" s="21">
        <f t="shared" si="3"/>
        <v>0</v>
      </c>
      <c r="S116" s="60">
        <f t="shared" si="4"/>
        <v>0</v>
      </c>
    </row>
    <row r="117" spans="1:19" ht="15.75" x14ac:dyDescent="0.25">
      <c r="A117" s="40">
        <v>110</v>
      </c>
      <c r="B117" s="9"/>
      <c r="C117" s="11"/>
      <c r="D117" s="12"/>
      <c r="E117" s="13"/>
      <c r="F117" s="13"/>
      <c r="G117" s="13"/>
      <c r="H117" s="13"/>
      <c r="I117" s="43">
        <f t="shared" si="1"/>
        <v>0</v>
      </c>
      <c r="J117" s="36"/>
      <c r="K117" s="18"/>
      <c r="L117" s="19"/>
      <c r="M117" s="19"/>
      <c r="N117" s="19"/>
      <c r="O117" s="19"/>
      <c r="P117" s="17"/>
      <c r="Q117" s="20"/>
      <c r="R117" s="21">
        <f t="shared" si="3"/>
        <v>0</v>
      </c>
      <c r="S117" s="60">
        <f t="shared" si="4"/>
        <v>0</v>
      </c>
    </row>
    <row r="118" spans="1:19" ht="15.75" x14ac:dyDescent="0.25">
      <c r="A118" s="2">
        <v>111</v>
      </c>
      <c r="B118" s="9"/>
      <c r="C118" s="11"/>
      <c r="D118" s="12"/>
      <c r="E118" s="13"/>
      <c r="F118" s="13"/>
      <c r="G118" s="13"/>
      <c r="H118" s="13"/>
      <c r="I118" s="43">
        <f t="shared" si="1"/>
        <v>0</v>
      </c>
      <c r="J118" s="36"/>
      <c r="K118" s="18"/>
      <c r="L118" s="19"/>
      <c r="M118" s="19"/>
      <c r="N118" s="19"/>
      <c r="O118" s="19"/>
      <c r="P118" s="17"/>
      <c r="Q118" s="20"/>
      <c r="R118" s="21">
        <f t="shared" si="3"/>
        <v>0</v>
      </c>
      <c r="S118" s="60">
        <f t="shared" si="4"/>
        <v>0</v>
      </c>
    </row>
    <row r="119" spans="1:19" ht="15.75" x14ac:dyDescent="0.25">
      <c r="A119" s="2">
        <v>112</v>
      </c>
      <c r="B119" s="9"/>
      <c r="C119" s="11"/>
      <c r="D119" s="12"/>
      <c r="E119" s="13"/>
      <c r="F119" s="13"/>
      <c r="G119" s="13"/>
      <c r="H119" s="13"/>
      <c r="I119" s="43">
        <f t="shared" si="1"/>
        <v>0</v>
      </c>
      <c r="J119" s="36"/>
      <c r="K119" s="18"/>
      <c r="L119" s="19"/>
      <c r="M119" s="19"/>
      <c r="N119" s="19"/>
      <c r="O119" s="19"/>
      <c r="P119" s="17"/>
      <c r="Q119" s="20"/>
      <c r="R119" s="21">
        <f t="shared" ref="R119:R132" si="5">SUM(J119:Q119)</f>
        <v>0</v>
      </c>
      <c r="S119" s="60">
        <f t="shared" si="4"/>
        <v>0</v>
      </c>
    </row>
    <row r="120" spans="1:19" ht="15.75" x14ac:dyDescent="0.25">
      <c r="A120" s="40">
        <v>113</v>
      </c>
      <c r="B120" s="9"/>
      <c r="C120" s="11"/>
      <c r="D120" s="12"/>
      <c r="E120" s="13"/>
      <c r="F120" s="13"/>
      <c r="G120" s="13"/>
      <c r="H120" s="13"/>
      <c r="I120" s="43">
        <f t="shared" si="1"/>
        <v>0</v>
      </c>
      <c r="J120" s="36"/>
      <c r="K120" s="18"/>
      <c r="L120" s="19"/>
      <c r="M120" s="19"/>
      <c r="N120" s="19"/>
      <c r="O120" s="19"/>
      <c r="P120" s="17"/>
      <c r="Q120" s="20"/>
      <c r="R120" s="21">
        <f t="shared" si="5"/>
        <v>0</v>
      </c>
      <c r="S120" s="60">
        <f t="shared" si="4"/>
        <v>0</v>
      </c>
    </row>
    <row r="121" spans="1:19" ht="15.75" x14ac:dyDescent="0.25">
      <c r="A121" s="2">
        <v>114</v>
      </c>
      <c r="B121" s="9"/>
      <c r="C121" s="11"/>
      <c r="D121" s="12"/>
      <c r="E121" s="13"/>
      <c r="F121" s="13"/>
      <c r="G121" s="13"/>
      <c r="H121" s="13"/>
      <c r="I121" s="43">
        <f t="shared" si="1"/>
        <v>0</v>
      </c>
      <c r="J121" s="36"/>
      <c r="K121" s="18"/>
      <c r="L121" s="19"/>
      <c r="M121" s="19"/>
      <c r="N121" s="19"/>
      <c r="O121" s="19"/>
      <c r="P121" s="17"/>
      <c r="Q121" s="20"/>
      <c r="R121" s="21">
        <f t="shared" si="5"/>
        <v>0</v>
      </c>
      <c r="S121" s="60">
        <f t="shared" si="4"/>
        <v>0</v>
      </c>
    </row>
    <row r="122" spans="1:19" ht="15.75" x14ac:dyDescent="0.25">
      <c r="A122" s="2">
        <v>115</v>
      </c>
      <c r="B122" s="9"/>
      <c r="C122" s="11"/>
      <c r="D122" s="12"/>
      <c r="E122" s="13"/>
      <c r="F122" s="13"/>
      <c r="G122" s="13"/>
      <c r="H122" s="13"/>
      <c r="I122" s="43">
        <f t="shared" si="1"/>
        <v>0</v>
      </c>
      <c r="J122" s="36"/>
      <c r="K122" s="18"/>
      <c r="L122" s="19"/>
      <c r="M122" s="19"/>
      <c r="N122" s="19"/>
      <c r="O122" s="19"/>
      <c r="P122" s="17"/>
      <c r="Q122" s="20"/>
      <c r="R122" s="21">
        <f t="shared" si="5"/>
        <v>0</v>
      </c>
      <c r="S122" s="60">
        <f t="shared" si="4"/>
        <v>0</v>
      </c>
    </row>
    <row r="123" spans="1:19" ht="15.75" x14ac:dyDescent="0.25">
      <c r="A123" s="40">
        <v>116</v>
      </c>
      <c r="B123" s="9"/>
      <c r="C123" s="11"/>
      <c r="D123" s="12"/>
      <c r="E123" s="13"/>
      <c r="F123" s="13"/>
      <c r="G123" s="13"/>
      <c r="H123" s="13"/>
      <c r="I123" s="43">
        <f t="shared" si="1"/>
        <v>0</v>
      </c>
      <c r="J123" s="36"/>
      <c r="K123" s="18"/>
      <c r="L123" s="19"/>
      <c r="M123" s="19"/>
      <c r="N123" s="19"/>
      <c r="O123" s="19"/>
      <c r="P123" s="17"/>
      <c r="Q123" s="20"/>
      <c r="R123" s="21">
        <f t="shared" si="5"/>
        <v>0</v>
      </c>
      <c r="S123" s="60">
        <f t="shared" si="4"/>
        <v>0</v>
      </c>
    </row>
    <row r="124" spans="1:19" ht="15.75" x14ac:dyDescent="0.25">
      <c r="A124" s="2">
        <v>117</v>
      </c>
      <c r="B124" s="9"/>
      <c r="C124" s="11"/>
      <c r="D124" s="12"/>
      <c r="E124" s="13"/>
      <c r="F124" s="13"/>
      <c r="G124" s="13"/>
      <c r="H124" s="13"/>
      <c r="I124" s="43">
        <f t="shared" si="1"/>
        <v>0</v>
      </c>
      <c r="J124" s="36"/>
      <c r="K124" s="18"/>
      <c r="L124" s="19"/>
      <c r="M124" s="19"/>
      <c r="N124" s="19"/>
      <c r="O124" s="19"/>
      <c r="P124" s="17"/>
      <c r="Q124" s="20"/>
      <c r="R124" s="21">
        <f t="shared" si="5"/>
        <v>0</v>
      </c>
      <c r="S124" s="60">
        <f t="shared" si="4"/>
        <v>0</v>
      </c>
    </row>
    <row r="125" spans="1:19" ht="15.75" x14ac:dyDescent="0.25">
      <c r="A125" s="2">
        <v>118</v>
      </c>
      <c r="B125" s="9"/>
      <c r="C125" s="11"/>
      <c r="D125" s="12"/>
      <c r="E125" s="13"/>
      <c r="F125" s="13"/>
      <c r="G125" s="13"/>
      <c r="H125" s="13"/>
      <c r="I125" s="43">
        <f t="shared" si="1"/>
        <v>0</v>
      </c>
      <c r="J125" s="36"/>
      <c r="K125" s="18"/>
      <c r="L125" s="19"/>
      <c r="M125" s="19"/>
      <c r="N125" s="19"/>
      <c r="O125" s="19"/>
      <c r="P125" s="17"/>
      <c r="Q125" s="20"/>
      <c r="R125" s="21">
        <f t="shared" si="5"/>
        <v>0</v>
      </c>
      <c r="S125" s="60">
        <f t="shared" si="4"/>
        <v>0</v>
      </c>
    </row>
    <row r="126" spans="1:19" ht="15.75" x14ac:dyDescent="0.25">
      <c r="A126" s="40">
        <v>119</v>
      </c>
      <c r="B126" s="9"/>
      <c r="C126" s="11"/>
      <c r="D126" s="12"/>
      <c r="E126" s="13"/>
      <c r="F126" s="13"/>
      <c r="G126" s="13"/>
      <c r="H126" s="13"/>
      <c r="I126" s="43">
        <f t="shared" si="1"/>
        <v>0</v>
      </c>
      <c r="J126" s="36"/>
      <c r="K126" s="18"/>
      <c r="L126" s="19"/>
      <c r="M126" s="19"/>
      <c r="N126" s="19"/>
      <c r="O126" s="19"/>
      <c r="P126" s="17"/>
      <c r="Q126" s="20"/>
      <c r="R126" s="21">
        <f t="shared" si="5"/>
        <v>0</v>
      </c>
      <c r="S126" s="60">
        <f t="shared" si="4"/>
        <v>0</v>
      </c>
    </row>
    <row r="127" spans="1:19" ht="15.75" x14ac:dyDescent="0.25">
      <c r="A127" s="2">
        <v>120</v>
      </c>
      <c r="B127" s="9"/>
      <c r="C127" s="11"/>
      <c r="D127" s="12"/>
      <c r="E127" s="13"/>
      <c r="F127" s="13"/>
      <c r="G127" s="13"/>
      <c r="H127" s="13"/>
      <c r="I127" s="43">
        <f t="shared" si="1"/>
        <v>0</v>
      </c>
      <c r="J127" s="36"/>
      <c r="K127" s="18"/>
      <c r="L127" s="19"/>
      <c r="M127" s="19"/>
      <c r="N127" s="19"/>
      <c r="O127" s="19"/>
      <c r="P127" s="17"/>
      <c r="Q127" s="20"/>
      <c r="R127" s="21">
        <f t="shared" si="5"/>
        <v>0</v>
      </c>
      <c r="S127" s="60">
        <f t="shared" si="4"/>
        <v>0</v>
      </c>
    </row>
    <row r="128" spans="1:19" ht="15.75" x14ac:dyDescent="0.25">
      <c r="A128" s="2">
        <v>121</v>
      </c>
      <c r="B128" s="9"/>
      <c r="C128" s="11"/>
      <c r="D128" s="12"/>
      <c r="E128" s="13"/>
      <c r="F128" s="13"/>
      <c r="G128" s="13"/>
      <c r="H128" s="13"/>
      <c r="I128" s="43">
        <f t="shared" si="1"/>
        <v>0</v>
      </c>
      <c r="J128" s="36"/>
      <c r="K128" s="18"/>
      <c r="L128" s="19"/>
      <c r="M128" s="19"/>
      <c r="N128" s="19"/>
      <c r="O128" s="19"/>
      <c r="P128" s="17"/>
      <c r="Q128" s="20"/>
      <c r="R128" s="21">
        <f t="shared" si="5"/>
        <v>0</v>
      </c>
      <c r="S128" s="60">
        <f t="shared" si="4"/>
        <v>0</v>
      </c>
    </row>
    <row r="129" spans="1:19" ht="15.75" x14ac:dyDescent="0.25">
      <c r="A129" s="40">
        <v>122</v>
      </c>
      <c r="B129" s="9"/>
      <c r="C129" s="11"/>
      <c r="D129" s="12"/>
      <c r="E129" s="13"/>
      <c r="F129" s="13"/>
      <c r="G129" s="13"/>
      <c r="H129" s="13"/>
      <c r="I129" s="43">
        <f t="shared" si="1"/>
        <v>0</v>
      </c>
      <c r="J129" s="36"/>
      <c r="K129" s="18"/>
      <c r="L129" s="19"/>
      <c r="M129" s="19"/>
      <c r="N129" s="19"/>
      <c r="O129" s="19"/>
      <c r="P129" s="17"/>
      <c r="Q129" s="20"/>
      <c r="R129" s="21">
        <f t="shared" si="5"/>
        <v>0</v>
      </c>
      <c r="S129" s="60">
        <f t="shared" si="4"/>
        <v>0</v>
      </c>
    </row>
    <row r="130" spans="1:19" ht="15.75" x14ac:dyDescent="0.25">
      <c r="A130" s="2">
        <v>123</v>
      </c>
      <c r="B130" s="9"/>
      <c r="C130" s="11"/>
      <c r="D130" s="12"/>
      <c r="E130" s="13"/>
      <c r="F130" s="13"/>
      <c r="G130" s="13"/>
      <c r="H130" s="13"/>
      <c r="I130" s="43">
        <f t="shared" si="1"/>
        <v>0</v>
      </c>
      <c r="J130" s="36"/>
      <c r="K130" s="18"/>
      <c r="L130" s="19"/>
      <c r="M130" s="19"/>
      <c r="N130" s="19"/>
      <c r="O130" s="19"/>
      <c r="P130" s="17"/>
      <c r="Q130" s="20"/>
      <c r="R130" s="21">
        <f t="shared" si="5"/>
        <v>0</v>
      </c>
      <c r="S130" s="60">
        <f t="shared" si="4"/>
        <v>0</v>
      </c>
    </row>
    <row r="131" spans="1:19" ht="15.75" x14ac:dyDescent="0.25">
      <c r="A131" s="2">
        <v>124</v>
      </c>
      <c r="B131" s="9"/>
      <c r="C131" s="11"/>
      <c r="D131" s="12"/>
      <c r="E131" s="13"/>
      <c r="F131" s="13"/>
      <c r="G131" s="13"/>
      <c r="H131" s="13"/>
      <c r="I131" s="43">
        <f t="shared" si="1"/>
        <v>0</v>
      </c>
      <c r="J131" s="36"/>
      <c r="K131" s="18"/>
      <c r="L131" s="19"/>
      <c r="M131" s="19"/>
      <c r="N131" s="19"/>
      <c r="O131" s="19"/>
      <c r="P131" s="17"/>
      <c r="Q131" s="20"/>
      <c r="R131" s="21">
        <f t="shared" si="5"/>
        <v>0</v>
      </c>
      <c r="S131" s="60">
        <f t="shared" si="4"/>
        <v>0</v>
      </c>
    </row>
    <row r="132" spans="1:19" ht="15.75" x14ac:dyDescent="0.25">
      <c r="A132" s="40">
        <v>125</v>
      </c>
      <c r="B132" s="9"/>
      <c r="C132" s="11"/>
      <c r="D132" s="12"/>
      <c r="E132" s="13"/>
      <c r="F132" s="13"/>
      <c r="G132" s="13"/>
      <c r="H132" s="13"/>
      <c r="I132" s="43">
        <f t="shared" si="1"/>
        <v>0</v>
      </c>
      <c r="J132" s="36"/>
      <c r="K132" s="18"/>
      <c r="L132" s="19"/>
      <c r="M132" s="19"/>
      <c r="N132" s="19"/>
      <c r="O132" s="19"/>
      <c r="P132" s="17"/>
      <c r="Q132" s="20"/>
      <c r="R132" s="21">
        <f t="shared" si="5"/>
        <v>0</v>
      </c>
      <c r="S132" s="60">
        <f t="shared" si="4"/>
        <v>0</v>
      </c>
    </row>
    <row r="133" spans="1:19" ht="15.75" x14ac:dyDescent="0.25">
      <c r="A133" s="2">
        <v>126</v>
      </c>
      <c r="B133" s="9"/>
      <c r="C133" s="11"/>
      <c r="D133" s="12"/>
      <c r="E133" s="13"/>
      <c r="F133" s="13"/>
      <c r="G133" s="13"/>
      <c r="H133" s="13"/>
      <c r="I133" s="43">
        <f t="shared" si="1"/>
        <v>0</v>
      </c>
      <c r="J133" s="36"/>
      <c r="K133" s="18"/>
      <c r="L133" s="19"/>
      <c r="M133" s="19"/>
      <c r="N133" s="19"/>
      <c r="O133" s="19"/>
      <c r="P133" s="17"/>
      <c r="Q133" s="20"/>
      <c r="R133" s="21">
        <f t="shared" si="2"/>
        <v>0</v>
      </c>
      <c r="S133" s="60">
        <f t="shared" si="4"/>
        <v>0</v>
      </c>
    </row>
    <row r="134" spans="1:19" ht="15.75" x14ac:dyDescent="0.25">
      <c r="A134" s="2">
        <v>127</v>
      </c>
      <c r="B134" s="9"/>
      <c r="C134" s="11"/>
      <c r="D134" s="12"/>
      <c r="E134" s="13"/>
      <c r="F134" s="13"/>
      <c r="G134" s="13"/>
      <c r="H134" s="13"/>
      <c r="I134" s="43">
        <f t="shared" si="1"/>
        <v>0</v>
      </c>
      <c r="J134" s="36"/>
      <c r="K134" s="18"/>
      <c r="L134" s="19"/>
      <c r="M134" s="19"/>
      <c r="N134" s="19"/>
      <c r="O134" s="19"/>
      <c r="P134" s="17"/>
      <c r="Q134" s="20"/>
      <c r="R134" s="21">
        <f t="shared" si="2"/>
        <v>0</v>
      </c>
      <c r="S134" s="60">
        <f t="shared" si="4"/>
        <v>0</v>
      </c>
    </row>
    <row r="135" spans="1:19" x14ac:dyDescent="0.25">
      <c r="A135" s="40">
        <v>128</v>
      </c>
      <c r="B135" s="1"/>
      <c r="C135" s="11"/>
      <c r="D135" s="12"/>
      <c r="E135" s="13"/>
      <c r="F135" s="13"/>
      <c r="G135" s="13"/>
      <c r="H135" s="13"/>
      <c r="I135" s="43">
        <f t="shared" si="1"/>
        <v>0</v>
      </c>
      <c r="J135" s="36"/>
      <c r="K135" s="18"/>
      <c r="L135" s="19"/>
      <c r="M135" s="19"/>
      <c r="N135" s="19"/>
      <c r="O135" s="19"/>
      <c r="P135" s="17"/>
      <c r="Q135" s="20"/>
      <c r="R135" s="21">
        <f t="shared" si="2"/>
        <v>0</v>
      </c>
      <c r="S135" s="60">
        <f t="shared" si="4"/>
        <v>0</v>
      </c>
    </row>
    <row r="136" spans="1:19" ht="15.75" x14ac:dyDescent="0.25">
      <c r="A136" s="2">
        <v>129</v>
      </c>
      <c r="B136" s="9"/>
      <c r="C136" s="11"/>
      <c r="D136" s="12"/>
      <c r="E136" s="13"/>
      <c r="F136" s="13"/>
      <c r="G136" s="13"/>
      <c r="H136" s="13"/>
      <c r="I136" s="43">
        <f t="shared" si="1"/>
        <v>0</v>
      </c>
      <c r="J136" s="36"/>
      <c r="K136" s="18"/>
      <c r="L136" s="19"/>
      <c r="M136" s="19"/>
      <c r="N136" s="19"/>
      <c r="O136" s="19"/>
      <c r="P136" s="17"/>
      <c r="Q136" s="20"/>
      <c r="R136" s="21">
        <f t="shared" si="2"/>
        <v>0</v>
      </c>
      <c r="S136" s="60">
        <f t="shared" si="4"/>
        <v>0</v>
      </c>
    </row>
    <row r="137" spans="1:19" ht="15.75" x14ac:dyDescent="0.25">
      <c r="A137" s="2">
        <v>130</v>
      </c>
      <c r="B137" s="9"/>
      <c r="C137" s="11"/>
      <c r="D137" s="12"/>
      <c r="E137" s="13"/>
      <c r="F137" s="13"/>
      <c r="G137" s="13"/>
      <c r="H137" s="13"/>
      <c r="I137" s="43">
        <f t="shared" si="1"/>
        <v>0</v>
      </c>
      <c r="J137" s="36"/>
      <c r="K137" s="18"/>
      <c r="L137" s="19"/>
      <c r="M137" s="19"/>
      <c r="N137" s="19"/>
      <c r="O137" s="19"/>
      <c r="P137" s="17"/>
      <c r="Q137" s="20"/>
      <c r="R137" s="21">
        <f t="shared" si="2"/>
        <v>0</v>
      </c>
      <c r="S137" s="60">
        <f t="shared" ref="S137:S138" si="6">I137-R137</f>
        <v>0</v>
      </c>
    </row>
    <row r="138" spans="1:19" x14ac:dyDescent="0.25">
      <c r="A138" s="40">
        <v>131</v>
      </c>
      <c r="B138" s="1"/>
      <c r="C138" s="11"/>
      <c r="D138" s="12"/>
      <c r="E138" s="13"/>
      <c r="F138" s="13"/>
      <c r="G138" s="13"/>
      <c r="H138" s="13"/>
      <c r="I138" s="43">
        <f t="shared" si="1"/>
        <v>0</v>
      </c>
      <c r="J138" s="36"/>
      <c r="K138" s="18"/>
      <c r="L138" s="19"/>
      <c r="M138" s="19"/>
      <c r="N138" s="19"/>
      <c r="O138" s="19"/>
      <c r="P138" s="17"/>
      <c r="Q138" s="20"/>
      <c r="R138" s="21">
        <f t="shared" si="2"/>
        <v>0</v>
      </c>
      <c r="S138" s="60">
        <f t="shared" si="6"/>
        <v>0</v>
      </c>
    </row>
    <row r="139" spans="1:19" s="3" customFormat="1" ht="15.75" thickBot="1" x14ac:dyDescent="0.3">
      <c r="A139" s="8"/>
      <c r="B139" s="22" t="s">
        <v>2</v>
      </c>
      <c r="C139" s="14">
        <f>SUM(C6:C138)</f>
        <v>320</v>
      </c>
      <c r="D139" s="15">
        <f>SUM(D6:D138)</f>
        <v>0</v>
      </c>
      <c r="E139" s="16">
        <f>SUM(E6:E138)</f>
        <v>0</v>
      </c>
      <c r="F139" s="16">
        <f t="shared" ref="F139:H139" si="7">SUM(F6:F138)</f>
        <v>0</v>
      </c>
      <c r="G139" s="16">
        <f t="shared" si="7"/>
        <v>0</v>
      </c>
      <c r="H139" s="16">
        <f t="shared" si="7"/>
        <v>0</v>
      </c>
      <c r="I139" s="23">
        <f>SUM(I6:I138)</f>
        <v>320</v>
      </c>
      <c r="J139" s="24">
        <f>SUM(J6:J138)</f>
        <v>10</v>
      </c>
      <c r="K139" s="16">
        <f t="shared" ref="K139:Q139" si="8">SUM(K6:K138)</f>
        <v>0</v>
      </c>
      <c r="L139" s="16">
        <f t="shared" si="8"/>
        <v>0</v>
      </c>
      <c r="M139" s="16"/>
      <c r="N139" s="16"/>
      <c r="O139" s="16"/>
      <c r="P139" s="16">
        <f t="shared" si="8"/>
        <v>0</v>
      </c>
      <c r="Q139" s="16">
        <f t="shared" si="8"/>
        <v>0</v>
      </c>
      <c r="R139" s="14">
        <f>SUM(R6:R138)</f>
        <v>10</v>
      </c>
      <c r="S139" s="39">
        <f>SUM(S6:S138)</f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store 3</vt:lpstr>
      <vt:lpstr>store 6</vt:lpstr>
      <vt:lpstr>gs shop</vt:lpstr>
      <vt:lpstr>hb shop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Ikrima</cp:lastModifiedBy>
  <cp:lastPrinted>2018-03-10T12:20:42Z</cp:lastPrinted>
  <dcterms:created xsi:type="dcterms:W3CDTF">2014-01-24T00:18:57Z</dcterms:created>
  <dcterms:modified xsi:type="dcterms:W3CDTF">2018-04-07T13:01:02Z</dcterms:modified>
</cp:coreProperties>
</file>