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60" windowWidth="15255" windowHeight="7950"/>
  </bookViews>
  <sheets>
    <sheet name="Sheet1" sheetId="1" r:id="rId1"/>
  </sheets>
  <definedNames>
    <definedName name="_xlnm._FilterDatabase" localSheetId="0" hidden="1">Sheet1!$A$2:$H$2</definedName>
    <definedName name="_xlnm.Print_Area" localSheetId="0">Sheet1!$A$2:$H$34</definedName>
  </definedNames>
  <calcPr calcId="125725"/>
</workbook>
</file>

<file path=xl/calcChain.xml><?xml version="1.0" encoding="utf-8"?>
<calcChain xmlns="http://schemas.openxmlformats.org/spreadsheetml/2006/main">
  <c r="J3" i="1"/>
  <c r="I3" l="1"/>
  <c r="F28"/>
  <c r="F26"/>
  <c r="F27" s="1"/>
  <c r="C26"/>
  <c r="C27" s="1"/>
  <c r="C28" s="1"/>
  <c r="B26"/>
  <c r="B27" s="1"/>
  <c r="B28" s="1"/>
  <c r="D26"/>
  <c r="D27" s="1"/>
  <c r="D28" s="1"/>
  <c r="D29" s="1"/>
  <c r="B30" l="1"/>
  <c r="B31" s="1"/>
  <c r="B29"/>
  <c r="F29"/>
  <c r="D30"/>
  <c r="D31" s="1"/>
  <c r="C29"/>
  <c r="C7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6"/>
  <c r="B6"/>
  <c r="B7" s="1"/>
  <c r="D4"/>
  <c r="D5" s="1"/>
  <c r="D6" s="1"/>
  <c r="D7" s="1"/>
  <c r="D8" s="1"/>
  <c r="C4"/>
  <c r="B4"/>
  <c r="F4"/>
  <c r="F5" s="1"/>
  <c r="F6" s="1"/>
  <c r="E4"/>
  <c r="E5" s="1"/>
  <c r="E6" s="1"/>
  <c r="F31" l="1"/>
  <c r="F30"/>
  <c r="C31"/>
  <c r="C30"/>
  <c r="F7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E7"/>
  <c r="E8" s="1"/>
  <c r="E9" s="1"/>
  <c r="B8"/>
  <c r="B9" s="1"/>
  <c r="B10" s="1"/>
  <c r="B11" s="1"/>
  <c r="E10" l="1"/>
  <c r="E11" s="1"/>
  <c r="E12" s="1"/>
  <c r="E13" s="1"/>
  <c r="D9"/>
  <c r="D10" s="1"/>
  <c r="B12"/>
  <c r="B13" s="1"/>
  <c r="B14" s="1"/>
  <c r="B15" s="1"/>
  <c r="E14" l="1"/>
  <c r="E15" s="1"/>
  <c r="E16" s="1"/>
  <c r="E17" s="1"/>
  <c r="D11"/>
  <c r="B16"/>
  <c r="B17" s="1"/>
  <c r="B18" s="1"/>
  <c r="B19" s="1"/>
  <c r="E18" l="1"/>
  <c r="E19" s="1"/>
  <c r="E20" s="1"/>
  <c r="E21" s="1"/>
  <c r="D12"/>
  <c r="D13" s="1"/>
  <c r="D14" s="1"/>
  <c r="D15" s="1"/>
  <c r="D16" s="1"/>
  <c r="D17" s="1"/>
  <c r="D18" s="1"/>
  <c r="D19" s="1"/>
  <c r="D20" s="1"/>
  <c r="B20"/>
  <c r="B21" s="1"/>
  <c r="B22" s="1"/>
  <c r="B23" s="1"/>
  <c r="E22" l="1"/>
  <c r="E23" s="1"/>
  <c r="E24" s="1"/>
  <c r="E25" s="1"/>
  <c r="E26" s="1"/>
  <c r="E27" s="1"/>
  <c r="E28" s="1"/>
  <c r="E29" s="1"/>
  <c r="E30" s="1"/>
  <c r="E31" s="1"/>
  <c r="D21"/>
  <c r="D22" s="1"/>
  <c r="B24"/>
  <c r="B25" s="1"/>
  <c r="D23" l="1"/>
  <c r="D24" s="1"/>
  <c r="D25" s="1"/>
</calcChain>
</file>

<file path=xl/sharedStrings.xml><?xml version="1.0" encoding="utf-8"?>
<sst xmlns="http://schemas.openxmlformats.org/spreadsheetml/2006/main" count="30" uniqueCount="30">
  <si>
    <t>N</t>
  </si>
  <si>
    <t>شركة إس إم للانظمة الابواب والنوافذ UPVC</t>
  </si>
  <si>
    <r>
      <t xml:space="preserve">بعد سنتين </t>
    </r>
    <r>
      <rPr>
        <b/>
        <sz val="16"/>
        <color rgb="FFFF0000"/>
        <rFont val="Calibri"/>
        <family val="2"/>
        <scheme val="minor"/>
      </rPr>
      <t>4</t>
    </r>
  </si>
  <si>
    <r>
      <t xml:space="preserve">بعد سنة </t>
    </r>
    <r>
      <rPr>
        <b/>
        <sz val="16"/>
        <color rgb="FFFF0000"/>
        <rFont val="Calibri"/>
        <family val="2"/>
        <scheme val="minor"/>
      </rPr>
      <t>5</t>
    </r>
  </si>
  <si>
    <r>
      <t xml:space="preserve">بعد 9 أشهر </t>
    </r>
    <r>
      <rPr>
        <b/>
        <sz val="16"/>
        <color rgb="FFFF0000"/>
        <rFont val="Calibri"/>
        <family val="2"/>
        <scheme val="minor"/>
      </rPr>
      <t>3</t>
    </r>
  </si>
  <si>
    <r>
      <t xml:space="preserve">بعد 6 أشهر </t>
    </r>
    <r>
      <rPr>
        <b/>
        <sz val="16"/>
        <color rgb="FFFF0000"/>
        <rFont val="Calibri"/>
        <family val="2"/>
        <scheme val="minor"/>
      </rPr>
      <t>2</t>
    </r>
  </si>
  <si>
    <r>
      <t xml:space="preserve">بعد 3 أشهر </t>
    </r>
    <r>
      <rPr>
        <b/>
        <sz val="16"/>
        <color rgb="FFFF0000"/>
        <rFont val="Calibri"/>
        <family val="2"/>
        <scheme val="minor"/>
      </rPr>
      <t>1</t>
    </r>
  </si>
  <si>
    <t>11.06.2011</t>
  </si>
  <si>
    <t>المبلغ المدفوع</t>
  </si>
  <si>
    <t>التاريخ</t>
  </si>
  <si>
    <t>أريد ضبط هذه المعادلة</t>
  </si>
  <si>
    <t>بحيث اذا اتى ميعاد تغيير</t>
  </si>
  <si>
    <t>المرحلة الأولى من الفلتر</t>
  </si>
  <si>
    <t>المرحلة الأولى</t>
  </si>
  <si>
    <t>المرحلة الثانية</t>
  </si>
  <si>
    <t>المرحلة الثالثة</t>
  </si>
  <si>
    <t>المرحلة الخامسة</t>
  </si>
  <si>
    <t>المرحلة الرابعة</t>
  </si>
  <si>
    <t>يعطينى رسالة مثلا</t>
  </si>
  <si>
    <t>يجب عليك تغيير المرحلة الأولى</t>
  </si>
  <si>
    <t>وهكذا بالنسبة لباقى المراحل</t>
  </si>
  <si>
    <t xml:space="preserve">وايضا يعلمنى اذا كان هناك أكثر من </t>
  </si>
  <si>
    <t>مرحلة يجب تغييرها فى نفس الصف</t>
  </si>
  <si>
    <t>يجب تغييرها</t>
  </si>
  <si>
    <t>بأن تظهر رسالة بأسماء المراحل التى</t>
  </si>
  <si>
    <t>أما اذا فات ومر ميعاد التغيير</t>
  </si>
  <si>
    <t>فيجب على المعادلة بأن تعطينى رسالة</t>
  </si>
  <si>
    <t>مر على ميعاد التغيير مثلا( 60  يوم)</t>
  </si>
  <si>
    <t>وذلك من خلال طرح التاريخ من تاريخ اليوم</t>
  </si>
  <si>
    <t>المطلوب</t>
  </si>
</sst>
</file>

<file path=xl/styles.xml><?xml version="1.0" encoding="utf-8"?>
<styleSheet xmlns="http://schemas.openxmlformats.org/spreadsheetml/2006/main">
  <numFmts count="1">
    <numFmt numFmtId="164" formatCode="\(\ي\و\م\)\ \ \ #,##0"/>
  </numFmts>
  <fonts count="1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rgb="FF333333"/>
      <name val="Arial"/>
      <family val="2"/>
    </font>
    <font>
      <b/>
      <sz val="16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660066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00FF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14" fontId="1" fillId="3" borderId="8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14" xfId="0" applyNumberFormat="1" applyFont="1" applyBorder="1" applyAlignment="1">
      <alignment horizontal="center"/>
    </xf>
    <xf numFmtId="14" fontId="1" fillId="3" borderId="15" xfId="0" applyNumberFormat="1" applyFont="1" applyFill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164" fontId="6" fillId="6" borderId="21" xfId="0" applyNumberFormat="1" applyFont="1" applyFill="1" applyBorder="1" applyAlignment="1">
      <alignment horizontal="right" vertical="center" wrapText="1"/>
    </xf>
    <xf numFmtId="0" fontId="6" fillId="6" borderId="20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gradientFill degree="45">
          <stop position="0">
            <color rgb="FFFF00FF"/>
          </stop>
          <stop position="1">
            <color rgb="FFFF0000"/>
          </stop>
        </gradientFill>
      </fill>
    </dxf>
  </dxfs>
  <tableStyles count="0" defaultTableStyle="TableStyleMedium9" defaultPivotStyle="PivotStyleLight16"/>
  <colors>
    <mruColors>
      <color rgb="FF0000FF"/>
      <color rgb="FF660066"/>
      <color rgb="FFFF00FF"/>
      <color rgb="FFFF0066"/>
      <color rgb="FFFF66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1552576</xdr:colOff>
      <xdr:row>2</xdr:row>
      <xdr:rowOff>200025</xdr:rowOff>
    </xdr:from>
    <xdr:to>
      <xdr:col>10</xdr:col>
      <xdr:colOff>409575</xdr:colOff>
      <xdr:row>2</xdr:row>
      <xdr:rowOff>200025</xdr:rowOff>
    </xdr:to>
    <xdr:cxnSp macro="">
      <xdr:nvCxnSpPr>
        <xdr:cNvPr id="3" name="Straight Arrow Connector 2"/>
        <xdr:cNvCxnSpPr/>
      </xdr:nvCxnSpPr>
      <xdr:spPr>
        <a:xfrm flipH="1">
          <a:off x="9705976" y="733425"/>
          <a:ext cx="647699" cy="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34"/>
  <sheetViews>
    <sheetView tabSelected="1" zoomScaleNormal="100" workbookViewId="0">
      <selection activeCell="K7" sqref="K7"/>
    </sheetView>
  </sheetViews>
  <sheetFormatPr defaultColWidth="9.140625" defaultRowHeight="18.75"/>
  <cols>
    <col min="1" max="1" width="4.7109375" style="2" customWidth="1"/>
    <col min="2" max="6" width="15.85546875" style="2" customWidth="1"/>
    <col min="7" max="7" width="12.42578125" style="2" customWidth="1"/>
    <col min="8" max="8" width="15.85546875" style="2" customWidth="1"/>
    <col min="9" max="9" width="10" style="30" customWidth="1"/>
    <col min="10" max="10" width="26.85546875" style="29" customWidth="1"/>
    <col min="11" max="11" width="33.5703125" style="2" customWidth="1"/>
    <col min="12" max="16" width="9.140625" style="2"/>
    <col min="17" max="16384" width="9.140625" style="1"/>
  </cols>
  <sheetData>
    <row r="1" spans="1:11" ht="19.5" thickBot="1">
      <c r="B1" s="34" t="s">
        <v>13</v>
      </c>
      <c r="C1" s="34" t="s">
        <v>14</v>
      </c>
      <c r="D1" s="34" t="s">
        <v>15</v>
      </c>
      <c r="E1" s="34" t="s">
        <v>16</v>
      </c>
      <c r="F1" s="34" t="s">
        <v>17</v>
      </c>
      <c r="G1" s="35"/>
      <c r="H1" s="35"/>
    </row>
    <row r="2" spans="1:11" ht="22.5" thickTop="1" thickBot="1">
      <c r="A2" s="5" t="s">
        <v>0</v>
      </c>
      <c r="B2" s="6" t="s">
        <v>6</v>
      </c>
      <c r="C2" s="6" t="s">
        <v>5</v>
      </c>
      <c r="D2" s="6" t="s">
        <v>4</v>
      </c>
      <c r="E2" s="6" t="s">
        <v>3</v>
      </c>
      <c r="F2" s="7" t="s">
        <v>2</v>
      </c>
      <c r="G2" s="16" t="s">
        <v>8</v>
      </c>
      <c r="H2" s="7" t="s">
        <v>9</v>
      </c>
      <c r="I2" s="40"/>
      <c r="J2" s="41"/>
      <c r="K2" s="42" t="s">
        <v>29</v>
      </c>
    </row>
    <row r="3" spans="1:11" ht="23.25" customHeight="1" thickTop="1" thickBot="1">
      <c r="A3" s="20">
        <v>1</v>
      </c>
      <c r="B3" s="12">
        <v>42883</v>
      </c>
      <c r="C3" s="12">
        <v>42883</v>
      </c>
      <c r="D3" s="12">
        <v>42883</v>
      </c>
      <c r="E3" s="12">
        <v>42945</v>
      </c>
      <c r="F3" s="9">
        <v>45051</v>
      </c>
      <c r="G3" s="13"/>
      <c r="H3" s="24"/>
      <c r="I3" s="32" t="e">
        <f ca="1">IF(J3="مر على ميعاد التغيير",TODAY()-B3,"")</f>
        <v>#VALUE!</v>
      </c>
      <c r="J3" s="33" t="e">
        <f ca="1">IF(OR(B3=TODAY(),C3=TODAY(),D3=TODAY())," يجب عليك تغيير المرحلة الأولى","يجب عليك تغيير المرحلة  الثانية"),IF(B3&lt;TODAY(),"مر على ميعاد التغيير",IF(C3=TODAY(),"يجب عليك تغيير المرحلة الثانية",IF(C3&lt;TODAY(),"مر على ميعاد التغيير","")))</f>
        <v>#VALUE!</v>
      </c>
      <c r="K3" s="2" t="s">
        <v>10</v>
      </c>
    </row>
    <row r="4" spans="1:11" ht="23.25" customHeight="1" thickTop="1" thickBot="1">
      <c r="A4" s="21">
        <v>2</v>
      </c>
      <c r="B4" s="17">
        <f>B3+92+33</f>
        <v>43008</v>
      </c>
      <c r="C4" s="17">
        <f>C3+125</f>
        <v>43008</v>
      </c>
      <c r="D4" s="17">
        <f>D3+125</f>
        <v>43008</v>
      </c>
      <c r="E4" s="8">
        <f>+E3+365</f>
        <v>43310</v>
      </c>
      <c r="F4" s="10">
        <f>+F3+731</f>
        <v>45782</v>
      </c>
      <c r="G4" s="18">
        <v>125</v>
      </c>
      <c r="H4" s="25">
        <v>43008</v>
      </c>
      <c r="I4" s="32"/>
      <c r="J4" s="33"/>
      <c r="K4" s="2" t="s">
        <v>11</v>
      </c>
    </row>
    <row r="5" spans="1:11" ht="23.25" customHeight="1" thickTop="1" thickBot="1">
      <c r="A5" s="21">
        <v>3</v>
      </c>
      <c r="B5" s="17">
        <v>43101</v>
      </c>
      <c r="C5" s="17">
        <v>43101</v>
      </c>
      <c r="D5" s="8">
        <f>D4+273</f>
        <v>43281</v>
      </c>
      <c r="E5" s="8">
        <f t="shared" ref="E5:E31" si="0">+E4+365</f>
        <v>43675</v>
      </c>
      <c r="F5" s="10">
        <f>+F4+730</f>
        <v>46512</v>
      </c>
      <c r="G5" s="14"/>
      <c r="H5" s="26"/>
      <c r="I5" s="32"/>
      <c r="J5" s="33"/>
      <c r="K5" s="23" t="s">
        <v>12</v>
      </c>
    </row>
    <row r="6" spans="1:11" ht="23.25" customHeight="1" thickTop="1" thickBot="1">
      <c r="A6" s="21">
        <v>4</v>
      </c>
      <c r="B6" s="17">
        <f>B5+90+6</f>
        <v>43197</v>
      </c>
      <c r="C6" s="8">
        <f>C5+184-3</f>
        <v>43282</v>
      </c>
      <c r="D6" s="8">
        <f>D5+273</f>
        <v>43554</v>
      </c>
      <c r="E6" s="8">
        <f>+E5+366</f>
        <v>44041</v>
      </c>
      <c r="F6" s="10">
        <f>+F5+731</f>
        <v>47243</v>
      </c>
      <c r="G6" s="18">
        <v>35</v>
      </c>
      <c r="H6" s="25">
        <v>43197</v>
      </c>
      <c r="I6" s="32"/>
      <c r="J6" s="33"/>
      <c r="K6" s="2" t="s">
        <v>18</v>
      </c>
    </row>
    <row r="7" spans="1:11" ht="23.25" customHeight="1" thickTop="1" thickBot="1">
      <c r="A7" s="21">
        <v>5</v>
      </c>
      <c r="B7" s="8">
        <f>B6+92-1</f>
        <v>43288</v>
      </c>
      <c r="C7" s="8">
        <f>C6+184</f>
        <v>43466</v>
      </c>
      <c r="D7" s="8">
        <f>D6+275</f>
        <v>43829</v>
      </c>
      <c r="E7" s="8">
        <f t="shared" si="0"/>
        <v>44406</v>
      </c>
      <c r="F7" s="10">
        <f>+F6+730</f>
        <v>47973</v>
      </c>
      <c r="G7" s="14"/>
      <c r="H7" s="26"/>
      <c r="I7" s="32"/>
      <c r="J7" s="33"/>
      <c r="K7" s="36" t="s">
        <v>19</v>
      </c>
    </row>
    <row r="8" spans="1:11" ht="23.25" customHeight="1" thickTop="1" thickBot="1">
      <c r="A8" s="21">
        <v>6</v>
      </c>
      <c r="B8" s="8">
        <f t="shared" ref="B8:B24" si="1">B7+92</f>
        <v>43380</v>
      </c>
      <c r="C8" s="8">
        <f>C7+181</f>
        <v>43647</v>
      </c>
      <c r="D8" s="8">
        <f>D7+275</f>
        <v>44104</v>
      </c>
      <c r="E8" s="8">
        <f t="shared" si="0"/>
        <v>44771</v>
      </c>
      <c r="F8" s="10">
        <f>+F7+731</f>
        <v>48704</v>
      </c>
      <c r="G8" s="14"/>
      <c r="H8" s="26"/>
      <c r="I8" s="32"/>
      <c r="J8" s="33"/>
      <c r="K8" s="2" t="s">
        <v>20</v>
      </c>
    </row>
    <row r="9" spans="1:11" ht="23.25" customHeight="1" thickTop="1" thickBot="1">
      <c r="A9" s="21">
        <v>7</v>
      </c>
      <c r="B9" s="8">
        <f>B8+91</f>
        <v>43471</v>
      </c>
      <c r="C9" s="8">
        <f>C8+184</f>
        <v>43831</v>
      </c>
      <c r="D9" s="8">
        <f>D8+273</f>
        <v>44377</v>
      </c>
      <c r="E9" s="8">
        <f t="shared" si="0"/>
        <v>45136</v>
      </c>
      <c r="F9" s="10">
        <f>+F8+730</f>
        <v>49434</v>
      </c>
      <c r="G9" s="14"/>
      <c r="H9" s="26"/>
      <c r="I9" s="32"/>
      <c r="J9" s="33"/>
      <c r="K9" s="2" t="s">
        <v>21</v>
      </c>
    </row>
    <row r="10" spans="1:11" ht="23.25" customHeight="1" thickTop="1" thickBot="1">
      <c r="A10" s="21">
        <v>8</v>
      </c>
      <c r="B10" s="8">
        <f>B9+90</f>
        <v>43561</v>
      </c>
      <c r="C10" s="8">
        <f>C9+182</f>
        <v>44013</v>
      </c>
      <c r="D10" s="8">
        <f>D9+273</f>
        <v>44650</v>
      </c>
      <c r="E10" s="8">
        <f>+E9+366</f>
        <v>45502</v>
      </c>
      <c r="F10" s="10">
        <f>+F9+731</f>
        <v>50165</v>
      </c>
      <c r="G10" s="14"/>
      <c r="H10" s="26"/>
      <c r="I10" s="32"/>
      <c r="J10" s="33"/>
      <c r="K10" s="2" t="s">
        <v>22</v>
      </c>
    </row>
    <row r="11" spans="1:11" ht="23.25" customHeight="1" thickTop="1" thickBot="1">
      <c r="A11" s="21">
        <v>9</v>
      </c>
      <c r="B11" s="8">
        <f>B10+92</f>
        <v>43653</v>
      </c>
      <c r="C11" s="8">
        <f>C10+184</f>
        <v>44197</v>
      </c>
      <c r="D11" s="8">
        <f>D10+275</f>
        <v>44925</v>
      </c>
      <c r="E11" s="8">
        <f t="shared" si="0"/>
        <v>45867</v>
      </c>
      <c r="F11" s="10">
        <f>+F10+730</f>
        <v>50895</v>
      </c>
      <c r="G11" s="14"/>
      <c r="H11" s="26"/>
      <c r="I11" s="32"/>
      <c r="J11" s="33"/>
      <c r="K11" s="2" t="s">
        <v>24</v>
      </c>
    </row>
    <row r="12" spans="1:11" ht="23.25" customHeight="1" thickTop="1" thickBot="1">
      <c r="A12" s="21">
        <v>10</v>
      </c>
      <c r="B12" s="8">
        <f t="shared" si="1"/>
        <v>43745</v>
      </c>
      <c r="C12" s="8">
        <f>C11+181</f>
        <v>44378</v>
      </c>
      <c r="D12" s="8">
        <f>D11+274</f>
        <v>45199</v>
      </c>
      <c r="E12" s="8">
        <f t="shared" si="0"/>
        <v>46232</v>
      </c>
      <c r="F12" s="10">
        <f>+F11+731</f>
        <v>51626</v>
      </c>
      <c r="G12" s="14"/>
      <c r="H12" s="26"/>
      <c r="I12" s="32"/>
      <c r="J12" s="33"/>
      <c r="K12" s="2" t="s">
        <v>23</v>
      </c>
    </row>
    <row r="13" spans="1:11" ht="23.25" customHeight="1" thickTop="1" thickBot="1">
      <c r="A13" s="21">
        <v>11</v>
      </c>
      <c r="B13" s="8">
        <f>B12+91</f>
        <v>43836</v>
      </c>
      <c r="C13" s="8">
        <f>C12+184</f>
        <v>44562</v>
      </c>
      <c r="D13" s="8">
        <f>D12+274</f>
        <v>45473</v>
      </c>
      <c r="E13" s="8">
        <f t="shared" si="0"/>
        <v>46597</v>
      </c>
      <c r="F13" s="10">
        <f>+F12+730</f>
        <v>52356</v>
      </c>
      <c r="G13" s="14"/>
      <c r="H13" s="26"/>
      <c r="I13" s="32"/>
      <c r="J13" s="33"/>
      <c r="K13" s="37" t="s">
        <v>25</v>
      </c>
    </row>
    <row r="14" spans="1:11" ht="23.25" customHeight="1" thickTop="1" thickBot="1">
      <c r="A14" s="21">
        <v>12</v>
      </c>
      <c r="B14" s="8">
        <f>B13+91</f>
        <v>43927</v>
      </c>
      <c r="C14" s="8">
        <f>C13+181</f>
        <v>44743</v>
      </c>
      <c r="D14" s="8">
        <f>D13+273</f>
        <v>45746</v>
      </c>
      <c r="E14" s="8">
        <f>+E13+366</f>
        <v>46963</v>
      </c>
      <c r="F14" s="10">
        <f>+F13+731</f>
        <v>53087</v>
      </c>
      <c r="G14" s="14"/>
      <c r="H14" s="26"/>
      <c r="I14" s="32"/>
      <c r="J14" s="33"/>
      <c r="K14" s="2" t="s">
        <v>26</v>
      </c>
    </row>
    <row r="15" spans="1:11" ht="23.25" customHeight="1" thickTop="1" thickBot="1">
      <c r="A15" s="21">
        <v>13</v>
      </c>
      <c r="B15" s="8">
        <f>B14+92</f>
        <v>44019</v>
      </c>
      <c r="C15" s="8">
        <f>C14+184</f>
        <v>44927</v>
      </c>
      <c r="D15" s="8">
        <f>D14+275</f>
        <v>46021</v>
      </c>
      <c r="E15" s="8">
        <f t="shared" si="0"/>
        <v>47328</v>
      </c>
      <c r="F15" s="10">
        <f>+F14+730</f>
        <v>53817</v>
      </c>
      <c r="G15" s="14"/>
      <c r="H15" s="26"/>
      <c r="I15" s="32"/>
      <c r="J15" s="33"/>
      <c r="K15" s="36" t="s">
        <v>27</v>
      </c>
    </row>
    <row r="16" spans="1:11" ht="23.25" customHeight="1" thickTop="1" thickBot="1">
      <c r="A16" s="21">
        <v>14</v>
      </c>
      <c r="B16" s="8">
        <f t="shared" si="1"/>
        <v>44111</v>
      </c>
      <c r="C16" s="8">
        <f>C15+181</f>
        <v>45108</v>
      </c>
      <c r="D16" s="8">
        <f>D15+274</f>
        <v>46295</v>
      </c>
      <c r="E16" s="8">
        <f t="shared" si="0"/>
        <v>47693</v>
      </c>
      <c r="F16" s="10">
        <f>+F15+731</f>
        <v>54548</v>
      </c>
      <c r="G16" s="14"/>
      <c r="H16" s="26"/>
      <c r="I16" s="32"/>
      <c r="J16" s="33"/>
      <c r="K16" s="38" t="s">
        <v>28</v>
      </c>
    </row>
    <row r="17" spans="1:10" ht="23.25" customHeight="1" thickTop="1" thickBot="1">
      <c r="A17" s="21">
        <v>15</v>
      </c>
      <c r="B17" s="8">
        <f>B16+91</f>
        <v>44202</v>
      </c>
      <c r="C17" s="8">
        <f>C16+184</f>
        <v>45292</v>
      </c>
      <c r="D17" s="8">
        <f>D16+273</f>
        <v>46568</v>
      </c>
      <c r="E17" s="8">
        <f t="shared" si="0"/>
        <v>48058</v>
      </c>
      <c r="F17" s="10">
        <f>+F16+730</f>
        <v>55278</v>
      </c>
      <c r="G17" s="14"/>
      <c r="H17" s="26"/>
      <c r="I17" s="32"/>
      <c r="J17" s="33"/>
    </row>
    <row r="18" spans="1:10" ht="23.25" customHeight="1" thickTop="1" thickBot="1">
      <c r="A18" s="21">
        <v>16</v>
      </c>
      <c r="B18" s="8">
        <f>B17+90</f>
        <v>44292</v>
      </c>
      <c r="C18" s="8">
        <f>C17+182</f>
        <v>45474</v>
      </c>
      <c r="D18" s="8">
        <f>D17+274</f>
        <v>46842</v>
      </c>
      <c r="E18" s="8">
        <f>+E17+366</f>
        <v>48424</v>
      </c>
      <c r="F18" s="10">
        <f>+F17+731</f>
        <v>56009</v>
      </c>
      <c r="G18" s="14"/>
      <c r="H18" s="26"/>
      <c r="I18" s="32"/>
      <c r="J18" s="33"/>
    </row>
    <row r="19" spans="1:10" ht="23.25" customHeight="1" thickTop="1" thickBot="1">
      <c r="A19" s="21">
        <v>17</v>
      </c>
      <c r="B19" s="8">
        <f>B18+92</f>
        <v>44384</v>
      </c>
      <c r="C19" s="8">
        <f>C18+184</f>
        <v>45658</v>
      </c>
      <c r="D19" s="8">
        <f>D18+275</f>
        <v>47117</v>
      </c>
      <c r="E19" s="8">
        <f t="shared" si="0"/>
        <v>48789</v>
      </c>
      <c r="F19" s="10">
        <f>+F18+730</f>
        <v>56739</v>
      </c>
      <c r="G19" s="14"/>
      <c r="H19" s="26"/>
      <c r="I19" s="32"/>
      <c r="J19" s="33"/>
    </row>
    <row r="20" spans="1:10" ht="23.25" customHeight="1" thickTop="1" thickBot="1">
      <c r="A20" s="21">
        <v>18</v>
      </c>
      <c r="B20" s="8">
        <f t="shared" si="1"/>
        <v>44476</v>
      </c>
      <c r="C20" s="8">
        <f>C19+182</f>
        <v>45840</v>
      </c>
      <c r="D20" s="8">
        <f>D19+274</f>
        <v>47391</v>
      </c>
      <c r="E20" s="8">
        <f t="shared" si="0"/>
        <v>49154</v>
      </c>
      <c r="F20" s="10">
        <f>+F19+731</f>
        <v>57470</v>
      </c>
      <c r="G20" s="14"/>
      <c r="H20" s="26"/>
      <c r="I20" s="32"/>
      <c r="J20" s="33"/>
    </row>
    <row r="21" spans="1:10" ht="23.25" customHeight="1" thickTop="1" thickBot="1">
      <c r="A21" s="21">
        <v>19</v>
      </c>
      <c r="B21" s="8">
        <f>B20+91</f>
        <v>44567</v>
      </c>
      <c r="C21" s="8">
        <f>C20+183</f>
        <v>46023</v>
      </c>
      <c r="D21" s="8">
        <f>D20+273</f>
        <v>47664</v>
      </c>
      <c r="E21" s="8">
        <f t="shared" si="0"/>
        <v>49519</v>
      </c>
      <c r="F21" s="10">
        <f>+F20+730</f>
        <v>58200</v>
      </c>
      <c r="G21" s="14"/>
      <c r="H21" s="26"/>
      <c r="I21" s="32"/>
      <c r="J21" s="33"/>
    </row>
    <row r="22" spans="1:10" ht="23.25" customHeight="1" thickTop="1" thickBot="1">
      <c r="A22" s="21">
        <v>20</v>
      </c>
      <c r="B22" s="8">
        <f>B21+90</f>
        <v>44657</v>
      </c>
      <c r="C22" s="8">
        <f>C21+181</f>
        <v>46204</v>
      </c>
      <c r="D22" s="8">
        <f>D21+273</f>
        <v>47937</v>
      </c>
      <c r="E22" s="8">
        <f>+E21+366</f>
        <v>49885</v>
      </c>
      <c r="F22" s="10">
        <f>+F21+731</f>
        <v>58931</v>
      </c>
      <c r="G22" s="14"/>
      <c r="H22" s="26"/>
      <c r="I22" s="32"/>
      <c r="J22" s="33"/>
    </row>
    <row r="23" spans="1:10" ht="23.25" customHeight="1" thickTop="1" thickBot="1">
      <c r="A23" s="21">
        <v>21</v>
      </c>
      <c r="B23" s="8">
        <f>B22+92</f>
        <v>44749</v>
      </c>
      <c r="C23" s="8">
        <f>C22+184</f>
        <v>46388</v>
      </c>
      <c r="D23" s="8">
        <f>D22+275</f>
        <v>48212</v>
      </c>
      <c r="E23" s="8">
        <f t="shared" si="0"/>
        <v>50250</v>
      </c>
      <c r="F23" s="10">
        <f>+F22+730</f>
        <v>59661</v>
      </c>
      <c r="G23" s="14"/>
      <c r="H23" s="26"/>
      <c r="I23" s="32"/>
      <c r="J23" s="33"/>
    </row>
    <row r="24" spans="1:10" ht="23.25" customHeight="1" thickTop="1" thickBot="1">
      <c r="A24" s="21">
        <v>22</v>
      </c>
      <c r="B24" s="8">
        <f t="shared" si="1"/>
        <v>44841</v>
      </c>
      <c r="C24" s="8">
        <f>C23+181</f>
        <v>46569</v>
      </c>
      <c r="D24" s="8">
        <f>D23+275</f>
        <v>48487</v>
      </c>
      <c r="E24" s="8">
        <f t="shared" si="0"/>
        <v>50615</v>
      </c>
      <c r="F24" s="10">
        <f>+F23+731</f>
        <v>60392</v>
      </c>
      <c r="G24" s="14"/>
      <c r="H24" s="26"/>
      <c r="I24" s="32"/>
      <c r="J24" s="33"/>
    </row>
    <row r="25" spans="1:10" ht="23.25" customHeight="1" thickTop="1" thickBot="1">
      <c r="A25" s="21">
        <v>23</v>
      </c>
      <c r="B25" s="8">
        <f>B24+91</f>
        <v>44932</v>
      </c>
      <c r="C25" s="8">
        <f>C24+184</f>
        <v>46753</v>
      </c>
      <c r="D25" s="8">
        <f>D24+273</f>
        <v>48760</v>
      </c>
      <c r="E25" s="8">
        <f t="shared" si="0"/>
        <v>50980</v>
      </c>
      <c r="F25" s="10">
        <f>+F24+730</f>
        <v>61122</v>
      </c>
      <c r="G25" s="14"/>
      <c r="H25" s="26"/>
      <c r="I25" s="32"/>
      <c r="J25" s="33"/>
    </row>
    <row r="26" spans="1:10" ht="23.25" customHeight="1" thickTop="1" thickBot="1">
      <c r="A26" s="21">
        <v>24</v>
      </c>
      <c r="B26" s="8">
        <f t="shared" ref="B26:B31" si="2">B25+91</f>
        <v>45023</v>
      </c>
      <c r="C26" s="8">
        <f>C25+182</f>
        <v>46935</v>
      </c>
      <c r="D26" s="8">
        <f t="shared" ref="D26:D30" si="3">D25+273</f>
        <v>49033</v>
      </c>
      <c r="E26" s="8">
        <f>+E25+366</f>
        <v>51346</v>
      </c>
      <c r="F26" s="10">
        <f>+F25+731</f>
        <v>61853</v>
      </c>
      <c r="G26" s="19"/>
      <c r="H26" s="27"/>
      <c r="I26" s="32"/>
      <c r="J26" s="33"/>
    </row>
    <row r="27" spans="1:10" ht="23.25" customHeight="1" thickTop="1" thickBot="1">
      <c r="A27" s="21">
        <v>25</v>
      </c>
      <c r="B27" s="8">
        <f t="shared" si="2"/>
        <v>45114</v>
      </c>
      <c r="C27" s="8">
        <f t="shared" ref="C27:C31" si="4">C26+184</f>
        <v>47119</v>
      </c>
      <c r="D27" s="8">
        <f>D26+275</f>
        <v>49308</v>
      </c>
      <c r="E27" s="8">
        <f t="shared" si="0"/>
        <v>51711</v>
      </c>
      <c r="F27" s="10">
        <f t="shared" ref="F27:F31" si="5">+F26+730</f>
        <v>62583</v>
      </c>
      <c r="G27" s="19"/>
      <c r="H27" s="27"/>
      <c r="I27" s="32"/>
      <c r="J27" s="33"/>
    </row>
    <row r="28" spans="1:10" ht="23.25" customHeight="1" thickTop="1" thickBot="1">
      <c r="A28" s="21">
        <v>26</v>
      </c>
      <c r="B28" s="8">
        <f t="shared" si="2"/>
        <v>45205</v>
      </c>
      <c r="C28" s="8">
        <f>C27+181</f>
        <v>47300</v>
      </c>
      <c r="D28" s="8">
        <f>D27+274</f>
        <v>49582</v>
      </c>
      <c r="E28" s="8">
        <f t="shared" si="0"/>
        <v>52076</v>
      </c>
      <c r="F28" s="10">
        <f>+F27+731</f>
        <v>63314</v>
      </c>
      <c r="G28" s="19"/>
      <c r="H28" s="27"/>
      <c r="I28" s="32"/>
      <c r="J28" s="33"/>
    </row>
    <row r="29" spans="1:10" ht="23.25" customHeight="1" thickTop="1" thickBot="1">
      <c r="A29" s="21">
        <v>27</v>
      </c>
      <c r="B29" s="8">
        <f>B28+92</f>
        <v>45297</v>
      </c>
      <c r="C29" s="8">
        <f t="shared" si="4"/>
        <v>47484</v>
      </c>
      <c r="D29" s="8">
        <f>D28+274</f>
        <v>49856</v>
      </c>
      <c r="E29" s="8">
        <f t="shared" si="0"/>
        <v>52441</v>
      </c>
      <c r="F29" s="10">
        <f t="shared" si="5"/>
        <v>64044</v>
      </c>
      <c r="G29" s="19"/>
      <c r="H29" s="27"/>
      <c r="I29" s="32"/>
      <c r="J29" s="33"/>
    </row>
    <row r="30" spans="1:10" ht="23.25" customHeight="1" thickTop="1" thickBot="1">
      <c r="A30" s="21">
        <v>28</v>
      </c>
      <c r="B30" s="8">
        <f t="shared" si="2"/>
        <v>45388</v>
      </c>
      <c r="C30" s="8">
        <f>C29+181</f>
        <v>47665</v>
      </c>
      <c r="D30" s="8">
        <f t="shared" si="3"/>
        <v>50129</v>
      </c>
      <c r="E30" s="8">
        <f>+E29+366</f>
        <v>52807</v>
      </c>
      <c r="F30" s="10">
        <f>+F29+731</f>
        <v>64775</v>
      </c>
      <c r="G30" s="19"/>
      <c r="H30" s="27"/>
      <c r="I30" s="32"/>
      <c r="J30" s="33"/>
    </row>
    <row r="31" spans="1:10" ht="23.25" customHeight="1" thickTop="1" thickBot="1">
      <c r="A31" s="21">
        <v>29</v>
      </c>
      <c r="B31" s="8">
        <f t="shared" si="2"/>
        <v>45479</v>
      </c>
      <c r="C31" s="8">
        <f t="shared" si="4"/>
        <v>47849</v>
      </c>
      <c r="D31" s="8">
        <f>D30+275</f>
        <v>50404</v>
      </c>
      <c r="E31" s="8">
        <f t="shared" si="0"/>
        <v>53172</v>
      </c>
      <c r="F31" s="10">
        <f t="shared" si="5"/>
        <v>65505</v>
      </c>
      <c r="G31" s="19"/>
      <c r="H31" s="27"/>
      <c r="I31" s="32"/>
      <c r="J31" s="33"/>
    </row>
    <row r="32" spans="1:10" ht="23.25" customHeight="1" thickTop="1" thickBot="1">
      <c r="A32" s="22">
        <v>30</v>
      </c>
      <c r="B32" s="3"/>
      <c r="C32" s="3"/>
      <c r="D32" s="3"/>
      <c r="E32" s="3"/>
      <c r="F32" s="4"/>
      <c r="G32" s="15"/>
      <c r="H32" s="28"/>
      <c r="I32" s="32"/>
      <c r="J32" s="33"/>
    </row>
    <row r="33" spans="3:9" ht="19.5" thickTop="1"/>
    <row r="34" spans="3:9" ht="21">
      <c r="C34" s="39" t="s">
        <v>1</v>
      </c>
      <c r="D34" s="39"/>
      <c r="E34" s="39"/>
      <c r="F34" s="11" t="s">
        <v>7</v>
      </c>
      <c r="G34" s="11"/>
      <c r="H34" s="11"/>
      <c r="I34" s="31"/>
    </row>
  </sheetData>
  <autoFilter ref="A2:H2"/>
  <mergeCells count="2">
    <mergeCell ref="C34:E34"/>
    <mergeCell ref="I2:J2"/>
  </mergeCells>
  <conditionalFormatting sqref="B3:F32">
    <cfRule type="expression" dxfId="2" priority="3">
      <formula>B3&lt;=TODAY()</formula>
    </cfRule>
  </conditionalFormatting>
  <conditionalFormatting sqref="J3:J32">
    <cfRule type="expression" dxfId="1" priority="2">
      <formula>$J3="مر على ميعاد التغيير"</formula>
    </cfRule>
  </conditionalFormatting>
  <conditionalFormatting sqref="I3:I32">
    <cfRule type="expression" dxfId="0" priority="1">
      <formula>$J3="مر على ميعاد التغيير"</formula>
    </cfRule>
  </conditionalFormatting>
  <pageMargins left="0.2" right="0.2" top="0.5" bottom="0.25" header="0.3" footer="0.3"/>
  <pageSetup paperSize="9" scale="90" orientation="portrait" horizontalDpi="300" verticalDpi="300" r:id="rId1"/>
  <ignoredErrors>
    <ignoredError sqref="D19 D17:D18 E6 E10 E14 E18 E22 F5:F13 F14:F17 F18:F25 C8 C10 C12 C18 C23 C13:C17 C24:C25 C19:C22 B29 C26:C30 E26:E30 F26:F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ahmed.mohsen</cp:lastModifiedBy>
  <cp:lastPrinted>2018-04-08T08:14:51Z</cp:lastPrinted>
  <dcterms:created xsi:type="dcterms:W3CDTF">2016-05-17T17:21:41Z</dcterms:created>
  <dcterms:modified xsi:type="dcterms:W3CDTF">2018-04-08T10:32:53Z</dcterms:modified>
</cp:coreProperties>
</file>