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60" windowWidth="15255" windowHeight="7950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Sheet1!$A$1:$H$33</definedName>
  </definedNames>
  <calcPr calcId="145621"/>
</workbook>
</file>

<file path=xl/calcChain.xml><?xml version="1.0" encoding="utf-8"?>
<calcChain xmlns="http://schemas.openxmlformats.org/spreadsheetml/2006/main">
  <c r="F6" i="1" l="1"/>
  <c r="I6" i="1"/>
  <c r="I2" i="1"/>
  <c r="F3" i="1"/>
  <c r="I3" i="1"/>
  <c r="B5" i="1" l="1"/>
  <c r="B6" i="1" s="1"/>
  <c r="C5" i="1" l="1"/>
  <c r="D3" i="1"/>
  <c r="D4" i="1" s="1"/>
  <c r="C3" i="1"/>
  <c r="B3" i="1"/>
  <c r="E3" i="1"/>
  <c r="E4" i="1" s="1"/>
  <c r="E5" i="1" s="1"/>
  <c r="F4" i="1"/>
  <c r="F5" i="1" l="1"/>
  <c r="I5" i="1" s="1"/>
  <c r="I4" i="1"/>
  <c r="D5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B7" i="1"/>
  <c r="F7" i="1" l="1"/>
  <c r="D6" i="1"/>
  <c r="B8" i="1"/>
  <c r="F8" i="1" l="1"/>
  <c r="I7" i="1"/>
  <c r="D7" i="1"/>
  <c r="B9" i="1"/>
  <c r="I8" i="1" l="1"/>
  <c r="F9" i="1"/>
  <c r="D8" i="1"/>
  <c r="B10" i="1"/>
  <c r="F10" i="1" l="1"/>
  <c r="I9" i="1"/>
  <c r="D9" i="1"/>
  <c r="B11" i="1"/>
  <c r="F11" i="1" l="1"/>
  <c r="I10" i="1"/>
  <c r="D10" i="1"/>
  <c r="B12" i="1"/>
  <c r="F12" i="1" l="1"/>
  <c r="I11" i="1"/>
  <c r="D11" i="1"/>
  <c r="B13" i="1"/>
  <c r="I12" i="1" l="1"/>
  <c r="F13" i="1"/>
  <c r="D12" i="1"/>
  <c r="B14" i="1"/>
  <c r="F14" i="1" l="1"/>
  <c r="I13" i="1"/>
  <c r="D13" i="1"/>
  <c r="B15" i="1"/>
  <c r="F15" i="1" l="1"/>
  <c r="I14" i="1"/>
  <c r="D14" i="1"/>
  <c r="B16" i="1"/>
  <c r="F16" i="1" l="1"/>
  <c r="I15" i="1"/>
  <c r="D15" i="1"/>
  <c r="B17" i="1"/>
  <c r="I16" i="1" l="1"/>
  <c r="F17" i="1"/>
  <c r="D16" i="1"/>
  <c r="B18" i="1"/>
  <c r="F18" i="1" l="1"/>
  <c r="I17" i="1"/>
  <c r="D17" i="1"/>
  <c r="B19" i="1"/>
  <c r="F19" i="1" l="1"/>
  <c r="I18" i="1"/>
  <c r="D18" i="1"/>
  <c r="B20" i="1"/>
  <c r="F20" i="1" l="1"/>
  <c r="I19" i="1"/>
  <c r="D19" i="1"/>
  <c r="B21" i="1"/>
  <c r="I20" i="1" l="1"/>
  <c r="F21" i="1"/>
  <c r="D20" i="1"/>
  <c r="B22" i="1"/>
  <c r="F22" i="1" l="1"/>
  <c r="I21" i="1"/>
  <c r="D21" i="1"/>
  <c r="B23" i="1"/>
  <c r="F23" i="1" l="1"/>
  <c r="I22" i="1"/>
  <c r="D22" i="1"/>
  <c r="B24" i="1"/>
  <c r="F24" i="1" l="1"/>
  <c r="I23" i="1"/>
  <c r="D23" i="1"/>
  <c r="B25" i="1"/>
  <c r="F25" i="1" l="1"/>
  <c r="I24" i="1"/>
  <c r="D24" i="1"/>
  <c r="B26" i="1"/>
  <c r="F26" i="1" l="1"/>
  <c r="I25" i="1"/>
  <c r="D25" i="1"/>
  <c r="B27" i="1"/>
  <c r="F27" i="1" l="1"/>
  <c r="I26" i="1"/>
  <c r="D26" i="1"/>
  <c r="B28" i="1"/>
  <c r="F28" i="1" l="1"/>
  <c r="I27" i="1"/>
  <c r="D27" i="1"/>
  <c r="B29" i="1"/>
  <c r="F29" i="1" l="1"/>
  <c r="I28" i="1"/>
  <c r="D28" i="1"/>
  <c r="B30" i="1"/>
  <c r="F30" i="1" l="1"/>
  <c r="I30" i="1" s="1"/>
  <c r="I29" i="1"/>
  <c r="D29" i="1"/>
  <c r="D30" i="1" l="1"/>
</calcChain>
</file>

<file path=xl/comments1.xml><?xml version="1.0" encoding="utf-8"?>
<comments xmlns="http://schemas.openxmlformats.org/spreadsheetml/2006/main">
  <authors>
    <author>ahmed.mohsen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ahmed.mohsen:</t>
        </r>
        <r>
          <rPr>
            <sz val="9"/>
            <color indexed="81"/>
            <rFont val="Tahoma"/>
            <family val="2"/>
          </rPr>
          <t xml:space="preserve">
مرحلة الأملاح</t>
        </r>
      </text>
    </comment>
  </commentList>
</comments>
</file>

<file path=xl/sharedStrings.xml><?xml version="1.0" encoding="utf-8"?>
<sst xmlns="http://schemas.openxmlformats.org/spreadsheetml/2006/main" count="10" uniqueCount="10">
  <si>
    <t>N</t>
  </si>
  <si>
    <t>شركة إس إم للانظمة الابواب والنوافذ UPVC</t>
  </si>
  <si>
    <r>
      <t xml:space="preserve">بعد سنتين </t>
    </r>
    <r>
      <rPr>
        <b/>
        <sz val="16"/>
        <color rgb="FFFF0000"/>
        <rFont val="Calibri"/>
        <family val="2"/>
        <scheme val="minor"/>
      </rPr>
      <t>4</t>
    </r>
  </si>
  <si>
    <r>
      <t xml:space="preserve">بعد سنة </t>
    </r>
    <r>
      <rPr>
        <b/>
        <sz val="16"/>
        <color rgb="FFFF0000"/>
        <rFont val="Calibri"/>
        <family val="2"/>
        <scheme val="minor"/>
      </rPr>
      <t>5</t>
    </r>
  </si>
  <si>
    <r>
      <t xml:space="preserve">بعد 9 أشهر </t>
    </r>
    <r>
      <rPr>
        <b/>
        <sz val="16"/>
        <color rgb="FFFF0000"/>
        <rFont val="Calibri"/>
        <family val="2"/>
        <scheme val="minor"/>
      </rPr>
      <t>3</t>
    </r>
  </si>
  <si>
    <r>
      <t xml:space="preserve">بعد 6 أشهر </t>
    </r>
    <r>
      <rPr>
        <b/>
        <sz val="16"/>
        <color rgb="FFFF0000"/>
        <rFont val="Calibri"/>
        <family val="2"/>
        <scheme val="minor"/>
      </rPr>
      <t>2</t>
    </r>
  </si>
  <si>
    <r>
      <t xml:space="preserve">بعد 3 أشهر </t>
    </r>
    <r>
      <rPr>
        <b/>
        <sz val="16"/>
        <color rgb="FFFF0000"/>
        <rFont val="Calibri"/>
        <family val="2"/>
        <scheme val="minor"/>
      </rPr>
      <t>1</t>
    </r>
  </si>
  <si>
    <t>11.06.2011</t>
  </si>
  <si>
    <t>المبلغ المدفوع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</si>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</sst>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\ي\و\م\)\ \ \ #,##0"/>
  </numFmts>
  <fonts count="10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rgb="FF333333"/>
      <name val="Arial"/>
      <family val="2"/>
    </font>
    <font>
      <b/>
      <sz val="16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14" fontId="1" fillId="3" borderId="15" xfId="0" applyNumberFormat="1" applyFont="1" applyFill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8" fillId="6" borderId="19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9" defaultPivotStyle="PivotStyleLight16"/>
  <colors>
    <mruColors>
      <color rgb="FF0000FF"/>
      <color rgb="FFFF00FF"/>
      <color rgb="FFFF0066"/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33"/>
  <sheetViews>
    <sheetView tabSelected="1" topLeftCell="C2" zoomScaleNormal="100" workbookViewId="0">
      <selection activeCell="F6" sqref="F6"/>
    </sheetView>
  </sheetViews>
  <sheetFormatPr defaultColWidth="9.140625" defaultRowHeight="18.75"/>
  <cols>
    <col min="1" max="1" width="4.7109375" style="2" customWidth="1"/>
    <col min="2" max="6" width="15.85546875" style="2" customWidth="1"/>
    <col min="7" max="7" width="12.42578125" style="2" customWidth="1"/>
    <col min="8" max="8" width="15.85546875" style="2" customWidth="1"/>
    <col min="9" max="9" width="22.85546875" style="29" customWidth="1"/>
    <col min="10" max="10" width="15.140625" style="2" bestFit="1" customWidth="1"/>
    <col min="11" max="14" width="9.140625" style="2"/>
    <col min="15" max="16384" width="9.140625" style="1"/>
  </cols>
  <sheetData>
    <row r="1" spans="1:10" ht="22.5" thickTop="1" thickBot="1">
      <c r="A1" s="5" t="s">
        <v>0</v>
      </c>
      <c r="B1" s="6" t="s">
        <v>6</v>
      </c>
      <c r="C1" s="6" t="s">
        <v>5</v>
      </c>
      <c r="D1" s="6" t="s">
        <v>4</v>
      </c>
      <c r="E1" s="7" t="s">
        <v>2</v>
      </c>
      <c r="F1" s="6" t="s">
        <v>3</v>
      </c>
      <c r="G1" s="16" t="s">
        <v>8</v>
      </c>
      <c r="H1" s="7" t="s">
        <v>9</v>
      </c>
      <c r="I1" s="32"/>
    </row>
    <row r="2" spans="1:10" ht="21" customHeight="1" thickTop="1" thickBot="1">
      <c r="A2" s="20">
        <v>1</v>
      </c>
      <c r="B2" s="12">
        <v>42883</v>
      </c>
      <c r="C2" s="12">
        <v>42883</v>
      </c>
      <c r="D2" s="12">
        <v>42883</v>
      </c>
      <c r="E2" s="9">
        <v>45051</v>
      </c>
      <c r="F2" s="12">
        <v>42945</v>
      </c>
      <c r="G2" s="13"/>
      <c r="H2" s="23"/>
      <c r="I2" s="28" t="str">
        <f ca="1">CONCATENATE(IF(B2=TODAY(),"يجب عليك تغيير المرحلة الأولى",IF(B2&lt;TODAY(),"مرت على ميعاد تغييرالمرحلة الأولى "&amp;TODAY()-B2&amp;" "&amp;"يوم","")),CHAR(10),IF(C2=TODAY(),"يجب عليك تغيير المرحلة الثانية",IF(C2&lt;TODAY(),"مرت على ميعاد تغييرالمرحلة الثانية "&amp;TODAY()-C2&amp;" "&amp;"يوم","")),CHAR(10),IF(D2=TODAY(),"يجب عليك تغيير المرحلة الثالثة",IF(D2&lt;TODAY(),"مرت على ميعاد تغييرالمرحلة الثالثة "&amp;TODAY()-D2&amp;" "&amp;"يوم","")),CHAR(10),IF(E2=TODAY(),"يجب عليك تغيير المرحلة الرابعة",IF(E2&lt;TODAY(),"مرت على ميعاد تغييرالمرحلة الرابعة "&amp;TODAY()-E2&amp;" "&amp;"يوم","")),CHAR(10),IF(F2=TODAY(),"يجب عليك تغيير المرحلة الخامسة",IF(F2&lt;TODAY(),"مرت على ميعاد تغييرالمرحلة الخامسة "&amp;TODAY()-F2&amp;" "&amp;"يوم","")))</f>
        <v>مرت على ميعاد تغييرالمرحلة الأولى 316 يوم
مرت على ميعاد تغييرالمرحلة الثانية 316 يوم
مرت على ميعاد تغييرالمرحلة الثالثة 316 يوم
مرت على ميعاد تغييرالمرحلة الخامسة 254 يوم</v>
      </c>
      <c r="J2" s="30"/>
    </row>
    <row r="3" spans="1:10" ht="23.25" customHeight="1" thickTop="1" thickBot="1">
      <c r="A3" s="21">
        <v>2</v>
      </c>
      <c r="B3" s="17">
        <f>B2+92+33</f>
        <v>43008</v>
      </c>
      <c r="C3" s="17">
        <f>C2+125</f>
        <v>43008</v>
      </c>
      <c r="D3" s="17">
        <f>D2+125</f>
        <v>43008</v>
      </c>
      <c r="E3" s="10">
        <f>+E2+731</f>
        <v>45782</v>
      </c>
      <c r="F3" s="8">
        <f>+F2+365</f>
        <v>43310</v>
      </c>
      <c r="G3" s="18">
        <v>125</v>
      </c>
      <c r="H3" s="24">
        <v>43008</v>
      </c>
      <c r="I3" s="28" t="str">
        <f t="shared" ref="I3:I30" ca="1" si="0">CONCATENATE(IF(B3=TODAY(),"يجب عليك تغيير المرحلة الأولى",IF(B3&lt;TODAY(),"مرت على ميعاد تغييرالمرحلة الأولى "&amp;TODAY()-B3&amp;" "&amp;"يوم","")),CHAR(10),IF(C3=TODAY(),"يجب عليك تغيير المرحلة الثانية",IF(C3&lt;TODAY(),"مرت على ميعاد تغييرالمرحلة الثانية "&amp;TODAY()-C3&amp;" "&amp;"يوم","")),CHAR(10),IF(D3=TODAY(),"يجب عليك تغيير المرحلة الثالثة",IF(D3&lt;TODAY(),"مرت على ميعاد تغييرالمرحلة الثالثة "&amp;TODAY()-D3&amp;" "&amp;"يوم","")),CHAR(10),IF(E3=TODAY(),"يجب عليك تغيير المرحلة الرابعة",IF(E3&lt;TODAY(),"مرت على ميعاد تغييرالمرحلة الرابعة "&amp;TODAY()-E3&amp;" "&amp;"يوم","")),CHAR(10),IF(F3=TODAY(),"يجب عليك تغيير المرحلة الخامسة",IF(F3&lt;TODAY(),"مرت على ميعاد تغييرالمرحلة الخامسة "&amp;TODAY()-F3&amp;" "&amp;"يوم","")))</f>
        <v xml:space="preserve">مرت على ميعاد تغييرالمرحلة الأولى 191 يوم
مرت على ميعاد تغييرالمرحلة الثانية 191 يوم
مرت على ميعاد تغييرالمرحلة الثالثة 191 يوم
</v>
      </c>
    </row>
    <row r="4" spans="1:10" ht="23.25" customHeight="1" thickTop="1" thickBot="1">
      <c r="A4" s="21">
        <v>3</v>
      </c>
      <c r="B4" s="17">
        <v>43101</v>
      </c>
      <c r="C4" s="17">
        <v>43101</v>
      </c>
      <c r="D4" s="8">
        <f>D3+273</f>
        <v>43281</v>
      </c>
      <c r="E4" s="10">
        <f>+E3+730</f>
        <v>46512</v>
      </c>
      <c r="F4" s="8">
        <f t="shared" ref="F4:F30" si="1">+F3+365</f>
        <v>43675</v>
      </c>
      <c r="G4" s="14"/>
      <c r="H4" s="25"/>
      <c r="I4" s="28" t="str">
        <f t="shared" ca="1" si="0"/>
        <v xml:space="preserve">مرت على ميعاد تغييرالمرحلة الأولى 98 يوم
مرت على ميعاد تغييرالمرحلة الثانية 98 يوم
</v>
      </c>
    </row>
    <row r="5" spans="1:10" ht="23.25" customHeight="1" thickTop="1" thickBot="1">
      <c r="A5" s="21">
        <v>4</v>
      </c>
      <c r="B5" s="17">
        <f>B4+90+6</f>
        <v>43197</v>
      </c>
      <c r="C5" s="8">
        <f>C4+184-3</f>
        <v>43282</v>
      </c>
      <c r="D5" s="8">
        <f>D4+273</f>
        <v>43554</v>
      </c>
      <c r="E5" s="10">
        <f>+E4+731</f>
        <v>47243</v>
      </c>
      <c r="F5" s="8">
        <f>+F4+366</f>
        <v>44041</v>
      </c>
      <c r="G5" s="18">
        <v>35</v>
      </c>
      <c r="H5" s="24">
        <v>43197</v>
      </c>
      <c r="I5" s="28" t="str">
        <f t="shared" ca="1" si="0"/>
        <v xml:space="preserve">مرت على ميعاد تغييرالمرحلة الأولى 2 يوم
</v>
      </c>
    </row>
    <row r="6" spans="1:10" ht="22.5" customHeight="1" thickTop="1" thickBot="1">
      <c r="A6" s="21">
        <v>5</v>
      </c>
      <c r="B6" s="8">
        <f>B5+92-1</f>
        <v>43288</v>
      </c>
      <c r="C6" s="8">
        <f>C5+184</f>
        <v>43466</v>
      </c>
      <c r="D6" s="8">
        <f>D5+275</f>
        <v>43829</v>
      </c>
      <c r="E6" s="10">
        <f>+E5+730</f>
        <v>47973</v>
      </c>
      <c r="F6" s="8">
        <f>+F5+365</f>
        <v>44406</v>
      </c>
      <c r="G6" s="14"/>
      <c r="H6" s="25"/>
      <c r="I6" s="28" t="str">
        <f t="shared" ca="1" si="0"/>
        <v xml:space="preserve">
</v>
      </c>
    </row>
    <row r="7" spans="1:10" ht="23.25" customHeight="1" thickTop="1" thickBot="1">
      <c r="A7" s="21">
        <v>6</v>
      </c>
      <c r="B7" s="8">
        <f t="shared" ref="B7:B23" si="2">B6+92</f>
        <v>43380</v>
      </c>
      <c r="C7" s="8">
        <f>C6+181</f>
        <v>43647</v>
      </c>
      <c r="D7" s="8">
        <f>D6+275</f>
        <v>44104</v>
      </c>
      <c r="E7" s="10">
        <f>+E6+731</f>
        <v>48704</v>
      </c>
      <c r="F7" s="8">
        <f t="shared" si="1"/>
        <v>44771</v>
      </c>
      <c r="G7" s="14"/>
      <c r="H7" s="25"/>
      <c r="I7" s="28" t="str">
        <f t="shared" ca="1" si="0"/>
        <v xml:space="preserve">
</v>
      </c>
    </row>
    <row r="8" spans="1:10" ht="23.25" customHeight="1" thickTop="1" thickBot="1">
      <c r="A8" s="21">
        <v>7</v>
      </c>
      <c r="B8" s="8">
        <f>B7+91</f>
        <v>43471</v>
      </c>
      <c r="C8" s="8">
        <f>C7+184</f>
        <v>43831</v>
      </c>
      <c r="D8" s="8">
        <f>D7+273</f>
        <v>44377</v>
      </c>
      <c r="E8" s="10">
        <f>+E7+730</f>
        <v>49434</v>
      </c>
      <c r="F8" s="8">
        <f t="shared" si="1"/>
        <v>45136</v>
      </c>
      <c r="G8" s="14"/>
      <c r="H8" s="25"/>
      <c r="I8" s="28" t="str">
        <f t="shared" ca="1" si="0"/>
        <v xml:space="preserve">
</v>
      </c>
    </row>
    <row r="9" spans="1:10" ht="23.25" customHeight="1" thickTop="1" thickBot="1">
      <c r="A9" s="21">
        <v>8</v>
      </c>
      <c r="B9" s="8">
        <f>B8+90</f>
        <v>43561</v>
      </c>
      <c r="C9" s="8">
        <f>C8+182</f>
        <v>44013</v>
      </c>
      <c r="D9" s="8">
        <f>D8+273</f>
        <v>44650</v>
      </c>
      <c r="E9" s="10">
        <f>+E8+731</f>
        <v>50165</v>
      </c>
      <c r="F9" s="8">
        <f>+F8+366</f>
        <v>45502</v>
      </c>
      <c r="G9" s="14"/>
      <c r="H9" s="25"/>
      <c r="I9" s="28" t="str">
        <f t="shared" ca="1" si="0"/>
        <v xml:space="preserve">
</v>
      </c>
    </row>
    <row r="10" spans="1:10" ht="23.25" customHeight="1" thickTop="1" thickBot="1">
      <c r="A10" s="21">
        <v>9</v>
      </c>
      <c r="B10" s="8">
        <f>B9+92</f>
        <v>43653</v>
      </c>
      <c r="C10" s="8">
        <f>C9+184</f>
        <v>44197</v>
      </c>
      <c r="D10" s="8">
        <f>D9+275</f>
        <v>44925</v>
      </c>
      <c r="E10" s="10">
        <f>+E9+730</f>
        <v>50895</v>
      </c>
      <c r="F10" s="8">
        <f t="shared" si="1"/>
        <v>45867</v>
      </c>
      <c r="G10" s="14"/>
      <c r="H10" s="25"/>
      <c r="I10" s="28" t="str">
        <f t="shared" ca="1" si="0"/>
        <v xml:space="preserve">
</v>
      </c>
    </row>
    <row r="11" spans="1:10" ht="23.25" customHeight="1" thickTop="1" thickBot="1">
      <c r="A11" s="21">
        <v>10</v>
      </c>
      <c r="B11" s="8">
        <f t="shared" si="2"/>
        <v>43745</v>
      </c>
      <c r="C11" s="8">
        <f>C10+181</f>
        <v>44378</v>
      </c>
      <c r="D11" s="8">
        <f>D10+274</f>
        <v>45199</v>
      </c>
      <c r="E11" s="10">
        <f>+E10+731</f>
        <v>51626</v>
      </c>
      <c r="F11" s="8">
        <f t="shared" si="1"/>
        <v>46232</v>
      </c>
      <c r="G11" s="14"/>
      <c r="H11" s="25"/>
      <c r="I11" s="28" t="str">
        <f t="shared" ca="1" si="0"/>
        <v xml:space="preserve">
</v>
      </c>
    </row>
    <row r="12" spans="1:10" ht="23.25" customHeight="1" thickTop="1" thickBot="1">
      <c r="A12" s="21">
        <v>11</v>
      </c>
      <c r="B12" s="8">
        <f>B11+91</f>
        <v>43836</v>
      </c>
      <c r="C12" s="8">
        <f>C11+184</f>
        <v>44562</v>
      </c>
      <c r="D12" s="8">
        <f>D11+274</f>
        <v>45473</v>
      </c>
      <c r="E12" s="10">
        <f>+E11+730</f>
        <v>52356</v>
      </c>
      <c r="F12" s="8">
        <f t="shared" si="1"/>
        <v>46597</v>
      </c>
      <c r="G12" s="14"/>
      <c r="H12" s="25"/>
      <c r="I12" s="28" t="str">
        <f t="shared" ca="1" si="0"/>
        <v xml:space="preserve">
</v>
      </c>
    </row>
    <row r="13" spans="1:10" ht="23.25" customHeight="1" thickTop="1" thickBot="1">
      <c r="A13" s="21">
        <v>12</v>
      </c>
      <c r="B13" s="8">
        <f>B12+91</f>
        <v>43927</v>
      </c>
      <c r="C13" s="8">
        <f>C12+181</f>
        <v>44743</v>
      </c>
      <c r="D13" s="8">
        <f>D12+273</f>
        <v>45746</v>
      </c>
      <c r="E13" s="10">
        <f>+E12+731</f>
        <v>53087</v>
      </c>
      <c r="F13" s="8">
        <f>+F12+366</f>
        <v>46963</v>
      </c>
      <c r="G13" s="14"/>
      <c r="H13" s="25"/>
      <c r="I13" s="28" t="str">
        <f t="shared" ca="1" si="0"/>
        <v xml:space="preserve">
</v>
      </c>
    </row>
    <row r="14" spans="1:10" ht="23.25" customHeight="1" thickTop="1" thickBot="1">
      <c r="A14" s="21">
        <v>13</v>
      </c>
      <c r="B14" s="8">
        <f>B13+92</f>
        <v>44019</v>
      </c>
      <c r="C14" s="8">
        <f>C13+184</f>
        <v>44927</v>
      </c>
      <c r="D14" s="8">
        <f>D13+275</f>
        <v>46021</v>
      </c>
      <c r="E14" s="10">
        <f>+E13+730</f>
        <v>53817</v>
      </c>
      <c r="F14" s="8">
        <f t="shared" si="1"/>
        <v>47328</v>
      </c>
      <c r="G14" s="14"/>
      <c r="H14" s="25"/>
      <c r="I14" s="28" t="str">
        <f t="shared" ca="1" si="0"/>
        <v xml:space="preserve">
</v>
      </c>
    </row>
    <row r="15" spans="1:10" ht="23.25" customHeight="1" thickTop="1" thickBot="1">
      <c r="A15" s="21">
        <v>14</v>
      </c>
      <c r="B15" s="8">
        <f t="shared" si="2"/>
        <v>44111</v>
      </c>
      <c r="C15" s="8">
        <f>C14+181</f>
        <v>45108</v>
      </c>
      <c r="D15" s="8">
        <f>D14+274</f>
        <v>46295</v>
      </c>
      <c r="E15" s="10">
        <f>+E14+731</f>
        <v>54548</v>
      </c>
      <c r="F15" s="8">
        <f t="shared" si="1"/>
        <v>47693</v>
      </c>
      <c r="G15" s="14"/>
      <c r="H15" s="25"/>
      <c r="I15" s="28" t="str">
        <f t="shared" ca="1" si="0"/>
        <v xml:space="preserve">
</v>
      </c>
    </row>
    <row r="16" spans="1:10" ht="23.25" customHeight="1" thickTop="1" thickBot="1">
      <c r="A16" s="21">
        <v>15</v>
      </c>
      <c r="B16" s="8">
        <f>B15+91</f>
        <v>44202</v>
      </c>
      <c r="C16" s="8">
        <f>C15+184</f>
        <v>45292</v>
      </c>
      <c r="D16" s="8">
        <f>D15+273</f>
        <v>46568</v>
      </c>
      <c r="E16" s="10">
        <f>+E15+730</f>
        <v>55278</v>
      </c>
      <c r="F16" s="8">
        <f t="shared" si="1"/>
        <v>48058</v>
      </c>
      <c r="G16" s="14"/>
      <c r="H16" s="25"/>
      <c r="I16" s="28" t="str">
        <f t="shared" ca="1" si="0"/>
        <v xml:space="preserve">
</v>
      </c>
    </row>
    <row r="17" spans="1:9" ht="23.25" customHeight="1" thickTop="1" thickBot="1">
      <c r="A17" s="21">
        <v>16</v>
      </c>
      <c r="B17" s="8">
        <f>B16+90</f>
        <v>44292</v>
      </c>
      <c r="C17" s="8">
        <f>C16+182</f>
        <v>45474</v>
      </c>
      <c r="D17" s="8">
        <f>D16+274</f>
        <v>46842</v>
      </c>
      <c r="E17" s="10">
        <f>+E16+731</f>
        <v>56009</v>
      </c>
      <c r="F17" s="8">
        <f>+F16+366</f>
        <v>48424</v>
      </c>
      <c r="G17" s="14"/>
      <c r="H17" s="25"/>
      <c r="I17" s="28" t="str">
        <f t="shared" ca="1" si="0"/>
        <v xml:space="preserve">
</v>
      </c>
    </row>
    <row r="18" spans="1:9" ht="23.25" customHeight="1" thickTop="1" thickBot="1">
      <c r="A18" s="21">
        <v>17</v>
      </c>
      <c r="B18" s="8">
        <f>B17+92</f>
        <v>44384</v>
      </c>
      <c r="C18" s="8">
        <f>C17+184</f>
        <v>45658</v>
      </c>
      <c r="D18" s="8">
        <f>D17+275</f>
        <v>47117</v>
      </c>
      <c r="E18" s="10">
        <f>+E17+730</f>
        <v>56739</v>
      </c>
      <c r="F18" s="8">
        <f t="shared" si="1"/>
        <v>48789</v>
      </c>
      <c r="G18" s="14"/>
      <c r="H18" s="25"/>
      <c r="I18" s="28" t="str">
        <f t="shared" ca="1" si="0"/>
        <v xml:space="preserve">
</v>
      </c>
    </row>
    <row r="19" spans="1:9" ht="23.25" customHeight="1" thickTop="1" thickBot="1">
      <c r="A19" s="21">
        <v>18</v>
      </c>
      <c r="B19" s="8">
        <f t="shared" si="2"/>
        <v>44476</v>
      </c>
      <c r="C19" s="8">
        <f>C18+182</f>
        <v>45840</v>
      </c>
      <c r="D19" s="8">
        <f>D18+274</f>
        <v>47391</v>
      </c>
      <c r="E19" s="10">
        <f>+E18+731</f>
        <v>57470</v>
      </c>
      <c r="F19" s="8">
        <f t="shared" si="1"/>
        <v>49154</v>
      </c>
      <c r="G19" s="14"/>
      <c r="H19" s="25"/>
      <c r="I19" s="28" t="str">
        <f t="shared" ca="1" si="0"/>
        <v xml:space="preserve">
</v>
      </c>
    </row>
    <row r="20" spans="1:9" ht="23.25" customHeight="1" thickTop="1" thickBot="1">
      <c r="A20" s="21">
        <v>19</v>
      </c>
      <c r="B20" s="8">
        <f>B19+91</f>
        <v>44567</v>
      </c>
      <c r="C20" s="8">
        <f>C19+183</f>
        <v>46023</v>
      </c>
      <c r="D20" s="8">
        <f>D19+273</f>
        <v>47664</v>
      </c>
      <c r="E20" s="10">
        <f>+E19+730</f>
        <v>58200</v>
      </c>
      <c r="F20" s="8">
        <f t="shared" si="1"/>
        <v>49519</v>
      </c>
      <c r="G20" s="14"/>
      <c r="H20" s="25"/>
      <c r="I20" s="28" t="str">
        <f t="shared" ca="1" si="0"/>
        <v xml:space="preserve">
</v>
      </c>
    </row>
    <row r="21" spans="1:9" ht="23.25" customHeight="1" thickTop="1" thickBot="1">
      <c r="A21" s="21">
        <v>20</v>
      </c>
      <c r="B21" s="8">
        <f>B20+90</f>
        <v>44657</v>
      </c>
      <c r="C21" s="8">
        <f>C20+181</f>
        <v>46204</v>
      </c>
      <c r="D21" s="8">
        <f>D20+273</f>
        <v>47937</v>
      </c>
      <c r="E21" s="10">
        <f>+E20+731</f>
        <v>58931</v>
      </c>
      <c r="F21" s="8">
        <f>+F20+366</f>
        <v>49885</v>
      </c>
      <c r="G21" s="14"/>
      <c r="H21" s="25"/>
      <c r="I21" s="28" t="str">
        <f t="shared" ca="1" si="0"/>
        <v xml:space="preserve">
</v>
      </c>
    </row>
    <row r="22" spans="1:9" ht="23.25" customHeight="1" thickTop="1" thickBot="1">
      <c r="A22" s="21">
        <v>21</v>
      </c>
      <c r="B22" s="8">
        <f>B21+92</f>
        <v>44749</v>
      </c>
      <c r="C22" s="8">
        <f>C21+184</f>
        <v>46388</v>
      </c>
      <c r="D22" s="8">
        <f>D21+275</f>
        <v>48212</v>
      </c>
      <c r="E22" s="10">
        <f>+E21+730</f>
        <v>59661</v>
      </c>
      <c r="F22" s="8">
        <f t="shared" si="1"/>
        <v>50250</v>
      </c>
      <c r="G22" s="14"/>
      <c r="H22" s="25"/>
      <c r="I22" s="28" t="str">
        <f t="shared" ca="1" si="0"/>
        <v xml:space="preserve">
</v>
      </c>
    </row>
    <row r="23" spans="1:9" ht="23.25" customHeight="1" thickTop="1" thickBot="1">
      <c r="A23" s="21">
        <v>22</v>
      </c>
      <c r="B23" s="8">
        <f t="shared" si="2"/>
        <v>44841</v>
      </c>
      <c r="C23" s="8">
        <f>C22+181</f>
        <v>46569</v>
      </c>
      <c r="D23" s="8">
        <f>D22+275</f>
        <v>48487</v>
      </c>
      <c r="E23" s="10">
        <f>+E22+731</f>
        <v>60392</v>
      </c>
      <c r="F23" s="8">
        <f t="shared" si="1"/>
        <v>50615</v>
      </c>
      <c r="G23" s="14"/>
      <c r="H23" s="25"/>
      <c r="I23" s="28" t="str">
        <f t="shared" ca="1" si="0"/>
        <v xml:space="preserve">
</v>
      </c>
    </row>
    <row r="24" spans="1:9" ht="23.25" customHeight="1" thickTop="1" thickBot="1">
      <c r="A24" s="21">
        <v>23</v>
      </c>
      <c r="B24" s="8">
        <f>B23+91</f>
        <v>44932</v>
      </c>
      <c r="C24" s="8">
        <f>C23+184</f>
        <v>46753</v>
      </c>
      <c r="D24" s="8">
        <f>D23+273</f>
        <v>48760</v>
      </c>
      <c r="E24" s="10">
        <f>+E23+730</f>
        <v>61122</v>
      </c>
      <c r="F24" s="8">
        <f t="shared" si="1"/>
        <v>50980</v>
      </c>
      <c r="G24" s="14"/>
      <c r="H24" s="25"/>
      <c r="I24" s="28" t="str">
        <f t="shared" ca="1" si="0"/>
        <v xml:space="preserve">
</v>
      </c>
    </row>
    <row r="25" spans="1:9" ht="23.25" customHeight="1" thickTop="1" thickBot="1">
      <c r="A25" s="21">
        <v>24</v>
      </c>
      <c r="B25" s="8">
        <f t="shared" ref="B25:B29" si="3">B24+91</f>
        <v>45023</v>
      </c>
      <c r="C25" s="8">
        <f>C24+182</f>
        <v>46935</v>
      </c>
      <c r="D25" s="8">
        <f t="shared" ref="D25:D29" si="4">D24+273</f>
        <v>49033</v>
      </c>
      <c r="E25" s="10">
        <f>+E24+731</f>
        <v>61853</v>
      </c>
      <c r="F25" s="8">
        <f>+F24+366</f>
        <v>51346</v>
      </c>
      <c r="G25" s="19"/>
      <c r="H25" s="26"/>
      <c r="I25" s="28" t="str">
        <f t="shared" ca="1" si="0"/>
        <v xml:space="preserve">
</v>
      </c>
    </row>
    <row r="26" spans="1:9" ht="23.25" customHeight="1" thickTop="1" thickBot="1">
      <c r="A26" s="21">
        <v>25</v>
      </c>
      <c r="B26" s="8">
        <f t="shared" si="3"/>
        <v>45114</v>
      </c>
      <c r="C26" s="8">
        <f t="shared" ref="C26:C30" si="5">C25+184</f>
        <v>47119</v>
      </c>
      <c r="D26" s="8">
        <f>D25+275</f>
        <v>49308</v>
      </c>
      <c r="E26" s="10">
        <f t="shared" ref="E26:E30" si="6">+E25+730</f>
        <v>62583</v>
      </c>
      <c r="F26" s="8">
        <f t="shared" si="1"/>
        <v>51711</v>
      </c>
      <c r="G26" s="19"/>
      <c r="H26" s="26"/>
      <c r="I26" s="28" t="str">
        <f t="shared" ca="1" si="0"/>
        <v xml:space="preserve">
</v>
      </c>
    </row>
    <row r="27" spans="1:9" ht="23.25" customHeight="1" thickTop="1" thickBot="1">
      <c r="A27" s="21">
        <v>26</v>
      </c>
      <c r="B27" s="8">
        <f t="shared" si="3"/>
        <v>45205</v>
      </c>
      <c r="C27" s="8">
        <f>C26+181</f>
        <v>47300</v>
      </c>
      <c r="D27" s="8">
        <f>D26+274</f>
        <v>49582</v>
      </c>
      <c r="E27" s="10">
        <f>+E26+731</f>
        <v>63314</v>
      </c>
      <c r="F27" s="8">
        <f t="shared" si="1"/>
        <v>52076</v>
      </c>
      <c r="G27" s="19"/>
      <c r="H27" s="26"/>
      <c r="I27" s="28" t="str">
        <f t="shared" ca="1" si="0"/>
        <v xml:space="preserve">
</v>
      </c>
    </row>
    <row r="28" spans="1:9" ht="23.25" customHeight="1" thickTop="1" thickBot="1">
      <c r="A28" s="21">
        <v>27</v>
      </c>
      <c r="B28" s="8">
        <f>B27+92</f>
        <v>45297</v>
      </c>
      <c r="C28" s="8">
        <f t="shared" si="5"/>
        <v>47484</v>
      </c>
      <c r="D28" s="8">
        <f>D27+274</f>
        <v>49856</v>
      </c>
      <c r="E28" s="10">
        <f t="shared" si="6"/>
        <v>64044</v>
      </c>
      <c r="F28" s="8">
        <f t="shared" si="1"/>
        <v>52441</v>
      </c>
      <c r="G28" s="19"/>
      <c r="H28" s="26"/>
      <c r="I28" s="28" t="str">
        <f t="shared" ca="1" si="0"/>
        <v xml:space="preserve">
</v>
      </c>
    </row>
    <row r="29" spans="1:9" ht="23.25" customHeight="1" thickTop="1" thickBot="1">
      <c r="A29" s="21">
        <v>28</v>
      </c>
      <c r="B29" s="8">
        <f t="shared" si="3"/>
        <v>45388</v>
      </c>
      <c r="C29" s="8">
        <f>C28+181</f>
        <v>47665</v>
      </c>
      <c r="D29" s="8">
        <f t="shared" si="4"/>
        <v>50129</v>
      </c>
      <c r="E29" s="10">
        <f>+E28+731</f>
        <v>64775</v>
      </c>
      <c r="F29" s="8">
        <f>+F28+366</f>
        <v>52807</v>
      </c>
      <c r="G29" s="19"/>
      <c r="H29" s="26"/>
      <c r="I29" s="28" t="str">
        <f t="shared" ca="1" si="0"/>
        <v xml:space="preserve">
</v>
      </c>
    </row>
    <row r="30" spans="1:9" ht="25.5" customHeight="1" thickTop="1" thickBot="1">
      <c r="A30" s="21">
        <v>29</v>
      </c>
      <c r="B30" s="8">
        <f>B29+91</f>
        <v>45479</v>
      </c>
      <c r="C30" s="8">
        <f t="shared" si="5"/>
        <v>47849</v>
      </c>
      <c r="D30" s="8">
        <f>D29+275</f>
        <v>50404</v>
      </c>
      <c r="E30" s="10">
        <f t="shared" si="6"/>
        <v>65505</v>
      </c>
      <c r="F30" s="8">
        <f t="shared" si="1"/>
        <v>53172</v>
      </c>
      <c r="G30" s="19"/>
      <c r="H30" s="26"/>
      <c r="I30" s="28" t="str">
        <f t="shared" ca="1" si="0"/>
        <v xml:space="preserve">
</v>
      </c>
    </row>
    <row r="31" spans="1:9" ht="23.25" customHeight="1" thickTop="1" thickBot="1">
      <c r="A31" s="22">
        <v>30</v>
      </c>
      <c r="B31" s="3"/>
      <c r="C31" s="3"/>
      <c r="D31" s="3"/>
      <c r="E31" s="4"/>
      <c r="F31" s="3"/>
      <c r="G31" s="15"/>
      <c r="H31" s="27"/>
      <c r="I31" s="28"/>
    </row>
    <row r="32" spans="1:9" ht="19.5" thickTop="1"/>
    <row r="33" spans="3:8" ht="21">
      <c r="C33" s="31" t="s">
        <v>1</v>
      </c>
      <c r="D33" s="31"/>
      <c r="E33" s="11" t="s">
        <v>7</v>
      </c>
      <c r="F33" s="31"/>
      <c r="G33" s="11"/>
      <c r="H33" s="11"/>
    </row>
  </sheetData>
  <autoFilter ref="A1:H1"/>
  <conditionalFormatting sqref="B2:F31">
    <cfRule type="expression" dxfId="11" priority="8">
      <formula>B2&lt;=TODAY()</formula>
    </cfRule>
  </conditionalFormatting>
  <conditionalFormatting sqref="I1:I1048576">
    <cfRule type="expression" dxfId="10" priority="1">
      <formula>I1="يجب عليك تغيير المرحلة الرابعة"</formula>
    </cfRule>
    <cfRule type="expression" dxfId="9" priority="2">
      <formula>I1="يجب عليك تغيير المرحلة الثالثة"</formula>
    </cfRule>
    <cfRule type="expression" dxfId="8" priority="4">
      <formula>I1="يجب عليك تغيير المرحلة الثانية"</formula>
    </cfRule>
    <cfRule type="expression" dxfId="7" priority="5">
      <formula>I1="يجب عليك تغيير المرحلة الأولى"</formula>
    </cfRule>
  </conditionalFormatting>
  <conditionalFormatting sqref="I2:I31">
    <cfRule type="expression" dxfId="6" priority="3">
      <formula>I3="يجب عليك تغيير المرحلة الخامسة"</formula>
    </cfRule>
  </conditionalFormatting>
  <pageMargins left="0.2" right="0.2" top="0.5" bottom="0.25" header="0.3" footer="0.3"/>
  <pageSetup paperSize="9" scale="90" orientation="portrait" horizontalDpi="300" verticalDpi="300" r:id="rId1"/>
  <ignoredErrors>
    <ignoredError sqref="F5 F9 F13 F17 F21 F25:F2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Mohamed</cp:lastModifiedBy>
  <cp:lastPrinted>2018-04-08T08:14:51Z</cp:lastPrinted>
  <dcterms:created xsi:type="dcterms:W3CDTF">2016-05-17T17:21:41Z</dcterms:created>
  <dcterms:modified xsi:type="dcterms:W3CDTF">2018-04-10T03:51:46Z</dcterms:modified>
</cp:coreProperties>
</file>