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/>
  </bookViews>
  <sheets>
    <sheet name="اذن صرف" sheetId="1" r:id="rId1"/>
  </sheets>
  <externalReferences>
    <externalReference r:id="rId2"/>
  </externalReferences>
  <definedNames>
    <definedName name="data">[1]data!$C$9:$BH$988</definedName>
    <definedName name="data00">[1]data!$B$8:$AH$1109</definedName>
    <definedName name="datahosam">[1]الاصناف!$A$7:$F$60</definedName>
    <definedName name="hosam">#REF!</definedName>
    <definedName name="_xlnm.Print_Area" localSheetId="0">'اذن صرف'!$A$1:$M$83</definedName>
    <definedName name="Z_64B7AFA8_A5C9_4CCD_8501_7DF48D55B007_.wvu.Cols" localSheetId="0" hidden="1">'اذن صرف'!$P:$Q</definedName>
    <definedName name="Z_64B7AFA8_A5C9_4CCD_8501_7DF48D55B007_.wvu.PrintArea" localSheetId="0" hidden="1">'اذن صرف'!$A$1:$M$42</definedName>
    <definedName name="Z_7B253AA6_F3B7_41FB_8CF5_BB35B07FE1D6_.wvu.Cols" localSheetId="0" hidden="1">'اذن صرف'!$P:$Q</definedName>
    <definedName name="Z_7B253AA6_F3B7_41FB_8CF5_BB35B07FE1D6_.wvu.PrintArea" localSheetId="0" hidden="1">'اذن صرف'!$A$1:$M$42</definedName>
    <definedName name="اخر">[1]data!$C$1048472</definedName>
    <definedName name="اول">[1]data!$C$1048471</definedName>
  </definedNames>
  <calcPr calcId="124519"/>
</workbook>
</file>

<file path=xl/calcChain.xml><?xml version="1.0" encoding="utf-8"?>
<calcChain xmlns="http://schemas.openxmlformats.org/spreadsheetml/2006/main">
  <c r="D53" i="1"/>
  <c r="B53"/>
  <c r="H53" s="1"/>
  <c r="I53" s="1"/>
  <c r="C48"/>
  <c r="D12"/>
  <c r="B12"/>
  <c r="H12" s="1"/>
  <c r="I12" s="1"/>
  <c r="C7"/>
  <c r="D38" s="1"/>
  <c r="E76"/>
  <c r="D79" l="1"/>
  <c r="B79"/>
  <c r="C79" s="1"/>
  <c r="D77"/>
  <c r="B77"/>
  <c r="C77" s="1"/>
  <c r="B80"/>
  <c r="C80" s="1"/>
  <c r="D78"/>
  <c r="B78"/>
  <c r="C78" s="1"/>
  <c r="D80"/>
  <c r="I7"/>
  <c r="C12"/>
  <c r="E12"/>
  <c r="B29"/>
  <c r="C29" s="1"/>
  <c r="D29"/>
  <c r="B30"/>
  <c r="C30" s="1"/>
  <c r="D30"/>
  <c r="B31"/>
  <c r="C31" s="1"/>
  <c r="D31"/>
  <c r="B33"/>
  <c r="C33" s="1"/>
  <c r="D33"/>
  <c r="B35"/>
  <c r="C35" s="1"/>
  <c r="D35"/>
  <c r="B37"/>
  <c r="C37" s="1"/>
  <c r="D37"/>
  <c r="B39"/>
  <c r="C39" s="1"/>
  <c r="D39"/>
  <c r="I48"/>
  <c r="C53"/>
  <c r="E53"/>
  <c r="B70"/>
  <c r="C70" s="1"/>
  <c r="D70"/>
  <c r="B71"/>
  <c r="C71" s="1"/>
  <c r="D71"/>
  <c r="B72"/>
  <c r="C72" s="1"/>
  <c r="D72"/>
  <c r="B74"/>
  <c r="C74" s="1"/>
  <c r="D74"/>
  <c r="B76"/>
  <c r="C76" s="1"/>
  <c r="D76"/>
  <c r="B13"/>
  <c r="D13"/>
  <c r="B14"/>
  <c r="D14"/>
  <c r="B15"/>
  <c r="D15"/>
  <c r="B16"/>
  <c r="D16"/>
  <c r="B17"/>
  <c r="D17"/>
  <c r="B18"/>
  <c r="D18"/>
  <c r="B19"/>
  <c r="D19"/>
  <c r="B20"/>
  <c r="D20"/>
  <c r="B21"/>
  <c r="D21"/>
  <c r="B22"/>
  <c r="D22"/>
  <c r="B23"/>
  <c r="D23"/>
  <c r="B24"/>
  <c r="D24"/>
  <c r="B25"/>
  <c r="D25"/>
  <c r="B26"/>
  <c r="D26"/>
  <c r="B27"/>
  <c r="D27"/>
  <c r="B28"/>
  <c r="C28" s="1"/>
  <c r="D28"/>
  <c r="B32"/>
  <c r="C32" s="1"/>
  <c r="D32"/>
  <c r="B34"/>
  <c r="C34" s="1"/>
  <c r="D34"/>
  <c r="B36"/>
  <c r="C36" s="1"/>
  <c r="D36"/>
  <c r="B38"/>
  <c r="C38" s="1"/>
  <c r="B54"/>
  <c r="D54"/>
  <c r="B55"/>
  <c r="D55"/>
  <c r="B56"/>
  <c r="D56"/>
  <c r="B57"/>
  <c r="D57"/>
  <c r="B58"/>
  <c r="D58"/>
  <c r="B59"/>
  <c r="D59"/>
  <c r="B60"/>
  <c r="D60"/>
  <c r="B61"/>
  <c r="D61"/>
  <c r="B62"/>
  <c r="D62"/>
  <c r="B63"/>
  <c r="D63"/>
  <c r="B64"/>
  <c r="D64"/>
  <c r="B65"/>
  <c r="D65"/>
  <c r="B66"/>
  <c r="D66"/>
  <c r="B67"/>
  <c r="D67"/>
  <c r="B68"/>
  <c r="D68"/>
  <c r="B69"/>
  <c r="C69" s="1"/>
  <c r="D69"/>
  <c r="B73"/>
  <c r="C73" s="1"/>
  <c r="D73"/>
  <c r="B75"/>
  <c r="C75" s="1"/>
  <c r="D75"/>
  <c r="H27" l="1"/>
  <c r="C27"/>
  <c r="H26"/>
  <c r="I26" s="1"/>
  <c r="E26"/>
  <c r="C26"/>
  <c r="H25"/>
  <c r="I25" s="1"/>
  <c r="E25"/>
  <c r="C25"/>
  <c r="H24"/>
  <c r="I24" s="1"/>
  <c r="E24"/>
  <c r="C24"/>
  <c r="H23"/>
  <c r="I23" s="1"/>
  <c r="F23"/>
  <c r="E23"/>
  <c r="C23"/>
  <c r="H22"/>
  <c r="I22" s="1"/>
  <c r="F22"/>
  <c r="E22"/>
  <c r="C22"/>
  <c r="H21"/>
  <c r="I21" s="1"/>
  <c r="E21"/>
  <c r="C21"/>
  <c r="H20"/>
  <c r="I20" s="1"/>
  <c r="E20"/>
  <c r="C20"/>
  <c r="H19"/>
  <c r="I19" s="1"/>
  <c r="E19"/>
  <c r="C19"/>
  <c r="H18"/>
  <c r="I18" s="1"/>
  <c r="E18"/>
  <c r="C18"/>
  <c r="H17"/>
  <c r="I17" s="1"/>
  <c r="E17"/>
  <c r="C17"/>
  <c r="H16"/>
  <c r="I16" s="1"/>
  <c r="E16"/>
  <c r="C16"/>
  <c r="H15"/>
  <c r="I15" s="1"/>
  <c r="E15"/>
  <c r="C15"/>
  <c r="H14"/>
  <c r="I14" s="1"/>
  <c r="E14"/>
  <c r="C14"/>
  <c r="H13"/>
  <c r="I13" s="1"/>
  <c r="I27" s="1"/>
  <c r="E13"/>
  <c r="C13"/>
  <c r="H68"/>
  <c r="C68"/>
  <c r="H67"/>
  <c r="I67" s="1"/>
  <c r="E67"/>
  <c r="C67"/>
  <c r="H66"/>
  <c r="I66" s="1"/>
  <c r="E66"/>
  <c r="C66"/>
  <c r="H65"/>
  <c r="I65" s="1"/>
  <c r="E65"/>
  <c r="C65"/>
  <c r="H64"/>
  <c r="I64" s="1"/>
  <c r="F64"/>
  <c r="G64" s="1"/>
  <c r="E64"/>
  <c r="C64"/>
  <c r="H63"/>
  <c r="I63" s="1"/>
  <c r="F63"/>
  <c r="G63" s="1"/>
  <c r="E63"/>
  <c r="C63"/>
  <c r="H62"/>
  <c r="I62" s="1"/>
  <c r="E62"/>
  <c r="C62"/>
  <c r="H61"/>
  <c r="I61" s="1"/>
  <c r="E61"/>
  <c r="C61"/>
  <c r="H60"/>
  <c r="I60" s="1"/>
  <c r="E60"/>
  <c r="C60"/>
  <c r="H59"/>
  <c r="I59" s="1"/>
  <c r="E59"/>
  <c r="C59"/>
  <c r="H58"/>
  <c r="I58" s="1"/>
  <c r="E58"/>
  <c r="C58"/>
  <c r="H57"/>
  <c r="I57" s="1"/>
  <c r="E57"/>
  <c r="C57"/>
  <c r="H56"/>
  <c r="I56" s="1"/>
  <c r="E56"/>
  <c r="C56"/>
  <c r="H55"/>
  <c r="I55" s="1"/>
  <c r="E55"/>
  <c r="C55"/>
  <c r="H54"/>
  <c r="I54" s="1"/>
  <c r="I68" s="1"/>
  <c r="E54"/>
  <c r="C54"/>
  <c r="G23"/>
  <c r="G22"/>
  <c r="I71" l="1"/>
  <c r="I70"/>
  <c r="L68" s="1"/>
  <c r="I30"/>
  <c r="I29"/>
  <c r="L27"/>
</calcChain>
</file>

<file path=xl/sharedStrings.xml><?xml version="1.0" encoding="utf-8"?>
<sst xmlns="http://schemas.openxmlformats.org/spreadsheetml/2006/main" count="60" uniqueCount="32">
  <si>
    <t>وزارة الصحة والسكان</t>
  </si>
  <si>
    <t>بحث برقم القرار</t>
  </si>
  <si>
    <t>مديرية الشئون الصحية بالجيزة</t>
  </si>
  <si>
    <t>مستشفى اوسيم المركزى</t>
  </si>
  <si>
    <t>إذن صـــرف</t>
  </si>
  <si>
    <t>الاســــم:</t>
  </si>
  <si>
    <t>التاريخ:</t>
  </si>
  <si>
    <t>د/ اية حسن محمد</t>
  </si>
  <si>
    <t>د/ اية عبدالناصر زكريا</t>
  </si>
  <si>
    <t>رقم</t>
  </si>
  <si>
    <t>اســــــم الصنف</t>
  </si>
  <si>
    <t>الكمية</t>
  </si>
  <si>
    <t>السعـــــــر</t>
  </si>
  <si>
    <t>د/سهير وحيد همام</t>
  </si>
  <si>
    <t>بيع الجمهور</t>
  </si>
  <si>
    <t>شراء المناقصة</t>
  </si>
  <si>
    <t>الاجمالى</t>
  </si>
  <si>
    <t>د/منة الله ابراهيم محمد</t>
  </si>
  <si>
    <t>الصنف</t>
  </si>
  <si>
    <t>المنصرفة</t>
  </si>
  <si>
    <t>وحدة</t>
  </si>
  <si>
    <t>مجموع</t>
  </si>
  <si>
    <t>بعد زيادة النسبة</t>
  </si>
  <si>
    <t>بناءا على قرار الوزير رقم689 لسنه2014م يتم إضافة</t>
  </si>
  <si>
    <t>للمستشفى وقيمتها</t>
  </si>
  <si>
    <t>للمديرية والوزارة</t>
  </si>
  <si>
    <t xml:space="preserve">           صيدلية</t>
  </si>
  <si>
    <t>مدير عام المستشفى</t>
  </si>
  <si>
    <t>د/مجدى عبدالفتاح ناصر</t>
  </si>
  <si>
    <t>فاتــــــــــورة رقم</t>
  </si>
  <si>
    <t>المدير المالى والادارى</t>
  </si>
  <si>
    <t>ا/ عبدالنبى محمد عبدالحميد</t>
  </si>
</sst>
</file>

<file path=xl/styles.xml><?xml version="1.0" encoding="utf-8"?>
<styleSheet xmlns="http://schemas.openxmlformats.org/spreadsheetml/2006/main">
  <numFmts count="2">
    <numFmt numFmtId="164" formatCode="[$-1010000]yyyy/mm/dd;@"/>
    <numFmt numFmtId="165" formatCode="0.000"/>
  </numFmts>
  <fonts count="10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0"/>
      <color theme="1"/>
      <name val="CG Times"/>
      <family val="1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2" borderId="0" xfId="0" applyFill="1" applyProtection="1"/>
    <xf numFmtId="0" fontId="0" fillId="2" borderId="0" xfId="0" applyFill="1" applyAlignment="1" applyProtection="1">
      <alignment horizontal="center"/>
    </xf>
    <xf numFmtId="2" fontId="0" fillId="2" borderId="0" xfId="0" applyNumberFormat="1" applyFill="1" applyProtection="1"/>
    <xf numFmtId="0" fontId="0" fillId="3" borderId="1" xfId="0" applyFill="1" applyBorder="1" applyProtection="1"/>
    <xf numFmtId="0" fontId="0" fillId="0" borderId="2" xfId="0" applyBorder="1" applyProtection="1"/>
    <xf numFmtId="0" fontId="0" fillId="0" borderId="0" xfId="0" applyProtection="1"/>
    <xf numFmtId="0" fontId="0" fillId="2" borderId="0" xfId="0" applyFill="1" applyAlignment="1" applyProtection="1"/>
    <xf numFmtId="0" fontId="0" fillId="3" borderId="5" xfId="0" applyFill="1" applyBorder="1" applyProtection="1"/>
    <xf numFmtId="0" fontId="0" fillId="0" borderId="4" xfId="0" applyBorder="1" applyProtection="1"/>
    <xf numFmtId="0" fontId="3" fillId="2" borderId="0" xfId="0" applyFont="1" applyFill="1" applyAlignment="1" applyProtection="1">
      <alignment horizontal="center" vertical="center"/>
    </xf>
    <xf numFmtId="2" fontId="3" fillId="2" borderId="0" xfId="0" applyNumberFormat="1" applyFont="1" applyFill="1" applyAlignment="1" applyProtection="1">
      <alignment horizontal="center" vertical="center"/>
    </xf>
    <xf numFmtId="2" fontId="5" fillId="2" borderId="0" xfId="0" applyNumberFormat="1" applyFont="1" applyFill="1" applyProtection="1"/>
    <xf numFmtId="2" fontId="1" fillId="2" borderId="0" xfId="0" applyNumberFormat="1" applyFont="1" applyFill="1" applyAlignment="1" applyProtection="1">
      <alignment horizontal="center"/>
    </xf>
    <xf numFmtId="0" fontId="6" fillId="2" borderId="0" xfId="0" applyFont="1" applyFill="1" applyProtection="1"/>
    <xf numFmtId="2" fontId="6" fillId="2" borderId="0" xfId="0" applyNumberFormat="1" applyFont="1" applyFill="1" applyProtection="1"/>
    <xf numFmtId="2" fontId="3" fillId="0" borderId="25" xfId="0" applyNumberFormat="1" applyFont="1" applyFill="1" applyBorder="1" applyAlignment="1" applyProtection="1">
      <alignment horizontal="center"/>
    </xf>
    <xf numFmtId="0" fontId="3" fillId="0" borderId="26" xfId="0" applyFont="1" applyBorder="1" applyAlignment="1" applyProtection="1">
      <alignment horizontal="center" vertical="center"/>
    </xf>
    <xf numFmtId="2" fontId="1" fillId="0" borderId="29" xfId="0" applyNumberFormat="1" applyFont="1" applyBorder="1" applyAlignment="1" applyProtection="1">
      <alignment horizontal="center"/>
    </xf>
    <xf numFmtId="2" fontId="1" fillId="0" borderId="30" xfId="0" applyNumberFormat="1" applyFont="1" applyBorder="1" applyAlignment="1" applyProtection="1">
      <alignment horizontal="center"/>
    </xf>
    <xf numFmtId="2" fontId="1" fillId="0" borderId="31" xfId="0" applyNumberFormat="1" applyFont="1" applyBorder="1" applyAlignment="1" applyProtection="1">
      <alignment horizontal="center"/>
    </xf>
    <xf numFmtId="2" fontId="7" fillId="0" borderId="34" xfId="0" applyNumberFormat="1" applyFont="1" applyFill="1" applyBorder="1" applyAlignment="1" applyProtection="1">
      <alignment horizontal="center"/>
    </xf>
    <xf numFmtId="0" fontId="1" fillId="0" borderId="35" xfId="0" applyFon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 vertical="center"/>
    </xf>
    <xf numFmtId="0" fontId="1" fillId="0" borderId="36" xfId="0" applyFont="1" applyBorder="1" applyAlignment="1" applyProtection="1">
      <alignment horizontal="center"/>
    </xf>
    <xf numFmtId="0" fontId="1" fillId="0" borderId="37" xfId="0" applyFont="1" applyBorder="1" applyAlignment="1" applyProtection="1">
      <alignment horizontal="center"/>
    </xf>
    <xf numFmtId="2" fontId="1" fillId="0" borderId="38" xfId="0" applyNumberFormat="1" applyFont="1" applyBorder="1" applyAlignment="1" applyProtection="1">
      <alignment horizontal="center"/>
    </xf>
    <xf numFmtId="2" fontId="1" fillId="0" borderId="39" xfId="0" applyNumberFormat="1" applyFont="1" applyBorder="1" applyAlignment="1" applyProtection="1">
      <alignment horizontal="center"/>
    </xf>
    <xf numFmtId="165" fontId="1" fillId="0" borderId="38" xfId="0" applyNumberFormat="1" applyFont="1" applyBorder="1" applyAlignment="1" applyProtection="1">
      <alignment horizontal="center"/>
    </xf>
    <xf numFmtId="165" fontId="1" fillId="0" borderId="40" xfId="0" applyNumberFormat="1" applyFont="1" applyBorder="1" applyAlignment="1" applyProtection="1">
      <alignment horizontal="center"/>
    </xf>
    <xf numFmtId="2" fontId="1" fillId="0" borderId="40" xfId="0" applyNumberFormat="1" applyFont="1" applyBorder="1" applyAlignment="1" applyProtection="1">
      <alignment horizontal="center"/>
    </xf>
    <xf numFmtId="2" fontId="1" fillId="0" borderId="25" xfId="0" applyNumberFormat="1" applyFont="1" applyBorder="1" applyAlignment="1" applyProtection="1">
      <alignment horizontal="center"/>
    </xf>
    <xf numFmtId="0" fontId="1" fillId="0" borderId="41" xfId="0" applyFont="1" applyBorder="1" applyAlignment="1" applyProtection="1">
      <alignment horizontal="center"/>
    </xf>
    <xf numFmtId="0" fontId="1" fillId="0" borderId="42" xfId="0" applyFont="1" applyBorder="1" applyAlignment="1" applyProtection="1">
      <alignment horizontal="center"/>
    </xf>
    <xf numFmtId="2" fontId="1" fillId="2" borderId="25" xfId="0" applyNumberFormat="1" applyFont="1" applyFill="1" applyBorder="1" applyAlignment="1" applyProtection="1">
      <alignment horizontal="center"/>
    </xf>
    <xf numFmtId="2" fontId="1" fillId="2" borderId="38" xfId="0" applyNumberFormat="1" applyFont="1" applyFill="1" applyBorder="1" applyAlignment="1" applyProtection="1">
      <alignment horizontal="center"/>
    </xf>
    <xf numFmtId="2" fontId="1" fillId="2" borderId="40" xfId="0" applyNumberFormat="1" applyFont="1" applyFill="1" applyBorder="1" applyAlignment="1" applyProtection="1">
      <alignment horizontal="center"/>
    </xf>
    <xf numFmtId="0" fontId="8" fillId="0" borderId="41" xfId="0" applyFont="1" applyBorder="1" applyAlignment="1" applyProtection="1">
      <alignment horizontal="center"/>
    </xf>
    <xf numFmtId="165" fontId="1" fillId="2" borderId="25" xfId="0" applyNumberFormat="1" applyFont="1" applyFill="1" applyBorder="1" applyAlignment="1" applyProtection="1">
      <alignment horizontal="center"/>
    </xf>
    <xf numFmtId="2" fontId="1" fillId="0" borderId="43" xfId="0" applyNumberFormat="1" applyFont="1" applyBorder="1" applyAlignment="1" applyProtection="1">
      <alignment horizontal="center"/>
    </xf>
    <xf numFmtId="2" fontId="1" fillId="0" borderId="43" xfId="0" applyNumberFormat="1" applyFont="1" applyBorder="1" applyAlignment="1" applyProtection="1"/>
    <xf numFmtId="0" fontId="3" fillId="2" borderId="22" xfId="0" applyFont="1" applyFill="1" applyBorder="1" applyAlignment="1" applyProtection="1">
      <alignment horizontal="center" vertical="center"/>
    </xf>
    <xf numFmtId="9" fontId="1" fillId="0" borderId="43" xfId="0" applyNumberFormat="1" applyFont="1" applyBorder="1" applyAlignment="1" applyProtection="1">
      <alignment horizontal="center"/>
    </xf>
    <xf numFmtId="0" fontId="1" fillId="0" borderId="43" xfId="0" applyNumberFormat="1" applyFont="1" applyBorder="1" applyAlignment="1" applyProtection="1">
      <alignment horizontal="center"/>
    </xf>
    <xf numFmtId="165" fontId="1" fillId="4" borderId="44" xfId="0" applyNumberFormat="1" applyFont="1" applyFill="1" applyBorder="1" applyAlignment="1" applyProtection="1">
      <alignment horizontal="center"/>
    </xf>
    <xf numFmtId="2" fontId="1" fillId="4" borderId="25" xfId="0" applyNumberFormat="1" applyFont="1" applyFill="1" applyBorder="1" applyAlignment="1" applyProtection="1">
      <alignment horizontal="center"/>
    </xf>
    <xf numFmtId="0" fontId="1" fillId="0" borderId="46" xfId="0" applyFont="1" applyBorder="1" applyAlignment="1" applyProtection="1">
      <alignment horizontal="center"/>
    </xf>
    <xf numFmtId="9" fontId="1" fillId="0" borderId="38" xfId="0" applyNumberFormat="1" applyFont="1" applyBorder="1" applyAlignment="1" applyProtection="1">
      <alignment horizontal="center"/>
    </xf>
    <xf numFmtId="165" fontId="1" fillId="4" borderId="40" xfId="0" applyNumberFormat="1" applyFont="1" applyFill="1" applyBorder="1" applyAlignment="1" applyProtection="1">
      <alignment horizontal="center"/>
    </xf>
    <xf numFmtId="0" fontId="8" fillId="0" borderId="47" xfId="0" applyFont="1" applyBorder="1" applyAlignment="1" applyProtection="1">
      <alignment horizontal="center"/>
    </xf>
    <xf numFmtId="0" fontId="3" fillId="2" borderId="0" xfId="0" applyFont="1" applyFill="1" applyProtection="1"/>
    <xf numFmtId="0" fontId="5" fillId="0" borderId="43" xfId="0" applyFont="1" applyBorder="1" applyAlignment="1" applyProtection="1">
      <alignment horizontal="center" vertical="center"/>
      <protection locked="0"/>
    </xf>
    <xf numFmtId="2" fontId="9" fillId="2" borderId="49" xfId="0" applyNumberFormat="1" applyFont="1" applyFill="1" applyBorder="1" applyProtection="1"/>
    <xf numFmtId="2" fontId="1" fillId="0" borderId="10" xfId="0" applyNumberFormat="1" applyFont="1" applyBorder="1" applyAlignment="1" applyProtection="1">
      <alignment horizontal="center"/>
    </xf>
    <xf numFmtId="2" fontId="1" fillId="0" borderId="45" xfId="0" applyNumberFormat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  <xf numFmtId="0" fontId="4" fillId="2" borderId="0" xfId="0" applyFont="1" applyFill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2" borderId="8" xfId="0" applyFont="1" applyFill="1" applyBorder="1" applyAlignment="1" applyProtection="1">
      <alignment horizontal="center"/>
    </xf>
    <xf numFmtId="0" fontId="3" fillId="2" borderId="9" xfId="0" applyFont="1" applyFill="1" applyBorder="1" applyAlignment="1" applyProtection="1">
      <alignment horizontal="center"/>
    </xf>
    <xf numFmtId="164" fontId="1" fillId="2" borderId="8" xfId="0" applyNumberFormat="1" applyFont="1" applyFill="1" applyBorder="1" applyAlignment="1" applyProtection="1">
      <alignment horizontal="center"/>
    </xf>
    <xf numFmtId="164" fontId="1" fillId="2" borderId="10" xfId="0" applyNumberFormat="1" applyFont="1" applyFill="1" applyBorder="1" applyAlignment="1" applyProtection="1">
      <alignment horizontal="center"/>
    </xf>
    <xf numFmtId="164" fontId="1" fillId="2" borderId="9" xfId="0" applyNumberFormat="1" applyFont="1" applyFill="1" applyBorder="1" applyAlignment="1" applyProtection="1">
      <alignment horizontal="center"/>
    </xf>
    <xf numFmtId="0" fontId="3" fillId="0" borderId="11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2" fontId="3" fillId="0" borderId="15" xfId="0" applyNumberFormat="1" applyFont="1" applyBorder="1" applyAlignment="1" applyProtection="1">
      <alignment horizontal="center"/>
    </xf>
    <xf numFmtId="2" fontId="3" fillId="0" borderId="16" xfId="0" applyNumberFormat="1" applyFont="1" applyBorder="1" applyAlignment="1" applyProtection="1">
      <alignment horizontal="center"/>
    </xf>
    <xf numFmtId="2" fontId="3" fillId="0" borderId="17" xfId="0" applyNumberFormat="1" applyFont="1" applyBorder="1" applyAlignment="1" applyProtection="1">
      <alignment horizontal="center"/>
    </xf>
    <xf numFmtId="2" fontId="3" fillId="0" borderId="22" xfId="0" applyNumberFormat="1" applyFont="1" applyBorder="1" applyAlignment="1" applyProtection="1">
      <alignment horizontal="center"/>
    </xf>
    <xf numFmtId="9" fontId="1" fillId="0" borderId="23" xfId="0" applyNumberFormat="1" applyFont="1" applyFill="1" applyBorder="1" applyAlignment="1" applyProtection="1">
      <alignment horizontal="center" vertical="center"/>
    </xf>
    <xf numFmtId="9" fontId="1" fillId="0" borderId="32" xfId="0" applyNumberFormat="1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9" fontId="1" fillId="0" borderId="33" xfId="0" applyNumberFormat="1" applyFont="1" applyFill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2" fontId="1" fillId="0" borderId="10" xfId="0" applyNumberFormat="1" applyFont="1" applyBorder="1" applyAlignment="1" applyProtection="1">
      <alignment horizontal="center"/>
    </xf>
    <xf numFmtId="2" fontId="1" fillId="0" borderId="45" xfId="0" applyNumberFormat="1" applyFont="1" applyBorder="1" applyAlignment="1" applyProtection="1">
      <alignment horizontal="center"/>
    </xf>
    <xf numFmtId="2" fontId="1" fillId="0" borderId="8" xfId="0" applyNumberFormat="1" applyFont="1" applyBorder="1" applyAlignment="1" applyProtection="1">
      <alignment horizontal="center"/>
    </xf>
    <xf numFmtId="2" fontId="1" fillId="0" borderId="9" xfId="0" applyNumberFormat="1" applyFont="1" applyBorder="1" applyAlignment="1" applyProtection="1">
      <alignment horizontal="center"/>
    </xf>
    <xf numFmtId="2" fontId="3" fillId="2" borderId="48" xfId="0" applyNumberFormat="1" applyFont="1" applyFill="1" applyBorder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2" fontId="3" fillId="2" borderId="50" xfId="0" applyNumberFormat="1" applyFont="1" applyFill="1" applyBorder="1" applyAlignment="1" applyProtection="1">
      <alignment horizontal="center"/>
    </xf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560294</xdr:colOff>
      <xdr:row>1</xdr:row>
      <xdr:rowOff>9525</xdr:rowOff>
    </xdr:from>
    <xdr:to>
      <xdr:col>10</xdr:col>
      <xdr:colOff>284069</xdr:colOff>
      <xdr:row>4</xdr:row>
      <xdr:rowOff>9525</xdr:rowOff>
    </xdr:to>
    <xdr:pic>
      <xdr:nvPicPr>
        <xdr:cNvPr id="2" name="صورة 1" descr="Untitled.jpg"/>
        <xdr:cNvPicPr/>
      </xdr:nvPicPr>
      <xdr:blipFill>
        <a:blip xmlns:r="http://schemas.openxmlformats.org/officeDocument/2006/relationships" r:embed="rId1" cstate="print">
          <a:lum contrast="30000"/>
        </a:blip>
        <a:stretch>
          <a:fillRect/>
        </a:stretch>
      </xdr:blipFill>
      <xdr:spPr>
        <a:xfrm>
          <a:off x="11228995606" y="104775"/>
          <a:ext cx="1057275" cy="752475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8</xdr:col>
      <xdr:colOff>616324</xdr:colOff>
      <xdr:row>3</xdr:row>
      <xdr:rowOff>67236</xdr:rowOff>
    </xdr:from>
    <xdr:to>
      <xdr:col>10</xdr:col>
      <xdr:colOff>236445</xdr:colOff>
      <xdr:row>5</xdr:row>
      <xdr:rowOff>89647</xdr:rowOff>
    </xdr:to>
    <xdr:sp macro="" textlink="">
      <xdr:nvSpPr>
        <xdr:cNvPr id="3" name="WordArt 1"/>
        <xdr:cNvSpPr>
          <a:spLocks noChangeArrowheads="1" noChangeShapeType="1" noTextEdit="1"/>
        </xdr:cNvSpPr>
      </xdr:nvSpPr>
      <xdr:spPr bwMode="auto">
        <a:xfrm>
          <a:off x="11229043230" y="714936"/>
          <a:ext cx="953621" cy="498661"/>
        </a:xfrm>
        <a:prstGeom prst="rect">
          <a:avLst/>
        </a:prstGeom>
      </xdr:spPr>
      <xdr:txBody>
        <a:bodyPr wrap="none" fromWordArt="1">
          <a:prstTxWarp prst="textCanDown">
            <a:avLst>
              <a:gd name="adj" fmla="val 33333"/>
            </a:avLst>
          </a:prstTxWarp>
        </a:bodyPr>
        <a:lstStyle/>
        <a:p>
          <a:pPr algn="r" rtl="1"/>
          <a:r>
            <a:rPr lang="ar-EG" sz="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Times New Roman"/>
              <a:cs typeface="Times New Roman"/>
            </a:rPr>
            <a:t> مستشفى اوسيم المركزى</a:t>
          </a:r>
        </a:p>
      </xdr:txBody>
    </xdr:sp>
    <xdr:clientData/>
  </xdr:twoCellAnchor>
  <xdr:twoCellAnchor>
    <xdr:from>
      <xdr:col>13</xdr:col>
      <xdr:colOff>709082</xdr:colOff>
      <xdr:row>1</xdr:row>
      <xdr:rowOff>296332</xdr:rowOff>
    </xdr:from>
    <xdr:to>
      <xdr:col>13</xdr:col>
      <xdr:colOff>984249</xdr:colOff>
      <xdr:row>4</xdr:row>
      <xdr:rowOff>10582</xdr:rowOff>
    </xdr:to>
    <xdr:sp macro="" textlink="">
      <xdr:nvSpPr>
        <xdr:cNvPr id="4" name="سهم للأسفل 3"/>
        <xdr:cNvSpPr/>
      </xdr:nvSpPr>
      <xdr:spPr>
        <a:xfrm>
          <a:off x="11226838101" y="391582"/>
          <a:ext cx="275167" cy="4667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 editAs="oneCell">
    <xdr:from>
      <xdr:col>9</xdr:col>
      <xdr:colOff>476249</xdr:colOff>
      <xdr:row>42</xdr:row>
      <xdr:rowOff>95251</xdr:rowOff>
    </xdr:from>
    <xdr:to>
      <xdr:col>11</xdr:col>
      <xdr:colOff>512989</xdr:colOff>
      <xdr:row>45</xdr:row>
      <xdr:rowOff>149679</xdr:rowOff>
    </xdr:to>
    <xdr:pic>
      <xdr:nvPicPr>
        <xdr:cNvPr id="5" name="صورة 4" descr="Untitled.jpg"/>
        <xdr:cNvPicPr/>
      </xdr:nvPicPr>
      <xdr:blipFill>
        <a:blip xmlns:r="http://schemas.openxmlformats.org/officeDocument/2006/relationships" r:embed="rId1" cstate="print">
          <a:lum contrast="30000"/>
        </a:blip>
        <a:stretch>
          <a:fillRect/>
        </a:stretch>
      </xdr:blipFill>
      <xdr:spPr>
        <a:xfrm>
          <a:off x="11228290436" y="11801476"/>
          <a:ext cx="1055915" cy="749753"/>
        </a:xfrm>
        <a:prstGeom prst="ellipse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9</xdr:col>
      <xdr:colOff>523874</xdr:colOff>
      <xdr:row>44</xdr:row>
      <xdr:rowOff>193783</xdr:rowOff>
    </xdr:from>
    <xdr:to>
      <xdr:col>11</xdr:col>
      <xdr:colOff>456960</xdr:colOff>
      <xdr:row>46</xdr:row>
      <xdr:rowOff>134551</xdr:rowOff>
    </xdr:to>
    <xdr:sp macro="" textlink="">
      <xdr:nvSpPr>
        <xdr:cNvPr id="6" name="WordArt 1"/>
        <xdr:cNvSpPr>
          <a:spLocks noChangeArrowheads="1" noChangeShapeType="1" noTextEdit="1"/>
        </xdr:cNvSpPr>
      </xdr:nvSpPr>
      <xdr:spPr bwMode="auto">
        <a:xfrm>
          <a:off x="11228346465" y="12357208"/>
          <a:ext cx="952261" cy="521793"/>
        </a:xfrm>
        <a:prstGeom prst="rect">
          <a:avLst/>
        </a:prstGeom>
      </xdr:spPr>
      <xdr:txBody>
        <a:bodyPr wrap="none" fromWordArt="1">
          <a:prstTxWarp prst="textCanDown">
            <a:avLst>
              <a:gd name="adj" fmla="val 33333"/>
            </a:avLst>
          </a:prstTxWarp>
        </a:bodyPr>
        <a:lstStyle/>
        <a:p>
          <a:pPr algn="r" rtl="1"/>
          <a:r>
            <a:rPr lang="ar-EG" sz="8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0000"/>
              </a:solidFill>
              <a:effectLst/>
              <a:latin typeface="Times New Roman"/>
              <a:cs typeface="Times New Roman"/>
            </a:rPr>
            <a:t> مستشفى اوسيم المركزى</a:t>
          </a:r>
        </a:p>
      </xdr:txBody>
    </xdr:sp>
    <xdr:clientData/>
  </xdr:twoCellAnchor>
  <xdr:twoCellAnchor>
    <xdr:from>
      <xdr:col>6</xdr:col>
      <xdr:colOff>68035</xdr:colOff>
      <xdr:row>42</xdr:row>
      <xdr:rowOff>190501</xdr:rowOff>
    </xdr:from>
    <xdr:to>
      <xdr:col>7</xdr:col>
      <xdr:colOff>748392</xdr:colOff>
      <xdr:row>45</xdr:row>
      <xdr:rowOff>27215</xdr:rowOff>
    </xdr:to>
    <xdr:cxnSp macro="">
      <xdr:nvCxnSpPr>
        <xdr:cNvPr id="7" name="رابط كسهم مستقيم 6"/>
        <xdr:cNvCxnSpPr/>
      </xdr:nvCxnSpPr>
      <xdr:spPr>
        <a:xfrm rot="10800000" flipV="1">
          <a:off x="11230693458" y="11896726"/>
          <a:ext cx="1242332" cy="53203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639535</xdr:colOff>
      <xdr:row>38</xdr:row>
      <xdr:rowOff>54429</xdr:rowOff>
    </xdr:from>
    <xdr:to>
      <xdr:col>6</xdr:col>
      <xdr:colOff>13607</xdr:colOff>
      <xdr:row>44</xdr:row>
      <xdr:rowOff>54429</xdr:rowOff>
    </xdr:to>
    <xdr:sp macro="" textlink="">
      <xdr:nvSpPr>
        <xdr:cNvPr id="8" name="مربع نص 7"/>
        <xdr:cNvSpPr txBox="1"/>
      </xdr:nvSpPr>
      <xdr:spPr>
        <a:xfrm>
          <a:off x="11142889286" y="10613572"/>
          <a:ext cx="2721429" cy="14695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EG" sz="2000"/>
            <a:t>اريد</a:t>
          </a:r>
          <a:r>
            <a:rPr lang="ar-EG" sz="2000" baseline="0"/>
            <a:t> الرقم يتغير تلقائى عن انشاء كل فاتورة جديدة</a:t>
          </a:r>
        </a:p>
        <a:p>
          <a:pPr algn="r" rtl="1"/>
          <a:r>
            <a:rPr lang="ar-EG" sz="2000" baseline="0"/>
            <a:t>والرقم يكون فى هذة الخلية </a:t>
          </a:r>
          <a:endParaRPr lang="ar-EG" sz="2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75;&#1585;&#1587;2018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اذن صرف"/>
      <sheetName val="غسيل كلى"/>
      <sheetName val="الاصناف"/>
      <sheetName val="جرد"/>
      <sheetName val="Macros"/>
    </sheetNames>
    <sheetDataSet>
      <sheetData sheetId="0">
        <row r="8">
          <cell r="B8" t="str">
            <v>رقم القرار</v>
          </cell>
          <cell r="C8" t="str">
            <v>الاســـــــم</v>
          </cell>
          <cell r="D8" t="str">
            <v>التاريخ</v>
          </cell>
          <cell r="E8" t="str">
            <v>صنف1</v>
          </cell>
          <cell r="F8" t="str">
            <v>الكمية</v>
          </cell>
          <cell r="G8" t="str">
            <v>صنف2</v>
          </cell>
          <cell r="H8" t="str">
            <v>الكمية</v>
          </cell>
          <cell r="I8" t="str">
            <v>صنف3</v>
          </cell>
          <cell r="J8" t="str">
            <v>الكمية</v>
          </cell>
          <cell r="K8" t="str">
            <v>صنف4</v>
          </cell>
          <cell r="L8" t="str">
            <v>الكمية</v>
          </cell>
          <cell r="M8" t="str">
            <v>صنف5</v>
          </cell>
          <cell r="N8" t="str">
            <v>الكمية</v>
          </cell>
          <cell r="O8" t="str">
            <v>صنف6</v>
          </cell>
          <cell r="P8" t="str">
            <v>الكمية</v>
          </cell>
          <cell r="Q8" t="str">
            <v>صنف7</v>
          </cell>
          <cell r="R8" t="str">
            <v>الكمية</v>
          </cell>
          <cell r="S8" t="str">
            <v>صنف8</v>
          </cell>
          <cell r="T8" t="str">
            <v>الكمية</v>
          </cell>
          <cell r="U8" t="str">
            <v>صنف9</v>
          </cell>
          <cell r="V8" t="str">
            <v>الكمية</v>
          </cell>
          <cell r="W8" t="str">
            <v>صنف10</v>
          </cell>
          <cell r="X8" t="str">
            <v>الكمية</v>
          </cell>
          <cell r="Y8" t="str">
            <v>الصنف 11</v>
          </cell>
          <cell r="Z8" t="str">
            <v>الكمية</v>
          </cell>
          <cell r="AA8" t="str">
            <v>الصنف 12</v>
          </cell>
          <cell r="AB8" t="str">
            <v>الكمية</v>
          </cell>
          <cell r="AC8" t="str">
            <v>الصنف 13</v>
          </cell>
          <cell r="AD8" t="str">
            <v>الكمية</v>
          </cell>
          <cell r="AE8" t="str">
            <v>الصنف 14</v>
          </cell>
          <cell r="AF8" t="str">
            <v>الكمية</v>
          </cell>
          <cell r="AG8" t="str">
            <v>الصنف 15</v>
          </cell>
          <cell r="AH8" t="str">
            <v>الكمية</v>
          </cell>
        </row>
        <row r="9">
          <cell r="B9">
            <v>8736715</v>
          </cell>
          <cell r="C9" t="str">
            <v>عزالسيد احمد هنيدى</v>
          </cell>
          <cell r="D9">
            <v>43163</v>
          </cell>
          <cell r="E9">
            <v>265</v>
          </cell>
          <cell r="F9">
            <v>9</v>
          </cell>
          <cell r="G9">
            <v>523</v>
          </cell>
          <cell r="H9">
            <v>18</v>
          </cell>
          <cell r="I9">
            <v>525</v>
          </cell>
          <cell r="J9">
            <v>9</v>
          </cell>
          <cell r="K9">
            <v>825</v>
          </cell>
          <cell r="L9">
            <v>12</v>
          </cell>
          <cell r="M9">
            <v>104</v>
          </cell>
          <cell r="N9">
            <v>9</v>
          </cell>
          <cell r="O9">
            <v>68</v>
          </cell>
          <cell r="P9">
            <v>9</v>
          </cell>
        </row>
        <row r="10">
          <cell r="B10">
            <v>8819647</v>
          </cell>
          <cell r="C10" t="str">
            <v>وفاء صابر سيداحمد</v>
          </cell>
          <cell r="D10">
            <v>43163</v>
          </cell>
          <cell r="E10">
            <v>1</v>
          </cell>
          <cell r="F10">
            <v>9</v>
          </cell>
          <cell r="G10">
            <v>525</v>
          </cell>
          <cell r="H10">
            <v>9</v>
          </cell>
          <cell r="I10">
            <v>825</v>
          </cell>
          <cell r="J10">
            <v>12</v>
          </cell>
          <cell r="K10">
            <v>312</v>
          </cell>
          <cell r="L10">
            <v>9</v>
          </cell>
          <cell r="M10" t="str">
            <v>2/</v>
          </cell>
          <cell r="N10">
            <v>18</v>
          </cell>
          <cell r="O10">
            <v>421</v>
          </cell>
          <cell r="P10">
            <v>9</v>
          </cell>
          <cell r="Q10">
            <v>68</v>
          </cell>
          <cell r="R10">
            <v>9</v>
          </cell>
          <cell r="S10">
            <v>295</v>
          </cell>
          <cell r="T10">
            <v>9</v>
          </cell>
        </row>
        <row r="11">
          <cell r="B11">
            <v>8841996</v>
          </cell>
          <cell r="C11" t="str">
            <v xml:space="preserve">ناهد سعودى محمد </v>
          </cell>
          <cell r="D11">
            <v>43163</v>
          </cell>
          <cell r="E11">
            <v>265</v>
          </cell>
          <cell r="F11">
            <v>9</v>
          </cell>
          <cell r="G11">
            <v>1</v>
          </cell>
          <cell r="H11">
            <v>9</v>
          </cell>
          <cell r="I11">
            <v>525</v>
          </cell>
          <cell r="J11">
            <v>9</v>
          </cell>
          <cell r="K11">
            <v>825</v>
          </cell>
          <cell r="L11">
            <v>12</v>
          </cell>
          <cell r="M11">
            <v>104</v>
          </cell>
          <cell r="N11">
            <v>9</v>
          </cell>
          <cell r="O11">
            <v>68</v>
          </cell>
          <cell r="P11">
            <v>9</v>
          </cell>
        </row>
        <row r="12">
          <cell r="B12">
            <v>8816598</v>
          </cell>
          <cell r="C12" t="str">
            <v>صباح خليل محمد العطار</v>
          </cell>
          <cell r="D12">
            <v>43163</v>
          </cell>
          <cell r="E12">
            <v>488</v>
          </cell>
          <cell r="F12">
            <v>18</v>
          </cell>
          <cell r="G12">
            <v>525</v>
          </cell>
          <cell r="H12">
            <v>9</v>
          </cell>
          <cell r="I12">
            <v>825</v>
          </cell>
          <cell r="J12">
            <v>12</v>
          </cell>
          <cell r="K12">
            <v>68</v>
          </cell>
          <cell r="L12">
            <v>9</v>
          </cell>
          <cell r="M12">
            <v>104</v>
          </cell>
          <cell r="N12">
            <v>9</v>
          </cell>
        </row>
        <row r="13">
          <cell r="B13">
            <v>8174852</v>
          </cell>
          <cell r="C13" t="str">
            <v>فتحيه حافظ محمود</v>
          </cell>
          <cell r="D13">
            <v>43163</v>
          </cell>
          <cell r="E13">
            <v>488</v>
          </cell>
          <cell r="F13">
            <v>12</v>
          </cell>
          <cell r="G13">
            <v>525</v>
          </cell>
          <cell r="H13">
            <v>6</v>
          </cell>
          <cell r="I13">
            <v>825</v>
          </cell>
          <cell r="J13">
            <v>8</v>
          </cell>
          <cell r="K13">
            <v>104</v>
          </cell>
          <cell r="L13">
            <v>6</v>
          </cell>
        </row>
        <row r="14">
          <cell r="B14">
            <v>8374501</v>
          </cell>
          <cell r="C14" t="str">
            <v>رمضان عبدالحميد محمود</v>
          </cell>
          <cell r="D14">
            <v>43163</v>
          </cell>
          <cell r="E14">
            <v>265</v>
          </cell>
          <cell r="F14">
            <v>9</v>
          </cell>
          <cell r="G14">
            <v>1</v>
          </cell>
          <cell r="H14">
            <v>9</v>
          </cell>
          <cell r="I14">
            <v>825</v>
          </cell>
          <cell r="J14">
            <v>12</v>
          </cell>
          <cell r="K14">
            <v>104</v>
          </cell>
          <cell r="L14">
            <v>9</v>
          </cell>
          <cell r="M14">
            <v>68</v>
          </cell>
          <cell r="N14">
            <v>9</v>
          </cell>
          <cell r="O14">
            <v>421</v>
          </cell>
          <cell r="P14">
            <v>9</v>
          </cell>
        </row>
        <row r="15">
          <cell r="B15">
            <v>8424395</v>
          </cell>
          <cell r="C15" t="str">
            <v>فوزيه احمد السيد وهبه</v>
          </cell>
          <cell r="D15">
            <v>43163</v>
          </cell>
          <cell r="E15">
            <v>1</v>
          </cell>
          <cell r="F15">
            <v>9</v>
          </cell>
          <cell r="G15">
            <v>265</v>
          </cell>
          <cell r="H15">
            <v>9</v>
          </cell>
          <cell r="I15">
            <v>825</v>
          </cell>
          <cell r="J15">
            <v>12</v>
          </cell>
          <cell r="K15">
            <v>104</v>
          </cell>
          <cell r="L15">
            <v>9</v>
          </cell>
          <cell r="M15">
            <v>421</v>
          </cell>
          <cell r="N15">
            <v>9</v>
          </cell>
        </row>
        <row r="16">
          <cell r="B16">
            <v>8362174</v>
          </cell>
          <cell r="C16" t="str">
            <v>فتحيه محمود السيد على</v>
          </cell>
          <cell r="D16">
            <v>43163</v>
          </cell>
          <cell r="E16">
            <v>265</v>
          </cell>
          <cell r="F16">
            <v>9</v>
          </cell>
          <cell r="G16">
            <v>1</v>
          </cell>
          <cell r="H16">
            <v>9</v>
          </cell>
          <cell r="I16">
            <v>825</v>
          </cell>
          <cell r="J16">
            <v>12</v>
          </cell>
          <cell r="K16">
            <v>104</v>
          </cell>
          <cell r="L16">
            <v>9</v>
          </cell>
          <cell r="M16">
            <v>421</v>
          </cell>
          <cell r="N16">
            <v>9</v>
          </cell>
          <cell r="O16">
            <v>525</v>
          </cell>
          <cell r="P16">
            <v>9</v>
          </cell>
        </row>
        <row r="17">
          <cell r="B17">
            <v>8794588</v>
          </cell>
          <cell r="C17" t="str">
            <v>نصره ابوالغيط مصطفى</v>
          </cell>
          <cell r="D17">
            <v>43163</v>
          </cell>
          <cell r="E17">
            <v>523</v>
          </cell>
          <cell r="F17">
            <v>18</v>
          </cell>
          <cell r="G17">
            <v>525</v>
          </cell>
          <cell r="H17">
            <v>9</v>
          </cell>
          <cell r="I17">
            <v>825</v>
          </cell>
          <cell r="J17">
            <v>12</v>
          </cell>
          <cell r="K17">
            <v>68</v>
          </cell>
          <cell r="L17">
            <v>9</v>
          </cell>
          <cell r="M17">
            <v>265</v>
          </cell>
          <cell r="N17">
            <v>9</v>
          </cell>
        </row>
        <row r="18">
          <cell r="B18">
            <v>8374635</v>
          </cell>
          <cell r="C18" t="str">
            <v>انتصار مصطفى احمد</v>
          </cell>
          <cell r="D18">
            <v>43163</v>
          </cell>
          <cell r="E18">
            <v>1</v>
          </cell>
          <cell r="F18">
            <v>9</v>
          </cell>
          <cell r="G18">
            <v>525</v>
          </cell>
          <cell r="H18">
            <v>9</v>
          </cell>
          <cell r="I18">
            <v>825</v>
          </cell>
          <cell r="J18">
            <v>12</v>
          </cell>
        </row>
        <row r="19">
          <cell r="B19">
            <v>83777963</v>
          </cell>
          <cell r="C19" t="str">
            <v>نجاه محمد حسن ابراهيم</v>
          </cell>
          <cell r="D19">
            <v>43163</v>
          </cell>
          <cell r="E19">
            <v>282</v>
          </cell>
          <cell r="F19">
            <v>9</v>
          </cell>
          <cell r="G19">
            <v>825</v>
          </cell>
          <cell r="H19">
            <v>12</v>
          </cell>
          <cell r="I19">
            <v>488</v>
          </cell>
          <cell r="J19">
            <v>18</v>
          </cell>
          <cell r="K19">
            <v>79</v>
          </cell>
          <cell r="L19">
            <v>9</v>
          </cell>
          <cell r="M19">
            <v>296</v>
          </cell>
          <cell r="N19">
            <v>9</v>
          </cell>
          <cell r="O19">
            <v>68</v>
          </cell>
          <cell r="P19">
            <v>9</v>
          </cell>
          <cell r="Q19">
            <v>243</v>
          </cell>
          <cell r="R19">
            <v>9</v>
          </cell>
          <cell r="S19">
            <v>525</v>
          </cell>
          <cell r="T19">
            <v>9</v>
          </cell>
        </row>
        <row r="20">
          <cell r="B20">
            <v>8374634</v>
          </cell>
          <cell r="C20" t="str">
            <v>مديحه محمود منصور سالم</v>
          </cell>
          <cell r="D20">
            <v>43163</v>
          </cell>
          <cell r="E20">
            <v>525</v>
          </cell>
          <cell r="F20">
            <v>9</v>
          </cell>
          <cell r="G20">
            <v>523</v>
          </cell>
          <cell r="H20">
            <v>18</v>
          </cell>
          <cell r="I20">
            <v>825</v>
          </cell>
          <cell r="J20">
            <v>12</v>
          </cell>
          <cell r="K20">
            <v>265</v>
          </cell>
          <cell r="L20">
            <v>9</v>
          </cell>
        </row>
        <row r="21">
          <cell r="B21">
            <v>8762603</v>
          </cell>
          <cell r="C21" t="str">
            <v>سميحه محمد سيد احمد</v>
          </cell>
          <cell r="D21">
            <v>43163</v>
          </cell>
          <cell r="E21">
            <v>488</v>
          </cell>
          <cell r="F21">
            <v>18</v>
          </cell>
          <cell r="G21">
            <v>525</v>
          </cell>
          <cell r="H21">
            <v>9</v>
          </cell>
          <cell r="I21">
            <v>825</v>
          </cell>
          <cell r="J21">
            <v>12</v>
          </cell>
          <cell r="K21">
            <v>421</v>
          </cell>
          <cell r="L21">
            <v>9</v>
          </cell>
        </row>
        <row r="22">
          <cell r="B22">
            <v>8682921</v>
          </cell>
          <cell r="C22" t="str">
            <v>دلال بدر ابراهيم حسن</v>
          </cell>
          <cell r="D22">
            <v>43163</v>
          </cell>
          <cell r="E22">
            <v>1</v>
          </cell>
          <cell r="F22">
            <v>9</v>
          </cell>
          <cell r="G22">
            <v>825</v>
          </cell>
          <cell r="H22">
            <v>12</v>
          </cell>
          <cell r="I22">
            <v>421</v>
          </cell>
          <cell r="J22">
            <v>9</v>
          </cell>
        </row>
        <row r="23">
          <cell r="B23">
            <v>8736736</v>
          </cell>
          <cell r="C23" t="str">
            <v>عادل حسين عبدالمجيد</v>
          </cell>
          <cell r="D23">
            <v>43163</v>
          </cell>
          <cell r="E23">
            <v>621</v>
          </cell>
          <cell r="F23">
            <v>6</v>
          </cell>
          <cell r="G23">
            <v>825</v>
          </cell>
          <cell r="H23">
            <v>12</v>
          </cell>
          <cell r="I23">
            <v>673</v>
          </cell>
          <cell r="J23">
            <v>9</v>
          </cell>
        </row>
        <row r="24">
          <cell r="B24">
            <v>8681954</v>
          </cell>
          <cell r="C24" t="str">
            <v>مجدى بيومى راشد</v>
          </cell>
          <cell r="D24">
            <v>43163</v>
          </cell>
          <cell r="E24">
            <v>265</v>
          </cell>
          <cell r="F24">
            <v>9</v>
          </cell>
          <cell r="G24">
            <v>1</v>
          </cell>
          <cell r="H24">
            <v>9</v>
          </cell>
          <cell r="I24">
            <v>525</v>
          </cell>
          <cell r="J24">
            <v>9</v>
          </cell>
          <cell r="K24">
            <v>825</v>
          </cell>
          <cell r="L24">
            <v>12</v>
          </cell>
          <cell r="M24">
            <v>104</v>
          </cell>
          <cell r="N24">
            <v>9</v>
          </cell>
          <cell r="O24">
            <v>421</v>
          </cell>
          <cell r="P24">
            <v>9</v>
          </cell>
        </row>
        <row r="25">
          <cell r="B25">
            <v>8842008</v>
          </cell>
          <cell r="C25" t="str">
            <v>سهيله سيد كشك عبدالصمد</v>
          </cell>
          <cell r="D25">
            <v>43163</v>
          </cell>
          <cell r="E25">
            <v>488</v>
          </cell>
          <cell r="F25">
            <v>18</v>
          </cell>
          <cell r="G25">
            <v>525</v>
          </cell>
          <cell r="H25">
            <v>9</v>
          </cell>
          <cell r="I25">
            <v>825</v>
          </cell>
          <cell r="J25">
            <v>12</v>
          </cell>
          <cell r="K25">
            <v>418</v>
          </cell>
          <cell r="L25">
            <v>19</v>
          </cell>
          <cell r="M25">
            <v>104</v>
          </cell>
          <cell r="N25">
            <v>9</v>
          </cell>
        </row>
        <row r="26">
          <cell r="B26">
            <v>8816356</v>
          </cell>
          <cell r="C26" t="str">
            <v>ليلى محمد عبدالسلام</v>
          </cell>
          <cell r="D26">
            <v>43163</v>
          </cell>
          <cell r="E26">
            <v>523</v>
          </cell>
          <cell r="F26">
            <v>18</v>
          </cell>
          <cell r="G26">
            <v>525</v>
          </cell>
          <cell r="H26">
            <v>9</v>
          </cell>
          <cell r="I26">
            <v>825</v>
          </cell>
          <cell r="J26">
            <v>12</v>
          </cell>
        </row>
        <row r="27">
          <cell r="B27">
            <v>8794929</v>
          </cell>
          <cell r="C27" t="str">
            <v>سالمه على عباس على</v>
          </cell>
          <cell r="D27">
            <v>43163</v>
          </cell>
          <cell r="E27">
            <v>1</v>
          </cell>
          <cell r="F27">
            <v>9</v>
          </cell>
          <cell r="G27">
            <v>825</v>
          </cell>
          <cell r="H27">
            <v>12</v>
          </cell>
          <cell r="I27">
            <v>525</v>
          </cell>
          <cell r="J27">
            <v>9</v>
          </cell>
        </row>
        <row r="28">
          <cell r="B28">
            <v>8781971</v>
          </cell>
          <cell r="C28" t="str">
            <v>زهره عبدالصمد عبدالواحد</v>
          </cell>
          <cell r="D28">
            <v>43163</v>
          </cell>
          <cell r="E28">
            <v>1</v>
          </cell>
          <cell r="F28">
            <v>9</v>
          </cell>
          <cell r="G28">
            <v>525</v>
          </cell>
          <cell r="H28">
            <v>9</v>
          </cell>
          <cell r="I28">
            <v>825</v>
          </cell>
          <cell r="J28">
            <v>12</v>
          </cell>
          <cell r="K28">
            <v>421</v>
          </cell>
          <cell r="L28">
            <v>9</v>
          </cell>
        </row>
        <row r="29">
          <cell r="B29">
            <v>8380845</v>
          </cell>
          <cell r="C29" t="str">
            <v>على محمد على</v>
          </cell>
          <cell r="D29">
            <v>43163</v>
          </cell>
          <cell r="E29">
            <v>343</v>
          </cell>
          <cell r="F29">
            <v>8</v>
          </cell>
        </row>
        <row r="30">
          <cell r="B30">
            <v>8049876</v>
          </cell>
          <cell r="C30" t="str">
            <v>صباح عبدالكريم ابوالسعود</v>
          </cell>
          <cell r="D30">
            <v>43163</v>
          </cell>
          <cell r="E30">
            <v>825</v>
          </cell>
          <cell r="F30">
            <v>8</v>
          </cell>
          <cell r="G30">
            <v>1</v>
          </cell>
          <cell r="H30">
            <v>6</v>
          </cell>
        </row>
        <row r="31">
          <cell r="B31">
            <v>8411772</v>
          </cell>
          <cell r="C31" t="str">
            <v>فرج على محمد البحيرى</v>
          </cell>
          <cell r="D31">
            <v>43163</v>
          </cell>
          <cell r="E31">
            <v>488</v>
          </cell>
          <cell r="F31">
            <v>18</v>
          </cell>
          <cell r="G31">
            <v>525</v>
          </cell>
          <cell r="H31">
            <v>9</v>
          </cell>
          <cell r="I31">
            <v>825</v>
          </cell>
          <cell r="J31">
            <v>12</v>
          </cell>
          <cell r="K31">
            <v>104</v>
          </cell>
          <cell r="L31">
            <v>9</v>
          </cell>
          <cell r="M31">
            <v>68</v>
          </cell>
          <cell r="N31">
            <v>9</v>
          </cell>
          <cell r="O31">
            <v>421</v>
          </cell>
          <cell r="P31">
            <v>9</v>
          </cell>
        </row>
        <row r="32">
          <cell r="B32">
            <v>8152382</v>
          </cell>
          <cell r="C32" t="str">
            <v>رضا عبدالله محمد عبدالمعطى</v>
          </cell>
          <cell r="D32">
            <v>43163</v>
          </cell>
          <cell r="E32">
            <v>243</v>
          </cell>
          <cell r="F32">
            <v>6</v>
          </cell>
          <cell r="G32">
            <v>265</v>
          </cell>
          <cell r="H32">
            <v>6</v>
          </cell>
          <cell r="I32">
            <v>295</v>
          </cell>
          <cell r="J32">
            <v>6</v>
          </cell>
          <cell r="K32">
            <v>421</v>
          </cell>
          <cell r="L32">
            <v>6</v>
          </cell>
        </row>
        <row r="33">
          <cell r="B33">
            <v>8781371</v>
          </cell>
          <cell r="C33" t="str">
            <v>سليمه عبداللطيف سالم</v>
          </cell>
          <cell r="D33">
            <v>43163</v>
          </cell>
          <cell r="E33">
            <v>1</v>
          </cell>
          <cell r="F33">
            <v>8</v>
          </cell>
          <cell r="G33">
            <v>243</v>
          </cell>
          <cell r="H33">
            <v>9</v>
          </cell>
          <cell r="I33">
            <v>295</v>
          </cell>
          <cell r="J33">
            <v>9</v>
          </cell>
          <cell r="K33">
            <v>282</v>
          </cell>
          <cell r="L33">
            <v>9</v>
          </cell>
          <cell r="M33">
            <v>825</v>
          </cell>
          <cell r="N33">
            <v>12</v>
          </cell>
          <cell r="O33">
            <v>296</v>
          </cell>
          <cell r="P33">
            <v>9</v>
          </cell>
        </row>
        <row r="34">
          <cell r="B34">
            <v>8682028</v>
          </cell>
          <cell r="C34" t="str">
            <v>كريمه عطيه خليل محمد</v>
          </cell>
          <cell r="D34">
            <v>43163</v>
          </cell>
          <cell r="E34">
            <v>1</v>
          </cell>
          <cell r="F34">
            <v>9</v>
          </cell>
          <cell r="G34">
            <v>525</v>
          </cell>
          <cell r="H34">
            <v>9</v>
          </cell>
          <cell r="I34">
            <v>104</v>
          </cell>
          <cell r="J34">
            <v>9</v>
          </cell>
          <cell r="K34">
            <v>265</v>
          </cell>
          <cell r="L34">
            <v>9</v>
          </cell>
        </row>
        <row r="35">
          <cell r="B35">
            <v>8781913</v>
          </cell>
          <cell r="C35" t="str">
            <v>ساميه جمال سعيد</v>
          </cell>
          <cell r="D35">
            <v>43163</v>
          </cell>
          <cell r="E35">
            <v>1</v>
          </cell>
          <cell r="F35">
            <v>9</v>
          </cell>
          <cell r="G35">
            <v>525</v>
          </cell>
          <cell r="H35">
            <v>9</v>
          </cell>
          <cell r="I35">
            <v>825</v>
          </cell>
          <cell r="J35">
            <v>12</v>
          </cell>
          <cell r="K35">
            <v>421</v>
          </cell>
          <cell r="L35">
            <v>9</v>
          </cell>
        </row>
        <row r="36">
          <cell r="B36">
            <v>8622456</v>
          </cell>
          <cell r="C36" t="str">
            <v>نحمدة السيد على</v>
          </cell>
          <cell r="D36">
            <v>43163</v>
          </cell>
          <cell r="E36">
            <v>488</v>
          </cell>
          <cell r="F36">
            <v>18</v>
          </cell>
          <cell r="G36">
            <v>525</v>
          </cell>
          <cell r="H36">
            <v>9</v>
          </cell>
          <cell r="I36">
            <v>825</v>
          </cell>
          <cell r="J36">
            <v>12</v>
          </cell>
          <cell r="K36">
            <v>265</v>
          </cell>
          <cell r="L36">
            <v>9</v>
          </cell>
          <cell r="M36">
            <v>421</v>
          </cell>
          <cell r="N36">
            <v>9</v>
          </cell>
        </row>
        <row r="37">
          <cell r="B37">
            <v>8813810</v>
          </cell>
          <cell r="C37" t="str">
            <v>جوهرة محمد على محمد</v>
          </cell>
          <cell r="D37">
            <v>43163</v>
          </cell>
          <cell r="E37">
            <v>1</v>
          </cell>
          <cell r="F37">
            <v>9</v>
          </cell>
          <cell r="G37">
            <v>825</v>
          </cell>
          <cell r="H37">
            <v>12</v>
          </cell>
          <cell r="I37">
            <v>525</v>
          </cell>
          <cell r="J37">
            <v>9</v>
          </cell>
          <cell r="K37">
            <v>265</v>
          </cell>
          <cell r="L37">
            <v>9</v>
          </cell>
        </row>
        <row r="38">
          <cell r="B38">
            <v>8044227</v>
          </cell>
          <cell r="C38" t="str">
            <v>انتصار محمد السيد</v>
          </cell>
          <cell r="D38">
            <v>43163</v>
          </cell>
          <cell r="E38">
            <v>343</v>
          </cell>
          <cell r="F38">
            <v>2</v>
          </cell>
          <cell r="G38">
            <v>772</v>
          </cell>
          <cell r="H38">
            <v>6</v>
          </cell>
          <cell r="I38">
            <v>421</v>
          </cell>
          <cell r="J38">
            <v>6</v>
          </cell>
        </row>
        <row r="39">
          <cell r="B39">
            <v>8859490</v>
          </cell>
          <cell r="C39" t="str">
            <v>محمود محمد عبدالمجيد</v>
          </cell>
          <cell r="D39">
            <v>43163</v>
          </cell>
          <cell r="E39">
            <v>1</v>
          </cell>
          <cell r="F39">
            <v>9</v>
          </cell>
          <cell r="G39">
            <v>265</v>
          </cell>
          <cell r="H39">
            <v>9</v>
          </cell>
          <cell r="I39">
            <v>104</v>
          </cell>
          <cell r="J39">
            <v>9</v>
          </cell>
          <cell r="K39">
            <v>825</v>
          </cell>
          <cell r="L39">
            <v>12</v>
          </cell>
        </row>
        <row r="40">
          <cell r="B40">
            <v>8816693</v>
          </cell>
          <cell r="C40" t="str">
            <v>وليد حسن جمعه فضل الله</v>
          </cell>
          <cell r="D40">
            <v>43163</v>
          </cell>
          <cell r="E40">
            <v>1</v>
          </cell>
          <cell r="F40">
            <v>9</v>
          </cell>
          <cell r="G40">
            <v>421</v>
          </cell>
          <cell r="H40">
            <v>9</v>
          </cell>
          <cell r="I40">
            <v>79</v>
          </cell>
          <cell r="J40">
            <v>18</v>
          </cell>
          <cell r="K40">
            <v>825</v>
          </cell>
          <cell r="L40">
            <v>12</v>
          </cell>
          <cell r="M40">
            <v>104</v>
          </cell>
          <cell r="N40">
            <v>9</v>
          </cell>
        </row>
        <row r="41">
          <cell r="B41">
            <v>8736794</v>
          </cell>
          <cell r="C41" t="str">
            <v>قمر محمد على محمد</v>
          </cell>
          <cell r="D41">
            <v>43163</v>
          </cell>
          <cell r="E41">
            <v>488</v>
          </cell>
          <cell r="F41">
            <v>18</v>
          </cell>
          <cell r="G41">
            <v>104</v>
          </cell>
          <cell r="H41">
            <v>9</v>
          </cell>
          <cell r="I41">
            <v>68</v>
          </cell>
          <cell r="J41">
            <v>9</v>
          </cell>
          <cell r="K41">
            <v>695</v>
          </cell>
          <cell r="L41">
            <v>6</v>
          </cell>
          <cell r="M41">
            <v>525</v>
          </cell>
          <cell r="N41">
            <v>9</v>
          </cell>
          <cell r="O41">
            <v>825</v>
          </cell>
          <cell r="P41">
            <v>12</v>
          </cell>
          <cell r="Q41">
            <v>421</v>
          </cell>
          <cell r="R41">
            <v>9</v>
          </cell>
          <cell r="S41">
            <v>105</v>
          </cell>
          <cell r="T41">
            <v>2</v>
          </cell>
          <cell r="U41">
            <v>619</v>
          </cell>
          <cell r="V41">
            <v>6</v>
          </cell>
        </row>
        <row r="42">
          <cell r="B42">
            <v>8814969</v>
          </cell>
          <cell r="C42" t="str">
            <v>سعدية محمد عبدالله محمد</v>
          </cell>
          <cell r="D42">
            <v>43163</v>
          </cell>
          <cell r="E42">
            <v>243</v>
          </cell>
          <cell r="F42">
            <v>9</v>
          </cell>
          <cell r="G42">
            <v>265</v>
          </cell>
          <cell r="H42">
            <v>9</v>
          </cell>
          <cell r="I42">
            <v>825</v>
          </cell>
          <cell r="J42">
            <v>12</v>
          </cell>
        </row>
        <row r="43">
          <cell r="B43">
            <v>8841989</v>
          </cell>
          <cell r="C43" t="str">
            <v>نجاح توفيق عبدالرحمن</v>
          </cell>
          <cell r="D43">
            <v>43163</v>
          </cell>
          <cell r="E43">
            <v>523</v>
          </cell>
          <cell r="F43">
            <v>18</v>
          </cell>
          <cell r="G43">
            <v>525</v>
          </cell>
          <cell r="H43">
            <v>9</v>
          </cell>
          <cell r="I43">
            <v>825</v>
          </cell>
          <cell r="J43">
            <v>12</v>
          </cell>
        </row>
        <row r="44">
          <cell r="B44">
            <v>8871346</v>
          </cell>
          <cell r="C44" t="str">
            <v>امينه مصطفى احمد</v>
          </cell>
          <cell r="D44">
            <v>43163</v>
          </cell>
          <cell r="E44">
            <v>523</v>
          </cell>
          <cell r="F44">
            <v>18</v>
          </cell>
          <cell r="G44">
            <v>525</v>
          </cell>
          <cell r="H44">
            <v>9</v>
          </cell>
          <cell r="I44">
            <v>79</v>
          </cell>
          <cell r="J44">
            <v>9</v>
          </cell>
          <cell r="K44">
            <v>825</v>
          </cell>
          <cell r="L44">
            <v>12</v>
          </cell>
          <cell r="M44">
            <v>243</v>
          </cell>
          <cell r="N44">
            <v>18</v>
          </cell>
          <cell r="O44">
            <v>104</v>
          </cell>
          <cell r="P44">
            <v>9</v>
          </cell>
        </row>
        <row r="45">
          <cell r="B45">
            <v>8781591</v>
          </cell>
          <cell r="C45" t="str">
            <v>فهميمه محمد على</v>
          </cell>
          <cell r="D45">
            <v>43163</v>
          </cell>
          <cell r="E45">
            <v>488</v>
          </cell>
          <cell r="F45">
            <v>18</v>
          </cell>
          <cell r="G45">
            <v>525</v>
          </cell>
          <cell r="H45">
            <v>9</v>
          </cell>
          <cell r="I45">
            <v>825</v>
          </cell>
          <cell r="J45">
            <v>12</v>
          </cell>
          <cell r="K45">
            <v>104</v>
          </cell>
          <cell r="L45">
            <v>9</v>
          </cell>
          <cell r="M45">
            <v>421</v>
          </cell>
          <cell r="N45">
            <v>9</v>
          </cell>
        </row>
        <row r="46">
          <cell r="B46">
            <v>8816755</v>
          </cell>
          <cell r="C46" t="str">
            <v>نصره حسين  شعبان محمد</v>
          </cell>
          <cell r="D46">
            <v>43163</v>
          </cell>
          <cell r="E46">
            <v>488</v>
          </cell>
          <cell r="F46">
            <v>18</v>
          </cell>
          <cell r="G46">
            <v>525</v>
          </cell>
          <cell r="H46">
            <v>9</v>
          </cell>
          <cell r="I46">
            <v>104</v>
          </cell>
          <cell r="J46">
            <v>9</v>
          </cell>
          <cell r="K46">
            <v>825</v>
          </cell>
          <cell r="L46">
            <v>12</v>
          </cell>
        </row>
        <row r="47">
          <cell r="B47">
            <v>8815002</v>
          </cell>
          <cell r="C47" t="str">
            <v>مختار محمود محمد</v>
          </cell>
          <cell r="D47">
            <v>43163</v>
          </cell>
          <cell r="E47">
            <v>265</v>
          </cell>
          <cell r="F47">
            <v>9</v>
          </cell>
          <cell r="G47">
            <v>1</v>
          </cell>
          <cell r="H47">
            <v>9</v>
          </cell>
          <cell r="I47">
            <v>525</v>
          </cell>
          <cell r="J47">
            <v>9</v>
          </cell>
          <cell r="K47">
            <v>825</v>
          </cell>
          <cell r="L47">
            <v>12</v>
          </cell>
          <cell r="M47">
            <v>104</v>
          </cell>
          <cell r="N47">
            <v>9</v>
          </cell>
          <cell r="O47">
            <v>68</v>
          </cell>
          <cell r="P47">
            <v>9</v>
          </cell>
          <cell r="Q47">
            <v>421</v>
          </cell>
          <cell r="R47">
            <v>9</v>
          </cell>
        </row>
        <row r="48">
          <cell r="B48">
            <v>8842013</v>
          </cell>
          <cell r="C48" t="str">
            <v>ناديه احمد حسين على</v>
          </cell>
          <cell r="D48">
            <v>43163</v>
          </cell>
          <cell r="E48">
            <v>488</v>
          </cell>
          <cell r="F48">
            <v>18</v>
          </cell>
          <cell r="G48">
            <v>525</v>
          </cell>
          <cell r="H48">
            <v>9</v>
          </cell>
          <cell r="I48">
            <v>825</v>
          </cell>
          <cell r="J48">
            <v>12</v>
          </cell>
          <cell r="K48">
            <v>104</v>
          </cell>
          <cell r="L48">
            <v>9</v>
          </cell>
          <cell r="M48">
            <v>421</v>
          </cell>
          <cell r="N48">
            <v>9</v>
          </cell>
          <cell r="O48">
            <v>68</v>
          </cell>
          <cell r="P48">
            <v>9</v>
          </cell>
        </row>
        <row r="49">
          <cell r="B49">
            <v>8794816</v>
          </cell>
          <cell r="C49" t="str">
            <v>شاديه على حسين الابوز</v>
          </cell>
          <cell r="D49">
            <v>43163</v>
          </cell>
          <cell r="E49">
            <v>523</v>
          </cell>
          <cell r="F49">
            <v>18</v>
          </cell>
          <cell r="G49">
            <v>525</v>
          </cell>
          <cell r="H49">
            <v>9</v>
          </cell>
          <cell r="I49">
            <v>825</v>
          </cell>
          <cell r="J49">
            <v>12</v>
          </cell>
          <cell r="K49">
            <v>421</v>
          </cell>
          <cell r="L49">
            <v>9</v>
          </cell>
        </row>
        <row r="50">
          <cell r="B50">
            <v>7935139</v>
          </cell>
          <cell r="C50" t="str">
            <v>اسماء محمود سعيد</v>
          </cell>
          <cell r="D50">
            <v>43163</v>
          </cell>
          <cell r="E50">
            <v>1</v>
          </cell>
          <cell r="F50">
            <v>6</v>
          </cell>
          <cell r="G50">
            <v>525</v>
          </cell>
          <cell r="H50">
            <v>6</v>
          </cell>
          <cell r="I50">
            <v>825</v>
          </cell>
          <cell r="J50">
            <v>8</v>
          </cell>
          <cell r="K50">
            <v>104</v>
          </cell>
          <cell r="L50">
            <v>6</v>
          </cell>
          <cell r="M50">
            <v>68</v>
          </cell>
          <cell r="N50">
            <v>6</v>
          </cell>
          <cell r="O50">
            <v>421</v>
          </cell>
          <cell r="P50">
            <v>6</v>
          </cell>
        </row>
        <row r="51">
          <cell r="B51">
            <v>8782005</v>
          </cell>
          <cell r="C51" t="str">
            <v>عبدالله محمدى ابوالسعود</v>
          </cell>
          <cell r="D51">
            <v>43163</v>
          </cell>
          <cell r="E51">
            <v>488</v>
          </cell>
          <cell r="F51">
            <v>18</v>
          </cell>
          <cell r="G51">
            <v>525</v>
          </cell>
          <cell r="H51">
            <v>9</v>
          </cell>
          <cell r="I51">
            <v>825</v>
          </cell>
          <cell r="J51">
            <v>12</v>
          </cell>
          <cell r="K51">
            <v>68</v>
          </cell>
          <cell r="L51">
            <v>9</v>
          </cell>
          <cell r="M51">
            <v>421</v>
          </cell>
          <cell r="N51">
            <v>9</v>
          </cell>
          <cell r="O51">
            <v>104</v>
          </cell>
          <cell r="P51">
            <v>9</v>
          </cell>
        </row>
        <row r="52">
          <cell r="B52">
            <v>8242728</v>
          </cell>
          <cell r="C52" t="str">
            <v>سعيد احمد محمد على</v>
          </cell>
          <cell r="D52">
            <v>43163</v>
          </cell>
          <cell r="E52">
            <v>265</v>
          </cell>
          <cell r="F52">
            <v>6</v>
          </cell>
          <cell r="G52">
            <v>488</v>
          </cell>
          <cell r="H52">
            <v>12</v>
          </cell>
          <cell r="I52">
            <v>525</v>
          </cell>
          <cell r="J52">
            <v>6</v>
          </cell>
          <cell r="K52">
            <v>825</v>
          </cell>
          <cell r="L52">
            <v>8</v>
          </cell>
          <cell r="M52">
            <v>104</v>
          </cell>
          <cell r="N52">
            <v>6</v>
          </cell>
          <cell r="O52">
            <v>68</v>
          </cell>
          <cell r="P52">
            <v>6</v>
          </cell>
          <cell r="Q52">
            <v>421</v>
          </cell>
          <cell r="R52">
            <v>6</v>
          </cell>
        </row>
        <row r="53">
          <cell r="B53">
            <v>7827303</v>
          </cell>
          <cell r="C53" t="str">
            <v>رمضان سيد محمد الامبابى</v>
          </cell>
          <cell r="D53">
            <v>43163</v>
          </cell>
          <cell r="E53">
            <v>1</v>
          </cell>
          <cell r="F53">
            <v>3</v>
          </cell>
          <cell r="G53">
            <v>525</v>
          </cell>
          <cell r="H53">
            <v>3</v>
          </cell>
          <cell r="I53">
            <v>825</v>
          </cell>
          <cell r="J53">
            <v>4</v>
          </cell>
        </row>
        <row r="54">
          <cell r="B54">
            <v>8792701</v>
          </cell>
          <cell r="C54" t="str">
            <v>رجاء حسين عبدالعظيم</v>
          </cell>
          <cell r="D54">
            <v>43163</v>
          </cell>
          <cell r="E54">
            <v>265</v>
          </cell>
          <cell r="F54">
            <v>9</v>
          </cell>
          <cell r="G54">
            <v>488</v>
          </cell>
          <cell r="H54">
            <v>18</v>
          </cell>
          <cell r="I54">
            <v>525</v>
          </cell>
          <cell r="J54">
            <v>9</v>
          </cell>
          <cell r="K54">
            <v>825</v>
          </cell>
          <cell r="L54">
            <v>12</v>
          </cell>
          <cell r="M54">
            <v>104</v>
          </cell>
          <cell r="N54">
            <v>9</v>
          </cell>
          <cell r="O54">
            <v>421</v>
          </cell>
          <cell r="P54">
            <v>9</v>
          </cell>
          <cell r="Q54">
            <v>68</v>
          </cell>
          <cell r="R54">
            <v>9</v>
          </cell>
        </row>
        <row r="55">
          <cell r="B55">
            <v>8792335</v>
          </cell>
          <cell r="C55" t="str">
            <v>كريمه عمر عبدالعزيز</v>
          </cell>
          <cell r="D55">
            <v>43163</v>
          </cell>
          <cell r="E55">
            <v>525</v>
          </cell>
          <cell r="F55">
            <v>9</v>
          </cell>
          <cell r="G55">
            <v>523</v>
          </cell>
          <cell r="H55">
            <v>18</v>
          </cell>
          <cell r="I55">
            <v>265</v>
          </cell>
          <cell r="J55">
            <v>9</v>
          </cell>
          <cell r="K55">
            <v>825</v>
          </cell>
          <cell r="L55">
            <v>12</v>
          </cell>
        </row>
        <row r="56">
          <cell r="B56">
            <v>8044233</v>
          </cell>
          <cell r="C56" t="str">
            <v>سعيد على عبدالسلام</v>
          </cell>
          <cell r="D56">
            <v>43163</v>
          </cell>
          <cell r="E56">
            <v>343</v>
          </cell>
          <cell r="F56">
            <v>4</v>
          </cell>
        </row>
        <row r="57">
          <cell r="B57">
            <v>8736727</v>
          </cell>
          <cell r="C57" t="str">
            <v>عيوشه فريد مرسى</v>
          </cell>
          <cell r="D57">
            <v>43163</v>
          </cell>
          <cell r="E57">
            <v>1</v>
          </cell>
          <cell r="F57">
            <v>9</v>
          </cell>
          <cell r="G57">
            <v>825</v>
          </cell>
          <cell r="H57">
            <v>9</v>
          </cell>
          <cell r="I57">
            <v>265</v>
          </cell>
          <cell r="J57">
            <v>9</v>
          </cell>
          <cell r="K57">
            <v>525</v>
          </cell>
          <cell r="L57">
            <v>9</v>
          </cell>
        </row>
        <row r="58">
          <cell r="B58">
            <v>8096669</v>
          </cell>
          <cell r="C58" t="str">
            <v>شيماء ابراهيم عبدالمنعم</v>
          </cell>
          <cell r="D58">
            <v>43163</v>
          </cell>
          <cell r="E58">
            <v>1</v>
          </cell>
          <cell r="F58">
            <v>6</v>
          </cell>
          <cell r="G58">
            <v>825</v>
          </cell>
          <cell r="H58">
            <v>8</v>
          </cell>
          <cell r="I58">
            <v>525</v>
          </cell>
          <cell r="J58">
            <v>6</v>
          </cell>
          <cell r="K58">
            <v>421</v>
          </cell>
          <cell r="L58">
            <v>6</v>
          </cell>
        </row>
        <row r="59">
          <cell r="B59">
            <v>8412196</v>
          </cell>
          <cell r="C59" t="str">
            <v>توفيق محمد حسن على</v>
          </cell>
          <cell r="D59">
            <v>43163</v>
          </cell>
          <cell r="E59">
            <v>343</v>
          </cell>
          <cell r="F59">
            <v>8</v>
          </cell>
        </row>
        <row r="60">
          <cell r="B60">
            <v>8781992</v>
          </cell>
          <cell r="C60" t="str">
            <v>هنيه محمود عبدالصادق</v>
          </cell>
          <cell r="D60">
            <v>43163</v>
          </cell>
          <cell r="E60">
            <v>488</v>
          </cell>
          <cell r="F60">
            <v>18</v>
          </cell>
          <cell r="G60">
            <v>525</v>
          </cell>
          <cell r="H60">
            <v>9</v>
          </cell>
          <cell r="I60">
            <v>825</v>
          </cell>
          <cell r="J60">
            <v>12</v>
          </cell>
          <cell r="K60">
            <v>104</v>
          </cell>
          <cell r="L60">
            <v>9</v>
          </cell>
          <cell r="M60">
            <v>68</v>
          </cell>
          <cell r="N60">
            <v>9</v>
          </cell>
          <cell r="O60">
            <v>421</v>
          </cell>
          <cell r="P60">
            <v>9</v>
          </cell>
        </row>
        <row r="61">
          <cell r="B61">
            <v>8095065</v>
          </cell>
          <cell r="C61" t="str">
            <v>باتع عبدالعليم ابوالسعود</v>
          </cell>
          <cell r="D61">
            <v>43163</v>
          </cell>
          <cell r="E61">
            <v>488</v>
          </cell>
          <cell r="F61">
            <v>12</v>
          </cell>
          <cell r="G61">
            <v>525</v>
          </cell>
          <cell r="H61">
            <v>6</v>
          </cell>
          <cell r="I61">
            <v>243</v>
          </cell>
          <cell r="J61">
            <v>12</v>
          </cell>
          <cell r="K61">
            <v>825</v>
          </cell>
          <cell r="L61">
            <v>8</v>
          </cell>
          <cell r="M61">
            <v>68</v>
          </cell>
          <cell r="N61">
            <v>6</v>
          </cell>
          <cell r="O61">
            <v>104</v>
          </cell>
          <cell r="P61">
            <v>6</v>
          </cell>
          <cell r="Q61">
            <v>421</v>
          </cell>
          <cell r="R61">
            <v>6</v>
          </cell>
        </row>
        <row r="62">
          <cell r="B62">
            <v>8890747</v>
          </cell>
          <cell r="C62" t="str">
            <v>ابراهيم عبدالنبى محمد</v>
          </cell>
          <cell r="D62">
            <v>43163</v>
          </cell>
          <cell r="E62">
            <v>523</v>
          </cell>
          <cell r="F62">
            <v>18</v>
          </cell>
          <cell r="G62">
            <v>525</v>
          </cell>
          <cell r="H62">
            <v>9</v>
          </cell>
          <cell r="I62">
            <v>825</v>
          </cell>
          <cell r="J62">
            <v>12</v>
          </cell>
        </row>
        <row r="63">
          <cell r="B63">
            <v>8794681</v>
          </cell>
          <cell r="C63" t="str">
            <v>صايمة ابراهيم جنيدى</v>
          </cell>
          <cell r="D63">
            <v>43163</v>
          </cell>
          <cell r="E63">
            <v>1</v>
          </cell>
          <cell r="F63">
            <v>9</v>
          </cell>
          <cell r="G63">
            <v>525</v>
          </cell>
          <cell r="H63">
            <v>9</v>
          </cell>
          <cell r="I63">
            <v>825</v>
          </cell>
          <cell r="J63">
            <v>12</v>
          </cell>
          <cell r="K63">
            <v>104</v>
          </cell>
          <cell r="L63">
            <v>9</v>
          </cell>
          <cell r="M63">
            <v>68</v>
          </cell>
          <cell r="N63">
            <v>9</v>
          </cell>
          <cell r="O63">
            <v>421</v>
          </cell>
          <cell r="P63">
            <v>9</v>
          </cell>
        </row>
        <row r="64">
          <cell r="B64">
            <v>8190852</v>
          </cell>
          <cell r="C64" t="str">
            <v>يحيى عبدالمجيد محمود</v>
          </cell>
          <cell r="D64">
            <v>43163</v>
          </cell>
          <cell r="E64">
            <v>343</v>
          </cell>
          <cell r="F64">
            <v>8</v>
          </cell>
        </row>
        <row r="65">
          <cell r="B65">
            <v>8674132</v>
          </cell>
          <cell r="C65" t="str">
            <v>نعمات عبدالمنعم على</v>
          </cell>
          <cell r="D65">
            <v>43163</v>
          </cell>
          <cell r="E65">
            <v>523</v>
          </cell>
          <cell r="F65">
            <v>18</v>
          </cell>
          <cell r="G65">
            <v>525</v>
          </cell>
          <cell r="H65">
            <v>9</v>
          </cell>
          <cell r="I65">
            <v>421</v>
          </cell>
          <cell r="J65">
            <v>9</v>
          </cell>
          <cell r="K65">
            <v>68</v>
          </cell>
          <cell r="L65">
            <v>9</v>
          </cell>
          <cell r="M65">
            <v>825</v>
          </cell>
          <cell r="N65">
            <v>12</v>
          </cell>
        </row>
        <row r="66">
          <cell r="B66">
            <v>8377951</v>
          </cell>
          <cell r="C66" t="str">
            <v>ماجده حمزه عبود</v>
          </cell>
          <cell r="D66">
            <v>43163</v>
          </cell>
          <cell r="E66">
            <v>1</v>
          </cell>
          <cell r="F66">
            <v>9</v>
          </cell>
          <cell r="G66">
            <v>296</v>
          </cell>
          <cell r="H66">
            <v>9</v>
          </cell>
          <cell r="I66">
            <v>243</v>
          </cell>
          <cell r="J66">
            <v>9</v>
          </cell>
          <cell r="K66">
            <v>825</v>
          </cell>
          <cell r="L66">
            <v>12</v>
          </cell>
          <cell r="M66">
            <v>525</v>
          </cell>
          <cell r="N66">
            <v>9</v>
          </cell>
        </row>
        <row r="67">
          <cell r="B67">
            <v>8810424</v>
          </cell>
          <cell r="C67" t="str">
            <v>نجاح  محمد الصاوى محمد</v>
          </cell>
          <cell r="D67">
            <v>43163</v>
          </cell>
          <cell r="E67">
            <v>1</v>
          </cell>
          <cell r="F67">
            <v>9</v>
          </cell>
          <cell r="G67">
            <v>525</v>
          </cell>
          <cell r="H67">
            <v>9</v>
          </cell>
          <cell r="I67">
            <v>825</v>
          </cell>
          <cell r="J67">
            <v>12</v>
          </cell>
          <cell r="K67">
            <v>421</v>
          </cell>
          <cell r="L67">
            <v>9</v>
          </cell>
        </row>
        <row r="68">
          <cell r="B68">
            <v>7855473</v>
          </cell>
          <cell r="C68" t="str">
            <v>زينب جلال شافعى</v>
          </cell>
          <cell r="D68">
            <v>43163</v>
          </cell>
          <cell r="E68">
            <v>488</v>
          </cell>
          <cell r="F68">
            <v>18</v>
          </cell>
          <cell r="G68">
            <v>525</v>
          </cell>
          <cell r="H68">
            <v>9</v>
          </cell>
          <cell r="I68">
            <v>825</v>
          </cell>
          <cell r="J68">
            <v>12</v>
          </cell>
          <cell r="K68">
            <v>421</v>
          </cell>
          <cell r="L68">
            <v>9</v>
          </cell>
        </row>
        <row r="69">
          <cell r="B69">
            <v>8129029</v>
          </cell>
          <cell r="C69" t="str">
            <v>ماجده عبدالسلام عبدالبارى</v>
          </cell>
          <cell r="D69">
            <v>43163</v>
          </cell>
          <cell r="E69">
            <v>1</v>
          </cell>
          <cell r="F69">
            <v>6</v>
          </cell>
          <cell r="G69">
            <v>525</v>
          </cell>
          <cell r="H69">
            <v>6</v>
          </cell>
          <cell r="I69">
            <v>825</v>
          </cell>
          <cell r="J69">
            <v>8</v>
          </cell>
        </row>
        <row r="70">
          <cell r="B70">
            <v>8584706</v>
          </cell>
          <cell r="C70" t="str">
            <v>جمالات احمد عبدربه</v>
          </cell>
          <cell r="D70">
            <v>43163</v>
          </cell>
          <cell r="E70">
            <v>1</v>
          </cell>
          <cell r="F70">
            <v>9</v>
          </cell>
          <cell r="G70">
            <v>525</v>
          </cell>
          <cell r="H70">
            <v>9</v>
          </cell>
          <cell r="I70">
            <v>825</v>
          </cell>
          <cell r="J70">
            <v>12</v>
          </cell>
        </row>
        <row r="71">
          <cell r="B71">
            <v>8044244</v>
          </cell>
          <cell r="C71" t="str">
            <v>يحيى عبدالمجيد</v>
          </cell>
          <cell r="D71">
            <v>43164</v>
          </cell>
          <cell r="E71" t="str">
            <v>768/1</v>
          </cell>
          <cell r="F71">
            <v>3</v>
          </cell>
          <cell r="G71">
            <v>282</v>
          </cell>
          <cell r="H71">
            <v>3</v>
          </cell>
          <cell r="I71">
            <v>418</v>
          </cell>
          <cell r="J71">
            <v>4</v>
          </cell>
          <cell r="K71">
            <v>772</v>
          </cell>
          <cell r="L71">
            <v>3</v>
          </cell>
        </row>
        <row r="72">
          <cell r="B72">
            <v>8005813</v>
          </cell>
          <cell r="C72" t="str">
            <v>رضوى حمدى عباس مرسى</v>
          </cell>
          <cell r="D72">
            <v>43164</v>
          </cell>
          <cell r="E72">
            <v>1</v>
          </cell>
          <cell r="F72">
            <v>3</v>
          </cell>
          <cell r="G72">
            <v>525</v>
          </cell>
          <cell r="H72">
            <v>3</v>
          </cell>
          <cell r="I72">
            <v>825</v>
          </cell>
          <cell r="J72">
            <v>4</v>
          </cell>
          <cell r="K72">
            <v>104</v>
          </cell>
          <cell r="L72">
            <v>3</v>
          </cell>
          <cell r="M72">
            <v>421</v>
          </cell>
          <cell r="N72">
            <v>3</v>
          </cell>
          <cell r="O72">
            <v>68</v>
          </cell>
          <cell r="P72">
            <v>3</v>
          </cell>
        </row>
        <row r="73">
          <cell r="B73">
            <v>8066709</v>
          </cell>
          <cell r="C73" t="str">
            <v>هدى محمود سليمان سيد</v>
          </cell>
          <cell r="D73">
            <v>43164</v>
          </cell>
          <cell r="E73">
            <v>1</v>
          </cell>
          <cell r="F73">
            <v>6</v>
          </cell>
          <cell r="G73">
            <v>265</v>
          </cell>
          <cell r="H73">
            <v>6</v>
          </cell>
          <cell r="I73">
            <v>525</v>
          </cell>
          <cell r="J73">
            <v>6</v>
          </cell>
          <cell r="K73">
            <v>825</v>
          </cell>
          <cell r="L73">
            <v>8</v>
          </cell>
          <cell r="M73">
            <v>104</v>
          </cell>
          <cell r="N73">
            <v>6</v>
          </cell>
          <cell r="O73">
            <v>68</v>
          </cell>
          <cell r="P73">
            <v>6</v>
          </cell>
        </row>
        <row r="74">
          <cell r="B74">
            <v>8066790</v>
          </cell>
          <cell r="C74" t="str">
            <v>فوزيه احمد شعبان</v>
          </cell>
          <cell r="D74">
            <v>43164</v>
          </cell>
          <cell r="E74">
            <v>265</v>
          </cell>
          <cell r="F74">
            <v>6</v>
          </cell>
          <cell r="G74">
            <v>1</v>
          </cell>
          <cell r="H74">
            <v>6</v>
          </cell>
          <cell r="I74">
            <v>525</v>
          </cell>
          <cell r="J74">
            <v>6</v>
          </cell>
          <cell r="K74">
            <v>825</v>
          </cell>
          <cell r="L74">
            <v>8</v>
          </cell>
          <cell r="M74">
            <v>104</v>
          </cell>
          <cell r="N74">
            <v>6</v>
          </cell>
          <cell r="O74">
            <v>421</v>
          </cell>
          <cell r="P74">
            <v>6</v>
          </cell>
        </row>
        <row r="75">
          <cell r="B75">
            <v>8794512</v>
          </cell>
          <cell r="C75" t="str">
            <v>سميه محمود السيد على</v>
          </cell>
          <cell r="D75">
            <v>43164</v>
          </cell>
          <cell r="E75">
            <v>265</v>
          </cell>
          <cell r="F75">
            <v>9</v>
          </cell>
          <cell r="G75">
            <v>1</v>
          </cell>
          <cell r="H75">
            <v>9</v>
          </cell>
          <cell r="I75">
            <v>525</v>
          </cell>
          <cell r="J75">
            <v>9</v>
          </cell>
          <cell r="K75">
            <v>825</v>
          </cell>
          <cell r="L75">
            <v>12</v>
          </cell>
          <cell r="M75">
            <v>104</v>
          </cell>
          <cell r="N75">
            <v>9</v>
          </cell>
        </row>
        <row r="76">
          <cell r="B76">
            <v>8813407</v>
          </cell>
          <cell r="C76" t="str">
            <v>علية محمود حسان السيد</v>
          </cell>
          <cell r="D76">
            <v>43164</v>
          </cell>
          <cell r="E76">
            <v>243</v>
          </cell>
          <cell r="F76">
            <v>9</v>
          </cell>
          <cell r="G76">
            <v>523</v>
          </cell>
          <cell r="H76">
            <v>18</v>
          </cell>
          <cell r="I76">
            <v>525</v>
          </cell>
          <cell r="J76">
            <v>9</v>
          </cell>
          <cell r="K76">
            <v>825</v>
          </cell>
          <cell r="L76">
            <v>12</v>
          </cell>
          <cell r="M76">
            <v>104</v>
          </cell>
          <cell r="N76">
            <v>9</v>
          </cell>
        </row>
        <row r="77">
          <cell r="B77">
            <v>8374990</v>
          </cell>
          <cell r="C77" t="str">
            <v>امال يونس طوسون عبدالمحسن</v>
          </cell>
          <cell r="D77">
            <v>43164</v>
          </cell>
          <cell r="E77">
            <v>1</v>
          </cell>
          <cell r="F77">
            <v>9</v>
          </cell>
          <cell r="G77">
            <v>265</v>
          </cell>
          <cell r="H77">
            <v>9</v>
          </cell>
          <cell r="I77">
            <v>104</v>
          </cell>
          <cell r="J77">
            <v>9</v>
          </cell>
          <cell r="K77">
            <v>825</v>
          </cell>
          <cell r="L77">
            <v>12</v>
          </cell>
          <cell r="M77">
            <v>68</v>
          </cell>
          <cell r="N77">
            <v>9</v>
          </cell>
          <cell r="O77">
            <v>525</v>
          </cell>
          <cell r="P77">
            <v>9</v>
          </cell>
          <cell r="Q77">
            <v>421</v>
          </cell>
          <cell r="R77">
            <v>9</v>
          </cell>
        </row>
        <row r="78">
          <cell r="B78">
            <v>8794854</v>
          </cell>
          <cell r="C78" t="str">
            <v>محمود محمد محمود</v>
          </cell>
          <cell r="D78">
            <v>43164</v>
          </cell>
          <cell r="E78">
            <v>1</v>
          </cell>
          <cell r="F78">
            <v>9</v>
          </cell>
          <cell r="G78">
            <v>525</v>
          </cell>
          <cell r="H78">
            <v>9</v>
          </cell>
          <cell r="I78">
            <v>825</v>
          </cell>
          <cell r="J78">
            <v>12</v>
          </cell>
          <cell r="K78">
            <v>104</v>
          </cell>
          <cell r="L78">
            <v>9</v>
          </cell>
          <cell r="M78">
            <v>421</v>
          </cell>
          <cell r="N78">
            <v>9</v>
          </cell>
        </row>
        <row r="79">
          <cell r="B79">
            <v>8374973</v>
          </cell>
          <cell r="C79" t="str">
            <v>امال امين على اليمنى</v>
          </cell>
          <cell r="D79">
            <v>43164</v>
          </cell>
          <cell r="E79">
            <v>1</v>
          </cell>
          <cell r="F79">
            <v>9</v>
          </cell>
          <cell r="G79">
            <v>525</v>
          </cell>
          <cell r="H79">
            <v>9</v>
          </cell>
          <cell r="I79">
            <v>825</v>
          </cell>
          <cell r="J79">
            <v>12</v>
          </cell>
          <cell r="K79">
            <v>104</v>
          </cell>
          <cell r="L79">
            <v>9</v>
          </cell>
          <cell r="M79">
            <v>421</v>
          </cell>
          <cell r="N79">
            <v>9</v>
          </cell>
          <cell r="O79">
            <v>68</v>
          </cell>
          <cell r="P79">
            <v>9</v>
          </cell>
        </row>
        <row r="80">
          <cell r="B80">
            <v>8815745</v>
          </cell>
          <cell r="C80" t="str">
            <v>هدى سعيد عبيد</v>
          </cell>
          <cell r="D80">
            <v>43164</v>
          </cell>
          <cell r="E80">
            <v>1</v>
          </cell>
          <cell r="F80">
            <v>9</v>
          </cell>
          <cell r="G80">
            <v>525</v>
          </cell>
          <cell r="H80">
            <v>9</v>
          </cell>
          <cell r="I80">
            <v>825</v>
          </cell>
          <cell r="J80">
            <v>12</v>
          </cell>
          <cell r="K80">
            <v>104</v>
          </cell>
          <cell r="L80">
            <v>9</v>
          </cell>
          <cell r="M80">
            <v>68</v>
          </cell>
          <cell r="N80">
            <v>9</v>
          </cell>
        </row>
        <row r="81">
          <cell r="B81">
            <v>8794537</v>
          </cell>
          <cell r="C81" t="str">
            <v>سميه يوسف محمد يوسف</v>
          </cell>
          <cell r="D81">
            <v>43164</v>
          </cell>
          <cell r="E81">
            <v>1</v>
          </cell>
          <cell r="F81">
            <v>9</v>
          </cell>
          <cell r="G81">
            <v>525</v>
          </cell>
          <cell r="H81">
            <v>9</v>
          </cell>
          <cell r="I81">
            <v>825</v>
          </cell>
          <cell r="J81">
            <v>12</v>
          </cell>
          <cell r="K81">
            <v>104</v>
          </cell>
          <cell r="L81">
            <v>9</v>
          </cell>
          <cell r="M81">
            <v>421</v>
          </cell>
          <cell r="N81">
            <v>9</v>
          </cell>
        </row>
        <row r="82">
          <cell r="B82">
            <v>8025427</v>
          </cell>
          <cell r="C82" t="str">
            <v>محمد خميس قطب حجازى</v>
          </cell>
          <cell r="D82">
            <v>43164</v>
          </cell>
          <cell r="E82">
            <v>265</v>
          </cell>
          <cell r="F82">
            <v>6</v>
          </cell>
          <cell r="G82">
            <v>1</v>
          </cell>
          <cell r="H82">
            <v>6</v>
          </cell>
          <cell r="I82">
            <v>825</v>
          </cell>
          <cell r="J82">
            <v>8</v>
          </cell>
          <cell r="K82">
            <v>104</v>
          </cell>
          <cell r="L82">
            <v>6</v>
          </cell>
          <cell r="M82">
            <v>421</v>
          </cell>
          <cell r="N82">
            <v>6</v>
          </cell>
        </row>
        <row r="83">
          <cell r="B83">
            <v>8464139</v>
          </cell>
          <cell r="C83" t="str">
            <v>انتصار عبدالتواب اليمانى</v>
          </cell>
          <cell r="D83">
            <v>43164</v>
          </cell>
          <cell r="E83">
            <v>1</v>
          </cell>
          <cell r="F83">
            <v>9</v>
          </cell>
          <cell r="G83">
            <v>525</v>
          </cell>
          <cell r="H83">
            <v>9</v>
          </cell>
          <cell r="I83">
            <v>265</v>
          </cell>
          <cell r="J83">
            <v>9</v>
          </cell>
          <cell r="K83">
            <v>825</v>
          </cell>
          <cell r="L83">
            <v>12</v>
          </cell>
          <cell r="M83">
            <v>104</v>
          </cell>
          <cell r="N83">
            <v>9</v>
          </cell>
          <cell r="O83">
            <v>421</v>
          </cell>
          <cell r="P83">
            <v>9</v>
          </cell>
        </row>
        <row r="84">
          <cell r="B84">
            <v>8130189</v>
          </cell>
          <cell r="C84" t="str">
            <v>سهير زكى محمد ابراهيم</v>
          </cell>
          <cell r="D84">
            <v>43164</v>
          </cell>
          <cell r="E84">
            <v>488</v>
          </cell>
          <cell r="F84">
            <v>12</v>
          </cell>
          <cell r="G84">
            <v>525</v>
          </cell>
          <cell r="H84">
            <v>6</v>
          </cell>
          <cell r="I84">
            <v>825</v>
          </cell>
          <cell r="J84">
            <v>8</v>
          </cell>
          <cell r="K84">
            <v>104</v>
          </cell>
          <cell r="L84">
            <v>6</v>
          </cell>
          <cell r="M84">
            <v>421</v>
          </cell>
          <cell r="N84">
            <v>6</v>
          </cell>
        </row>
        <row r="85">
          <cell r="B85">
            <v>8094085</v>
          </cell>
          <cell r="C85" t="str">
            <v>منى سعيد سيد الجداوى</v>
          </cell>
          <cell r="D85">
            <v>43164</v>
          </cell>
          <cell r="E85">
            <v>1</v>
          </cell>
          <cell r="F85">
            <v>6</v>
          </cell>
          <cell r="G85">
            <v>525</v>
          </cell>
          <cell r="H85">
            <v>6</v>
          </cell>
          <cell r="I85">
            <v>825</v>
          </cell>
          <cell r="J85">
            <v>8</v>
          </cell>
          <cell r="K85">
            <v>104</v>
          </cell>
          <cell r="L85">
            <v>6</v>
          </cell>
          <cell r="M85">
            <v>421</v>
          </cell>
          <cell r="N85">
            <v>6</v>
          </cell>
        </row>
        <row r="86">
          <cell r="B86">
            <v>8781757</v>
          </cell>
          <cell r="C86" t="str">
            <v>ليلى ابراهيم عبدالعظيم</v>
          </cell>
          <cell r="D86">
            <v>43164</v>
          </cell>
          <cell r="E86">
            <v>265</v>
          </cell>
          <cell r="F86">
            <v>9</v>
          </cell>
          <cell r="G86">
            <v>243</v>
          </cell>
          <cell r="H86">
            <v>9</v>
          </cell>
          <cell r="I86">
            <v>488</v>
          </cell>
          <cell r="J86">
            <v>18</v>
          </cell>
          <cell r="K86">
            <v>525</v>
          </cell>
          <cell r="L86">
            <v>9</v>
          </cell>
          <cell r="M86">
            <v>825</v>
          </cell>
          <cell r="N86">
            <v>12</v>
          </cell>
          <cell r="O86">
            <v>421</v>
          </cell>
          <cell r="P86">
            <v>9</v>
          </cell>
        </row>
        <row r="87">
          <cell r="B87">
            <v>8815000</v>
          </cell>
          <cell r="C87" t="str">
            <v>كريمة منشد جادالرب</v>
          </cell>
          <cell r="D87">
            <v>43164</v>
          </cell>
          <cell r="E87">
            <v>523</v>
          </cell>
          <cell r="F87">
            <v>18</v>
          </cell>
          <cell r="G87">
            <v>525</v>
          </cell>
          <cell r="H87">
            <v>9</v>
          </cell>
          <cell r="I87">
            <v>825</v>
          </cell>
          <cell r="J87">
            <v>12</v>
          </cell>
          <cell r="K87">
            <v>104</v>
          </cell>
          <cell r="L87">
            <v>9</v>
          </cell>
          <cell r="M87">
            <v>421</v>
          </cell>
          <cell r="N87">
            <v>9</v>
          </cell>
        </row>
        <row r="88">
          <cell r="B88">
            <v>8858638</v>
          </cell>
          <cell r="C88" t="str">
            <v>ليلى احمد محمد مالك</v>
          </cell>
          <cell r="D88">
            <v>43164</v>
          </cell>
          <cell r="E88">
            <v>1</v>
          </cell>
          <cell r="F88">
            <v>9</v>
          </cell>
          <cell r="G88">
            <v>265</v>
          </cell>
          <cell r="H88">
            <v>9</v>
          </cell>
          <cell r="I88">
            <v>825</v>
          </cell>
          <cell r="J88">
            <v>12</v>
          </cell>
          <cell r="K88">
            <v>104</v>
          </cell>
          <cell r="L88">
            <v>9</v>
          </cell>
          <cell r="M88">
            <v>421</v>
          </cell>
          <cell r="N88">
            <v>9</v>
          </cell>
          <cell r="O88">
            <v>525</v>
          </cell>
          <cell r="P88">
            <v>9</v>
          </cell>
        </row>
        <row r="89">
          <cell r="B89">
            <v>8408944</v>
          </cell>
          <cell r="C89" t="str">
            <v>عفاف عزام احمد السعيد</v>
          </cell>
          <cell r="D89">
            <v>43164</v>
          </cell>
          <cell r="E89">
            <v>1</v>
          </cell>
          <cell r="F89">
            <v>9</v>
          </cell>
          <cell r="G89">
            <v>525</v>
          </cell>
          <cell r="H89">
            <v>9</v>
          </cell>
          <cell r="I89">
            <v>825</v>
          </cell>
          <cell r="J89">
            <v>12</v>
          </cell>
          <cell r="K89">
            <v>104</v>
          </cell>
          <cell r="L89">
            <v>9</v>
          </cell>
          <cell r="M89">
            <v>421</v>
          </cell>
          <cell r="N89">
            <v>9</v>
          </cell>
        </row>
        <row r="90">
          <cell r="B90">
            <v>8716031</v>
          </cell>
          <cell r="C90" t="str">
            <v>سالمه خالد سنوسى</v>
          </cell>
          <cell r="D90">
            <v>43164</v>
          </cell>
          <cell r="E90">
            <v>265</v>
          </cell>
          <cell r="F90">
            <v>9</v>
          </cell>
          <cell r="G90">
            <v>825</v>
          </cell>
          <cell r="H90">
            <v>12</v>
          </cell>
          <cell r="I90">
            <v>525</v>
          </cell>
          <cell r="J90">
            <v>9</v>
          </cell>
          <cell r="K90">
            <v>488</v>
          </cell>
          <cell r="L90">
            <v>18</v>
          </cell>
          <cell r="M90">
            <v>421</v>
          </cell>
          <cell r="N90">
            <v>9</v>
          </cell>
        </row>
        <row r="91">
          <cell r="B91">
            <v>8274414</v>
          </cell>
          <cell r="C91" t="str">
            <v>احمد حسن عبدالقادر</v>
          </cell>
          <cell r="D91">
            <v>43164</v>
          </cell>
          <cell r="E91">
            <v>1</v>
          </cell>
          <cell r="F91">
            <v>9</v>
          </cell>
          <cell r="G91">
            <v>525</v>
          </cell>
          <cell r="H91">
            <v>9</v>
          </cell>
          <cell r="I91">
            <v>825</v>
          </cell>
          <cell r="J91">
            <v>12</v>
          </cell>
          <cell r="K91">
            <v>421</v>
          </cell>
          <cell r="L91">
            <v>9</v>
          </cell>
          <cell r="M91">
            <v>104</v>
          </cell>
          <cell r="N91">
            <v>9</v>
          </cell>
        </row>
        <row r="92">
          <cell r="B92">
            <v>8166044</v>
          </cell>
          <cell r="C92" t="str">
            <v>سميرة مشوادى محمد</v>
          </cell>
          <cell r="D92">
            <v>43164</v>
          </cell>
          <cell r="E92">
            <v>523</v>
          </cell>
          <cell r="F92">
            <v>12</v>
          </cell>
          <cell r="G92">
            <v>525</v>
          </cell>
          <cell r="H92">
            <v>9</v>
          </cell>
          <cell r="I92">
            <v>825</v>
          </cell>
          <cell r="J92">
            <v>8</v>
          </cell>
          <cell r="K92">
            <v>104</v>
          </cell>
          <cell r="L92">
            <v>9</v>
          </cell>
          <cell r="M92">
            <v>265</v>
          </cell>
          <cell r="N92">
            <v>6</v>
          </cell>
        </row>
        <row r="93">
          <cell r="B93">
            <v>8044465</v>
          </cell>
          <cell r="C93" t="str">
            <v>ملكه على عبدالجواد ابوطالب</v>
          </cell>
          <cell r="D93">
            <v>43164</v>
          </cell>
          <cell r="E93">
            <v>488</v>
          </cell>
          <cell r="F93">
            <v>12</v>
          </cell>
          <cell r="G93">
            <v>525</v>
          </cell>
          <cell r="H93">
            <v>6</v>
          </cell>
          <cell r="I93">
            <v>825</v>
          </cell>
          <cell r="J93">
            <v>8</v>
          </cell>
        </row>
        <row r="94">
          <cell r="B94">
            <v>8814946</v>
          </cell>
          <cell r="C94" t="str">
            <v>نبويه محمد عبدالخالق</v>
          </cell>
          <cell r="D94">
            <v>43164</v>
          </cell>
          <cell r="E94">
            <v>1</v>
          </cell>
          <cell r="F94">
            <v>9</v>
          </cell>
          <cell r="G94">
            <v>825</v>
          </cell>
          <cell r="H94">
            <v>12</v>
          </cell>
          <cell r="I94">
            <v>525</v>
          </cell>
          <cell r="J94">
            <v>9</v>
          </cell>
          <cell r="K94">
            <v>265</v>
          </cell>
          <cell r="L94">
            <v>9</v>
          </cell>
        </row>
        <row r="95">
          <cell r="B95">
            <v>8781847</v>
          </cell>
          <cell r="C95" t="str">
            <v>عفاف جمعه سلامه يحيى</v>
          </cell>
          <cell r="D95">
            <v>43164</v>
          </cell>
          <cell r="E95">
            <v>1</v>
          </cell>
          <cell r="F95">
            <v>9</v>
          </cell>
          <cell r="G95">
            <v>525</v>
          </cell>
          <cell r="H95">
            <v>9</v>
          </cell>
          <cell r="I95">
            <v>825</v>
          </cell>
          <cell r="J95">
            <v>12</v>
          </cell>
          <cell r="K95">
            <v>104</v>
          </cell>
          <cell r="L95">
            <v>9</v>
          </cell>
          <cell r="M95">
            <v>421</v>
          </cell>
          <cell r="N95">
            <v>9</v>
          </cell>
          <cell r="O95">
            <v>68</v>
          </cell>
          <cell r="P95">
            <v>9</v>
          </cell>
          <cell r="Q95">
            <v>265</v>
          </cell>
          <cell r="R95">
            <v>9</v>
          </cell>
        </row>
        <row r="96">
          <cell r="B96">
            <v>8841967</v>
          </cell>
          <cell r="C96" t="str">
            <v>عليه عبدالعاطى احمد</v>
          </cell>
          <cell r="D96">
            <v>43164</v>
          </cell>
          <cell r="E96">
            <v>265</v>
          </cell>
          <cell r="F96">
            <v>9</v>
          </cell>
          <cell r="G96">
            <v>1</v>
          </cell>
          <cell r="H96">
            <v>9</v>
          </cell>
          <cell r="I96">
            <v>825</v>
          </cell>
          <cell r="J96">
            <v>12</v>
          </cell>
          <cell r="K96">
            <v>104</v>
          </cell>
          <cell r="L96">
            <v>9</v>
          </cell>
          <cell r="M96">
            <v>68</v>
          </cell>
          <cell r="N96">
            <v>9</v>
          </cell>
          <cell r="O96">
            <v>421</v>
          </cell>
          <cell r="P96">
            <v>9</v>
          </cell>
          <cell r="Q96">
            <v>525</v>
          </cell>
          <cell r="R96">
            <v>9</v>
          </cell>
        </row>
        <row r="97">
          <cell r="B97">
            <v>8082712</v>
          </cell>
          <cell r="C97" t="str">
            <v>ام الهنا محمد عبدالخالق</v>
          </cell>
          <cell r="D97">
            <v>43164</v>
          </cell>
          <cell r="E97">
            <v>68</v>
          </cell>
          <cell r="F97">
            <v>9</v>
          </cell>
          <cell r="G97">
            <v>265</v>
          </cell>
          <cell r="H97">
            <v>9</v>
          </cell>
          <cell r="I97">
            <v>525</v>
          </cell>
          <cell r="J97">
            <v>9</v>
          </cell>
          <cell r="K97" t="str">
            <v>2/</v>
          </cell>
          <cell r="L97">
            <v>18</v>
          </cell>
          <cell r="M97">
            <v>312</v>
          </cell>
          <cell r="N97">
            <v>9</v>
          </cell>
          <cell r="O97">
            <v>523</v>
          </cell>
          <cell r="P97">
            <v>9</v>
          </cell>
          <cell r="Q97">
            <v>825</v>
          </cell>
          <cell r="R97">
            <v>12</v>
          </cell>
          <cell r="S97">
            <v>421</v>
          </cell>
          <cell r="T97">
            <v>9</v>
          </cell>
        </row>
        <row r="98">
          <cell r="B98">
            <v>8816575</v>
          </cell>
          <cell r="C98" t="str">
            <v>سعديه عبدالحليم حسين</v>
          </cell>
          <cell r="D98">
            <v>43164</v>
          </cell>
          <cell r="E98">
            <v>421</v>
          </cell>
          <cell r="F98">
            <v>9</v>
          </cell>
          <cell r="G98">
            <v>265</v>
          </cell>
          <cell r="H98">
            <v>9</v>
          </cell>
          <cell r="I98">
            <v>1</v>
          </cell>
          <cell r="J98">
            <v>9</v>
          </cell>
          <cell r="K98">
            <v>525</v>
          </cell>
          <cell r="L98">
            <v>9</v>
          </cell>
          <cell r="M98">
            <v>825</v>
          </cell>
          <cell r="N98">
            <v>12</v>
          </cell>
          <cell r="O98">
            <v>104</v>
          </cell>
          <cell r="P98">
            <v>9</v>
          </cell>
        </row>
        <row r="99">
          <cell r="B99">
            <v>8044234</v>
          </cell>
          <cell r="C99" t="str">
            <v>سهام احمد محمد الشافعى</v>
          </cell>
          <cell r="D99">
            <v>43164</v>
          </cell>
          <cell r="E99">
            <v>343</v>
          </cell>
          <cell r="F99">
            <v>8</v>
          </cell>
        </row>
        <row r="100">
          <cell r="B100">
            <v>8792508</v>
          </cell>
          <cell r="C100" t="str">
            <v>صباح محمد عبدالعليم</v>
          </cell>
          <cell r="D100">
            <v>43164</v>
          </cell>
          <cell r="E100">
            <v>488</v>
          </cell>
          <cell r="F100">
            <v>18</v>
          </cell>
          <cell r="G100">
            <v>525</v>
          </cell>
          <cell r="H100">
            <v>9</v>
          </cell>
          <cell r="I100">
            <v>825</v>
          </cell>
          <cell r="J100">
            <v>12</v>
          </cell>
          <cell r="K100">
            <v>104</v>
          </cell>
          <cell r="L100">
            <v>9</v>
          </cell>
          <cell r="M100">
            <v>421</v>
          </cell>
          <cell r="N100">
            <v>9</v>
          </cell>
          <cell r="O100">
            <v>68</v>
          </cell>
          <cell r="P100">
            <v>9</v>
          </cell>
        </row>
        <row r="101">
          <cell r="B101">
            <v>8188258</v>
          </cell>
          <cell r="C101" t="str">
            <v>فاديه بهجت احمد عفيفى</v>
          </cell>
          <cell r="D101">
            <v>43164</v>
          </cell>
          <cell r="E101">
            <v>1</v>
          </cell>
          <cell r="F101">
            <v>6</v>
          </cell>
          <cell r="G101">
            <v>525</v>
          </cell>
          <cell r="H101">
            <v>6</v>
          </cell>
          <cell r="I101">
            <v>825</v>
          </cell>
          <cell r="J101">
            <v>8</v>
          </cell>
          <cell r="K101">
            <v>104</v>
          </cell>
          <cell r="L101">
            <v>6</v>
          </cell>
          <cell r="M101">
            <v>421</v>
          </cell>
          <cell r="N101">
            <v>6</v>
          </cell>
          <cell r="O101">
            <v>68</v>
          </cell>
          <cell r="P101">
            <v>6</v>
          </cell>
        </row>
        <row r="102">
          <cell r="B102">
            <v>8247479</v>
          </cell>
          <cell r="C102" t="str">
            <v xml:space="preserve">سهام احمد محمد </v>
          </cell>
          <cell r="D102">
            <v>43164</v>
          </cell>
          <cell r="E102">
            <v>282</v>
          </cell>
          <cell r="F102">
            <v>6</v>
          </cell>
          <cell r="G102">
            <v>243</v>
          </cell>
          <cell r="H102">
            <v>6</v>
          </cell>
          <cell r="I102" t="str">
            <v>768/1</v>
          </cell>
          <cell r="J102">
            <v>9</v>
          </cell>
        </row>
        <row r="103">
          <cell r="B103">
            <v>8858671</v>
          </cell>
          <cell r="C103" t="str">
            <v>نجوى عويس محمود محمد</v>
          </cell>
          <cell r="D103">
            <v>43164</v>
          </cell>
          <cell r="E103">
            <v>1</v>
          </cell>
          <cell r="F103">
            <v>9</v>
          </cell>
          <cell r="G103">
            <v>525</v>
          </cell>
          <cell r="H103">
            <v>9</v>
          </cell>
          <cell r="I103">
            <v>825</v>
          </cell>
          <cell r="J103">
            <v>12</v>
          </cell>
          <cell r="K103">
            <v>421</v>
          </cell>
          <cell r="L103">
            <v>9</v>
          </cell>
          <cell r="M103">
            <v>68</v>
          </cell>
          <cell r="N103">
            <v>9</v>
          </cell>
          <cell r="O103">
            <v>104</v>
          </cell>
          <cell r="P103">
            <v>9</v>
          </cell>
        </row>
        <row r="104">
          <cell r="B104">
            <v>8717288</v>
          </cell>
          <cell r="C104" t="str">
            <v>عواطف على على هاشم</v>
          </cell>
          <cell r="D104">
            <v>43164</v>
          </cell>
          <cell r="E104">
            <v>1</v>
          </cell>
          <cell r="F104">
            <v>9</v>
          </cell>
          <cell r="G104">
            <v>525</v>
          </cell>
          <cell r="H104">
            <v>9</v>
          </cell>
          <cell r="I104">
            <v>825</v>
          </cell>
          <cell r="J104">
            <v>12</v>
          </cell>
          <cell r="K104">
            <v>104</v>
          </cell>
          <cell r="L104">
            <v>9</v>
          </cell>
          <cell r="M104">
            <v>421</v>
          </cell>
          <cell r="N104">
            <v>9</v>
          </cell>
          <cell r="O104">
            <v>68</v>
          </cell>
          <cell r="P104">
            <v>9</v>
          </cell>
        </row>
        <row r="105">
          <cell r="B105">
            <v>8810417</v>
          </cell>
          <cell r="C105" t="str">
            <v>سميحه عبدالمجيد</v>
          </cell>
          <cell r="D105">
            <v>43164</v>
          </cell>
          <cell r="E105">
            <v>1</v>
          </cell>
          <cell r="F105">
            <v>9</v>
          </cell>
          <cell r="G105">
            <v>265</v>
          </cell>
          <cell r="H105">
            <v>9</v>
          </cell>
          <cell r="I105">
            <v>104</v>
          </cell>
          <cell r="J105">
            <v>9</v>
          </cell>
          <cell r="K105">
            <v>525</v>
          </cell>
          <cell r="L105">
            <v>9</v>
          </cell>
          <cell r="M105">
            <v>421</v>
          </cell>
          <cell r="N105">
            <v>9</v>
          </cell>
          <cell r="O105">
            <v>68</v>
          </cell>
          <cell r="P105">
            <v>9</v>
          </cell>
          <cell r="Q105">
            <v>825</v>
          </cell>
          <cell r="R105">
            <v>12</v>
          </cell>
        </row>
        <row r="106">
          <cell r="B106">
            <v>8292161</v>
          </cell>
          <cell r="C106" t="str">
            <v>تهانى عبدالخالق حافظ</v>
          </cell>
          <cell r="D106">
            <v>43164</v>
          </cell>
          <cell r="E106">
            <v>1</v>
          </cell>
          <cell r="F106">
            <v>9</v>
          </cell>
          <cell r="G106">
            <v>525</v>
          </cell>
          <cell r="H106">
            <v>9</v>
          </cell>
          <cell r="I106">
            <v>421</v>
          </cell>
          <cell r="J106">
            <v>9</v>
          </cell>
          <cell r="K106">
            <v>825</v>
          </cell>
          <cell r="L106">
            <v>12</v>
          </cell>
          <cell r="M106">
            <v>104</v>
          </cell>
          <cell r="N106">
            <v>9</v>
          </cell>
          <cell r="O106">
            <v>68</v>
          </cell>
          <cell r="P106">
            <v>9</v>
          </cell>
        </row>
        <row r="107">
          <cell r="B107">
            <v>8041571</v>
          </cell>
          <cell r="C107" t="str">
            <v>نحمده فتح الله وهبه</v>
          </cell>
          <cell r="D107">
            <v>43164</v>
          </cell>
          <cell r="E107">
            <v>1</v>
          </cell>
          <cell r="F107">
            <v>6</v>
          </cell>
          <cell r="G107">
            <v>525</v>
          </cell>
          <cell r="H107">
            <v>6</v>
          </cell>
          <cell r="I107">
            <v>825</v>
          </cell>
          <cell r="J107">
            <v>8</v>
          </cell>
          <cell r="K107">
            <v>68</v>
          </cell>
          <cell r="L107">
            <v>6</v>
          </cell>
        </row>
        <row r="108">
          <cell r="B108">
            <v>8736793</v>
          </cell>
          <cell r="C108" t="str">
            <v>ناديه عبدالفتاح محمد</v>
          </cell>
          <cell r="D108">
            <v>43164</v>
          </cell>
          <cell r="E108">
            <v>488</v>
          </cell>
          <cell r="F108">
            <v>18</v>
          </cell>
          <cell r="G108">
            <v>525</v>
          </cell>
          <cell r="H108">
            <v>9</v>
          </cell>
          <cell r="I108">
            <v>825</v>
          </cell>
          <cell r="J108">
            <v>12</v>
          </cell>
          <cell r="K108">
            <v>104</v>
          </cell>
          <cell r="L108">
            <v>9</v>
          </cell>
          <cell r="M108">
            <v>421</v>
          </cell>
          <cell r="N108">
            <v>9</v>
          </cell>
          <cell r="O108">
            <v>68</v>
          </cell>
          <cell r="P108">
            <v>9</v>
          </cell>
        </row>
        <row r="109">
          <cell r="B109">
            <v>8858635</v>
          </cell>
          <cell r="C109" t="str">
            <v>فتحى محمد السيد ابوحطب</v>
          </cell>
          <cell r="D109">
            <v>43164</v>
          </cell>
          <cell r="E109">
            <v>488</v>
          </cell>
          <cell r="F109">
            <v>18</v>
          </cell>
          <cell r="G109">
            <v>525</v>
          </cell>
          <cell r="H109">
            <v>9</v>
          </cell>
          <cell r="I109">
            <v>825</v>
          </cell>
          <cell r="J109">
            <v>12</v>
          </cell>
          <cell r="K109">
            <v>104</v>
          </cell>
          <cell r="L109">
            <v>9</v>
          </cell>
          <cell r="M109">
            <v>421</v>
          </cell>
          <cell r="N109">
            <v>9</v>
          </cell>
          <cell r="O109">
            <v>68</v>
          </cell>
          <cell r="P109">
            <v>9</v>
          </cell>
        </row>
        <row r="110">
          <cell r="B110">
            <v>8094662</v>
          </cell>
          <cell r="C110" t="str">
            <v>جمال كمال محمد ابراهيم</v>
          </cell>
          <cell r="D110">
            <v>43164</v>
          </cell>
          <cell r="E110">
            <v>1</v>
          </cell>
          <cell r="F110">
            <v>6</v>
          </cell>
          <cell r="G110">
            <v>525</v>
          </cell>
          <cell r="H110">
            <v>6</v>
          </cell>
          <cell r="I110">
            <v>825</v>
          </cell>
          <cell r="J110">
            <v>8</v>
          </cell>
          <cell r="K110">
            <v>104</v>
          </cell>
          <cell r="L110">
            <v>6</v>
          </cell>
          <cell r="M110">
            <v>68</v>
          </cell>
          <cell r="N110">
            <v>6</v>
          </cell>
          <cell r="O110">
            <v>421</v>
          </cell>
          <cell r="P110">
            <v>6</v>
          </cell>
        </row>
        <row r="111">
          <cell r="B111">
            <v>8424402</v>
          </cell>
          <cell r="C111" t="str">
            <v>سلوى طه احمد محمد</v>
          </cell>
          <cell r="D111">
            <v>43164</v>
          </cell>
          <cell r="E111">
            <v>265</v>
          </cell>
          <cell r="F111">
            <v>9</v>
          </cell>
          <cell r="G111">
            <v>1</v>
          </cell>
          <cell r="H111">
            <v>9</v>
          </cell>
          <cell r="I111">
            <v>525</v>
          </cell>
          <cell r="J111">
            <v>9</v>
          </cell>
          <cell r="K111">
            <v>825</v>
          </cell>
          <cell r="L111">
            <v>12</v>
          </cell>
          <cell r="M111">
            <v>104</v>
          </cell>
          <cell r="N111">
            <v>9</v>
          </cell>
          <cell r="O111">
            <v>68</v>
          </cell>
          <cell r="P111">
            <v>9</v>
          </cell>
          <cell r="Q111">
            <v>421</v>
          </cell>
          <cell r="R111">
            <v>9</v>
          </cell>
        </row>
        <row r="112">
          <cell r="B112">
            <v>8330807</v>
          </cell>
          <cell r="C112" t="str">
            <v>ناديه توفيق احمد</v>
          </cell>
          <cell r="D112">
            <v>43164</v>
          </cell>
          <cell r="E112">
            <v>1</v>
          </cell>
          <cell r="F112">
            <v>9</v>
          </cell>
          <cell r="G112">
            <v>525</v>
          </cell>
          <cell r="H112">
            <v>9</v>
          </cell>
          <cell r="I112">
            <v>265</v>
          </cell>
          <cell r="J112">
            <v>9</v>
          </cell>
          <cell r="K112">
            <v>68</v>
          </cell>
          <cell r="L112">
            <v>9</v>
          </cell>
          <cell r="M112">
            <v>825</v>
          </cell>
          <cell r="N112">
            <v>12</v>
          </cell>
          <cell r="O112">
            <v>421</v>
          </cell>
          <cell r="P112">
            <v>9</v>
          </cell>
        </row>
        <row r="113">
          <cell r="B113">
            <v>8859480</v>
          </cell>
          <cell r="C113" t="str">
            <v>وفاء عبدالعليم عفيفى</v>
          </cell>
          <cell r="D113">
            <v>43164</v>
          </cell>
          <cell r="E113">
            <v>488</v>
          </cell>
          <cell r="F113">
            <v>18</v>
          </cell>
          <cell r="G113">
            <v>525</v>
          </cell>
          <cell r="H113">
            <v>9</v>
          </cell>
          <cell r="I113">
            <v>825</v>
          </cell>
          <cell r="J113">
            <v>12</v>
          </cell>
          <cell r="K113">
            <v>104</v>
          </cell>
          <cell r="L113">
            <v>9</v>
          </cell>
          <cell r="M113">
            <v>421</v>
          </cell>
          <cell r="N113">
            <v>9</v>
          </cell>
        </row>
        <row r="114">
          <cell r="B114">
            <v>8794698</v>
          </cell>
          <cell r="C114" t="str">
            <v>صباح فوزى على على</v>
          </cell>
          <cell r="D114">
            <v>43164</v>
          </cell>
          <cell r="E114">
            <v>1</v>
          </cell>
          <cell r="F114">
            <v>9</v>
          </cell>
          <cell r="G114">
            <v>525</v>
          </cell>
          <cell r="H114">
            <v>9</v>
          </cell>
          <cell r="I114">
            <v>825</v>
          </cell>
          <cell r="J114">
            <v>12</v>
          </cell>
          <cell r="K114">
            <v>104</v>
          </cell>
          <cell r="L114">
            <v>9</v>
          </cell>
          <cell r="M114">
            <v>68</v>
          </cell>
          <cell r="N114">
            <v>9</v>
          </cell>
        </row>
        <row r="115">
          <cell r="B115">
            <v>8859477</v>
          </cell>
          <cell r="C115" t="str">
            <v>سلامة يوسف عفيفى شاهين</v>
          </cell>
          <cell r="D115">
            <v>43164</v>
          </cell>
          <cell r="E115">
            <v>1</v>
          </cell>
          <cell r="F115">
            <v>9</v>
          </cell>
          <cell r="G115">
            <v>525</v>
          </cell>
          <cell r="H115">
            <v>9</v>
          </cell>
          <cell r="I115">
            <v>825</v>
          </cell>
          <cell r="J115">
            <v>12</v>
          </cell>
          <cell r="K115">
            <v>104</v>
          </cell>
          <cell r="L115">
            <v>9</v>
          </cell>
          <cell r="M115">
            <v>421</v>
          </cell>
          <cell r="N115">
            <v>9</v>
          </cell>
          <cell r="O115">
            <v>68</v>
          </cell>
          <cell r="P115">
            <v>9</v>
          </cell>
        </row>
        <row r="116">
          <cell r="B116">
            <v>8165478</v>
          </cell>
          <cell r="C116" t="str">
            <v>شربات مرسى عبدالخالق</v>
          </cell>
          <cell r="D116">
            <v>43164</v>
          </cell>
          <cell r="E116">
            <v>488</v>
          </cell>
          <cell r="F116">
            <v>12</v>
          </cell>
          <cell r="G116">
            <v>525</v>
          </cell>
          <cell r="H116">
            <v>6</v>
          </cell>
          <cell r="I116">
            <v>825</v>
          </cell>
          <cell r="J116">
            <v>8</v>
          </cell>
          <cell r="K116">
            <v>104</v>
          </cell>
          <cell r="L116">
            <v>6</v>
          </cell>
          <cell r="M116">
            <v>421</v>
          </cell>
          <cell r="N116">
            <v>6</v>
          </cell>
          <cell r="O116">
            <v>68</v>
          </cell>
          <cell r="P116">
            <v>6</v>
          </cell>
        </row>
        <row r="117">
          <cell r="B117">
            <v>8736705</v>
          </cell>
          <cell r="C117" t="str">
            <v>امل حسين عيد رواش</v>
          </cell>
          <cell r="D117">
            <v>43164</v>
          </cell>
          <cell r="E117">
            <v>265</v>
          </cell>
          <cell r="F117">
            <v>9</v>
          </cell>
          <cell r="G117">
            <v>1</v>
          </cell>
          <cell r="H117">
            <v>9</v>
          </cell>
          <cell r="I117">
            <v>525</v>
          </cell>
          <cell r="J117">
            <v>9</v>
          </cell>
          <cell r="K117">
            <v>825</v>
          </cell>
          <cell r="L117">
            <v>12</v>
          </cell>
          <cell r="M117">
            <v>104</v>
          </cell>
          <cell r="N117">
            <v>9</v>
          </cell>
          <cell r="O117">
            <v>68</v>
          </cell>
          <cell r="P117">
            <v>9</v>
          </cell>
          <cell r="Q117">
            <v>421</v>
          </cell>
          <cell r="R117">
            <v>9</v>
          </cell>
        </row>
        <row r="118">
          <cell r="B118">
            <v>8736714</v>
          </cell>
          <cell r="C118" t="str">
            <v>هند ابراهيم عبدالعزيز</v>
          </cell>
          <cell r="D118">
            <v>43164</v>
          </cell>
          <cell r="E118">
            <v>1</v>
          </cell>
          <cell r="F118">
            <v>9</v>
          </cell>
          <cell r="G118">
            <v>525</v>
          </cell>
          <cell r="H118">
            <v>9</v>
          </cell>
          <cell r="I118">
            <v>825</v>
          </cell>
          <cell r="J118">
            <v>12</v>
          </cell>
          <cell r="K118">
            <v>104</v>
          </cell>
          <cell r="L118">
            <v>9</v>
          </cell>
          <cell r="M118">
            <v>68</v>
          </cell>
          <cell r="N118">
            <v>9</v>
          </cell>
          <cell r="O118">
            <v>421</v>
          </cell>
          <cell r="P118">
            <v>9</v>
          </cell>
        </row>
        <row r="119">
          <cell r="B119">
            <v>8080176</v>
          </cell>
          <cell r="C119" t="str">
            <v>هدى فتح الله بكر</v>
          </cell>
          <cell r="D119">
            <v>43164</v>
          </cell>
          <cell r="E119">
            <v>488</v>
          </cell>
          <cell r="F119">
            <v>12</v>
          </cell>
          <cell r="G119">
            <v>525</v>
          </cell>
          <cell r="H119">
            <v>6</v>
          </cell>
          <cell r="I119">
            <v>68</v>
          </cell>
          <cell r="J119">
            <v>6</v>
          </cell>
          <cell r="K119">
            <v>421</v>
          </cell>
          <cell r="L119">
            <v>6</v>
          </cell>
          <cell r="M119">
            <v>825</v>
          </cell>
          <cell r="N119">
            <v>8</v>
          </cell>
        </row>
        <row r="120">
          <cell r="B120">
            <v>8044240</v>
          </cell>
          <cell r="C120" t="str">
            <v>ناهد سعد عبدالسلام</v>
          </cell>
          <cell r="D120">
            <v>43164</v>
          </cell>
          <cell r="E120">
            <v>418</v>
          </cell>
          <cell r="F120">
            <v>12</v>
          </cell>
          <cell r="G120">
            <v>282</v>
          </cell>
          <cell r="H120">
            <v>6</v>
          </cell>
          <cell r="I120">
            <v>772</v>
          </cell>
          <cell r="J120">
            <v>6</v>
          </cell>
        </row>
        <row r="121">
          <cell r="B121">
            <v>8990750</v>
          </cell>
          <cell r="C121" t="str">
            <v xml:space="preserve">ناهد سعد </v>
          </cell>
          <cell r="D121">
            <v>43164</v>
          </cell>
          <cell r="E121">
            <v>343</v>
          </cell>
          <cell r="F121">
            <v>8</v>
          </cell>
        </row>
        <row r="122">
          <cell r="B122">
            <v>8736716</v>
          </cell>
          <cell r="C122" t="str">
            <v>نجوى فريد محمد قطب</v>
          </cell>
          <cell r="D122">
            <v>43164</v>
          </cell>
          <cell r="E122">
            <v>265</v>
          </cell>
          <cell r="F122">
            <v>9</v>
          </cell>
          <cell r="G122">
            <v>488</v>
          </cell>
          <cell r="H122">
            <v>18</v>
          </cell>
          <cell r="I122">
            <v>525</v>
          </cell>
          <cell r="J122">
            <v>9</v>
          </cell>
          <cell r="K122">
            <v>825</v>
          </cell>
          <cell r="L122">
            <v>12</v>
          </cell>
          <cell r="M122">
            <v>104</v>
          </cell>
          <cell r="N122">
            <v>9</v>
          </cell>
          <cell r="O122">
            <v>421</v>
          </cell>
          <cell r="P122">
            <v>9</v>
          </cell>
        </row>
        <row r="123">
          <cell r="B123">
            <v>8842028</v>
          </cell>
          <cell r="C123" t="str">
            <v>سومة عبدالجواد عطيه</v>
          </cell>
          <cell r="D123">
            <v>43164</v>
          </cell>
          <cell r="E123">
            <v>265</v>
          </cell>
          <cell r="F123">
            <v>9</v>
          </cell>
          <cell r="G123">
            <v>525</v>
          </cell>
          <cell r="H123">
            <v>9</v>
          </cell>
          <cell r="I123">
            <v>825</v>
          </cell>
          <cell r="J123">
            <v>12</v>
          </cell>
          <cell r="K123">
            <v>488</v>
          </cell>
          <cell r="L123">
            <v>18</v>
          </cell>
          <cell r="M123">
            <v>104</v>
          </cell>
          <cell r="N123">
            <v>9</v>
          </cell>
          <cell r="O123">
            <v>68</v>
          </cell>
          <cell r="P123">
            <v>9</v>
          </cell>
        </row>
        <row r="124">
          <cell r="B124">
            <v>8733720</v>
          </cell>
          <cell r="C124" t="str">
            <v>ليلى ابراهيم سليمان</v>
          </cell>
          <cell r="D124">
            <v>43164</v>
          </cell>
          <cell r="E124">
            <v>265</v>
          </cell>
          <cell r="F124">
            <v>9</v>
          </cell>
          <cell r="G124">
            <v>488</v>
          </cell>
          <cell r="H124">
            <v>18</v>
          </cell>
          <cell r="I124">
            <v>243</v>
          </cell>
          <cell r="J124">
            <v>9</v>
          </cell>
          <cell r="K124">
            <v>525</v>
          </cell>
          <cell r="L124">
            <v>9</v>
          </cell>
          <cell r="M124">
            <v>825</v>
          </cell>
          <cell r="N124">
            <v>12</v>
          </cell>
          <cell r="O124">
            <v>421</v>
          </cell>
          <cell r="P124">
            <v>9</v>
          </cell>
        </row>
        <row r="125">
          <cell r="B125">
            <v>8254646</v>
          </cell>
          <cell r="C125" t="str">
            <v>ماهر فاروق محمد محمد</v>
          </cell>
          <cell r="D125">
            <v>43164</v>
          </cell>
          <cell r="E125">
            <v>1</v>
          </cell>
          <cell r="F125">
            <v>9</v>
          </cell>
          <cell r="G125">
            <v>525</v>
          </cell>
          <cell r="H125">
            <v>9</v>
          </cell>
          <cell r="I125">
            <v>825</v>
          </cell>
          <cell r="J125">
            <v>12</v>
          </cell>
          <cell r="K125">
            <v>621</v>
          </cell>
          <cell r="L125">
            <v>6</v>
          </cell>
          <cell r="M125">
            <v>673</v>
          </cell>
          <cell r="N125">
            <v>9</v>
          </cell>
          <cell r="O125">
            <v>68</v>
          </cell>
          <cell r="P125">
            <v>9</v>
          </cell>
        </row>
        <row r="126">
          <cell r="B126">
            <v>8786394</v>
          </cell>
          <cell r="C126" t="str">
            <v>حمزه حسان على احمد</v>
          </cell>
          <cell r="D126">
            <v>43164</v>
          </cell>
          <cell r="E126">
            <v>1</v>
          </cell>
          <cell r="F126">
            <v>9</v>
          </cell>
          <cell r="G126">
            <v>825</v>
          </cell>
          <cell r="H126">
            <v>12</v>
          </cell>
          <cell r="I126">
            <v>421</v>
          </cell>
          <cell r="J126">
            <v>9</v>
          </cell>
        </row>
        <row r="127">
          <cell r="B127">
            <v>8377989</v>
          </cell>
          <cell r="C127" t="str">
            <v>زين السيد السيد الشاذلى</v>
          </cell>
          <cell r="D127">
            <v>43164</v>
          </cell>
          <cell r="E127">
            <v>1</v>
          </cell>
          <cell r="F127">
            <v>9</v>
          </cell>
          <cell r="G127">
            <v>525</v>
          </cell>
          <cell r="H127">
            <v>9</v>
          </cell>
          <cell r="I127">
            <v>825</v>
          </cell>
          <cell r="J127">
            <v>12</v>
          </cell>
          <cell r="K127">
            <v>104</v>
          </cell>
          <cell r="L127">
            <v>9</v>
          </cell>
          <cell r="M127">
            <v>421</v>
          </cell>
          <cell r="N127">
            <v>9</v>
          </cell>
          <cell r="O127">
            <v>68</v>
          </cell>
          <cell r="P127">
            <v>9</v>
          </cell>
        </row>
        <row r="128">
          <cell r="B128">
            <v>8841994</v>
          </cell>
          <cell r="C128" t="str">
            <v>مسوره عبدالظاهر عبدالسميع</v>
          </cell>
          <cell r="D128">
            <v>43164</v>
          </cell>
          <cell r="E128">
            <v>265</v>
          </cell>
          <cell r="F128">
            <v>9</v>
          </cell>
          <cell r="G128">
            <v>1</v>
          </cell>
          <cell r="H128">
            <v>9</v>
          </cell>
          <cell r="I128">
            <v>525</v>
          </cell>
          <cell r="J128">
            <v>9</v>
          </cell>
          <cell r="K128">
            <v>104</v>
          </cell>
          <cell r="L128">
            <v>9</v>
          </cell>
          <cell r="M128">
            <v>421</v>
          </cell>
          <cell r="N128">
            <v>9</v>
          </cell>
          <cell r="O128">
            <v>68</v>
          </cell>
          <cell r="P128">
            <v>9</v>
          </cell>
        </row>
        <row r="129">
          <cell r="B129">
            <v>8374698</v>
          </cell>
          <cell r="C129" t="str">
            <v>بشرى حسان محمود</v>
          </cell>
          <cell r="D129">
            <v>43164</v>
          </cell>
          <cell r="E129">
            <v>265</v>
          </cell>
          <cell r="F129">
            <v>9</v>
          </cell>
          <cell r="G129">
            <v>1</v>
          </cell>
          <cell r="H129">
            <v>9</v>
          </cell>
          <cell r="I129">
            <v>825</v>
          </cell>
          <cell r="J129">
            <v>12</v>
          </cell>
          <cell r="K129" t="str">
            <v>2/</v>
          </cell>
          <cell r="L129">
            <v>18</v>
          </cell>
          <cell r="M129">
            <v>312</v>
          </cell>
          <cell r="N129">
            <v>9</v>
          </cell>
          <cell r="O129">
            <v>525</v>
          </cell>
          <cell r="P129">
            <v>9</v>
          </cell>
          <cell r="Q129">
            <v>68</v>
          </cell>
          <cell r="R129">
            <v>9</v>
          </cell>
          <cell r="S129">
            <v>421</v>
          </cell>
          <cell r="T129">
            <v>9</v>
          </cell>
        </row>
        <row r="130">
          <cell r="B130">
            <v>8781614</v>
          </cell>
          <cell r="C130" t="str">
            <v>محمد عبده سباعى</v>
          </cell>
          <cell r="D130">
            <v>43164</v>
          </cell>
          <cell r="E130">
            <v>488</v>
          </cell>
          <cell r="F130">
            <v>18</v>
          </cell>
          <cell r="G130">
            <v>525</v>
          </cell>
          <cell r="H130">
            <v>9</v>
          </cell>
          <cell r="I130">
            <v>825</v>
          </cell>
          <cell r="J130">
            <v>12</v>
          </cell>
          <cell r="K130">
            <v>68</v>
          </cell>
          <cell r="L130">
            <v>9</v>
          </cell>
          <cell r="M130">
            <v>421</v>
          </cell>
          <cell r="N130">
            <v>9</v>
          </cell>
          <cell r="O130">
            <v>104</v>
          </cell>
          <cell r="P130">
            <v>9</v>
          </cell>
        </row>
        <row r="131">
          <cell r="B131">
            <v>8586117</v>
          </cell>
          <cell r="C131" t="str">
            <v>رشا عبدالنبى عبدالرحمن</v>
          </cell>
          <cell r="D131">
            <v>43164</v>
          </cell>
          <cell r="E131">
            <v>1</v>
          </cell>
          <cell r="F131">
            <v>9</v>
          </cell>
          <cell r="G131">
            <v>525</v>
          </cell>
          <cell r="H131">
            <v>9</v>
          </cell>
          <cell r="I131">
            <v>825</v>
          </cell>
          <cell r="J131">
            <v>12</v>
          </cell>
          <cell r="K131">
            <v>104</v>
          </cell>
          <cell r="L131">
            <v>9</v>
          </cell>
          <cell r="M131">
            <v>68</v>
          </cell>
          <cell r="N131">
            <v>9</v>
          </cell>
          <cell r="O131">
            <v>421</v>
          </cell>
          <cell r="P131">
            <v>9</v>
          </cell>
        </row>
        <row r="132">
          <cell r="B132">
            <v>8858629</v>
          </cell>
          <cell r="C132" t="str">
            <v>ربيعه جمعه عبدالعال</v>
          </cell>
          <cell r="D132">
            <v>43164</v>
          </cell>
          <cell r="E132">
            <v>1</v>
          </cell>
          <cell r="F132">
            <v>9</v>
          </cell>
          <cell r="G132">
            <v>525</v>
          </cell>
          <cell r="H132">
            <v>9</v>
          </cell>
          <cell r="I132">
            <v>825</v>
          </cell>
          <cell r="J132">
            <v>12</v>
          </cell>
          <cell r="K132">
            <v>104</v>
          </cell>
          <cell r="L132">
            <v>9</v>
          </cell>
          <cell r="M132">
            <v>421</v>
          </cell>
          <cell r="N132">
            <v>9</v>
          </cell>
          <cell r="O132">
            <v>68</v>
          </cell>
          <cell r="P132">
            <v>9</v>
          </cell>
        </row>
        <row r="133">
          <cell r="B133">
            <v>8692787</v>
          </cell>
          <cell r="C133" t="str">
            <v>حنان رجب رمضان رفاعى</v>
          </cell>
          <cell r="D133">
            <v>43164</v>
          </cell>
          <cell r="E133">
            <v>523</v>
          </cell>
          <cell r="F133">
            <v>18</v>
          </cell>
          <cell r="G133">
            <v>525</v>
          </cell>
          <cell r="H133">
            <v>9</v>
          </cell>
          <cell r="I133">
            <v>825</v>
          </cell>
          <cell r="J133">
            <v>12</v>
          </cell>
          <cell r="K133">
            <v>104</v>
          </cell>
          <cell r="L133">
            <v>9</v>
          </cell>
          <cell r="M133">
            <v>68</v>
          </cell>
          <cell r="N133">
            <v>9</v>
          </cell>
          <cell r="O133">
            <v>421</v>
          </cell>
          <cell r="P133">
            <v>9</v>
          </cell>
        </row>
        <row r="134">
          <cell r="B134">
            <v>8341767</v>
          </cell>
          <cell r="C134" t="str">
            <v>منيره يوسف محمد</v>
          </cell>
          <cell r="D134">
            <v>43164</v>
          </cell>
          <cell r="E134">
            <v>488</v>
          </cell>
          <cell r="F134">
            <v>18</v>
          </cell>
          <cell r="G134">
            <v>525</v>
          </cell>
          <cell r="H134">
            <v>9</v>
          </cell>
          <cell r="I134">
            <v>825</v>
          </cell>
          <cell r="J134">
            <v>12</v>
          </cell>
          <cell r="K134">
            <v>104</v>
          </cell>
          <cell r="L134">
            <v>9</v>
          </cell>
          <cell r="M134">
            <v>421</v>
          </cell>
          <cell r="N134">
            <v>9</v>
          </cell>
          <cell r="O134">
            <v>68</v>
          </cell>
          <cell r="P134">
            <v>9</v>
          </cell>
        </row>
        <row r="135">
          <cell r="B135">
            <v>8736790</v>
          </cell>
          <cell r="C135" t="str">
            <v>ريه شحاته عبدالغنى</v>
          </cell>
          <cell r="D135">
            <v>43164</v>
          </cell>
          <cell r="E135">
            <v>1</v>
          </cell>
          <cell r="F135">
            <v>9</v>
          </cell>
          <cell r="G135">
            <v>525</v>
          </cell>
          <cell r="H135">
            <v>9</v>
          </cell>
          <cell r="I135">
            <v>265</v>
          </cell>
          <cell r="J135">
            <v>9</v>
          </cell>
          <cell r="K135">
            <v>825</v>
          </cell>
          <cell r="L135">
            <v>12</v>
          </cell>
          <cell r="M135">
            <v>104</v>
          </cell>
          <cell r="N135">
            <v>9</v>
          </cell>
          <cell r="O135">
            <v>421</v>
          </cell>
          <cell r="P135">
            <v>9</v>
          </cell>
          <cell r="Q135">
            <v>68</v>
          </cell>
          <cell r="R135">
            <v>9</v>
          </cell>
        </row>
        <row r="136">
          <cell r="B136">
            <v>8716273</v>
          </cell>
          <cell r="C136" t="str">
            <v>نجاح محمود صقر يونس</v>
          </cell>
          <cell r="D136">
            <v>43164</v>
          </cell>
          <cell r="E136">
            <v>1</v>
          </cell>
          <cell r="F136">
            <v>9</v>
          </cell>
          <cell r="G136">
            <v>525</v>
          </cell>
          <cell r="H136">
            <v>9</v>
          </cell>
          <cell r="I136">
            <v>68</v>
          </cell>
          <cell r="J136">
            <v>9</v>
          </cell>
          <cell r="K136">
            <v>104</v>
          </cell>
          <cell r="L136">
            <v>9</v>
          </cell>
          <cell r="M136">
            <v>421</v>
          </cell>
          <cell r="N136">
            <v>9</v>
          </cell>
        </row>
        <row r="137">
          <cell r="B137">
            <v>8781714</v>
          </cell>
          <cell r="C137" t="str">
            <v>هانم السيد ابراهيم</v>
          </cell>
          <cell r="D137">
            <v>43164</v>
          </cell>
          <cell r="E137">
            <v>523</v>
          </cell>
          <cell r="F137">
            <v>18</v>
          </cell>
          <cell r="G137">
            <v>825</v>
          </cell>
          <cell r="H137">
            <v>12</v>
          </cell>
          <cell r="I137">
            <v>421</v>
          </cell>
          <cell r="J137">
            <v>9</v>
          </cell>
        </row>
        <row r="138">
          <cell r="B138">
            <v>8736723</v>
          </cell>
          <cell r="C138" t="str">
            <v>ست العائله سعيد معوض</v>
          </cell>
          <cell r="D138">
            <v>43164</v>
          </cell>
          <cell r="E138">
            <v>488</v>
          </cell>
          <cell r="F138">
            <v>18</v>
          </cell>
          <cell r="G138">
            <v>525</v>
          </cell>
          <cell r="H138">
            <v>9</v>
          </cell>
          <cell r="I138">
            <v>825</v>
          </cell>
          <cell r="J138">
            <v>12</v>
          </cell>
          <cell r="K138">
            <v>104</v>
          </cell>
          <cell r="L138">
            <v>9</v>
          </cell>
          <cell r="M138">
            <v>421</v>
          </cell>
          <cell r="N138">
            <v>9</v>
          </cell>
          <cell r="O138">
            <v>68</v>
          </cell>
          <cell r="P138">
            <v>9</v>
          </cell>
        </row>
        <row r="139">
          <cell r="B139">
            <v>8781824</v>
          </cell>
          <cell r="C139" t="str">
            <v>شاديه بندارى محمد ايوب</v>
          </cell>
          <cell r="D139">
            <v>43164</v>
          </cell>
          <cell r="E139">
            <v>523</v>
          </cell>
          <cell r="F139">
            <v>18</v>
          </cell>
          <cell r="G139">
            <v>525</v>
          </cell>
          <cell r="H139">
            <v>9</v>
          </cell>
          <cell r="I139">
            <v>825</v>
          </cell>
          <cell r="J139">
            <v>12</v>
          </cell>
          <cell r="K139">
            <v>104</v>
          </cell>
          <cell r="L139">
            <v>9</v>
          </cell>
          <cell r="M139">
            <v>265</v>
          </cell>
          <cell r="N139">
            <v>9</v>
          </cell>
          <cell r="O139">
            <v>421</v>
          </cell>
          <cell r="P139">
            <v>9</v>
          </cell>
        </row>
        <row r="140">
          <cell r="B140">
            <v>8129326</v>
          </cell>
          <cell r="C140" t="str">
            <v>رفعت شكرى مدنى احمد</v>
          </cell>
          <cell r="D140">
            <v>43164</v>
          </cell>
          <cell r="E140">
            <v>1</v>
          </cell>
          <cell r="F140">
            <v>6</v>
          </cell>
          <cell r="G140">
            <v>265</v>
          </cell>
          <cell r="H140">
            <v>6</v>
          </cell>
          <cell r="I140">
            <v>525</v>
          </cell>
          <cell r="J140">
            <v>6</v>
          </cell>
          <cell r="K140">
            <v>825</v>
          </cell>
          <cell r="L140">
            <v>8</v>
          </cell>
          <cell r="M140">
            <v>104</v>
          </cell>
          <cell r="N140">
            <v>6</v>
          </cell>
          <cell r="O140">
            <v>421</v>
          </cell>
          <cell r="P140">
            <v>6</v>
          </cell>
          <cell r="Q140">
            <v>68</v>
          </cell>
          <cell r="R140">
            <v>6</v>
          </cell>
        </row>
        <row r="141">
          <cell r="B141">
            <v>8188677</v>
          </cell>
          <cell r="C141" t="str">
            <v>ناديه عبدالموجود حسين</v>
          </cell>
          <cell r="D141">
            <v>43164</v>
          </cell>
          <cell r="E141">
            <v>488</v>
          </cell>
          <cell r="F141">
            <v>18</v>
          </cell>
          <cell r="G141">
            <v>825</v>
          </cell>
          <cell r="H141">
            <v>12</v>
          </cell>
          <cell r="I141">
            <v>104</v>
          </cell>
          <cell r="J141">
            <v>9</v>
          </cell>
          <cell r="K141">
            <v>421</v>
          </cell>
          <cell r="L141">
            <v>9</v>
          </cell>
          <cell r="M141">
            <v>68</v>
          </cell>
          <cell r="N141">
            <v>9</v>
          </cell>
        </row>
        <row r="142">
          <cell r="B142">
            <v>8858634</v>
          </cell>
          <cell r="C142" t="str">
            <v>سميره عبدالونيس</v>
          </cell>
          <cell r="D142">
            <v>43164</v>
          </cell>
          <cell r="E142">
            <v>1</v>
          </cell>
          <cell r="F142">
            <v>9</v>
          </cell>
          <cell r="G142">
            <v>525</v>
          </cell>
          <cell r="H142">
            <v>9</v>
          </cell>
          <cell r="I142">
            <v>265</v>
          </cell>
          <cell r="J142">
            <v>9</v>
          </cell>
          <cell r="K142">
            <v>825</v>
          </cell>
          <cell r="L142">
            <v>12</v>
          </cell>
          <cell r="M142">
            <v>104</v>
          </cell>
          <cell r="N142">
            <v>9</v>
          </cell>
          <cell r="O142">
            <v>421</v>
          </cell>
          <cell r="P142">
            <v>9</v>
          </cell>
        </row>
        <row r="143">
          <cell r="B143">
            <v>8792622</v>
          </cell>
          <cell r="C143" t="str">
            <v>محمد حسين محمد فروجه</v>
          </cell>
          <cell r="D143">
            <v>43164</v>
          </cell>
          <cell r="E143">
            <v>265</v>
          </cell>
          <cell r="F143">
            <v>9</v>
          </cell>
          <cell r="G143">
            <v>525</v>
          </cell>
          <cell r="H143">
            <v>9</v>
          </cell>
          <cell r="I143">
            <v>825</v>
          </cell>
          <cell r="J143">
            <v>12</v>
          </cell>
          <cell r="K143">
            <v>104</v>
          </cell>
          <cell r="L143">
            <v>9</v>
          </cell>
          <cell r="M143">
            <v>421</v>
          </cell>
          <cell r="N143">
            <v>9</v>
          </cell>
          <cell r="O143">
            <v>488</v>
          </cell>
          <cell r="P143">
            <v>18</v>
          </cell>
        </row>
        <row r="144">
          <cell r="B144">
            <v>8044428</v>
          </cell>
          <cell r="C144" t="str">
            <v>مرزوق احمد محمد محمد</v>
          </cell>
          <cell r="D144">
            <v>43164</v>
          </cell>
          <cell r="E144">
            <v>488</v>
          </cell>
          <cell r="F144">
            <v>12</v>
          </cell>
          <cell r="G144">
            <v>525</v>
          </cell>
          <cell r="H144">
            <v>6</v>
          </cell>
          <cell r="I144">
            <v>825</v>
          </cell>
          <cell r="J144">
            <v>8</v>
          </cell>
          <cell r="K144">
            <v>104</v>
          </cell>
          <cell r="L144">
            <v>6</v>
          </cell>
          <cell r="M144">
            <v>421</v>
          </cell>
          <cell r="N144">
            <v>6</v>
          </cell>
          <cell r="O144">
            <v>68</v>
          </cell>
          <cell r="P144">
            <v>6</v>
          </cell>
        </row>
        <row r="145">
          <cell r="B145">
            <v>8842024</v>
          </cell>
          <cell r="C145" t="str">
            <v>كريمه السيد عبدالمعز</v>
          </cell>
          <cell r="D145">
            <v>43164</v>
          </cell>
          <cell r="E145">
            <v>1</v>
          </cell>
          <cell r="F145">
            <v>9</v>
          </cell>
          <cell r="G145">
            <v>825</v>
          </cell>
          <cell r="H145">
            <v>12</v>
          </cell>
          <cell r="I145">
            <v>525</v>
          </cell>
          <cell r="J145">
            <v>9</v>
          </cell>
          <cell r="K145">
            <v>104</v>
          </cell>
          <cell r="L145">
            <v>9</v>
          </cell>
          <cell r="M145">
            <v>421</v>
          </cell>
          <cell r="N145">
            <v>9</v>
          </cell>
          <cell r="O145">
            <v>79</v>
          </cell>
          <cell r="P145">
            <v>9</v>
          </cell>
        </row>
        <row r="146">
          <cell r="B146">
            <v>8245882</v>
          </cell>
          <cell r="C146" t="str">
            <v>فريحه عاشور محمد حسن</v>
          </cell>
          <cell r="D146">
            <v>43164</v>
          </cell>
          <cell r="E146">
            <v>488</v>
          </cell>
          <cell r="F146">
            <v>18</v>
          </cell>
          <cell r="G146">
            <v>525</v>
          </cell>
          <cell r="H146">
            <v>9</v>
          </cell>
          <cell r="I146">
            <v>825</v>
          </cell>
          <cell r="J146">
            <v>12</v>
          </cell>
          <cell r="K146">
            <v>104</v>
          </cell>
          <cell r="L146">
            <v>9</v>
          </cell>
          <cell r="M146">
            <v>421</v>
          </cell>
          <cell r="N146">
            <v>9</v>
          </cell>
        </row>
        <row r="147">
          <cell r="B147">
            <v>8374755</v>
          </cell>
          <cell r="C147" t="str">
            <v>عاليه برهامى محمد</v>
          </cell>
          <cell r="D147">
            <v>43164</v>
          </cell>
          <cell r="E147">
            <v>1</v>
          </cell>
          <cell r="F147">
            <v>9</v>
          </cell>
          <cell r="G147">
            <v>525</v>
          </cell>
          <cell r="H147">
            <v>9</v>
          </cell>
          <cell r="I147">
            <v>825</v>
          </cell>
          <cell r="J147">
            <v>12</v>
          </cell>
          <cell r="K147">
            <v>104</v>
          </cell>
          <cell r="L147">
            <v>9</v>
          </cell>
          <cell r="M147">
            <v>421</v>
          </cell>
          <cell r="N147">
            <v>9</v>
          </cell>
          <cell r="O147">
            <v>68</v>
          </cell>
          <cell r="P147">
            <v>9</v>
          </cell>
        </row>
        <row r="148">
          <cell r="B148">
            <v>8815749</v>
          </cell>
          <cell r="C148" t="str">
            <v>ظريفه عبدالعزيز</v>
          </cell>
          <cell r="D148">
            <v>43164</v>
          </cell>
          <cell r="E148">
            <v>1</v>
          </cell>
          <cell r="F148">
            <v>9</v>
          </cell>
          <cell r="G148">
            <v>525</v>
          </cell>
          <cell r="H148">
            <v>9</v>
          </cell>
          <cell r="I148">
            <v>825</v>
          </cell>
          <cell r="J148">
            <v>12</v>
          </cell>
          <cell r="K148">
            <v>104</v>
          </cell>
          <cell r="L148">
            <v>9</v>
          </cell>
          <cell r="M148">
            <v>421</v>
          </cell>
          <cell r="N148">
            <v>9</v>
          </cell>
          <cell r="O148">
            <v>68</v>
          </cell>
          <cell r="P148">
            <v>9</v>
          </cell>
        </row>
        <row r="149">
          <cell r="B149">
            <v>8781730</v>
          </cell>
          <cell r="C149" t="str">
            <v>صباح سعد عبدالحميد</v>
          </cell>
          <cell r="D149">
            <v>43164</v>
          </cell>
          <cell r="E149">
            <v>1</v>
          </cell>
          <cell r="F149">
            <v>9</v>
          </cell>
          <cell r="G149">
            <v>825</v>
          </cell>
          <cell r="H149">
            <v>12</v>
          </cell>
          <cell r="I149">
            <v>525</v>
          </cell>
          <cell r="J149">
            <v>9</v>
          </cell>
          <cell r="K149">
            <v>104</v>
          </cell>
          <cell r="L149">
            <v>9</v>
          </cell>
          <cell r="M149">
            <v>421</v>
          </cell>
          <cell r="N149">
            <v>9</v>
          </cell>
        </row>
        <row r="150">
          <cell r="B150">
            <v>8842018</v>
          </cell>
          <cell r="C150" t="str">
            <v>محمد مندوه محمد وهبه</v>
          </cell>
          <cell r="D150">
            <v>43164</v>
          </cell>
          <cell r="E150">
            <v>265</v>
          </cell>
          <cell r="F150">
            <v>9</v>
          </cell>
          <cell r="G150">
            <v>1</v>
          </cell>
          <cell r="H150">
            <v>9</v>
          </cell>
          <cell r="I150">
            <v>525</v>
          </cell>
          <cell r="J150">
            <v>9</v>
          </cell>
          <cell r="K150">
            <v>825</v>
          </cell>
          <cell r="L150">
            <v>12</v>
          </cell>
          <cell r="M150">
            <v>104</v>
          </cell>
          <cell r="N150">
            <v>9</v>
          </cell>
          <cell r="O150">
            <v>68</v>
          </cell>
          <cell r="P150">
            <v>9</v>
          </cell>
          <cell r="Q150">
            <v>421</v>
          </cell>
          <cell r="R150">
            <v>9</v>
          </cell>
        </row>
        <row r="151">
          <cell r="B151">
            <v>8841988</v>
          </cell>
          <cell r="C151" t="str">
            <v>داليا معوض محمد خطاب</v>
          </cell>
          <cell r="D151">
            <v>43165</v>
          </cell>
          <cell r="E151">
            <v>1</v>
          </cell>
          <cell r="F151">
            <v>9</v>
          </cell>
          <cell r="G151">
            <v>825</v>
          </cell>
          <cell r="H151">
            <v>12</v>
          </cell>
          <cell r="I151">
            <v>525</v>
          </cell>
          <cell r="J151">
            <v>9</v>
          </cell>
        </row>
        <row r="152">
          <cell r="B152">
            <v>8781678</v>
          </cell>
          <cell r="C152" t="str">
            <v>شامه عبدالسلام الضبابى</v>
          </cell>
          <cell r="D152">
            <v>43165</v>
          </cell>
          <cell r="E152">
            <v>421</v>
          </cell>
          <cell r="F152">
            <v>9</v>
          </cell>
          <cell r="G152">
            <v>243</v>
          </cell>
          <cell r="H152">
            <v>9</v>
          </cell>
          <cell r="I152">
            <v>525</v>
          </cell>
          <cell r="J152">
            <v>9</v>
          </cell>
          <cell r="K152">
            <v>488</v>
          </cell>
          <cell r="L152">
            <v>18</v>
          </cell>
          <cell r="M152">
            <v>825</v>
          </cell>
          <cell r="N152">
            <v>12</v>
          </cell>
        </row>
        <row r="153">
          <cell r="B153">
            <v>8781656</v>
          </cell>
          <cell r="C153" t="str">
            <v>نجاه على عطية كشك</v>
          </cell>
          <cell r="D153">
            <v>43165</v>
          </cell>
          <cell r="E153">
            <v>488</v>
          </cell>
          <cell r="F153">
            <v>18</v>
          </cell>
          <cell r="G153">
            <v>525</v>
          </cell>
          <cell r="H153">
            <v>9</v>
          </cell>
          <cell r="I153">
            <v>825</v>
          </cell>
          <cell r="J153">
            <v>12</v>
          </cell>
          <cell r="K153">
            <v>421</v>
          </cell>
          <cell r="L153">
            <v>9</v>
          </cell>
        </row>
        <row r="154">
          <cell r="B154">
            <v>8041563</v>
          </cell>
          <cell r="C154" t="str">
            <v>هدى محمود محمد طه</v>
          </cell>
          <cell r="D154">
            <v>43165</v>
          </cell>
          <cell r="E154">
            <v>523</v>
          </cell>
          <cell r="F154">
            <v>12</v>
          </cell>
          <cell r="G154">
            <v>525</v>
          </cell>
          <cell r="H154">
            <v>9</v>
          </cell>
          <cell r="I154">
            <v>825</v>
          </cell>
          <cell r="J154">
            <v>12</v>
          </cell>
        </row>
        <row r="155">
          <cell r="B155">
            <v>8786741</v>
          </cell>
          <cell r="C155" t="str">
            <v>احمد محمد محمد سالم</v>
          </cell>
          <cell r="D155">
            <v>43165</v>
          </cell>
          <cell r="E155">
            <v>1</v>
          </cell>
          <cell r="F155">
            <v>9</v>
          </cell>
          <cell r="G155">
            <v>525</v>
          </cell>
          <cell r="H155">
            <v>9</v>
          </cell>
          <cell r="I155">
            <v>825</v>
          </cell>
          <cell r="J155">
            <v>12</v>
          </cell>
        </row>
        <row r="156">
          <cell r="B156">
            <v>8056435</v>
          </cell>
          <cell r="C156" t="str">
            <v>سلوى امين عبدالحميد</v>
          </cell>
          <cell r="D156">
            <v>43165</v>
          </cell>
          <cell r="E156">
            <v>523</v>
          </cell>
          <cell r="F156">
            <v>12</v>
          </cell>
          <cell r="G156">
            <v>265</v>
          </cell>
          <cell r="H156">
            <v>6</v>
          </cell>
          <cell r="I156">
            <v>275</v>
          </cell>
          <cell r="J156">
            <v>12</v>
          </cell>
          <cell r="K156">
            <v>282</v>
          </cell>
          <cell r="L156">
            <v>12</v>
          </cell>
        </row>
        <row r="157">
          <cell r="B157">
            <v>8781793</v>
          </cell>
          <cell r="C157" t="str">
            <v>ناديه راضى محمد شعبان</v>
          </cell>
          <cell r="D157">
            <v>43165</v>
          </cell>
          <cell r="E157">
            <v>525</v>
          </cell>
          <cell r="F157">
            <v>9</v>
          </cell>
          <cell r="G157">
            <v>488</v>
          </cell>
          <cell r="H157">
            <v>18</v>
          </cell>
          <cell r="I157">
            <v>825</v>
          </cell>
          <cell r="J157">
            <v>12</v>
          </cell>
          <cell r="K157">
            <v>243</v>
          </cell>
          <cell r="L157">
            <v>18</v>
          </cell>
          <cell r="M157">
            <v>265</v>
          </cell>
          <cell r="N157">
            <v>18</v>
          </cell>
        </row>
        <row r="158">
          <cell r="B158">
            <v>8025770</v>
          </cell>
          <cell r="C158" t="str">
            <v>صبيحة يوسف عبدالرحمن</v>
          </cell>
          <cell r="D158">
            <v>43165</v>
          </cell>
          <cell r="E158">
            <v>525</v>
          </cell>
          <cell r="F158">
            <v>6</v>
          </cell>
          <cell r="G158">
            <v>488</v>
          </cell>
          <cell r="H158">
            <v>12</v>
          </cell>
          <cell r="I158">
            <v>825</v>
          </cell>
          <cell r="J158">
            <v>8</v>
          </cell>
        </row>
        <row r="159">
          <cell r="B159">
            <v>8842015</v>
          </cell>
          <cell r="C159" t="str">
            <v>ستوته محمد الغريب يوسف</v>
          </cell>
          <cell r="D159">
            <v>43165</v>
          </cell>
          <cell r="E159">
            <v>488</v>
          </cell>
          <cell r="F159">
            <v>18</v>
          </cell>
          <cell r="G159">
            <v>525</v>
          </cell>
          <cell r="H159">
            <v>9</v>
          </cell>
          <cell r="I159">
            <v>825</v>
          </cell>
          <cell r="J159">
            <v>12</v>
          </cell>
          <cell r="K159">
            <v>265</v>
          </cell>
          <cell r="L159">
            <v>9</v>
          </cell>
        </row>
        <row r="160">
          <cell r="B160">
            <v>8815733</v>
          </cell>
          <cell r="C160" t="str">
            <v>ملكه عبدالمحسن</v>
          </cell>
          <cell r="D160">
            <v>43165</v>
          </cell>
          <cell r="E160">
            <v>1</v>
          </cell>
          <cell r="F160">
            <v>9</v>
          </cell>
          <cell r="G160">
            <v>525</v>
          </cell>
          <cell r="H160">
            <v>9</v>
          </cell>
          <cell r="I160">
            <v>265</v>
          </cell>
          <cell r="J160">
            <v>9</v>
          </cell>
          <cell r="K160">
            <v>825</v>
          </cell>
          <cell r="L160">
            <v>12</v>
          </cell>
        </row>
        <row r="161">
          <cell r="B161">
            <v>8794477</v>
          </cell>
          <cell r="C161" t="str">
            <v>نوره احمد غريب مصطفى</v>
          </cell>
          <cell r="D161">
            <v>43165</v>
          </cell>
          <cell r="E161">
            <v>523</v>
          </cell>
          <cell r="F161">
            <v>18</v>
          </cell>
          <cell r="G161">
            <v>525</v>
          </cell>
          <cell r="H161">
            <v>9</v>
          </cell>
          <cell r="I161">
            <v>825</v>
          </cell>
          <cell r="J161">
            <v>12</v>
          </cell>
          <cell r="K161">
            <v>104</v>
          </cell>
          <cell r="L161">
            <v>9</v>
          </cell>
        </row>
        <row r="162">
          <cell r="B162">
            <v>8759870</v>
          </cell>
          <cell r="C162" t="str">
            <v>حنان حسين مصطفى</v>
          </cell>
          <cell r="D162">
            <v>43165</v>
          </cell>
          <cell r="E162">
            <v>265</v>
          </cell>
          <cell r="F162">
            <v>9</v>
          </cell>
          <cell r="G162">
            <v>825</v>
          </cell>
          <cell r="H162">
            <v>12</v>
          </cell>
          <cell r="I162">
            <v>488</v>
          </cell>
          <cell r="J162">
            <v>18</v>
          </cell>
          <cell r="K162">
            <v>525</v>
          </cell>
          <cell r="L162">
            <v>9</v>
          </cell>
          <cell r="M162" t="str">
            <v>2/</v>
          </cell>
          <cell r="N162">
            <v>18</v>
          </cell>
          <cell r="O162">
            <v>312</v>
          </cell>
          <cell r="P162">
            <v>9</v>
          </cell>
          <cell r="Q162">
            <v>421</v>
          </cell>
          <cell r="R162">
            <v>9</v>
          </cell>
        </row>
        <row r="163">
          <cell r="B163">
            <v>8292234</v>
          </cell>
          <cell r="C163" t="str">
            <v>محمد حموده جبريل سالم</v>
          </cell>
          <cell r="D163">
            <v>43165</v>
          </cell>
          <cell r="E163">
            <v>523</v>
          </cell>
          <cell r="F163">
            <v>18</v>
          </cell>
          <cell r="G163">
            <v>525</v>
          </cell>
          <cell r="H163">
            <v>9</v>
          </cell>
          <cell r="I163">
            <v>825</v>
          </cell>
          <cell r="J163">
            <v>12</v>
          </cell>
          <cell r="K163">
            <v>104</v>
          </cell>
          <cell r="L163">
            <v>9</v>
          </cell>
          <cell r="M163">
            <v>421</v>
          </cell>
          <cell r="N163">
            <v>9</v>
          </cell>
          <cell r="O163">
            <v>68</v>
          </cell>
          <cell r="P163">
            <v>9</v>
          </cell>
        </row>
        <row r="164">
          <cell r="B164">
            <v>8890661</v>
          </cell>
          <cell r="C164" t="str">
            <v>حمدى عبدالهادى محمد</v>
          </cell>
          <cell r="D164">
            <v>43165</v>
          </cell>
          <cell r="E164">
            <v>1</v>
          </cell>
          <cell r="F164">
            <v>9</v>
          </cell>
          <cell r="G164">
            <v>265</v>
          </cell>
          <cell r="H164">
            <v>9</v>
          </cell>
          <cell r="I164">
            <v>525</v>
          </cell>
          <cell r="J164">
            <v>9</v>
          </cell>
          <cell r="K164">
            <v>825</v>
          </cell>
          <cell r="L164">
            <v>12</v>
          </cell>
        </row>
        <row r="165">
          <cell r="B165">
            <v>8860873</v>
          </cell>
          <cell r="C165" t="str">
            <v>حنان حسن محمد حسن</v>
          </cell>
          <cell r="D165">
            <v>43165</v>
          </cell>
          <cell r="E165">
            <v>523</v>
          </cell>
          <cell r="F165">
            <v>18</v>
          </cell>
          <cell r="G165">
            <v>525</v>
          </cell>
          <cell r="H165">
            <v>9</v>
          </cell>
          <cell r="I165">
            <v>79</v>
          </cell>
          <cell r="J165">
            <v>18</v>
          </cell>
          <cell r="K165">
            <v>825</v>
          </cell>
          <cell r="L165">
            <v>12</v>
          </cell>
        </row>
        <row r="166">
          <cell r="B166">
            <v>8131805</v>
          </cell>
          <cell r="C166" t="str">
            <v>سعديه على حمد على</v>
          </cell>
          <cell r="D166">
            <v>43165</v>
          </cell>
          <cell r="E166">
            <v>1</v>
          </cell>
          <cell r="F166">
            <v>6</v>
          </cell>
          <cell r="G166">
            <v>265</v>
          </cell>
          <cell r="H166">
            <v>6</v>
          </cell>
          <cell r="I166">
            <v>525</v>
          </cell>
          <cell r="J166">
            <v>6</v>
          </cell>
          <cell r="K166">
            <v>825</v>
          </cell>
          <cell r="L166">
            <v>8</v>
          </cell>
          <cell r="M166">
            <v>104</v>
          </cell>
          <cell r="N166">
            <v>6</v>
          </cell>
          <cell r="O166">
            <v>421</v>
          </cell>
          <cell r="P166">
            <v>6</v>
          </cell>
        </row>
        <row r="167">
          <cell r="B167">
            <v>8859541</v>
          </cell>
          <cell r="C167" t="str">
            <v>ثريا عطية سليمان بدوى</v>
          </cell>
          <cell r="D167">
            <v>43165</v>
          </cell>
          <cell r="E167">
            <v>523</v>
          </cell>
          <cell r="F167">
            <v>18</v>
          </cell>
          <cell r="G167">
            <v>525</v>
          </cell>
          <cell r="H167">
            <v>9</v>
          </cell>
          <cell r="I167">
            <v>825</v>
          </cell>
          <cell r="J167">
            <v>12</v>
          </cell>
          <cell r="K167">
            <v>421</v>
          </cell>
          <cell r="L167">
            <v>9</v>
          </cell>
        </row>
        <row r="168">
          <cell r="B168">
            <v>8813832</v>
          </cell>
          <cell r="C168" t="str">
            <v>كريمه عبدالمجيد عطيه</v>
          </cell>
          <cell r="D168">
            <v>43165</v>
          </cell>
          <cell r="E168">
            <v>523</v>
          </cell>
          <cell r="F168">
            <v>18</v>
          </cell>
          <cell r="G168">
            <v>525</v>
          </cell>
          <cell r="H168">
            <v>9</v>
          </cell>
          <cell r="I168">
            <v>825</v>
          </cell>
          <cell r="J168">
            <v>12</v>
          </cell>
          <cell r="K168">
            <v>421</v>
          </cell>
          <cell r="L168">
            <v>9</v>
          </cell>
        </row>
        <row r="169">
          <cell r="B169">
            <v>8839958</v>
          </cell>
          <cell r="C169" t="str">
            <v>نجيه حسين جمعه زنبيله</v>
          </cell>
          <cell r="D169">
            <v>43165</v>
          </cell>
          <cell r="E169" t="str">
            <v>2/</v>
          </cell>
          <cell r="F169">
            <v>18</v>
          </cell>
          <cell r="G169">
            <v>421</v>
          </cell>
          <cell r="H169">
            <v>18</v>
          </cell>
          <cell r="I169">
            <v>312</v>
          </cell>
          <cell r="J169">
            <v>9</v>
          </cell>
          <cell r="K169">
            <v>825</v>
          </cell>
          <cell r="L169">
            <v>24</v>
          </cell>
        </row>
        <row r="170">
          <cell r="B170">
            <v>8814945</v>
          </cell>
          <cell r="C170" t="str">
            <v>عزه عبدالمنعم محمود</v>
          </cell>
          <cell r="D170">
            <v>43165</v>
          </cell>
          <cell r="E170">
            <v>1</v>
          </cell>
          <cell r="F170">
            <v>9</v>
          </cell>
          <cell r="G170">
            <v>825</v>
          </cell>
          <cell r="H170">
            <v>12</v>
          </cell>
          <cell r="I170">
            <v>104</v>
          </cell>
          <cell r="J170">
            <v>9</v>
          </cell>
          <cell r="K170">
            <v>525</v>
          </cell>
          <cell r="L170">
            <v>9</v>
          </cell>
        </row>
        <row r="171">
          <cell r="B171">
            <v>8816564</v>
          </cell>
          <cell r="C171" t="str">
            <v>سعاد عبدالمنعم محمود</v>
          </cell>
          <cell r="D171">
            <v>43165</v>
          </cell>
          <cell r="E171">
            <v>1</v>
          </cell>
          <cell r="F171">
            <v>9</v>
          </cell>
          <cell r="G171">
            <v>525</v>
          </cell>
          <cell r="H171">
            <v>9</v>
          </cell>
          <cell r="I171">
            <v>825</v>
          </cell>
          <cell r="J171">
            <v>12</v>
          </cell>
          <cell r="K171">
            <v>421</v>
          </cell>
          <cell r="L171">
            <v>9</v>
          </cell>
        </row>
        <row r="172">
          <cell r="B172">
            <v>8044243</v>
          </cell>
          <cell r="C172" t="str">
            <v>سناء منصور بيومى</v>
          </cell>
          <cell r="D172">
            <v>43165</v>
          </cell>
          <cell r="E172">
            <v>343</v>
          </cell>
          <cell r="F172">
            <v>4</v>
          </cell>
          <cell r="G172">
            <v>243</v>
          </cell>
          <cell r="H172">
            <v>3</v>
          </cell>
        </row>
        <row r="173">
          <cell r="B173">
            <v>8814982</v>
          </cell>
          <cell r="C173" t="str">
            <v>كريمه عبدالعليم محمود</v>
          </cell>
          <cell r="D173">
            <v>43165</v>
          </cell>
          <cell r="E173">
            <v>1</v>
          </cell>
          <cell r="F173">
            <v>9</v>
          </cell>
          <cell r="G173">
            <v>825</v>
          </cell>
          <cell r="H173">
            <v>12</v>
          </cell>
          <cell r="I173">
            <v>104</v>
          </cell>
          <cell r="J173">
            <v>9</v>
          </cell>
          <cell r="K173">
            <v>525</v>
          </cell>
          <cell r="L173">
            <v>9</v>
          </cell>
          <cell r="M173">
            <v>421</v>
          </cell>
          <cell r="N173">
            <v>9</v>
          </cell>
        </row>
        <row r="174">
          <cell r="B174">
            <v>8842052</v>
          </cell>
          <cell r="C174" t="str">
            <v>ماجده مرسى محمد</v>
          </cell>
          <cell r="D174">
            <v>43165</v>
          </cell>
          <cell r="E174">
            <v>523</v>
          </cell>
          <cell r="F174">
            <v>18</v>
          </cell>
          <cell r="G174">
            <v>525</v>
          </cell>
          <cell r="H174">
            <v>9</v>
          </cell>
          <cell r="I174">
            <v>825</v>
          </cell>
          <cell r="J174">
            <v>12</v>
          </cell>
          <cell r="K174">
            <v>421</v>
          </cell>
          <cell r="L174">
            <v>9</v>
          </cell>
        </row>
        <row r="175">
          <cell r="B175">
            <v>8716842</v>
          </cell>
          <cell r="C175" t="str">
            <v>سلوى عبدالمحسن مبروك</v>
          </cell>
          <cell r="D175">
            <v>43165</v>
          </cell>
          <cell r="E175">
            <v>1</v>
          </cell>
          <cell r="F175">
            <v>9</v>
          </cell>
          <cell r="G175">
            <v>825</v>
          </cell>
          <cell r="H175">
            <v>12</v>
          </cell>
          <cell r="I175">
            <v>525</v>
          </cell>
          <cell r="J175">
            <v>9</v>
          </cell>
        </row>
        <row r="176">
          <cell r="B176">
            <v>8137020</v>
          </cell>
          <cell r="C176" t="str">
            <v>مرزوقه على محمد بحيرى</v>
          </cell>
          <cell r="D176">
            <v>43165</v>
          </cell>
          <cell r="E176">
            <v>1</v>
          </cell>
          <cell r="F176">
            <v>6</v>
          </cell>
          <cell r="G176">
            <v>525</v>
          </cell>
          <cell r="H176">
            <v>6</v>
          </cell>
          <cell r="I176">
            <v>825</v>
          </cell>
          <cell r="J176">
            <v>8</v>
          </cell>
        </row>
        <row r="177">
          <cell r="B177">
            <v>8414076</v>
          </cell>
          <cell r="C177" t="str">
            <v>فاطمه فكرى على السقا</v>
          </cell>
          <cell r="D177">
            <v>43165</v>
          </cell>
          <cell r="E177">
            <v>265</v>
          </cell>
          <cell r="F177">
            <v>9</v>
          </cell>
          <cell r="G177">
            <v>1</v>
          </cell>
          <cell r="H177">
            <v>9</v>
          </cell>
          <cell r="I177">
            <v>525</v>
          </cell>
          <cell r="J177">
            <v>9</v>
          </cell>
          <cell r="K177">
            <v>825</v>
          </cell>
          <cell r="L177">
            <v>12</v>
          </cell>
          <cell r="M177">
            <v>104</v>
          </cell>
          <cell r="N177">
            <v>9</v>
          </cell>
          <cell r="O177">
            <v>68</v>
          </cell>
          <cell r="P177">
            <v>9</v>
          </cell>
        </row>
        <row r="178">
          <cell r="B178">
            <v>8792654</v>
          </cell>
          <cell r="C178" t="str">
            <v>اسماعيل احمد عبدالرحيم</v>
          </cell>
          <cell r="D178">
            <v>43165</v>
          </cell>
          <cell r="E178">
            <v>1</v>
          </cell>
          <cell r="F178">
            <v>9</v>
          </cell>
          <cell r="G178">
            <v>525</v>
          </cell>
          <cell r="H178">
            <v>9</v>
          </cell>
          <cell r="I178">
            <v>825</v>
          </cell>
          <cell r="J178">
            <v>12</v>
          </cell>
          <cell r="K178">
            <v>421</v>
          </cell>
          <cell r="L178">
            <v>9</v>
          </cell>
        </row>
        <row r="179">
          <cell r="B179">
            <v>7928290</v>
          </cell>
          <cell r="C179" t="str">
            <v>عليه يوسف رمضان بدوى</v>
          </cell>
          <cell r="D179">
            <v>43165</v>
          </cell>
          <cell r="E179">
            <v>488</v>
          </cell>
          <cell r="F179">
            <v>6</v>
          </cell>
          <cell r="G179">
            <v>825</v>
          </cell>
          <cell r="H179">
            <v>4</v>
          </cell>
          <cell r="I179">
            <v>104</v>
          </cell>
          <cell r="J179">
            <v>3</v>
          </cell>
          <cell r="K179">
            <v>525</v>
          </cell>
          <cell r="L179">
            <v>3</v>
          </cell>
        </row>
        <row r="180">
          <cell r="B180">
            <v>8890539</v>
          </cell>
          <cell r="C180" t="str">
            <v>عليه حسن احمد الوردانى</v>
          </cell>
          <cell r="D180">
            <v>43165</v>
          </cell>
          <cell r="E180">
            <v>1</v>
          </cell>
          <cell r="F180">
            <v>9</v>
          </cell>
          <cell r="G180">
            <v>825</v>
          </cell>
          <cell r="H180">
            <v>12</v>
          </cell>
          <cell r="I180">
            <v>104</v>
          </cell>
          <cell r="J180">
            <v>9</v>
          </cell>
          <cell r="K180">
            <v>525</v>
          </cell>
          <cell r="L180">
            <v>9</v>
          </cell>
        </row>
        <row r="181">
          <cell r="B181">
            <v>8733767</v>
          </cell>
          <cell r="C181" t="str">
            <v>صباح فتحى عامر محمد</v>
          </cell>
          <cell r="D181">
            <v>43165</v>
          </cell>
          <cell r="E181">
            <v>1</v>
          </cell>
          <cell r="F181">
            <v>9</v>
          </cell>
          <cell r="G181">
            <v>525</v>
          </cell>
          <cell r="H181">
            <v>9</v>
          </cell>
          <cell r="I181">
            <v>825</v>
          </cell>
          <cell r="J181">
            <v>12</v>
          </cell>
          <cell r="K181">
            <v>421</v>
          </cell>
          <cell r="L181">
            <v>9</v>
          </cell>
        </row>
        <row r="182">
          <cell r="B182">
            <v>8781908</v>
          </cell>
          <cell r="C182" t="str">
            <v>شربات عبدالجواد محمد</v>
          </cell>
          <cell r="D182">
            <v>43165</v>
          </cell>
          <cell r="E182">
            <v>1</v>
          </cell>
          <cell r="F182">
            <v>9</v>
          </cell>
          <cell r="G182">
            <v>825</v>
          </cell>
          <cell r="H182">
            <v>12</v>
          </cell>
          <cell r="I182">
            <v>421</v>
          </cell>
          <cell r="J182">
            <v>9</v>
          </cell>
        </row>
        <row r="183">
          <cell r="B183">
            <v>8549359</v>
          </cell>
          <cell r="C183" t="str">
            <v>نفاذه عبدالنبى عبدالفتاح</v>
          </cell>
          <cell r="D183">
            <v>43165</v>
          </cell>
          <cell r="E183">
            <v>265</v>
          </cell>
          <cell r="F183">
            <v>9</v>
          </cell>
          <cell r="G183">
            <v>1</v>
          </cell>
          <cell r="H183">
            <v>9</v>
          </cell>
          <cell r="I183">
            <v>525</v>
          </cell>
          <cell r="J183">
            <v>9</v>
          </cell>
          <cell r="K183">
            <v>825</v>
          </cell>
          <cell r="L183">
            <v>12</v>
          </cell>
          <cell r="M183">
            <v>104</v>
          </cell>
          <cell r="N183">
            <v>9</v>
          </cell>
          <cell r="O183">
            <v>421</v>
          </cell>
          <cell r="P183">
            <v>9</v>
          </cell>
          <cell r="Q183">
            <v>68</v>
          </cell>
          <cell r="R183">
            <v>9</v>
          </cell>
          <cell r="S183">
            <v>296</v>
          </cell>
          <cell r="T183">
            <v>9</v>
          </cell>
        </row>
        <row r="184">
          <cell r="B184">
            <v>8792728</v>
          </cell>
          <cell r="C184" t="str">
            <v>شربات ابوالغيط مبارك</v>
          </cell>
          <cell r="D184">
            <v>43165</v>
          </cell>
          <cell r="E184">
            <v>1</v>
          </cell>
          <cell r="F184">
            <v>9</v>
          </cell>
          <cell r="G184">
            <v>525</v>
          </cell>
          <cell r="H184">
            <v>9</v>
          </cell>
          <cell r="I184">
            <v>825</v>
          </cell>
          <cell r="J184">
            <v>12</v>
          </cell>
          <cell r="K184">
            <v>104</v>
          </cell>
          <cell r="L184">
            <v>9</v>
          </cell>
          <cell r="M184">
            <v>421</v>
          </cell>
          <cell r="N184">
            <v>9</v>
          </cell>
          <cell r="O184">
            <v>68</v>
          </cell>
          <cell r="P184">
            <v>9</v>
          </cell>
        </row>
        <row r="185">
          <cell r="B185">
            <v>8054856</v>
          </cell>
          <cell r="C185" t="str">
            <v>عيده جمعه عبدالعال</v>
          </cell>
          <cell r="D185">
            <v>43165</v>
          </cell>
          <cell r="E185">
            <v>488</v>
          </cell>
          <cell r="F185">
            <v>18</v>
          </cell>
          <cell r="G185">
            <v>525</v>
          </cell>
          <cell r="H185">
            <v>9</v>
          </cell>
          <cell r="I185">
            <v>825</v>
          </cell>
          <cell r="J185">
            <v>12</v>
          </cell>
          <cell r="K185">
            <v>104</v>
          </cell>
          <cell r="L185">
            <v>9</v>
          </cell>
          <cell r="M185">
            <v>421</v>
          </cell>
          <cell r="N185">
            <v>9</v>
          </cell>
          <cell r="O185">
            <v>68</v>
          </cell>
          <cell r="P185">
            <v>9</v>
          </cell>
        </row>
        <row r="186">
          <cell r="B186">
            <v>8818622</v>
          </cell>
          <cell r="C186" t="str">
            <v>زنوبه حسن على عبدالعال</v>
          </cell>
          <cell r="D186">
            <v>43165</v>
          </cell>
          <cell r="E186">
            <v>68</v>
          </cell>
          <cell r="F186">
            <v>9</v>
          </cell>
          <cell r="G186">
            <v>488</v>
          </cell>
          <cell r="H186">
            <v>18</v>
          </cell>
          <cell r="I186">
            <v>525</v>
          </cell>
          <cell r="J186">
            <v>9</v>
          </cell>
          <cell r="K186">
            <v>421</v>
          </cell>
          <cell r="L186">
            <v>9</v>
          </cell>
          <cell r="M186">
            <v>265</v>
          </cell>
          <cell r="N186">
            <v>9</v>
          </cell>
          <cell r="O186">
            <v>825</v>
          </cell>
          <cell r="P186">
            <v>12</v>
          </cell>
          <cell r="Q186">
            <v>104</v>
          </cell>
          <cell r="R186">
            <v>9</v>
          </cell>
        </row>
        <row r="187">
          <cell r="B187">
            <v>8759671</v>
          </cell>
          <cell r="C187" t="str">
            <v>زكيه محمد حسين نجم</v>
          </cell>
          <cell r="D187">
            <v>43165</v>
          </cell>
          <cell r="E187">
            <v>1</v>
          </cell>
          <cell r="F187">
            <v>9</v>
          </cell>
          <cell r="G187">
            <v>421</v>
          </cell>
          <cell r="H187">
            <v>9</v>
          </cell>
          <cell r="I187">
            <v>243</v>
          </cell>
          <cell r="J187">
            <v>18</v>
          </cell>
          <cell r="K187">
            <v>282</v>
          </cell>
          <cell r="L187">
            <v>9</v>
          </cell>
        </row>
        <row r="188">
          <cell r="B188">
            <v>8858625</v>
          </cell>
          <cell r="C188" t="str">
            <v>عفاف عبدربه السيد</v>
          </cell>
          <cell r="D188">
            <v>43165</v>
          </cell>
          <cell r="E188">
            <v>1</v>
          </cell>
          <cell r="F188">
            <v>9</v>
          </cell>
          <cell r="G188">
            <v>525</v>
          </cell>
          <cell r="H188">
            <v>9</v>
          </cell>
          <cell r="I188">
            <v>825</v>
          </cell>
          <cell r="J188">
            <v>12</v>
          </cell>
          <cell r="K188">
            <v>104</v>
          </cell>
          <cell r="L188">
            <v>9</v>
          </cell>
          <cell r="M188">
            <v>421</v>
          </cell>
          <cell r="N188">
            <v>9</v>
          </cell>
          <cell r="O188">
            <v>68</v>
          </cell>
          <cell r="P188">
            <v>9</v>
          </cell>
          <cell r="Q188">
            <v>265</v>
          </cell>
          <cell r="R188">
            <v>9</v>
          </cell>
        </row>
        <row r="189">
          <cell r="B189">
            <v>8781541</v>
          </cell>
          <cell r="C189" t="str">
            <v>حمامة اسماعيل سعيد</v>
          </cell>
          <cell r="D189">
            <v>43165</v>
          </cell>
          <cell r="E189">
            <v>265</v>
          </cell>
          <cell r="F189">
            <v>9</v>
          </cell>
          <cell r="G189">
            <v>1</v>
          </cell>
          <cell r="H189">
            <v>9</v>
          </cell>
          <cell r="I189">
            <v>525</v>
          </cell>
          <cell r="J189">
            <v>9</v>
          </cell>
          <cell r="K189">
            <v>825</v>
          </cell>
          <cell r="L189">
            <v>12</v>
          </cell>
          <cell r="M189">
            <v>104</v>
          </cell>
          <cell r="N189">
            <v>9</v>
          </cell>
          <cell r="O189">
            <v>421</v>
          </cell>
          <cell r="P189">
            <v>9</v>
          </cell>
          <cell r="Q189">
            <v>68</v>
          </cell>
          <cell r="R189">
            <v>9</v>
          </cell>
        </row>
        <row r="190">
          <cell r="B190">
            <v>8329630</v>
          </cell>
          <cell r="C190" t="str">
            <v>سيده سيد محمد ابراهيم</v>
          </cell>
          <cell r="D190">
            <v>43165</v>
          </cell>
          <cell r="E190">
            <v>488</v>
          </cell>
          <cell r="F190">
            <v>18</v>
          </cell>
          <cell r="G190">
            <v>265</v>
          </cell>
          <cell r="H190">
            <v>9</v>
          </cell>
          <cell r="I190">
            <v>525</v>
          </cell>
          <cell r="J190">
            <v>9</v>
          </cell>
          <cell r="K190">
            <v>825</v>
          </cell>
          <cell r="L190">
            <v>12</v>
          </cell>
          <cell r="M190">
            <v>104</v>
          </cell>
          <cell r="N190">
            <v>9</v>
          </cell>
          <cell r="O190">
            <v>421</v>
          </cell>
          <cell r="P190">
            <v>9</v>
          </cell>
        </row>
        <row r="191">
          <cell r="B191">
            <v>8792215</v>
          </cell>
          <cell r="C191" t="str">
            <v>اسماء مغاورى جمعه السيد</v>
          </cell>
          <cell r="D191">
            <v>43165</v>
          </cell>
          <cell r="E191">
            <v>265</v>
          </cell>
          <cell r="F191">
            <v>9</v>
          </cell>
          <cell r="G191">
            <v>1</v>
          </cell>
          <cell r="H191">
            <v>9</v>
          </cell>
          <cell r="I191">
            <v>525</v>
          </cell>
          <cell r="J191">
            <v>9</v>
          </cell>
          <cell r="K191">
            <v>825</v>
          </cell>
          <cell r="L191">
            <v>12</v>
          </cell>
          <cell r="M191">
            <v>104</v>
          </cell>
          <cell r="N191">
            <v>9</v>
          </cell>
          <cell r="O191">
            <v>68</v>
          </cell>
          <cell r="P191">
            <v>9</v>
          </cell>
          <cell r="Q191">
            <v>421</v>
          </cell>
          <cell r="R191">
            <v>9</v>
          </cell>
        </row>
        <row r="192">
          <cell r="B192">
            <v>8671094</v>
          </cell>
          <cell r="C192" t="str">
            <v>نبيله رزق محمد عيسى</v>
          </cell>
          <cell r="D192">
            <v>43165</v>
          </cell>
          <cell r="E192">
            <v>1</v>
          </cell>
          <cell r="F192">
            <v>5</v>
          </cell>
          <cell r="G192">
            <v>825</v>
          </cell>
          <cell r="H192">
            <v>12</v>
          </cell>
          <cell r="I192">
            <v>525</v>
          </cell>
          <cell r="J192">
            <v>9</v>
          </cell>
          <cell r="K192">
            <v>104</v>
          </cell>
          <cell r="L192">
            <v>9</v>
          </cell>
        </row>
        <row r="193">
          <cell r="B193">
            <v>8841966</v>
          </cell>
          <cell r="C193" t="str">
            <v>الهام محمد صابر محمد</v>
          </cell>
          <cell r="D193">
            <v>43165</v>
          </cell>
          <cell r="E193">
            <v>488</v>
          </cell>
          <cell r="F193">
            <v>18</v>
          </cell>
          <cell r="G193">
            <v>525</v>
          </cell>
          <cell r="H193">
            <v>9</v>
          </cell>
          <cell r="I193">
            <v>265</v>
          </cell>
          <cell r="J193">
            <v>9</v>
          </cell>
          <cell r="K193">
            <v>825</v>
          </cell>
          <cell r="L193">
            <v>12</v>
          </cell>
        </row>
        <row r="194">
          <cell r="B194">
            <v>8850224</v>
          </cell>
          <cell r="C194" t="str">
            <v>سمير عبدالمنعم خليفه</v>
          </cell>
          <cell r="D194">
            <v>43165</v>
          </cell>
          <cell r="E194">
            <v>265</v>
          </cell>
          <cell r="F194">
            <v>9</v>
          </cell>
          <cell r="G194">
            <v>1</v>
          </cell>
          <cell r="H194">
            <v>9</v>
          </cell>
          <cell r="I194" t="str">
            <v>2/</v>
          </cell>
          <cell r="J194">
            <v>18</v>
          </cell>
          <cell r="K194">
            <v>312</v>
          </cell>
          <cell r="L194">
            <v>9</v>
          </cell>
          <cell r="M194">
            <v>421</v>
          </cell>
          <cell r="N194">
            <v>18</v>
          </cell>
          <cell r="O194">
            <v>68</v>
          </cell>
          <cell r="P194">
            <v>9</v>
          </cell>
        </row>
        <row r="195">
          <cell r="B195">
            <v>8329664</v>
          </cell>
          <cell r="C195" t="str">
            <v>اسماء عفت احمد ابراهيم</v>
          </cell>
          <cell r="D195">
            <v>43165</v>
          </cell>
          <cell r="E195">
            <v>481</v>
          </cell>
          <cell r="F195">
            <v>18</v>
          </cell>
          <cell r="G195">
            <v>421</v>
          </cell>
          <cell r="H195">
            <v>9</v>
          </cell>
          <cell r="I195">
            <v>825</v>
          </cell>
          <cell r="J195">
            <v>12</v>
          </cell>
          <cell r="K195">
            <v>243</v>
          </cell>
          <cell r="L195">
            <v>18</v>
          </cell>
          <cell r="M195">
            <v>104</v>
          </cell>
          <cell r="N195">
            <v>9</v>
          </cell>
        </row>
        <row r="196">
          <cell r="B196">
            <v>8816396</v>
          </cell>
          <cell r="C196" t="str">
            <v>رضا يوسف حسين السيد</v>
          </cell>
          <cell r="D196">
            <v>43165</v>
          </cell>
          <cell r="E196">
            <v>265</v>
          </cell>
          <cell r="F196">
            <v>9</v>
          </cell>
          <cell r="G196">
            <v>1</v>
          </cell>
          <cell r="H196">
            <v>9</v>
          </cell>
          <cell r="I196">
            <v>525</v>
          </cell>
          <cell r="J196">
            <v>9</v>
          </cell>
          <cell r="K196">
            <v>825</v>
          </cell>
          <cell r="L196">
            <v>12</v>
          </cell>
          <cell r="M196">
            <v>104</v>
          </cell>
          <cell r="N196">
            <v>9</v>
          </cell>
          <cell r="O196">
            <v>68</v>
          </cell>
          <cell r="P196">
            <v>9</v>
          </cell>
          <cell r="Q196">
            <v>421</v>
          </cell>
          <cell r="R196">
            <v>9</v>
          </cell>
        </row>
        <row r="197">
          <cell r="B197">
            <v>8953993</v>
          </cell>
          <cell r="C197" t="str">
            <v>ناجى عريان اسحاق سليمان</v>
          </cell>
          <cell r="D197">
            <v>43165</v>
          </cell>
          <cell r="E197">
            <v>1</v>
          </cell>
          <cell r="F197">
            <v>9</v>
          </cell>
          <cell r="G197">
            <v>525</v>
          </cell>
          <cell r="H197">
            <v>9</v>
          </cell>
          <cell r="I197">
            <v>825</v>
          </cell>
          <cell r="J197">
            <v>12</v>
          </cell>
          <cell r="K197">
            <v>265</v>
          </cell>
          <cell r="L197">
            <v>9</v>
          </cell>
          <cell r="M197">
            <v>104</v>
          </cell>
          <cell r="N197">
            <v>9</v>
          </cell>
          <cell r="O197">
            <v>421</v>
          </cell>
          <cell r="P197">
            <v>9</v>
          </cell>
          <cell r="Q197">
            <v>68</v>
          </cell>
          <cell r="R197">
            <v>9</v>
          </cell>
        </row>
        <row r="198">
          <cell r="B198">
            <v>8781635</v>
          </cell>
          <cell r="C198" t="str">
            <v>فوزيه عبدربه عبدالرحمن</v>
          </cell>
          <cell r="D198">
            <v>43165</v>
          </cell>
          <cell r="E198">
            <v>488</v>
          </cell>
          <cell r="F198">
            <v>18</v>
          </cell>
          <cell r="G198">
            <v>525</v>
          </cell>
          <cell r="H198">
            <v>9</v>
          </cell>
          <cell r="I198">
            <v>825</v>
          </cell>
          <cell r="J198">
            <v>12</v>
          </cell>
          <cell r="K198">
            <v>68</v>
          </cell>
          <cell r="L198">
            <v>9</v>
          </cell>
          <cell r="M198">
            <v>421</v>
          </cell>
          <cell r="N198">
            <v>9</v>
          </cell>
          <cell r="O198">
            <v>104</v>
          </cell>
          <cell r="P198">
            <v>9</v>
          </cell>
        </row>
        <row r="199">
          <cell r="B199">
            <v>8924776</v>
          </cell>
          <cell r="C199" t="str">
            <v>صباح عبدالصمد عبدالصمد</v>
          </cell>
          <cell r="D199">
            <v>43165</v>
          </cell>
          <cell r="E199">
            <v>488</v>
          </cell>
          <cell r="F199">
            <v>18</v>
          </cell>
          <cell r="G199">
            <v>525</v>
          </cell>
          <cell r="H199">
            <v>9</v>
          </cell>
          <cell r="I199">
            <v>825</v>
          </cell>
          <cell r="J199">
            <v>12</v>
          </cell>
          <cell r="K199">
            <v>104</v>
          </cell>
          <cell r="L199">
            <v>9</v>
          </cell>
          <cell r="M199">
            <v>421</v>
          </cell>
          <cell r="N199">
            <v>9</v>
          </cell>
          <cell r="O199">
            <v>68</v>
          </cell>
          <cell r="P199">
            <v>9</v>
          </cell>
        </row>
        <row r="200">
          <cell r="B200">
            <v>8755329</v>
          </cell>
          <cell r="C200" t="str">
            <v>مريم امين السيد احمد</v>
          </cell>
          <cell r="D200">
            <v>43165</v>
          </cell>
          <cell r="E200">
            <v>525</v>
          </cell>
          <cell r="F200">
            <v>9</v>
          </cell>
          <cell r="G200">
            <v>1</v>
          </cell>
          <cell r="H200">
            <v>9</v>
          </cell>
          <cell r="I200">
            <v>68</v>
          </cell>
          <cell r="J200">
            <v>9</v>
          </cell>
          <cell r="K200">
            <v>421</v>
          </cell>
          <cell r="L200">
            <v>9</v>
          </cell>
          <cell r="M200">
            <v>104</v>
          </cell>
          <cell r="N200">
            <v>9</v>
          </cell>
          <cell r="O200">
            <v>825</v>
          </cell>
          <cell r="P200">
            <v>12</v>
          </cell>
        </row>
        <row r="201">
          <cell r="B201">
            <v>8005042</v>
          </cell>
          <cell r="C201" t="str">
            <v>حوريه عبداللطيف احمد</v>
          </cell>
          <cell r="D201">
            <v>43165</v>
          </cell>
          <cell r="E201">
            <v>488</v>
          </cell>
          <cell r="F201">
            <v>6</v>
          </cell>
          <cell r="G201">
            <v>104</v>
          </cell>
          <cell r="H201">
            <v>3</v>
          </cell>
          <cell r="I201">
            <v>825</v>
          </cell>
          <cell r="J201">
            <v>4</v>
          </cell>
        </row>
        <row r="202">
          <cell r="B202">
            <v>8213183</v>
          </cell>
          <cell r="C202" t="str">
            <v>ساميه خطاب محمد خطاب</v>
          </cell>
          <cell r="D202">
            <v>43165</v>
          </cell>
          <cell r="E202">
            <v>421</v>
          </cell>
          <cell r="F202">
            <v>9</v>
          </cell>
          <cell r="G202">
            <v>525</v>
          </cell>
          <cell r="H202">
            <v>9</v>
          </cell>
          <cell r="I202">
            <v>265</v>
          </cell>
          <cell r="J202">
            <v>9</v>
          </cell>
          <cell r="K202">
            <v>488</v>
          </cell>
          <cell r="L202">
            <v>9</v>
          </cell>
          <cell r="M202">
            <v>825</v>
          </cell>
          <cell r="N202">
            <v>12</v>
          </cell>
        </row>
        <row r="203">
          <cell r="B203">
            <v>8816427</v>
          </cell>
          <cell r="C203" t="str">
            <v>سياده عمر عبدالعزيز</v>
          </cell>
          <cell r="D203">
            <v>43165</v>
          </cell>
          <cell r="E203">
            <v>1</v>
          </cell>
          <cell r="F203">
            <v>9</v>
          </cell>
          <cell r="G203">
            <v>525</v>
          </cell>
          <cell r="H203">
            <v>9</v>
          </cell>
          <cell r="I203">
            <v>825</v>
          </cell>
          <cell r="J203">
            <v>12</v>
          </cell>
          <cell r="K203">
            <v>104</v>
          </cell>
          <cell r="L203">
            <v>9</v>
          </cell>
        </row>
        <row r="204">
          <cell r="B204">
            <v>8824058</v>
          </cell>
          <cell r="C204" t="str">
            <v>سعيد محمد محمد عنكون</v>
          </cell>
          <cell r="D204">
            <v>43165</v>
          </cell>
          <cell r="E204">
            <v>825</v>
          </cell>
          <cell r="F204">
            <v>12</v>
          </cell>
          <cell r="G204">
            <v>265</v>
          </cell>
          <cell r="H204">
            <v>9</v>
          </cell>
          <cell r="I204">
            <v>523</v>
          </cell>
          <cell r="J204">
            <v>9</v>
          </cell>
          <cell r="K204">
            <v>525</v>
          </cell>
          <cell r="L204">
            <v>9</v>
          </cell>
          <cell r="M204">
            <v>421</v>
          </cell>
          <cell r="N204">
            <v>9</v>
          </cell>
        </row>
        <row r="205">
          <cell r="B205">
            <v>8842000</v>
          </cell>
          <cell r="C205" t="str">
            <v>سلوى السعودى محمد حسنى</v>
          </cell>
          <cell r="D205">
            <v>43165</v>
          </cell>
          <cell r="E205">
            <v>1</v>
          </cell>
          <cell r="F205">
            <v>9</v>
          </cell>
          <cell r="G205">
            <v>265</v>
          </cell>
          <cell r="H205">
            <v>9</v>
          </cell>
          <cell r="I205">
            <v>525</v>
          </cell>
          <cell r="J205">
            <v>9</v>
          </cell>
          <cell r="K205">
            <v>825</v>
          </cell>
          <cell r="L205">
            <v>12</v>
          </cell>
        </row>
        <row r="206">
          <cell r="B206">
            <v>8814993</v>
          </cell>
          <cell r="C206" t="str">
            <v>صابره علم الدين عطاالله</v>
          </cell>
          <cell r="D206">
            <v>43165</v>
          </cell>
          <cell r="E206">
            <v>1</v>
          </cell>
          <cell r="F206">
            <v>9</v>
          </cell>
          <cell r="G206">
            <v>525</v>
          </cell>
          <cell r="H206">
            <v>9</v>
          </cell>
          <cell r="I206">
            <v>265</v>
          </cell>
          <cell r="J206">
            <v>9</v>
          </cell>
          <cell r="K206">
            <v>825</v>
          </cell>
          <cell r="L206">
            <v>12</v>
          </cell>
        </row>
        <row r="207">
          <cell r="B207">
            <v>8044241</v>
          </cell>
          <cell r="C207" t="str">
            <v>مرفت عبدالحليم احمد</v>
          </cell>
          <cell r="D207">
            <v>43165</v>
          </cell>
          <cell r="E207">
            <v>343</v>
          </cell>
          <cell r="F207">
            <v>4</v>
          </cell>
          <cell r="G207" t="str">
            <v>768/1</v>
          </cell>
          <cell r="H207">
            <v>5</v>
          </cell>
        </row>
        <row r="208">
          <cell r="B208">
            <v>8791801</v>
          </cell>
          <cell r="C208" t="str">
            <v>صفيه محمد يوسف الاشخط</v>
          </cell>
          <cell r="D208">
            <v>43165</v>
          </cell>
          <cell r="E208">
            <v>523</v>
          </cell>
          <cell r="F208">
            <v>18</v>
          </cell>
          <cell r="G208">
            <v>525</v>
          </cell>
          <cell r="H208">
            <v>9</v>
          </cell>
          <cell r="I208">
            <v>265</v>
          </cell>
          <cell r="J208">
            <v>9</v>
          </cell>
          <cell r="K208">
            <v>421</v>
          </cell>
          <cell r="L208">
            <v>9</v>
          </cell>
          <cell r="M208">
            <v>825</v>
          </cell>
          <cell r="N208">
            <v>12</v>
          </cell>
        </row>
        <row r="209">
          <cell r="B209">
            <v>8933031</v>
          </cell>
          <cell r="C209" t="str">
            <v>تحيه احمد احمد خليفه</v>
          </cell>
          <cell r="D209">
            <v>43165</v>
          </cell>
          <cell r="E209">
            <v>343</v>
          </cell>
          <cell r="F209">
            <v>8</v>
          </cell>
        </row>
        <row r="210">
          <cell r="B210">
            <v>8781835</v>
          </cell>
          <cell r="C210" t="str">
            <v>زينب عبدالحميد احمد</v>
          </cell>
          <cell r="D210">
            <v>43165</v>
          </cell>
          <cell r="E210">
            <v>523</v>
          </cell>
          <cell r="F210">
            <v>18</v>
          </cell>
          <cell r="G210">
            <v>525</v>
          </cell>
          <cell r="H210">
            <v>9</v>
          </cell>
          <cell r="I210">
            <v>825</v>
          </cell>
          <cell r="J210">
            <v>12</v>
          </cell>
          <cell r="K210">
            <v>421</v>
          </cell>
          <cell r="L210">
            <v>9</v>
          </cell>
        </row>
        <row r="211">
          <cell r="B211">
            <v>8816585</v>
          </cell>
          <cell r="C211" t="str">
            <v>سهير يوسف عويان يوسف</v>
          </cell>
          <cell r="D211">
            <v>43165</v>
          </cell>
          <cell r="E211">
            <v>488</v>
          </cell>
          <cell r="F211">
            <v>18</v>
          </cell>
          <cell r="G211">
            <v>525</v>
          </cell>
          <cell r="H211">
            <v>9</v>
          </cell>
          <cell r="I211">
            <v>825</v>
          </cell>
          <cell r="J211">
            <v>12</v>
          </cell>
          <cell r="K211">
            <v>104</v>
          </cell>
          <cell r="L211">
            <v>9</v>
          </cell>
          <cell r="M211">
            <v>421</v>
          </cell>
          <cell r="N211">
            <v>18</v>
          </cell>
          <cell r="O211">
            <v>295</v>
          </cell>
          <cell r="P211">
            <v>18</v>
          </cell>
          <cell r="Q211">
            <v>243</v>
          </cell>
          <cell r="R211">
            <v>18</v>
          </cell>
          <cell r="S211">
            <v>68</v>
          </cell>
          <cell r="T211">
            <v>9</v>
          </cell>
        </row>
        <row r="212">
          <cell r="B212">
            <v>8792156</v>
          </cell>
          <cell r="C212" t="str">
            <v>فتحيه عبدالجواد محمد</v>
          </cell>
          <cell r="D212">
            <v>43165</v>
          </cell>
          <cell r="E212">
            <v>1</v>
          </cell>
          <cell r="F212">
            <v>9</v>
          </cell>
          <cell r="G212">
            <v>525</v>
          </cell>
          <cell r="H212">
            <v>9</v>
          </cell>
          <cell r="I212">
            <v>825</v>
          </cell>
          <cell r="J212">
            <v>12</v>
          </cell>
          <cell r="K212">
            <v>104</v>
          </cell>
          <cell r="L212">
            <v>9</v>
          </cell>
          <cell r="M212">
            <v>421</v>
          </cell>
          <cell r="N212">
            <v>9</v>
          </cell>
          <cell r="O212">
            <v>68</v>
          </cell>
          <cell r="P212">
            <v>9</v>
          </cell>
        </row>
        <row r="213">
          <cell r="B213">
            <v>8097002</v>
          </cell>
          <cell r="C213" t="str">
            <v>غالية محمد احمد الشقيرى</v>
          </cell>
          <cell r="D213">
            <v>43165</v>
          </cell>
          <cell r="E213">
            <v>1</v>
          </cell>
          <cell r="F213">
            <v>9</v>
          </cell>
          <cell r="G213">
            <v>525</v>
          </cell>
          <cell r="H213">
            <v>9</v>
          </cell>
          <cell r="I213">
            <v>825</v>
          </cell>
          <cell r="J213">
            <v>12</v>
          </cell>
          <cell r="K213">
            <v>104</v>
          </cell>
          <cell r="L213">
            <v>9</v>
          </cell>
          <cell r="M213">
            <v>421</v>
          </cell>
          <cell r="N213">
            <v>9</v>
          </cell>
          <cell r="O213">
            <v>68</v>
          </cell>
          <cell r="P213">
            <v>9</v>
          </cell>
        </row>
        <row r="214">
          <cell r="B214">
            <v>8736740</v>
          </cell>
          <cell r="C214" t="str">
            <v>فاطمه عبدالغفار عبدالعال</v>
          </cell>
          <cell r="D214">
            <v>43165</v>
          </cell>
          <cell r="E214">
            <v>1</v>
          </cell>
          <cell r="F214">
            <v>9</v>
          </cell>
          <cell r="G214">
            <v>525</v>
          </cell>
          <cell r="H214">
            <v>9</v>
          </cell>
          <cell r="I214">
            <v>265</v>
          </cell>
          <cell r="J214">
            <v>18</v>
          </cell>
          <cell r="K214">
            <v>825</v>
          </cell>
          <cell r="L214">
            <v>24</v>
          </cell>
          <cell r="M214">
            <v>104</v>
          </cell>
          <cell r="N214">
            <v>9</v>
          </cell>
          <cell r="O214">
            <v>421</v>
          </cell>
          <cell r="P214">
            <v>9</v>
          </cell>
        </row>
        <row r="215">
          <cell r="B215">
            <v>5924345</v>
          </cell>
          <cell r="C215" t="str">
            <v>ليلى عبدالفتاح عبدالسلام</v>
          </cell>
          <cell r="D215">
            <v>43165</v>
          </cell>
          <cell r="E215">
            <v>1</v>
          </cell>
          <cell r="F215">
            <v>9</v>
          </cell>
          <cell r="G215">
            <v>525</v>
          </cell>
          <cell r="H215">
            <v>9</v>
          </cell>
          <cell r="I215">
            <v>825</v>
          </cell>
          <cell r="J215">
            <v>12</v>
          </cell>
          <cell r="K215">
            <v>104</v>
          </cell>
          <cell r="L215">
            <v>9</v>
          </cell>
          <cell r="M215">
            <v>421</v>
          </cell>
          <cell r="N215">
            <v>9</v>
          </cell>
          <cell r="O215">
            <v>68</v>
          </cell>
          <cell r="P215">
            <v>9</v>
          </cell>
          <cell r="Q215">
            <v>265</v>
          </cell>
          <cell r="R215">
            <v>9</v>
          </cell>
        </row>
        <row r="216">
          <cell r="B216">
            <v>8717295</v>
          </cell>
          <cell r="C216" t="str">
            <v>حيات محمود محمد عيسى</v>
          </cell>
          <cell r="D216">
            <v>43165</v>
          </cell>
          <cell r="E216">
            <v>1</v>
          </cell>
          <cell r="F216">
            <v>9</v>
          </cell>
          <cell r="G216">
            <v>525</v>
          </cell>
          <cell r="H216">
            <v>9</v>
          </cell>
          <cell r="I216">
            <v>421</v>
          </cell>
          <cell r="J216">
            <v>9</v>
          </cell>
          <cell r="K216">
            <v>265</v>
          </cell>
          <cell r="L216">
            <v>9</v>
          </cell>
          <cell r="M216">
            <v>104</v>
          </cell>
          <cell r="N216">
            <v>9</v>
          </cell>
          <cell r="O216">
            <v>825</v>
          </cell>
          <cell r="P216">
            <v>12</v>
          </cell>
        </row>
        <row r="217">
          <cell r="B217">
            <v>8374975</v>
          </cell>
          <cell r="C217" t="str">
            <v>ثناء على عاشور محمد</v>
          </cell>
          <cell r="D217">
            <v>43165</v>
          </cell>
          <cell r="E217">
            <v>1</v>
          </cell>
          <cell r="F217">
            <v>9</v>
          </cell>
          <cell r="G217">
            <v>525</v>
          </cell>
          <cell r="H217">
            <v>9</v>
          </cell>
          <cell r="I217">
            <v>265</v>
          </cell>
          <cell r="J217">
            <v>9</v>
          </cell>
          <cell r="K217">
            <v>104</v>
          </cell>
          <cell r="L217">
            <v>9</v>
          </cell>
          <cell r="M217">
            <v>68</v>
          </cell>
          <cell r="N217">
            <v>9</v>
          </cell>
          <cell r="O217">
            <v>825</v>
          </cell>
          <cell r="P217">
            <v>12</v>
          </cell>
        </row>
        <row r="218">
          <cell r="B218">
            <v>8842075</v>
          </cell>
          <cell r="C218" t="str">
            <v>امل خميس احمد نصر</v>
          </cell>
          <cell r="D218">
            <v>43165</v>
          </cell>
          <cell r="E218">
            <v>488</v>
          </cell>
          <cell r="F218">
            <v>18</v>
          </cell>
          <cell r="G218">
            <v>525</v>
          </cell>
          <cell r="H218">
            <v>9</v>
          </cell>
          <cell r="I218">
            <v>825</v>
          </cell>
          <cell r="J218">
            <v>12</v>
          </cell>
          <cell r="K218">
            <v>104</v>
          </cell>
          <cell r="L218">
            <v>9</v>
          </cell>
          <cell r="M218">
            <v>68</v>
          </cell>
          <cell r="N218">
            <v>9</v>
          </cell>
          <cell r="O218">
            <v>421</v>
          </cell>
          <cell r="P218">
            <v>9</v>
          </cell>
        </row>
        <row r="219">
          <cell r="B219">
            <v>8344325</v>
          </cell>
          <cell r="C219" t="str">
            <v>راويه كامل محمود خميس</v>
          </cell>
          <cell r="D219">
            <v>43165</v>
          </cell>
          <cell r="E219">
            <v>312</v>
          </cell>
          <cell r="F219">
            <v>18</v>
          </cell>
          <cell r="G219" t="str">
            <v>2/</v>
          </cell>
          <cell r="H219">
            <v>18</v>
          </cell>
          <cell r="I219">
            <v>421</v>
          </cell>
          <cell r="J219">
            <v>9</v>
          </cell>
          <cell r="K219">
            <v>825</v>
          </cell>
          <cell r="L219">
            <v>12</v>
          </cell>
          <cell r="M219">
            <v>295</v>
          </cell>
          <cell r="N219">
            <v>12</v>
          </cell>
          <cell r="O219">
            <v>68</v>
          </cell>
          <cell r="P219">
            <v>9</v>
          </cell>
        </row>
        <row r="220">
          <cell r="B220">
            <v>8786430</v>
          </cell>
          <cell r="C220" t="str">
            <v>ناعسه سعيد مختار</v>
          </cell>
          <cell r="D220">
            <v>43165</v>
          </cell>
          <cell r="E220">
            <v>488</v>
          </cell>
          <cell r="F220">
            <v>18</v>
          </cell>
          <cell r="G220">
            <v>825</v>
          </cell>
          <cell r="H220">
            <v>12</v>
          </cell>
          <cell r="I220">
            <v>525</v>
          </cell>
          <cell r="J220">
            <v>9</v>
          </cell>
          <cell r="K220">
            <v>104</v>
          </cell>
          <cell r="L220">
            <v>9</v>
          </cell>
          <cell r="M220">
            <v>421</v>
          </cell>
          <cell r="N220">
            <v>9</v>
          </cell>
          <cell r="O220">
            <v>68</v>
          </cell>
          <cell r="P220">
            <v>9</v>
          </cell>
        </row>
        <row r="221">
          <cell r="B221">
            <v>7928374</v>
          </cell>
          <cell r="C221" t="str">
            <v>مبروكه عبدالعاطى مبروك</v>
          </cell>
          <cell r="D221">
            <v>43165</v>
          </cell>
          <cell r="E221">
            <v>488</v>
          </cell>
          <cell r="F221">
            <v>6</v>
          </cell>
          <cell r="G221">
            <v>825</v>
          </cell>
          <cell r="H221">
            <v>4</v>
          </cell>
          <cell r="I221">
            <v>68</v>
          </cell>
          <cell r="J221">
            <v>3</v>
          </cell>
          <cell r="K221">
            <v>525</v>
          </cell>
          <cell r="L221">
            <v>3</v>
          </cell>
          <cell r="M221">
            <v>104</v>
          </cell>
          <cell r="N221">
            <v>3</v>
          </cell>
        </row>
        <row r="222">
          <cell r="B222">
            <v>8710542</v>
          </cell>
          <cell r="C222" t="str">
            <v>رمضان عبدالونيس ابراهيم</v>
          </cell>
          <cell r="D222">
            <v>43165</v>
          </cell>
          <cell r="E222">
            <v>1</v>
          </cell>
          <cell r="F222">
            <v>9</v>
          </cell>
          <cell r="G222">
            <v>525</v>
          </cell>
          <cell r="H222">
            <v>9</v>
          </cell>
          <cell r="I222">
            <v>825</v>
          </cell>
          <cell r="J222">
            <v>12</v>
          </cell>
          <cell r="K222">
            <v>104</v>
          </cell>
          <cell r="L222">
            <v>9</v>
          </cell>
          <cell r="M222">
            <v>68</v>
          </cell>
          <cell r="N222">
            <v>9</v>
          </cell>
          <cell r="O222">
            <v>421</v>
          </cell>
          <cell r="P222">
            <v>9</v>
          </cell>
        </row>
        <row r="223">
          <cell r="B223">
            <v>8792726</v>
          </cell>
          <cell r="C223" t="str">
            <v>بدر عبدالحليم قطب السيسى</v>
          </cell>
          <cell r="D223">
            <v>43165</v>
          </cell>
          <cell r="E223">
            <v>1</v>
          </cell>
          <cell r="F223">
            <v>9</v>
          </cell>
          <cell r="G223">
            <v>525</v>
          </cell>
          <cell r="H223">
            <v>9</v>
          </cell>
          <cell r="I223">
            <v>825</v>
          </cell>
          <cell r="J223">
            <v>12</v>
          </cell>
          <cell r="K223">
            <v>104</v>
          </cell>
          <cell r="L223">
            <v>9</v>
          </cell>
          <cell r="M223">
            <v>421</v>
          </cell>
          <cell r="N223">
            <v>9</v>
          </cell>
          <cell r="O223">
            <v>68</v>
          </cell>
          <cell r="P223">
            <v>9</v>
          </cell>
        </row>
        <row r="224">
          <cell r="B224">
            <v>8792439</v>
          </cell>
          <cell r="C224" t="str">
            <v>رجاء فؤاد سيد احمد</v>
          </cell>
          <cell r="D224">
            <v>43165</v>
          </cell>
          <cell r="E224">
            <v>488</v>
          </cell>
          <cell r="F224">
            <v>18</v>
          </cell>
          <cell r="G224">
            <v>525</v>
          </cell>
          <cell r="H224">
            <v>9</v>
          </cell>
          <cell r="I224">
            <v>265</v>
          </cell>
          <cell r="J224">
            <v>9</v>
          </cell>
          <cell r="K224">
            <v>825</v>
          </cell>
          <cell r="L224">
            <v>12</v>
          </cell>
          <cell r="M224">
            <v>104</v>
          </cell>
          <cell r="N224">
            <v>9</v>
          </cell>
          <cell r="O224">
            <v>68</v>
          </cell>
          <cell r="P224">
            <v>9</v>
          </cell>
          <cell r="Q224">
            <v>421</v>
          </cell>
          <cell r="R224">
            <v>9</v>
          </cell>
        </row>
        <row r="225">
          <cell r="B225">
            <v>8790966</v>
          </cell>
          <cell r="C225" t="str">
            <v>ساميه عبدالجواد الشاذلى</v>
          </cell>
          <cell r="D225">
            <v>43165</v>
          </cell>
          <cell r="E225">
            <v>1</v>
          </cell>
          <cell r="F225">
            <v>9</v>
          </cell>
          <cell r="G225">
            <v>525</v>
          </cell>
          <cell r="H225">
            <v>9</v>
          </cell>
          <cell r="I225">
            <v>825</v>
          </cell>
          <cell r="J225">
            <v>12</v>
          </cell>
          <cell r="K225">
            <v>104</v>
          </cell>
          <cell r="L225">
            <v>9</v>
          </cell>
          <cell r="M225">
            <v>243</v>
          </cell>
          <cell r="N225">
            <v>9</v>
          </cell>
          <cell r="O225">
            <v>79</v>
          </cell>
          <cell r="P225">
            <v>9</v>
          </cell>
          <cell r="Q225">
            <v>421</v>
          </cell>
          <cell r="R225">
            <v>9</v>
          </cell>
        </row>
        <row r="226">
          <cell r="B226">
            <v>8786693</v>
          </cell>
          <cell r="C226" t="str">
            <v>ساميه عبدالحميد محمود</v>
          </cell>
          <cell r="D226">
            <v>43165</v>
          </cell>
          <cell r="E226">
            <v>79</v>
          </cell>
          <cell r="F226">
            <v>9</v>
          </cell>
          <cell r="G226">
            <v>1</v>
          </cell>
          <cell r="H226">
            <v>9</v>
          </cell>
          <cell r="I226">
            <v>525</v>
          </cell>
          <cell r="J226">
            <v>9</v>
          </cell>
          <cell r="K226">
            <v>243</v>
          </cell>
          <cell r="L226">
            <v>9</v>
          </cell>
          <cell r="M226">
            <v>825</v>
          </cell>
          <cell r="N226">
            <v>12</v>
          </cell>
          <cell r="O226">
            <v>104</v>
          </cell>
          <cell r="P226">
            <v>9</v>
          </cell>
          <cell r="Q226">
            <v>68</v>
          </cell>
          <cell r="R226">
            <v>9</v>
          </cell>
        </row>
        <row r="227">
          <cell r="B227">
            <v>8794749</v>
          </cell>
          <cell r="C227" t="str">
            <v>جمال شعبان ابراهيم</v>
          </cell>
          <cell r="D227">
            <v>43165</v>
          </cell>
          <cell r="E227">
            <v>1</v>
          </cell>
          <cell r="F227">
            <v>9</v>
          </cell>
          <cell r="G227">
            <v>525</v>
          </cell>
          <cell r="H227">
            <v>9</v>
          </cell>
          <cell r="I227">
            <v>825</v>
          </cell>
          <cell r="J227">
            <v>12</v>
          </cell>
          <cell r="K227">
            <v>421</v>
          </cell>
          <cell r="L227">
            <v>9</v>
          </cell>
          <cell r="M227">
            <v>104</v>
          </cell>
          <cell r="N227">
            <v>9</v>
          </cell>
          <cell r="O227">
            <v>68</v>
          </cell>
          <cell r="P227">
            <v>9</v>
          </cell>
        </row>
        <row r="228">
          <cell r="B228">
            <v>8755324</v>
          </cell>
          <cell r="C228" t="str">
            <v>عزه محمد احمد عبدالحميد</v>
          </cell>
          <cell r="D228">
            <v>43165</v>
          </cell>
          <cell r="E228">
            <v>1</v>
          </cell>
          <cell r="F228">
            <v>9</v>
          </cell>
          <cell r="G228">
            <v>825</v>
          </cell>
          <cell r="H228">
            <v>12</v>
          </cell>
          <cell r="I228">
            <v>421</v>
          </cell>
          <cell r="J228">
            <v>9</v>
          </cell>
        </row>
        <row r="229">
          <cell r="B229">
            <v>8841973</v>
          </cell>
          <cell r="C229" t="str">
            <v>محمد احمد مصطفى سلامه</v>
          </cell>
          <cell r="D229">
            <v>43165</v>
          </cell>
          <cell r="E229">
            <v>1</v>
          </cell>
          <cell r="F229">
            <v>9</v>
          </cell>
          <cell r="G229">
            <v>525</v>
          </cell>
          <cell r="H229">
            <v>9</v>
          </cell>
          <cell r="I229">
            <v>421</v>
          </cell>
          <cell r="J229">
            <v>9</v>
          </cell>
          <cell r="K229">
            <v>825</v>
          </cell>
          <cell r="L229">
            <v>12</v>
          </cell>
        </row>
        <row r="230">
          <cell r="B230">
            <v>8781594</v>
          </cell>
          <cell r="C230" t="str">
            <v>نصره بدر رجب سيد</v>
          </cell>
          <cell r="D230">
            <v>43165</v>
          </cell>
          <cell r="E230">
            <v>265</v>
          </cell>
          <cell r="F230">
            <v>18</v>
          </cell>
          <cell r="G230">
            <v>1</v>
          </cell>
          <cell r="H230">
            <v>9</v>
          </cell>
          <cell r="I230">
            <v>525</v>
          </cell>
          <cell r="J230">
            <v>9</v>
          </cell>
          <cell r="K230">
            <v>825</v>
          </cell>
          <cell r="L230">
            <v>12</v>
          </cell>
          <cell r="M230">
            <v>104</v>
          </cell>
          <cell r="N230">
            <v>9</v>
          </cell>
          <cell r="O230">
            <v>421</v>
          </cell>
          <cell r="P230">
            <v>9</v>
          </cell>
          <cell r="Q230">
            <v>68</v>
          </cell>
          <cell r="R230">
            <v>9</v>
          </cell>
        </row>
        <row r="231">
          <cell r="B231">
            <v>7908850</v>
          </cell>
          <cell r="C231" t="str">
            <v>منى محمد عبدالحميد</v>
          </cell>
          <cell r="D231">
            <v>43165</v>
          </cell>
          <cell r="E231">
            <v>343</v>
          </cell>
          <cell r="F231">
            <v>5</v>
          </cell>
        </row>
        <row r="232">
          <cell r="B232">
            <v>8792525</v>
          </cell>
          <cell r="C232" t="str">
            <v>منى شعبان رجب عبدالسلام</v>
          </cell>
          <cell r="D232">
            <v>43165</v>
          </cell>
          <cell r="E232">
            <v>488</v>
          </cell>
          <cell r="F232">
            <v>18</v>
          </cell>
          <cell r="G232">
            <v>525</v>
          </cell>
          <cell r="H232">
            <v>9</v>
          </cell>
          <cell r="I232">
            <v>825</v>
          </cell>
          <cell r="J232">
            <v>12</v>
          </cell>
          <cell r="K232">
            <v>104</v>
          </cell>
          <cell r="L232">
            <v>9</v>
          </cell>
          <cell r="M232">
            <v>68</v>
          </cell>
          <cell r="N232">
            <v>9</v>
          </cell>
          <cell r="O232">
            <v>421</v>
          </cell>
          <cell r="P232">
            <v>9</v>
          </cell>
        </row>
        <row r="233">
          <cell r="B233">
            <v>8781670</v>
          </cell>
          <cell r="C233" t="str">
            <v>ناديه احمد نجدى سيد</v>
          </cell>
          <cell r="D233">
            <v>43165</v>
          </cell>
          <cell r="E233">
            <v>276</v>
          </cell>
          <cell r="F233">
            <v>18</v>
          </cell>
          <cell r="G233">
            <v>282</v>
          </cell>
          <cell r="H233">
            <v>27</v>
          </cell>
          <cell r="I233">
            <v>296</v>
          </cell>
          <cell r="J233">
            <v>27</v>
          </cell>
          <cell r="K233">
            <v>825</v>
          </cell>
          <cell r="L233">
            <v>24</v>
          </cell>
        </row>
        <row r="234">
          <cell r="B234">
            <v>8261536</v>
          </cell>
          <cell r="C234" t="str">
            <v>عزه محمود حسين هارون</v>
          </cell>
          <cell r="D234">
            <v>43165</v>
          </cell>
          <cell r="E234">
            <v>1</v>
          </cell>
          <cell r="F234">
            <v>9</v>
          </cell>
          <cell r="G234">
            <v>525</v>
          </cell>
          <cell r="H234">
            <v>9</v>
          </cell>
          <cell r="I234">
            <v>825</v>
          </cell>
          <cell r="J234">
            <v>12</v>
          </cell>
          <cell r="K234">
            <v>104</v>
          </cell>
          <cell r="L234">
            <v>9</v>
          </cell>
          <cell r="M234">
            <v>421</v>
          </cell>
          <cell r="N234">
            <v>18</v>
          </cell>
          <cell r="O234">
            <v>68</v>
          </cell>
          <cell r="P234">
            <v>9</v>
          </cell>
        </row>
        <row r="235">
          <cell r="B235">
            <v>8890621</v>
          </cell>
          <cell r="C235" t="str">
            <v>سهير يوسف محمود الطويل</v>
          </cell>
          <cell r="D235">
            <v>43165</v>
          </cell>
          <cell r="E235">
            <v>488</v>
          </cell>
          <cell r="F235">
            <v>18</v>
          </cell>
          <cell r="G235">
            <v>525</v>
          </cell>
          <cell r="H235">
            <v>9</v>
          </cell>
          <cell r="I235">
            <v>825</v>
          </cell>
          <cell r="J235">
            <v>12</v>
          </cell>
          <cell r="K235">
            <v>104</v>
          </cell>
          <cell r="L235">
            <v>9</v>
          </cell>
          <cell r="M235">
            <v>68</v>
          </cell>
          <cell r="N235">
            <v>9</v>
          </cell>
          <cell r="O235">
            <v>421</v>
          </cell>
          <cell r="P235">
            <v>9</v>
          </cell>
        </row>
        <row r="236">
          <cell r="B236">
            <v>8841965</v>
          </cell>
          <cell r="C236" t="str">
            <v>فتحيه فرج مصطفى</v>
          </cell>
          <cell r="D236">
            <v>43165</v>
          </cell>
          <cell r="E236">
            <v>1</v>
          </cell>
          <cell r="F236">
            <v>9</v>
          </cell>
          <cell r="G236">
            <v>525</v>
          </cell>
          <cell r="H236">
            <v>9</v>
          </cell>
          <cell r="I236">
            <v>825</v>
          </cell>
          <cell r="J236">
            <v>12</v>
          </cell>
          <cell r="K236">
            <v>104</v>
          </cell>
          <cell r="L236">
            <v>9</v>
          </cell>
          <cell r="M236">
            <v>68</v>
          </cell>
          <cell r="N236">
            <v>9</v>
          </cell>
          <cell r="O236">
            <v>421</v>
          </cell>
          <cell r="P236">
            <v>9</v>
          </cell>
          <cell r="Q236">
            <v>265</v>
          </cell>
          <cell r="R236">
            <v>9</v>
          </cell>
        </row>
        <row r="237">
          <cell r="B237">
            <v>8925639</v>
          </cell>
          <cell r="C237" t="str">
            <v>فايزه احمد حميده حميده</v>
          </cell>
          <cell r="D237">
            <v>43165</v>
          </cell>
          <cell r="E237">
            <v>1</v>
          </cell>
          <cell r="F237">
            <v>9</v>
          </cell>
          <cell r="G237">
            <v>825</v>
          </cell>
          <cell r="H237">
            <v>12</v>
          </cell>
          <cell r="I237">
            <v>243</v>
          </cell>
          <cell r="J237">
            <v>18</v>
          </cell>
          <cell r="K237">
            <v>231</v>
          </cell>
          <cell r="L237">
            <v>18</v>
          </cell>
          <cell r="M237">
            <v>79</v>
          </cell>
          <cell r="N237">
            <v>18</v>
          </cell>
          <cell r="O237">
            <v>104</v>
          </cell>
          <cell r="P237">
            <v>9</v>
          </cell>
          <cell r="Q237">
            <v>421</v>
          </cell>
          <cell r="R237">
            <v>18</v>
          </cell>
          <cell r="S237">
            <v>525</v>
          </cell>
          <cell r="T237">
            <v>9</v>
          </cell>
        </row>
        <row r="238">
          <cell r="B238">
            <v>8436321</v>
          </cell>
          <cell r="C238" t="str">
            <v>صباح خطاب عبدالفتاح عمر</v>
          </cell>
          <cell r="D238">
            <v>43165</v>
          </cell>
          <cell r="E238">
            <v>488</v>
          </cell>
          <cell r="F238">
            <v>18</v>
          </cell>
          <cell r="G238">
            <v>525</v>
          </cell>
          <cell r="H238">
            <v>9</v>
          </cell>
          <cell r="I238">
            <v>104</v>
          </cell>
          <cell r="J238">
            <v>9</v>
          </cell>
          <cell r="K238">
            <v>825</v>
          </cell>
          <cell r="L238">
            <v>12</v>
          </cell>
        </row>
        <row r="239">
          <cell r="B239">
            <v>8812291</v>
          </cell>
          <cell r="C239" t="str">
            <v>نبيله محمد السيد عبدالرحمن</v>
          </cell>
          <cell r="D239">
            <v>43166</v>
          </cell>
          <cell r="E239">
            <v>488</v>
          </cell>
          <cell r="F239">
            <v>18</v>
          </cell>
          <cell r="G239">
            <v>525</v>
          </cell>
          <cell r="H239">
            <v>9</v>
          </cell>
          <cell r="I239">
            <v>825</v>
          </cell>
          <cell r="J239">
            <v>12</v>
          </cell>
        </row>
        <row r="240">
          <cell r="B240">
            <v>8436805</v>
          </cell>
          <cell r="C240" t="str">
            <v>نور سيد عبدالفتاح محمد</v>
          </cell>
          <cell r="D240">
            <v>43166</v>
          </cell>
          <cell r="E240">
            <v>525</v>
          </cell>
          <cell r="F240">
            <v>9</v>
          </cell>
          <cell r="G240">
            <v>1</v>
          </cell>
          <cell r="H240">
            <v>9</v>
          </cell>
          <cell r="I240">
            <v>825</v>
          </cell>
          <cell r="J240">
            <v>12</v>
          </cell>
          <cell r="K240">
            <v>104</v>
          </cell>
          <cell r="L240">
            <v>9</v>
          </cell>
          <cell r="M240">
            <v>421</v>
          </cell>
          <cell r="N240">
            <v>9</v>
          </cell>
          <cell r="O240">
            <v>68</v>
          </cell>
          <cell r="P240">
            <v>9</v>
          </cell>
        </row>
        <row r="241">
          <cell r="B241">
            <v>8965546</v>
          </cell>
          <cell r="C241" t="str">
            <v>عبدالحميد محمد محمد</v>
          </cell>
          <cell r="D241">
            <v>43166</v>
          </cell>
          <cell r="E241">
            <v>1</v>
          </cell>
          <cell r="F241">
            <v>9</v>
          </cell>
          <cell r="G241">
            <v>825</v>
          </cell>
          <cell r="H241">
            <v>12</v>
          </cell>
          <cell r="I241">
            <v>104</v>
          </cell>
          <cell r="J241">
            <v>9</v>
          </cell>
          <cell r="K241">
            <v>265</v>
          </cell>
          <cell r="L241">
            <v>9</v>
          </cell>
          <cell r="M241">
            <v>68</v>
          </cell>
          <cell r="N241">
            <v>9</v>
          </cell>
        </row>
        <row r="242">
          <cell r="B242">
            <v>8781807</v>
          </cell>
          <cell r="C242" t="str">
            <v>غاليه محمد عبدالعاطى</v>
          </cell>
          <cell r="D242">
            <v>43166</v>
          </cell>
          <cell r="E242">
            <v>1</v>
          </cell>
          <cell r="F242">
            <v>8</v>
          </cell>
          <cell r="G242">
            <v>825</v>
          </cell>
          <cell r="H242">
            <v>12</v>
          </cell>
        </row>
        <row r="243">
          <cell r="B243">
            <v>8842034</v>
          </cell>
          <cell r="C243" t="str">
            <v>ابراهيم حسن محمود محمد</v>
          </cell>
          <cell r="D243">
            <v>43166</v>
          </cell>
          <cell r="E243">
            <v>421</v>
          </cell>
          <cell r="F243">
            <v>9</v>
          </cell>
          <cell r="G243">
            <v>825</v>
          </cell>
          <cell r="H243">
            <v>12</v>
          </cell>
          <cell r="I243">
            <v>523</v>
          </cell>
          <cell r="J243">
            <v>18</v>
          </cell>
        </row>
        <row r="244">
          <cell r="B244">
            <v>8582887</v>
          </cell>
          <cell r="C244" t="str">
            <v>منى على عواد على</v>
          </cell>
          <cell r="D244">
            <v>43166</v>
          </cell>
          <cell r="E244">
            <v>1</v>
          </cell>
          <cell r="F244">
            <v>9</v>
          </cell>
          <cell r="G244">
            <v>525</v>
          </cell>
          <cell r="H244">
            <v>9</v>
          </cell>
          <cell r="I244">
            <v>825</v>
          </cell>
          <cell r="J244">
            <v>12</v>
          </cell>
          <cell r="K244">
            <v>104</v>
          </cell>
          <cell r="L244">
            <v>9</v>
          </cell>
          <cell r="M244">
            <v>421</v>
          </cell>
          <cell r="N244">
            <v>9</v>
          </cell>
          <cell r="O244">
            <v>68</v>
          </cell>
          <cell r="P244">
            <v>9</v>
          </cell>
        </row>
        <row r="245">
          <cell r="B245">
            <v>8345261</v>
          </cell>
          <cell r="C245" t="str">
            <v>غاليه عبدالفتاح مبروك</v>
          </cell>
          <cell r="D245">
            <v>43166</v>
          </cell>
          <cell r="E245">
            <v>525</v>
          </cell>
          <cell r="F245">
            <v>9</v>
          </cell>
          <cell r="G245" t="str">
            <v>2/</v>
          </cell>
          <cell r="H245">
            <v>18</v>
          </cell>
          <cell r="I245">
            <v>312</v>
          </cell>
          <cell r="J245">
            <v>9</v>
          </cell>
          <cell r="K245">
            <v>825</v>
          </cell>
          <cell r="L245">
            <v>12</v>
          </cell>
          <cell r="M245">
            <v>421</v>
          </cell>
          <cell r="N245">
            <v>9</v>
          </cell>
          <cell r="O245">
            <v>265</v>
          </cell>
          <cell r="P245">
            <v>9</v>
          </cell>
          <cell r="Q245">
            <v>523</v>
          </cell>
          <cell r="R245">
            <v>18</v>
          </cell>
          <cell r="S245">
            <v>68</v>
          </cell>
          <cell r="T245">
            <v>9</v>
          </cell>
        </row>
        <row r="246">
          <cell r="B246">
            <v>8890735</v>
          </cell>
          <cell r="C246" t="str">
            <v>جميله عبدالبارى عبدالعليم</v>
          </cell>
          <cell r="D246">
            <v>43166</v>
          </cell>
          <cell r="E246">
            <v>488</v>
          </cell>
          <cell r="F246">
            <v>18</v>
          </cell>
          <cell r="G246">
            <v>525</v>
          </cell>
          <cell r="H246">
            <v>9</v>
          </cell>
          <cell r="I246">
            <v>825</v>
          </cell>
          <cell r="J246">
            <v>12</v>
          </cell>
          <cell r="K246">
            <v>104</v>
          </cell>
          <cell r="L246">
            <v>9</v>
          </cell>
          <cell r="M246">
            <v>421</v>
          </cell>
          <cell r="N246">
            <v>9</v>
          </cell>
          <cell r="O246">
            <v>68</v>
          </cell>
          <cell r="P246">
            <v>9</v>
          </cell>
        </row>
        <row r="247">
          <cell r="B247">
            <v>8213216</v>
          </cell>
          <cell r="C247" t="str">
            <v>صباح محمد محمود المنسى</v>
          </cell>
          <cell r="D247">
            <v>43166</v>
          </cell>
          <cell r="E247">
            <v>1</v>
          </cell>
          <cell r="F247">
            <v>6</v>
          </cell>
          <cell r="G247">
            <v>525</v>
          </cell>
          <cell r="H247">
            <v>6</v>
          </cell>
          <cell r="I247">
            <v>825</v>
          </cell>
          <cell r="J247">
            <v>8</v>
          </cell>
          <cell r="K247">
            <v>265</v>
          </cell>
          <cell r="L247">
            <v>12</v>
          </cell>
          <cell r="M247">
            <v>104</v>
          </cell>
          <cell r="N247">
            <v>6</v>
          </cell>
          <cell r="O247">
            <v>421</v>
          </cell>
          <cell r="P247">
            <v>12</v>
          </cell>
        </row>
        <row r="248">
          <cell r="B248">
            <v>8812933</v>
          </cell>
          <cell r="C248" t="str">
            <v xml:space="preserve">انصاف كامل جالى </v>
          </cell>
          <cell r="D248">
            <v>43166</v>
          </cell>
          <cell r="E248">
            <v>1</v>
          </cell>
          <cell r="F248">
            <v>9</v>
          </cell>
          <cell r="G248">
            <v>825</v>
          </cell>
          <cell r="H248">
            <v>12</v>
          </cell>
          <cell r="I248">
            <v>525</v>
          </cell>
          <cell r="J248">
            <v>9</v>
          </cell>
          <cell r="K248">
            <v>104</v>
          </cell>
          <cell r="L248">
            <v>9</v>
          </cell>
          <cell r="M248">
            <v>421</v>
          </cell>
          <cell r="N248">
            <v>9</v>
          </cell>
        </row>
        <row r="249">
          <cell r="B249">
            <v>8858648</v>
          </cell>
          <cell r="C249" t="str">
            <v>نوال السيد محمد الجبالى</v>
          </cell>
          <cell r="D249">
            <v>43166</v>
          </cell>
          <cell r="E249">
            <v>523</v>
          </cell>
          <cell r="F249">
            <v>18</v>
          </cell>
          <cell r="G249">
            <v>525</v>
          </cell>
          <cell r="H249">
            <v>9</v>
          </cell>
          <cell r="I249">
            <v>825</v>
          </cell>
          <cell r="J249">
            <v>12</v>
          </cell>
          <cell r="K249">
            <v>243</v>
          </cell>
          <cell r="L249">
            <v>18</v>
          </cell>
          <cell r="M249">
            <v>104</v>
          </cell>
          <cell r="N249">
            <v>9</v>
          </cell>
          <cell r="O249">
            <v>421</v>
          </cell>
          <cell r="P249">
            <v>9</v>
          </cell>
        </row>
        <row r="250">
          <cell r="B250">
            <v>8924772</v>
          </cell>
          <cell r="C250" t="str">
            <v>نوال ربيع عبدالخالق</v>
          </cell>
          <cell r="D250">
            <v>43166</v>
          </cell>
          <cell r="E250">
            <v>488</v>
          </cell>
          <cell r="F250">
            <v>18</v>
          </cell>
          <cell r="G250">
            <v>525</v>
          </cell>
          <cell r="H250">
            <v>9</v>
          </cell>
          <cell r="I250">
            <v>265</v>
          </cell>
          <cell r="J250">
            <v>9</v>
          </cell>
          <cell r="K250">
            <v>104</v>
          </cell>
          <cell r="L250">
            <v>9</v>
          </cell>
          <cell r="M250">
            <v>825</v>
          </cell>
          <cell r="N250">
            <v>12</v>
          </cell>
          <cell r="O250">
            <v>421</v>
          </cell>
          <cell r="P250">
            <v>9</v>
          </cell>
          <cell r="Q250">
            <v>68</v>
          </cell>
          <cell r="R250">
            <v>9</v>
          </cell>
        </row>
        <row r="251">
          <cell r="B251">
            <v>8816646</v>
          </cell>
          <cell r="C251" t="str">
            <v>صلاح الدين شعبان ابوالعلا</v>
          </cell>
          <cell r="D251">
            <v>43166</v>
          </cell>
          <cell r="E251">
            <v>488</v>
          </cell>
          <cell r="F251">
            <v>18</v>
          </cell>
          <cell r="G251">
            <v>525</v>
          </cell>
          <cell r="H251">
            <v>9</v>
          </cell>
          <cell r="I251">
            <v>265</v>
          </cell>
          <cell r="J251">
            <v>9</v>
          </cell>
          <cell r="K251">
            <v>825</v>
          </cell>
          <cell r="L251">
            <v>12</v>
          </cell>
          <cell r="M251">
            <v>104</v>
          </cell>
          <cell r="N251">
            <v>9</v>
          </cell>
          <cell r="O251">
            <v>421</v>
          </cell>
          <cell r="P251">
            <v>9</v>
          </cell>
        </row>
        <row r="252">
          <cell r="B252">
            <v>8622397</v>
          </cell>
          <cell r="C252" t="str">
            <v>عواطف على محمد نصر</v>
          </cell>
          <cell r="D252">
            <v>43166</v>
          </cell>
          <cell r="E252">
            <v>1</v>
          </cell>
          <cell r="F252">
            <v>9</v>
          </cell>
          <cell r="G252">
            <v>525</v>
          </cell>
          <cell r="H252">
            <v>9</v>
          </cell>
          <cell r="I252">
            <v>825</v>
          </cell>
          <cell r="J252">
            <v>12</v>
          </cell>
          <cell r="K252">
            <v>265</v>
          </cell>
          <cell r="L252">
            <v>9</v>
          </cell>
          <cell r="M252">
            <v>104</v>
          </cell>
          <cell r="N252">
            <v>9</v>
          </cell>
          <cell r="O252">
            <v>68</v>
          </cell>
          <cell r="P252">
            <v>9</v>
          </cell>
        </row>
        <row r="253">
          <cell r="B253">
            <v>8717283</v>
          </cell>
          <cell r="C253" t="str">
            <v xml:space="preserve">نصره سيد محمد </v>
          </cell>
          <cell r="D253">
            <v>43166</v>
          </cell>
          <cell r="E253">
            <v>523</v>
          </cell>
          <cell r="F253">
            <v>18</v>
          </cell>
          <cell r="G253">
            <v>525</v>
          </cell>
          <cell r="H253">
            <v>9</v>
          </cell>
          <cell r="I253">
            <v>68</v>
          </cell>
          <cell r="J253">
            <v>9</v>
          </cell>
          <cell r="K253">
            <v>825</v>
          </cell>
          <cell r="L253">
            <v>12</v>
          </cell>
          <cell r="M253">
            <v>104</v>
          </cell>
          <cell r="N253">
            <v>9</v>
          </cell>
          <cell r="O253">
            <v>421</v>
          </cell>
          <cell r="P253">
            <v>9</v>
          </cell>
        </row>
        <row r="254">
          <cell r="B254">
            <v>8816591</v>
          </cell>
          <cell r="C254" t="str">
            <v>ليلى جبريل خليل ابوشناف</v>
          </cell>
          <cell r="D254">
            <v>43166</v>
          </cell>
          <cell r="E254">
            <v>1</v>
          </cell>
          <cell r="F254">
            <v>9</v>
          </cell>
          <cell r="G254">
            <v>525</v>
          </cell>
          <cell r="H254">
            <v>9</v>
          </cell>
          <cell r="I254">
            <v>825</v>
          </cell>
          <cell r="J254">
            <v>12</v>
          </cell>
          <cell r="K254">
            <v>104</v>
          </cell>
          <cell r="L254">
            <v>9</v>
          </cell>
          <cell r="M254">
            <v>68</v>
          </cell>
          <cell r="N254">
            <v>9</v>
          </cell>
          <cell r="O254">
            <v>421</v>
          </cell>
          <cell r="P254">
            <v>9</v>
          </cell>
        </row>
        <row r="255">
          <cell r="B255">
            <v>8792529</v>
          </cell>
          <cell r="C255" t="str">
            <v>فتحيه اسماعيل عبدالمجيد</v>
          </cell>
          <cell r="D255">
            <v>43166</v>
          </cell>
          <cell r="E255">
            <v>1</v>
          </cell>
          <cell r="F255">
            <v>9</v>
          </cell>
          <cell r="G255">
            <v>525</v>
          </cell>
          <cell r="H255">
            <v>9</v>
          </cell>
          <cell r="I255">
            <v>265</v>
          </cell>
          <cell r="J255">
            <v>9</v>
          </cell>
          <cell r="K255">
            <v>825</v>
          </cell>
          <cell r="L255">
            <v>12</v>
          </cell>
          <cell r="M255">
            <v>104</v>
          </cell>
          <cell r="N255">
            <v>9</v>
          </cell>
          <cell r="O255">
            <v>421</v>
          </cell>
          <cell r="P255">
            <v>9</v>
          </cell>
        </row>
        <row r="256">
          <cell r="B256">
            <v>8716079</v>
          </cell>
          <cell r="C256" t="str">
            <v>حميده حسين الشيمى</v>
          </cell>
          <cell r="D256">
            <v>43166</v>
          </cell>
          <cell r="E256">
            <v>265</v>
          </cell>
          <cell r="F256">
            <v>9</v>
          </cell>
          <cell r="G256">
            <v>1</v>
          </cell>
          <cell r="H256">
            <v>9</v>
          </cell>
          <cell r="I256">
            <v>525</v>
          </cell>
          <cell r="J256">
            <v>9</v>
          </cell>
          <cell r="K256">
            <v>825</v>
          </cell>
          <cell r="L256">
            <v>12</v>
          </cell>
          <cell r="M256">
            <v>104</v>
          </cell>
          <cell r="N256">
            <v>9</v>
          </cell>
          <cell r="O256">
            <v>421</v>
          </cell>
          <cell r="P256">
            <v>9</v>
          </cell>
        </row>
        <row r="257">
          <cell r="B257">
            <v>8842062</v>
          </cell>
          <cell r="C257" t="str">
            <v>هويدا عبدالفتاح عبدالرؤوف</v>
          </cell>
          <cell r="D257">
            <v>43166</v>
          </cell>
          <cell r="E257">
            <v>265</v>
          </cell>
          <cell r="F257">
            <v>9</v>
          </cell>
          <cell r="G257">
            <v>1</v>
          </cell>
          <cell r="H257">
            <v>9</v>
          </cell>
          <cell r="I257">
            <v>525</v>
          </cell>
          <cell r="J257">
            <v>9</v>
          </cell>
          <cell r="K257">
            <v>825</v>
          </cell>
          <cell r="L257">
            <v>12</v>
          </cell>
          <cell r="M257">
            <v>104</v>
          </cell>
          <cell r="N257">
            <v>9</v>
          </cell>
          <cell r="O257">
            <v>421</v>
          </cell>
          <cell r="P257">
            <v>9</v>
          </cell>
        </row>
        <row r="258">
          <cell r="B258">
            <v>8100869</v>
          </cell>
          <cell r="C258" t="str">
            <v>مصطفى محمد احمد نصار</v>
          </cell>
          <cell r="D258">
            <v>43166</v>
          </cell>
          <cell r="E258">
            <v>1</v>
          </cell>
          <cell r="F258">
            <v>6</v>
          </cell>
          <cell r="G258">
            <v>525</v>
          </cell>
          <cell r="H258">
            <v>6</v>
          </cell>
          <cell r="I258">
            <v>825</v>
          </cell>
          <cell r="J258">
            <v>8</v>
          </cell>
          <cell r="K258">
            <v>104</v>
          </cell>
          <cell r="L258">
            <v>6</v>
          </cell>
          <cell r="M258">
            <v>421</v>
          </cell>
          <cell r="N258">
            <v>6</v>
          </cell>
        </row>
        <row r="259">
          <cell r="B259">
            <v>8414440</v>
          </cell>
          <cell r="C259" t="str">
            <v>محمد حافظ محمود</v>
          </cell>
          <cell r="D259">
            <v>43166</v>
          </cell>
          <cell r="E259">
            <v>621</v>
          </cell>
          <cell r="F259">
            <v>6</v>
          </cell>
          <cell r="G259">
            <v>825</v>
          </cell>
          <cell r="H259">
            <v>12</v>
          </cell>
          <cell r="I259">
            <v>695</v>
          </cell>
          <cell r="J259">
            <v>6</v>
          </cell>
        </row>
        <row r="260">
          <cell r="B260">
            <v>8858653</v>
          </cell>
          <cell r="C260" t="str">
            <v>ست الدار عبدالموجود</v>
          </cell>
          <cell r="D260">
            <v>43166</v>
          </cell>
          <cell r="E260">
            <v>265</v>
          </cell>
          <cell r="F260">
            <v>9</v>
          </cell>
          <cell r="G260">
            <v>523</v>
          </cell>
          <cell r="H260">
            <v>18</v>
          </cell>
          <cell r="I260">
            <v>525</v>
          </cell>
          <cell r="J260">
            <v>9</v>
          </cell>
          <cell r="K260">
            <v>825</v>
          </cell>
          <cell r="L260">
            <v>12</v>
          </cell>
          <cell r="M260">
            <v>79</v>
          </cell>
          <cell r="N260">
            <v>18</v>
          </cell>
          <cell r="O260">
            <v>104</v>
          </cell>
          <cell r="P260">
            <v>9</v>
          </cell>
          <cell r="Q260">
            <v>421</v>
          </cell>
          <cell r="R260">
            <v>9</v>
          </cell>
        </row>
        <row r="261">
          <cell r="B261">
            <v>8815737</v>
          </cell>
          <cell r="C261" t="str">
            <v>فايزه احمد محمد مصطفى</v>
          </cell>
          <cell r="D261">
            <v>43166</v>
          </cell>
          <cell r="E261">
            <v>1</v>
          </cell>
          <cell r="F261">
            <v>9</v>
          </cell>
          <cell r="G261">
            <v>825</v>
          </cell>
          <cell r="H261">
            <v>12</v>
          </cell>
        </row>
        <row r="262">
          <cell r="B262">
            <v>8254293</v>
          </cell>
          <cell r="C262" t="str">
            <v>ماجدة سعد احمد محمود</v>
          </cell>
          <cell r="D262">
            <v>43166</v>
          </cell>
          <cell r="E262">
            <v>1</v>
          </cell>
          <cell r="F262">
            <v>9</v>
          </cell>
          <cell r="G262">
            <v>525</v>
          </cell>
          <cell r="H262">
            <v>9</v>
          </cell>
          <cell r="I262">
            <v>825</v>
          </cell>
          <cell r="J262">
            <v>12</v>
          </cell>
          <cell r="K262">
            <v>104</v>
          </cell>
          <cell r="L262">
            <v>9</v>
          </cell>
        </row>
        <row r="263">
          <cell r="B263">
            <v>8858696</v>
          </cell>
          <cell r="C263" t="str">
            <v>سعديه سنوسى سالم</v>
          </cell>
          <cell r="D263">
            <v>43166</v>
          </cell>
          <cell r="E263">
            <v>265</v>
          </cell>
          <cell r="F263">
            <v>9</v>
          </cell>
          <cell r="G263">
            <v>488</v>
          </cell>
          <cell r="H263">
            <v>18</v>
          </cell>
          <cell r="I263">
            <v>525</v>
          </cell>
          <cell r="J263">
            <v>9</v>
          </cell>
          <cell r="K263">
            <v>825</v>
          </cell>
          <cell r="L263">
            <v>12</v>
          </cell>
          <cell r="M263">
            <v>104</v>
          </cell>
          <cell r="N263">
            <v>9</v>
          </cell>
          <cell r="O263">
            <v>421</v>
          </cell>
          <cell r="P263">
            <v>9</v>
          </cell>
          <cell r="Q263">
            <v>68</v>
          </cell>
          <cell r="R263">
            <v>9</v>
          </cell>
        </row>
        <row r="264">
          <cell r="B264">
            <v>8175691</v>
          </cell>
          <cell r="C264" t="str">
            <v>عليه على محمد السيد</v>
          </cell>
          <cell r="D264">
            <v>43166</v>
          </cell>
          <cell r="E264">
            <v>488</v>
          </cell>
          <cell r="F264">
            <v>12</v>
          </cell>
          <cell r="G264">
            <v>104</v>
          </cell>
          <cell r="H264">
            <v>6</v>
          </cell>
          <cell r="I264">
            <v>825</v>
          </cell>
          <cell r="J264">
            <v>8</v>
          </cell>
          <cell r="K264">
            <v>525</v>
          </cell>
          <cell r="L264">
            <v>6</v>
          </cell>
          <cell r="M264">
            <v>421</v>
          </cell>
          <cell r="N264">
            <v>6</v>
          </cell>
        </row>
        <row r="265">
          <cell r="B265">
            <v>8876216</v>
          </cell>
          <cell r="C265" t="str">
            <v>سعديه محمد قاسم محمد</v>
          </cell>
          <cell r="D265">
            <v>43166</v>
          </cell>
          <cell r="E265">
            <v>1</v>
          </cell>
          <cell r="F265">
            <v>6</v>
          </cell>
          <cell r="G265">
            <v>525</v>
          </cell>
          <cell r="H265">
            <v>9</v>
          </cell>
          <cell r="I265">
            <v>825</v>
          </cell>
          <cell r="J265">
            <v>12</v>
          </cell>
          <cell r="K265">
            <v>265</v>
          </cell>
          <cell r="L265">
            <v>9</v>
          </cell>
        </row>
        <row r="266">
          <cell r="B266">
            <v>8859484</v>
          </cell>
          <cell r="C266" t="str">
            <v>سميه كمال سيف محمد</v>
          </cell>
          <cell r="D266">
            <v>43166</v>
          </cell>
          <cell r="E266">
            <v>488</v>
          </cell>
          <cell r="F266">
            <v>9</v>
          </cell>
          <cell r="G266">
            <v>525</v>
          </cell>
          <cell r="H266">
            <v>9</v>
          </cell>
          <cell r="I266">
            <v>265</v>
          </cell>
          <cell r="J266">
            <v>9</v>
          </cell>
          <cell r="K266">
            <v>825</v>
          </cell>
          <cell r="L266">
            <v>12</v>
          </cell>
        </row>
        <row r="267">
          <cell r="B267">
            <v>8143313</v>
          </cell>
          <cell r="C267" t="str">
            <v>مبروكه السيد صوفان</v>
          </cell>
          <cell r="D267">
            <v>43166</v>
          </cell>
          <cell r="E267">
            <v>1</v>
          </cell>
          <cell r="F267">
            <v>6</v>
          </cell>
          <cell r="G267">
            <v>525</v>
          </cell>
          <cell r="H267">
            <v>6</v>
          </cell>
          <cell r="I267">
            <v>265</v>
          </cell>
          <cell r="J267">
            <v>6</v>
          </cell>
          <cell r="K267">
            <v>825</v>
          </cell>
          <cell r="L267">
            <v>8</v>
          </cell>
          <cell r="M267">
            <v>104</v>
          </cell>
          <cell r="N267">
            <v>9</v>
          </cell>
        </row>
        <row r="268">
          <cell r="B268">
            <v>8344886</v>
          </cell>
          <cell r="C268" t="str">
            <v>امال احمد عبدالحفيظ عمر</v>
          </cell>
          <cell r="D268">
            <v>43166</v>
          </cell>
          <cell r="E268">
            <v>488</v>
          </cell>
          <cell r="F268">
            <v>18</v>
          </cell>
          <cell r="G268">
            <v>265</v>
          </cell>
          <cell r="H268">
            <v>9</v>
          </cell>
          <cell r="I268">
            <v>525</v>
          </cell>
          <cell r="J268">
            <v>9</v>
          </cell>
          <cell r="K268">
            <v>825</v>
          </cell>
          <cell r="L268">
            <v>12</v>
          </cell>
          <cell r="M268">
            <v>104</v>
          </cell>
          <cell r="N268">
            <v>9</v>
          </cell>
        </row>
        <row r="269">
          <cell r="C269" t="str">
            <v>عليه عبدالرحمن عبداللطيف</v>
          </cell>
          <cell r="D269">
            <v>43166</v>
          </cell>
          <cell r="E269">
            <v>1</v>
          </cell>
          <cell r="F269">
            <v>9</v>
          </cell>
          <cell r="G269">
            <v>525</v>
          </cell>
          <cell r="H269">
            <v>9</v>
          </cell>
          <cell r="I269">
            <v>825</v>
          </cell>
          <cell r="J269">
            <v>12</v>
          </cell>
          <cell r="K269">
            <v>68</v>
          </cell>
          <cell r="L269">
            <v>9</v>
          </cell>
        </row>
        <row r="270">
          <cell r="B270">
            <v>8254726</v>
          </cell>
          <cell r="C270" t="str">
            <v>عبدالكريم احمد عبدالكريم</v>
          </cell>
          <cell r="D270">
            <v>43166</v>
          </cell>
          <cell r="E270">
            <v>1</v>
          </cell>
          <cell r="F270">
            <v>9</v>
          </cell>
          <cell r="G270">
            <v>525</v>
          </cell>
          <cell r="H270">
            <v>9</v>
          </cell>
          <cell r="I270">
            <v>825</v>
          </cell>
          <cell r="J270">
            <v>12</v>
          </cell>
          <cell r="K270">
            <v>104</v>
          </cell>
          <cell r="L270">
            <v>9</v>
          </cell>
          <cell r="M270">
            <v>421</v>
          </cell>
          <cell r="N270">
            <v>9</v>
          </cell>
          <cell r="O270">
            <v>265</v>
          </cell>
          <cell r="P270">
            <v>9</v>
          </cell>
        </row>
        <row r="271">
          <cell r="B271">
            <v>8374999</v>
          </cell>
          <cell r="C271" t="str">
            <v>وداد محمد علوانى شكر</v>
          </cell>
          <cell r="D271">
            <v>43166</v>
          </cell>
          <cell r="E271">
            <v>265</v>
          </cell>
          <cell r="F271">
            <v>9</v>
          </cell>
          <cell r="G271">
            <v>1</v>
          </cell>
          <cell r="H271">
            <v>9</v>
          </cell>
          <cell r="I271">
            <v>525</v>
          </cell>
          <cell r="J271">
            <v>9</v>
          </cell>
          <cell r="K271">
            <v>825</v>
          </cell>
          <cell r="L271">
            <v>12</v>
          </cell>
          <cell r="M271">
            <v>104</v>
          </cell>
          <cell r="N271">
            <v>9</v>
          </cell>
        </row>
        <row r="272">
          <cell r="B272">
            <v>8822304</v>
          </cell>
          <cell r="C272" t="str">
            <v>هدى على محمد محمود</v>
          </cell>
          <cell r="D272">
            <v>43166</v>
          </cell>
          <cell r="E272">
            <v>488</v>
          </cell>
          <cell r="F272">
            <v>18</v>
          </cell>
          <cell r="G272">
            <v>525</v>
          </cell>
          <cell r="H272">
            <v>9</v>
          </cell>
          <cell r="I272">
            <v>825</v>
          </cell>
          <cell r="J272">
            <v>12</v>
          </cell>
          <cell r="K272">
            <v>421</v>
          </cell>
          <cell r="L272">
            <v>9</v>
          </cell>
        </row>
        <row r="273">
          <cell r="B273">
            <v>8841978</v>
          </cell>
          <cell r="C273" t="str">
            <v>سميحه طه خاطر سالم</v>
          </cell>
          <cell r="D273">
            <v>43166</v>
          </cell>
          <cell r="E273">
            <v>265</v>
          </cell>
          <cell r="F273">
            <v>9</v>
          </cell>
          <cell r="G273">
            <v>1</v>
          </cell>
          <cell r="H273">
            <v>9</v>
          </cell>
          <cell r="I273">
            <v>525</v>
          </cell>
          <cell r="J273">
            <v>9</v>
          </cell>
          <cell r="K273">
            <v>825</v>
          </cell>
          <cell r="L273">
            <v>12</v>
          </cell>
          <cell r="M273">
            <v>104</v>
          </cell>
          <cell r="N273">
            <v>9</v>
          </cell>
          <cell r="O273">
            <v>421</v>
          </cell>
          <cell r="P273">
            <v>9</v>
          </cell>
        </row>
        <row r="274">
          <cell r="B274">
            <v>8254739</v>
          </cell>
          <cell r="C274" t="str">
            <v>سعاد يوسف عواد على</v>
          </cell>
          <cell r="D274">
            <v>43166</v>
          </cell>
          <cell r="E274">
            <v>488</v>
          </cell>
          <cell r="F274">
            <v>18</v>
          </cell>
          <cell r="G274">
            <v>525</v>
          </cell>
          <cell r="H274">
            <v>9</v>
          </cell>
          <cell r="I274">
            <v>825</v>
          </cell>
          <cell r="J274">
            <v>12</v>
          </cell>
          <cell r="K274">
            <v>104</v>
          </cell>
          <cell r="L274">
            <v>9</v>
          </cell>
        </row>
        <row r="275">
          <cell r="B275">
            <v>8924736</v>
          </cell>
          <cell r="C275" t="str">
            <v>ورده عبود عبدالعظيم</v>
          </cell>
          <cell r="D275">
            <v>43166</v>
          </cell>
          <cell r="E275">
            <v>1</v>
          </cell>
          <cell r="F275">
            <v>5</v>
          </cell>
          <cell r="G275">
            <v>525</v>
          </cell>
          <cell r="H275">
            <v>9</v>
          </cell>
          <cell r="I275">
            <v>825</v>
          </cell>
          <cell r="J275">
            <v>12</v>
          </cell>
        </row>
        <row r="276">
          <cell r="B276">
            <v>8755537</v>
          </cell>
          <cell r="C276" t="str">
            <v>اصلاح السيد عبدالمنعم</v>
          </cell>
          <cell r="D276">
            <v>43166</v>
          </cell>
          <cell r="E276">
            <v>619</v>
          </cell>
          <cell r="F276">
            <v>6</v>
          </cell>
          <cell r="G276">
            <v>1</v>
          </cell>
          <cell r="H276">
            <v>9</v>
          </cell>
          <cell r="I276">
            <v>265</v>
          </cell>
          <cell r="J276">
            <v>9</v>
          </cell>
          <cell r="K276">
            <v>825</v>
          </cell>
          <cell r="L276">
            <v>12</v>
          </cell>
        </row>
        <row r="277">
          <cell r="B277">
            <v>8238459</v>
          </cell>
          <cell r="C277" t="str">
            <v>زكريا جوده محمد محمود</v>
          </cell>
          <cell r="D277">
            <v>43166</v>
          </cell>
          <cell r="E277">
            <v>343</v>
          </cell>
          <cell r="F277">
            <v>8</v>
          </cell>
        </row>
        <row r="278">
          <cell r="B278">
            <v>7968376</v>
          </cell>
          <cell r="C278" t="str">
            <v>مبروكه خليل محمد نعمه</v>
          </cell>
          <cell r="D278">
            <v>43166</v>
          </cell>
          <cell r="E278">
            <v>488</v>
          </cell>
          <cell r="F278">
            <v>6</v>
          </cell>
          <cell r="G278">
            <v>525</v>
          </cell>
          <cell r="H278">
            <v>3</v>
          </cell>
          <cell r="I278">
            <v>857</v>
          </cell>
          <cell r="J278">
            <v>6</v>
          </cell>
          <cell r="K278">
            <v>825</v>
          </cell>
          <cell r="L278">
            <v>8</v>
          </cell>
          <cell r="M278">
            <v>421</v>
          </cell>
          <cell r="N278">
            <v>6</v>
          </cell>
          <cell r="O278">
            <v>312</v>
          </cell>
          <cell r="P278">
            <v>6</v>
          </cell>
        </row>
        <row r="279">
          <cell r="B279">
            <v>8890818</v>
          </cell>
          <cell r="C279" t="str">
            <v>تفاحه رمضان احمد</v>
          </cell>
          <cell r="D279">
            <v>43166</v>
          </cell>
          <cell r="E279">
            <v>523</v>
          </cell>
          <cell r="F279">
            <v>18</v>
          </cell>
          <cell r="G279">
            <v>525</v>
          </cell>
          <cell r="H279">
            <v>9</v>
          </cell>
          <cell r="I279">
            <v>282</v>
          </cell>
          <cell r="J279">
            <v>9</v>
          </cell>
          <cell r="K279">
            <v>621</v>
          </cell>
          <cell r="L279">
            <v>6</v>
          </cell>
          <cell r="M279">
            <v>695</v>
          </cell>
          <cell r="N279">
            <v>6</v>
          </cell>
          <cell r="O279">
            <v>825</v>
          </cell>
          <cell r="P279">
            <v>12</v>
          </cell>
        </row>
        <row r="280">
          <cell r="B280">
            <v>7890624</v>
          </cell>
          <cell r="C280" t="str">
            <v>فاطمه عبدالرازق محمد</v>
          </cell>
          <cell r="D280">
            <v>43166</v>
          </cell>
          <cell r="E280">
            <v>421</v>
          </cell>
          <cell r="F280">
            <v>6</v>
          </cell>
          <cell r="G280">
            <v>1</v>
          </cell>
          <cell r="H280">
            <v>3</v>
          </cell>
          <cell r="I280">
            <v>525</v>
          </cell>
          <cell r="J280">
            <v>3</v>
          </cell>
          <cell r="K280">
            <v>265</v>
          </cell>
          <cell r="L280">
            <v>6</v>
          </cell>
        </row>
        <row r="281">
          <cell r="B281">
            <v>8340979</v>
          </cell>
          <cell r="C281" t="str">
            <v>فريال ثابت يونس محمد</v>
          </cell>
          <cell r="D281">
            <v>43166</v>
          </cell>
          <cell r="E281">
            <v>296</v>
          </cell>
          <cell r="F281">
            <v>9</v>
          </cell>
          <cell r="G281">
            <v>243</v>
          </cell>
          <cell r="H281">
            <v>9</v>
          </cell>
          <cell r="I281">
            <v>282</v>
          </cell>
          <cell r="J281">
            <v>9</v>
          </cell>
          <cell r="K281">
            <v>825</v>
          </cell>
          <cell r="L281">
            <v>12</v>
          </cell>
        </row>
        <row r="282">
          <cell r="B282">
            <v>8858700</v>
          </cell>
          <cell r="C282" t="str">
            <v>حسن احمد حسين عبدالعاطى</v>
          </cell>
          <cell r="D282">
            <v>43166</v>
          </cell>
          <cell r="E282">
            <v>1</v>
          </cell>
          <cell r="F282">
            <v>9</v>
          </cell>
          <cell r="G282">
            <v>525</v>
          </cell>
          <cell r="H282">
            <v>9</v>
          </cell>
          <cell r="I282">
            <v>825</v>
          </cell>
          <cell r="J282">
            <v>12</v>
          </cell>
          <cell r="K282">
            <v>104</v>
          </cell>
          <cell r="L282">
            <v>9</v>
          </cell>
          <cell r="M282">
            <v>421</v>
          </cell>
          <cell r="N282">
            <v>9</v>
          </cell>
        </row>
        <row r="283">
          <cell r="B283">
            <v>8814981</v>
          </cell>
          <cell r="C283" t="str">
            <v>مها السيد حسين عوض</v>
          </cell>
          <cell r="D283">
            <v>43166</v>
          </cell>
          <cell r="E283">
            <v>1</v>
          </cell>
          <cell r="F283">
            <v>9</v>
          </cell>
          <cell r="G283">
            <v>525</v>
          </cell>
          <cell r="H283">
            <v>9</v>
          </cell>
          <cell r="I283">
            <v>825</v>
          </cell>
          <cell r="J283">
            <v>12</v>
          </cell>
          <cell r="K283">
            <v>104</v>
          </cell>
          <cell r="L283">
            <v>9</v>
          </cell>
        </row>
        <row r="284">
          <cell r="B284">
            <v>8814301</v>
          </cell>
          <cell r="C284" t="str">
            <v>منال مكاوى عبدالهادى</v>
          </cell>
          <cell r="D284">
            <v>43166</v>
          </cell>
          <cell r="E284">
            <v>1</v>
          </cell>
          <cell r="F284">
            <v>9</v>
          </cell>
          <cell r="G284">
            <v>525</v>
          </cell>
          <cell r="H284">
            <v>9</v>
          </cell>
          <cell r="I284">
            <v>825</v>
          </cell>
          <cell r="J284">
            <v>12</v>
          </cell>
          <cell r="K284">
            <v>104</v>
          </cell>
          <cell r="L284">
            <v>9</v>
          </cell>
        </row>
        <row r="285">
          <cell r="B285">
            <v>8859529</v>
          </cell>
          <cell r="C285" t="str">
            <v>ساميه حنا غبريال</v>
          </cell>
          <cell r="D285">
            <v>43166</v>
          </cell>
          <cell r="E285">
            <v>1</v>
          </cell>
          <cell r="F285">
            <v>9</v>
          </cell>
          <cell r="G285">
            <v>525</v>
          </cell>
          <cell r="H285">
            <v>9</v>
          </cell>
          <cell r="I285">
            <v>825</v>
          </cell>
          <cell r="J285">
            <v>12</v>
          </cell>
          <cell r="K285">
            <v>104</v>
          </cell>
          <cell r="L285">
            <v>9</v>
          </cell>
        </row>
        <row r="286">
          <cell r="B286">
            <v>8781589</v>
          </cell>
          <cell r="C286" t="str">
            <v>ظهره السيد شعبان سليم</v>
          </cell>
          <cell r="D286">
            <v>43166</v>
          </cell>
          <cell r="E286">
            <v>488</v>
          </cell>
          <cell r="F286">
            <v>18</v>
          </cell>
          <cell r="G286">
            <v>525</v>
          </cell>
          <cell r="H286">
            <v>9</v>
          </cell>
          <cell r="I286">
            <v>825</v>
          </cell>
          <cell r="J286">
            <v>12</v>
          </cell>
          <cell r="K286">
            <v>104</v>
          </cell>
          <cell r="L286">
            <v>9</v>
          </cell>
          <cell r="M286">
            <v>421</v>
          </cell>
          <cell r="N286">
            <v>9</v>
          </cell>
        </row>
        <row r="287">
          <cell r="B287">
            <v>8818637</v>
          </cell>
          <cell r="C287" t="str">
            <v>بيومى حسن حسن على</v>
          </cell>
          <cell r="D287">
            <v>43166</v>
          </cell>
          <cell r="E287">
            <v>1</v>
          </cell>
          <cell r="F287">
            <v>9</v>
          </cell>
          <cell r="G287">
            <v>525</v>
          </cell>
          <cell r="H287">
            <v>9</v>
          </cell>
          <cell r="I287">
            <v>265</v>
          </cell>
          <cell r="J287">
            <v>9</v>
          </cell>
          <cell r="K287">
            <v>825</v>
          </cell>
          <cell r="L287">
            <v>12</v>
          </cell>
          <cell r="M287">
            <v>104</v>
          </cell>
          <cell r="N287">
            <v>9</v>
          </cell>
          <cell r="O287">
            <v>421</v>
          </cell>
          <cell r="P287">
            <v>18</v>
          </cell>
        </row>
        <row r="288">
          <cell r="B288">
            <v>8621738</v>
          </cell>
          <cell r="C288" t="str">
            <v>فتحية مهدى محمد بدران</v>
          </cell>
          <cell r="D288">
            <v>43166</v>
          </cell>
          <cell r="E288">
            <v>1</v>
          </cell>
          <cell r="F288">
            <v>9</v>
          </cell>
          <cell r="G288">
            <v>525</v>
          </cell>
          <cell r="H288">
            <v>9</v>
          </cell>
          <cell r="I288">
            <v>825</v>
          </cell>
          <cell r="J288">
            <v>12</v>
          </cell>
          <cell r="K288">
            <v>104</v>
          </cell>
          <cell r="L288">
            <v>9</v>
          </cell>
          <cell r="M288">
            <v>421</v>
          </cell>
          <cell r="N288">
            <v>18</v>
          </cell>
        </row>
        <row r="289">
          <cell r="B289">
            <v>8736734</v>
          </cell>
          <cell r="C289" t="str">
            <v>عزه ابراهيم السيد صوفان</v>
          </cell>
          <cell r="D289">
            <v>43166</v>
          </cell>
          <cell r="E289">
            <v>1</v>
          </cell>
          <cell r="F289">
            <v>9</v>
          </cell>
          <cell r="G289">
            <v>525</v>
          </cell>
          <cell r="H289">
            <v>9</v>
          </cell>
          <cell r="I289">
            <v>825</v>
          </cell>
          <cell r="J289">
            <v>12</v>
          </cell>
          <cell r="K289">
            <v>525</v>
          </cell>
          <cell r="L289">
            <v>9</v>
          </cell>
          <cell r="M289">
            <v>421</v>
          </cell>
          <cell r="N289">
            <v>18</v>
          </cell>
        </row>
        <row r="290">
          <cell r="B290">
            <v>8341713</v>
          </cell>
          <cell r="C290" t="str">
            <v>سياده عبدالحفيظ مصطفى</v>
          </cell>
          <cell r="D290">
            <v>43166</v>
          </cell>
          <cell r="E290">
            <v>488</v>
          </cell>
          <cell r="F290">
            <v>18</v>
          </cell>
          <cell r="G290">
            <v>525</v>
          </cell>
          <cell r="H290">
            <v>9</v>
          </cell>
          <cell r="I290">
            <v>825</v>
          </cell>
          <cell r="J290">
            <v>12</v>
          </cell>
          <cell r="K290">
            <v>104</v>
          </cell>
          <cell r="L290">
            <v>9</v>
          </cell>
          <cell r="M290">
            <v>421</v>
          </cell>
          <cell r="N290">
            <v>9</v>
          </cell>
        </row>
        <row r="291">
          <cell r="B291">
            <v>8794593</v>
          </cell>
          <cell r="C291" t="str">
            <v>حكمت عماد بهجت مهدى</v>
          </cell>
          <cell r="D291">
            <v>43166</v>
          </cell>
          <cell r="E291">
            <v>1</v>
          </cell>
          <cell r="F291">
            <v>9</v>
          </cell>
          <cell r="G291">
            <v>525</v>
          </cell>
          <cell r="H291">
            <v>9</v>
          </cell>
          <cell r="I291">
            <v>265</v>
          </cell>
          <cell r="J291">
            <v>9</v>
          </cell>
          <cell r="K291">
            <v>825</v>
          </cell>
          <cell r="L291">
            <v>12</v>
          </cell>
          <cell r="M291">
            <v>104</v>
          </cell>
          <cell r="N291">
            <v>9</v>
          </cell>
          <cell r="O291">
            <v>421</v>
          </cell>
          <cell r="P291">
            <v>9</v>
          </cell>
        </row>
        <row r="292">
          <cell r="B292">
            <v>8872485</v>
          </cell>
          <cell r="C292" t="str">
            <v>احمد مهدى احمد محمد</v>
          </cell>
          <cell r="D292">
            <v>43166</v>
          </cell>
          <cell r="E292">
            <v>1</v>
          </cell>
          <cell r="F292">
            <v>9</v>
          </cell>
          <cell r="G292">
            <v>525</v>
          </cell>
          <cell r="H292">
            <v>9</v>
          </cell>
          <cell r="I292">
            <v>825</v>
          </cell>
          <cell r="J292">
            <v>12</v>
          </cell>
          <cell r="K292">
            <v>265</v>
          </cell>
          <cell r="L292">
            <v>9</v>
          </cell>
          <cell r="M292">
            <v>525</v>
          </cell>
          <cell r="N292">
            <v>9</v>
          </cell>
          <cell r="O292">
            <v>421</v>
          </cell>
          <cell r="P292">
            <v>9</v>
          </cell>
        </row>
        <row r="293">
          <cell r="B293">
            <v>8709824</v>
          </cell>
          <cell r="C293" t="str">
            <v>حلمى عبدالجيد عبدالباقى</v>
          </cell>
          <cell r="D293">
            <v>43166</v>
          </cell>
          <cell r="E293">
            <v>265</v>
          </cell>
          <cell r="F293">
            <v>9</v>
          </cell>
          <cell r="G293">
            <v>421</v>
          </cell>
          <cell r="H293">
            <v>9</v>
          </cell>
          <cell r="I293">
            <v>104</v>
          </cell>
          <cell r="J293">
            <v>9</v>
          </cell>
          <cell r="K293">
            <v>825</v>
          </cell>
          <cell r="L293">
            <v>12</v>
          </cell>
        </row>
        <row r="294">
          <cell r="B294">
            <v>8786414</v>
          </cell>
          <cell r="C294" t="str">
            <v>احسان حامد محمود</v>
          </cell>
          <cell r="D294">
            <v>43166</v>
          </cell>
          <cell r="E294">
            <v>104</v>
          </cell>
          <cell r="F294">
            <v>9</v>
          </cell>
          <cell r="G294">
            <v>1</v>
          </cell>
          <cell r="H294">
            <v>9</v>
          </cell>
          <cell r="I294">
            <v>525</v>
          </cell>
          <cell r="J294">
            <v>9</v>
          </cell>
          <cell r="K294">
            <v>825</v>
          </cell>
          <cell r="L294">
            <v>12</v>
          </cell>
          <cell r="M294">
            <v>265</v>
          </cell>
          <cell r="N294">
            <v>9</v>
          </cell>
          <cell r="O294">
            <v>421</v>
          </cell>
          <cell r="P294">
            <v>9</v>
          </cell>
        </row>
        <row r="295">
          <cell r="B295">
            <v>8792351</v>
          </cell>
          <cell r="C295" t="str">
            <v>جملات عبده على محمد</v>
          </cell>
          <cell r="D295">
            <v>43166</v>
          </cell>
          <cell r="E295">
            <v>1</v>
          </cell>
          <cell r="F295">
            <v>9</v>
          </cell>
          <cell r="G295">
            <v>525</v>
          </cell>
          <cell r="H295">
            <v>9</v>
          </cell>
          <cell r="I295">
            <v>825</v>
          </cell>
          <cell r="J295">
            <v>12</v>
          </cell>
          <cell r="K295">
            <v>104</v>
          </cell>
          <cell r="L295">
            <v>9</v>
          </cell>
          <cell r="M295">
            <v>265</v>
          </cell>
          <cell r="N295">
            <v>9</v>
          </cell>
          <cell r="O295">
            <v>421</v>
          </cell>
          <cell r="P295">
            <v>9</v>
          </cell>
        </row>
        <row r="296">
          <cell r="B296">
            <v>8412024</v>
          </cell>
          <cell r="C296" t="str">
            <v>سعاد مرزوق احمد المرزوقى</v>
          </cell>
          <cell r="D296">
            <v>43166</v>
          </cell>
          <cell r="E296">
            <v>265</v>
          </cell>
          <cell r="F296">
            <v>9</v>
          </cell>
          <cell r="G296">
            <v>1</v>
          </cell>
          <cell r="H296">
            <v>9</v>
          </cell>
          <cell r="I296">
            <v>525</v>
          </cell>
          <cell r="J296">
            <v>9</v>
          </cell>
          <cell r="K296">
            <v>825</v>
          </cell>
          <cell r="L296">
            <v>12</v>
          </cell>
          <cell r="M296">
            <v>104</v>
          </cell>
          <cell r="N296">
            <v>9</v>
          </cell>
          <cell r="O296">
            <v>421</v>
          </cell>
          <cell r="P296">
            <v>9</v>
          </cell>
        </row>
        <row r="297">
          <cell r="B297">
            <v>8102099</v>
          </cell>
          <cell r="C297" t="str">
            <v>ناديه عبدالعزيز عبدالفتاح</v>
          </cell>
          <cell r="D297">
            <v>43166</v>
          </cell>
          <cell r="E297">
            <v>488</v>
          </cell>
          <cell r="F297">
            <v>12</v>
          </cell>
          <cell r="G297">
            <v>265</v>
          </cell>
          <cell r="H297">
            <v>12</v>
          </cell>
          <cell r="I297">
            <v>525</v>
          </cell>
          <cell r="J297">
            <v>6</v>
          </cell>
          <cell r="K297">
            <v>825</v>
          </cell>
          <cell r="L297">
            <v>8</v>
          </cell>
          <cell r="M297">
            <v>104</v>
          </cell>
          <cell r="N297">
            <v>6</v>
          </cell>
          <cell r="O297">
            <v>421</v>
          </cell>
          <cell r="P297">
            <v>6</v>
          </cell>
        </row>
        <row r="298">
          <cell r="B298">
            <v>8245922</v>
          </cell>
          <cell r="C298" t="str">
            <v>صباح جمعه على سعيد</v>
          </cell>
          <cell r="D298">
            <v>43166</v>
          </cell>
          <cell r="E298">
            <v>1</v>
          </cell>
          <cell r="F298">
            <v>9</v>
          </cell>
          <cell r="G298">
            <v>525</v>
          </cell>
          <cell r="H298">
            <v>9</v>
          </cell>
          <cell r="I298">
            <v>825</v>
          </cell>
          <cell r="J298">
            <v>12</v>
          </cell>
          <cell r="K298">
            <v>104</v>
          </cell>
          <cell r="L298">
            <v>9</v>
          </cell>
          <cell r="M298">
            <v>421</v>
          </cell>
          <cell r="N298">
            <v>9</v>
          </cell>
        </row>
        <row r="299">
          <cell r="B299">
            <v>8903005</v>
          </cell>
          <cell r="C299" t="str">
            <v>حياه عبدالمنعم حسن محمود</v>
          </cell>
          <cell r="D299">
            <v>43166</v>
          </cell>
          <cell r="E299">
            <v>265</v>
          </cell>
          <cell r="F299">
            <v>9</v>
          </cell>
          <cell r="G299">
            <v>1</v>
          </cell>
          <cell r="H299">
            <v>9</v>
          </cell>
          <cell r="I299">
            <v>525</v>
          </cell>
          <cell r="J299">
            <v>9</v>
          </cell>
          <cell r="K299">
            <v>825</v>
          </cell>
          <cell r="L299">
            <v>12</v>
          </cell>
          <cell r="M299">
            <v>104</v>
          </cell>
          <cell r="N299">
            <v>9</v>
          </cell>
          <cell r="O299">
            <v>421</v>
          </cell>
          <cell r="P299">
            <v>9</v>
          </cell>
        </row>
        <row r="300">
          <cell r="B300">
            <v>8190855</v>
          </cell>
          <cell r="C300" t="str">
            <v>سعيد حنفى سيد احمد</v>
          </cell>
          <cell r="D300">
            <v>43166</v>
          </cell>
          <cell r="E300">
            <v>343</v>
          </cell>
          <cell r="F300">
            <v>8</v>
          </cell>
        </row>
        <row r="301">
          <cell r="B301">
            <v>8972886</v>
          </cell>
          <cell r="C301" t="str">
            <v>عواطف عبدالحميد</v>
          </cell>
          <cell r="D301">
            <v>43167</v>
          </cell>
          <cell r="E301">
            <v>1</v>
          </cell>
          <cell r="F301">
            <v>9</v>
          </cell>
          <cell r="G301">
            <v>825</v>
          </cell>
          <cell r="H301">
            <v>12</v>
          </cell>
          <cell r="I301">
            <v>243</v>
          </cell>
          <cell r="J301">
            <v>18</v>
          </cell>
          <cell r="K301">
            <v>68</v>
          </cell>
          <cell r="L301">
            <v>9</v>
          </cell>
        </row>
        <row r="302">
          <cell r="B302">
            <v>8842048</v>
          </cell>
          <cell r="C302" t="str">
            <v>زينب احمد غريب نسامو</v>
          </cell>
          <cell r="D302">
            <v>43167</v>
          </cell>
          <cell r="E302">
            <v>1</v>
          </cell>
          <cell r="F302">
            <v>9</v>
          </cell>
          <cell r="G302">
            <v>421</v>
          </cell>
          <cell r="H302">
            <v>9</v>
          </cell>
          <cell r="I302">
            <v>525</v>
          </cell>
          <cell r="J302">
            <v>9</v>
          </cell>
          <cell r="K302">
            <v>825</v>
          </cell>
          <cell r="L302">
            <v>12</v>
          </cell>
          <cell r="M302">
            <v>104</v>
          </cell>
          <cell r="N302">
            <v>9</v>
          </cell>
          <cell r="O302">
            <v>265</v>
          </cell>
          <cell r="P302">
            <v>18</v>
          </cell>
        </row>
        <row r="303">
          <cell r="B303">
            <v>8953852</v>
          </cell>
          <cell r="C303" t="str">
            <v>نزيهه معوض مرسى</v>
          </cell>
          <cell r="D303">
            <v>43167</v>
          </cell>
          <cell r="E303">
            <v>1</v>
          </cell>
          <cell r="F303">
            <v>9</v>
          </cell>
          <cell r="G303">
            <v>265</v>
          </cell>
          <cell r="H303">
            <v>9</v>
          </cell>
          <cell r="I303">
            <v>525</v>
          </cell>
          <cell r="J303">
            <v>9</v>
          </cell>
          <cell r="K303">
            <v>825</v>
          </cell>
          <cell r="L303">
            <v>12</v>
          </cell>
        </row>
        <row r="304">
          <cell r="B304">
            <v>8464125</v>
          </cell>
          <cell r="C304" t="str">
            <v>صباح عبدالحفيظ احمد</v>
          </cell>
          <cell r="D304">
            <v>43167</v>
          </cell>
          <cell r="E304">
            <v>1</v>
          </cell>
          <cell r="F304">
            <v>9</v>
          </cell>
          <cell r="G304">
            <v>525</v>
          </cell>
          <cell r="H304">
            <v>9</v>
          </cell>
          <cell r="I304">
            <v>265</v>
          </cell>
          <cell r="J304">
            <v>9</v>
          </cell>
          <cell r="K304">
            <v>825</v>
          </cell>
          <cell r="L304">
            <v>12</v>
          </cell>
          <cell r="M304">
            <v>104</v>
          </cell>
          <cell r="N304">
            <v>9</v>
          </cell>
        </row>
        <row r="305">
          <cell r="B305">
            <v>8859521</v>
          </cell>
          <cell r="C305" t="str">
            <v xml:space="preserve">صباح عيد عبدالسلام </v>
          </cell>
          <cell r="D305">
            <v>43167</v>
          </cell>
          <cell r="E305">
            <v>488</v>
          </cell>
          <cell r="F305">
            <v>18</v>
          </cell>
          <cell r="G305">
            <v>825</v>
          </cell>
          <cell r="H305">
            <v>12</v>
          </cell>
          <cell r="I305">
            <v>525</v>
          </cell>
          <cell r="J305">
            <v>9</v>
          </cell>
          <cell r="K305">
            <v>104</v>
          </cell>
          <cell r="L305">
            <v>9</v>
          </cell>
          <cell r="M305">
            <v>265</v>
          </cell>
          <cell r="N305">
            <v>9</v>
          </cell>
        </row>
        <row r="306">
          <cell r="B306">
            <v>8794568</v>
          </cell>
          <cell r="C306" t="str">
            <v>تقوى عباس مرسى</v>
          </cell>
          <cell r="D306">
            <v>43167</v>
          </cell>
          <cell r="E306">
            <v>1</v>
          </cell>
          <cell r="F306">
            <v>9</v>
          </cell>
          <cell r="G306">
            <v>265</v>
          </cell>
          <cell r="H306">
            <v>9</v>
          </cell>
          <cell r="I306">
            <v>825</v>
          </cell>
          <cell r="J306">
            <v>12</v>
          </cell>
          <cell r="K306">
            <v>104</v>
          </cell>
          <cell r="L306">
            <v>9</v>
          </cell>
        </row>
        <row r="307">
          <cell r="B307">
            <v>8133221</v>
          </cell>
          <cell r="C307" t="str">
            <v>كوكب عبدالهادى على</v>
          </cell>
          <cell r="D307">
            <v>43167</v>
          </cell>
          <cell r="E307">
            <v>1</v>
          </cell>
          <cell r="F307">
            <v>5</v>
          </cell>
          <cell r="G307">
            <v>825</v>
          </cell>
          <cell r="H307">
            <v>8</v>
          </cell>
          <cell r="I307">
            <v>104</v>
          </cell>
          <cell r="J307">
            <v>6</v>
          </cell>
          <cell r="K307">
            <v>265</v>
          </cell>
          <cell r="L307">
            <v>6</v>
          </cell>
          <cell r="M307">
            <v>525</v>
          </cell>
          <cell r="N307">
            <v>6</v>
          </cell>
        </row>
        <row r="308">
          <cell r="B308">
            <v>8198825</v>
          </cell>
          <cell r="C308" t="str">
            <v>سليمان عطيه سليمان</v>
          </cell>
          <cell r="D308">
            <v>43167</v>
          </cell>
          <cell r="E308">
            <v>231</v>
          </cell>
          <cell r="F308">
            <v>12</v>
          </cell>
          <cell r="G308">
            <v>79</v>
          </cell>
          <cell r="H308">
            <v>12</v>
          </cell>
          <cell r="I308">
            <v>243</v>
          </cell>
          <cell r="J308">
            <v>6</v>
          </cell>
          <cell r="K308">
            <v>296</v>
          </cell>
          <cell r="L308">
            <v>6</v>
          </cell>
          <cell r="M308">
            <v>825</v>
          </cell>
          <cell r="N308">
            <v>8</v>
          </cell>
          <cell r="O308">
            <v>265</v>
          </cell>
          <cell r="P308">
            <v>6</v>
          </cell>
        </row>
        <row r="309">
          <cell r="B309">
            <v>8822305</v>
          </cell>
          <cell r="C309" t="str">
            <v>فرج مغاورى خميس</v>
          </cell>
          <cell r="D309">
            <v>43167</v>
          </cell>
          <cell r="E309">
            <v>1</v>
          </cell>
          <cell r="F309">
            <v>9</v>
          </cell>
          <cell r="G309">
            <v>825</v>
          </cell>
          <cell r="H309">
            <v>12</v>
          </cell>
        </row>
        <row r="310">
          <cell r="B310">
            <v>8129141</v>
          </cell>
          <cell r="C310" t="str">
            <v>عطيات مدبولى عشماوى</v>
          </cell>
          <cell r="D310">
            <v>43167</v>
          </cell>
          <cell r="E310">
            <v>265</v>
          </cell>
          <cell r="F310">
            <v>6</v>
          </cell>
          <cell r="G310">
            <v>1</v>
          </cell>
          <cell r="H310">
            <v>5</v>
          </cell>
          <cell r="I310">
            <v>525</v>
          </cell>
          <cell r="J310">
            <v>6</v>
          </cell>
          <cell r="K310">
            <v>825</v>
          </cell>
          <cell r="L310">
            <v>8</v>
          </cell>
          <cell r="M310">
            <v>104</v>
          </cell>
          <cell r="N310">
            <v>6</v>
          </cell>
          <cell r="O310">
            <v>421</v>
          </cell>
          <cell r="P310">
            <v>6</v>
          </cell>
        </row>
        <row r="311">
          <cell r="B311">
            <v>8374565</v>
          </cell>
          <cell r="C311" t="str">
            <v>صبيحة محمد عبدالعظيم</v>
          </cell>
          <cell r="D311">
            <v>43167</v>
          </cell>
          <cell r="E311">
            <v>525</v>
          </cell>
          <cell r="F311">
            <v>9</v>
          </cell>
          <cell r="G311">
            <v>825</v>
          </cell>
          <cell r="H311">
            <v>12</v>
          </cell>
          <cell r="I311">
            <v>104</v>
          </cell>
          <cell r="J311">
            <v>9</v>
          </cell>
          <cell r="K311">
            <v>523</v>
          </cell>
          <cell r="L311">
            <v>18</v>
          </cell>
        </row>
        <row r="312">
          <cell r="B312">
            <v>8044237</v>
          </cell>
          <cell r="C312" t="str">
            <v>فاطمه عبدالمجيد ياسين</v>
          </cell>
          <cell r="D312">
            <v>43167</v>
          </cell>
          <cell r="E312">
            <v>343</v>
          </cell>
          <cell r="F312">
            <v>4</v>
          </cell>
        </row>
        <row r="313">
          <cell r="B313">
            <v>8331694</v>
          </cell>
          <cell r="C313" t="str">
            <v>هدى عبدالله لطفى</v>
          </cell>
          <cell r="D313">
            <v>43167</v>
          </cell>
          <cell r="E313">
            <v>488</v>
          </cell>
          <cell r="F313">
            <v>18</v>
          </cell>
          <cell r="G313">
            <v>525</v>
          </cell>
          <cell r="H313">
            <v>9</v>
          </cell>
          <cell r="I313">
            <v>825</v>
          </cell>
          <cell r="J313">
            <v>12</v>
          </cell>
          <cell r="K313">
            <v>265</v>
          </cell>
          <cell r="L313">
            <v>9</v>
          </cell>
          <cell r="M313">
            <v>104</v>
          </cell>
          <cell r="N313">
            <v>9</v>
          </cell>
        </row>
        <row r="314">
          <cell r="B314">
            <v>8345131</v>
          </cell>
          <cell r="C314" t="str">
            <v>عليه مصطفى زين الدين</v>
          </cell>
          <cell r="D314">
            <v>43167</v>
          </cell>
          <cell r="E314">
            <v>1</v>
          </cell>
          <cell r="F314">
            <v>9</v>
          </cell>
          <cell r="G314" t="str">
            <v>2/</v>
          </cell>
          <cell r="H314">
            <v>18</v>
          </cell>
          <cell r="I314">
            <v>312</v>
          </cell>
          <cell r="J314">
            <v>9</v>
          </cell>
          <cell r="K314">
            <v>825</v>
          </cell>
          <cell r="L314">
            <v>12</v>
          </cell>
          <cell r="M314">
            <v>295</v>
          </cell>
          <cell r="N314">
            <v>9</v>
          </cell>
          <cell r="O314">
            <v>68</v>
          </cell>
          <cell r="P314">
            <v>9</v>
          </cell>
          <cell r="Q314">
            <v>525</v>
          </cell>
          <cell r="R314">
            <v>9</v>
          </cell>
        </row>
        <row r="315">
          <cell r="B315">
            <v>8436634</v>
          </cell>
          <cell r="C315" t="str">
            <v>فتحية على عباس على</v>
          </cell>
          <cell r="D315">
            <v>43167</v>
          </cell>
          <cell r="E315">
            <v>488</v>
          </cell>
          <cell r="F315">
            <v>18</v>
          </cell>
          <cell r="G315">
            <v>525</v>
          </cell>
          <cell r="H315">
            <v>9</v>
          </cell>
          <cell r="I315">
            <v>825</v>
          </cell>
          <cell r="J315">
            <v>12</v>
          </cell>
          <cell r="K315">
            <v>104</v>
          </cell>
          <cell r="L315">
            <v>9</v>
          </cell>
        </row>
        <row r="316">
          <cell r="B316">
            <v>8374760</v>
          </cell>
          <cell r="C316" t="str">
            <v>رسميه السيد شحات</v>
          </cell>
          <cell r="D316">
            <v>43167</v>
          </cell>
          <cell r="E316">
            <v>523</v>
          </cell>
          <cell r="F316">
            <v>18</v>
          </cell>
          <cell r="G316">
            <v>525</v>
          </cell>
          <cell r="H316">
            <v>9</v>
          </cell>
          <cell r="I316">
            <v>421</v>
          </cell>
          <cell r="J316">
            <v>9</v>
          </cell>
          <cell r="K316">
            <v>825</v>
          </cell>
          <cell r="L316">
            <v>12</v>
          </cell>
          <cell r="M316">
            <v>68</v>
          </cell>
          <cell r="N316">
            <v>9</v>
          </cell>
        </row>
        <row r="317">
          <cell r="B317">
            <v>8858680</v>
          </cell>
          <cell r="C317" t="str">
            <v>اسلام على فهمى على</v>
          </cell>
          <cell r="D317">
            <v>43167</v>
          </cell>
          <cell r="E317">
            <v>1</v>
          </cell>
          <cell r="F317">
            <v>9</v>
          </cell>
          <cell r="G317">
            <v>104</v>
          </cell>
          <cell r="H317">
            <v>9</v>
          </cell>
          <cell r="I317">
            <v>525</v>
          </cell>
          <cell r="J317">
            <v>9</v>
          </cell>
          <cell r="K317">
            <v>825</v>
          </cell>
          <cell r="L317">
            <v>12</v>
          </cell>
        </row>
        <row r="318">
          <cell r="B318">
            <v>8292477</v>
          </cell>
          <cell r="C318" t="str">
            <v>سامية محمد محمود مناظير</v>
          </cell>
          <cell r="D318">
            <v>43167</v>
          </cell>
          <cell r="E318">
            <v>523</v>
          </cell>
          <cell r="F318">
            <v>18</v>
          </cell>
          <cell r="G318">
            <v>525</v>
          </cell>
          <cell r="H318">
            <v>9</v>
          </cell>
          <cell r="I318">
            <v>825</v>
          </cell>
          <cell r="J318">
            <v>12</v>
          </cell>
        </row>
        <row r="319">
          <cell r="B319">
            <v>8292302</v>
          </cell>
          <cell r="C319" t="str">
            <v>جمعيه حسان عبدالمحسن</v>
          </cell>
          <cell r="D319">
            <v>43167</v>
          </cell>
          <cell r="E319">
            <v>523</v>
          </cell>
          <cell r="F319">
            <v>18</v>
          </cell>
          <cell r="G319">
            <v>525</v>
          </cell>
          <cell r="H319">
            <v>9</v>
          </cell>
          <cell r="I319">
            <v>104</v>
          </cell>
          <cell r="J319">
            <v>9</v>
          </cell>
          <cell r="K319">
            <v>265</v>
          </cell>
          <cell r="L319">
            <v>9</v>
          </cell>
          <cell r="M319">
            <v>825</v>
          </cell>
          <cell r="N319">
            <v>12</v>
          </cell>
        </row>
        <row r="320">
          <cell r="B320">
            <v>8341465</v>
          </cell>
          <cell r="C320" t="str">
            <v>هانم محمد حسن الهنداوى</v>
          </cell>
          <cell r="D320">
            <v>43167</v>
          </cell>
          <cell r="E320">
            <v>523</v>
          </cell>
          <cell r="F320">
            <v>18</v>
          </cell>
          <cell r="G320">
            <v>825</v>
          </cell>
          <cell r="H320">
            <v>12</v>
          </cell>
          <cell r="I320">
            <v>421</v>
          </cell>
          <cell r="J320">
            <v>9</v>
          </cell>
          <cell r="K320">
            <v>104</v>
          </cell>
          <cell r="L320">
            <v>9</v>
          </cell>
        </row>
        <row r="321">
          <cell r="B321">
            <v>8815004</v>
          </cell>
          <cell r="C321" t="str">
            <v>نحمده محمد السيد الصعيدى</v>
          </cell>
          <cell r="D321">
            <v>43167</v>
          </cell>
          <cell r="E321">
            <v>1</v>
          </cell>
          <cell r="F321">
            <v>9</v>
          </cell>
          <cell r="G321">
            <v>525</v>
          </cell>
          <cell r="H321">
            <v>9</v>
          </cell>
          <cell r="I321">
            <v>825</v>
          </cell>
          <cell r="J321">
            <v>12</v>
          </cell>
        </row>
        <row r="322">
          <cell r="B322">
            <v>8871395</v>
          </cell>
          <cell r="C322" t="str">
            <v>صبحى محمد بدر طعيمه</v>
          </cell>
          <cell r="D322">
            <v>43167</v>
          </cell>
          <cell r="E322">
            <v>1</v>
          </cell>
          <cell r="F322">
            <v>9</v>
          </cell>
          <cell r="G322">
            <v>265</v>
          </cell>
          <cell r="H322">
            <v>9</v>
          </cell>
          <cell r="I322">
            <v>525</v>
          </cell>
          <cell r="J322">
            <v>9</v>
          </cell>
          <cell r="K322">
            <v>825</v>
          </cell>
          <cell r="L322">
            <v>12</v>
          </cell>
          <cell r="M322">
            <v>421</v>
          </cell>
          <cell r="N322">
            <v>9</v>
          </cell>
          <cell r="O322">
            <v>104</v>
          </cell>
          <cell r="P322">
            <v>9</v>
          </cell>
        </row>
        <row r="323">
          <cell r="B323">
            <v>8213193</v>
          </cell>
          <cell r="C323" t="str">
            <v>عسكر بيومى رمضان بيومى</v>
          </cell>
          <cell r="D323">
            <v>43167</v>
          </cell>
          <cell r="E323">
            <v>488</v>
          </cell>
          <cell r="F323">
            <v>12</v>
          </cell>
          <cell r="G323">
            <v>525</v>
          </cell>
          <cell r="H323">
            <v>6</v>
          </cell>
          <cell r="I323">
            <v>825</v>
          </cell>
          <cell r="J323">
            <v>8</v>
          </cell>
          <cell r="K323">
            <v>68</v>
          </cell>
          <cell r="L323">
            <v>6</v>
          </cell>
        </row>
        <row r="324">
          <cell r="B324">
            <v>8345204</v>
          </cell>
          <cell r="C324" t="str">
            <v>رضا رجب موسى محمد</v>
          </cell>
          <cell r="D324">
            <v>43167</v>
          </cell>
          <cell r="E324">
            <v>1</v>
          </cell>
          <cell r="F324">
            <v>9</v>
          </cell>
          <cell r="G324">
            <v>525</v>
          </cell>
          <cell r="H324">
            <v>9</v>
          </cell>
          <cell r="I324">
            <v>825</v>
          </cell>
          <cell r="J324">
            <v>12</v>
          </cell>
          <cell r="K324">
            <v>421</v>
          </cell>
          <cell r="L324">
            <v>9</v>
          </cell>
        </row>
        <row r="325">
          <cell r="B325">
            <v>8374598</v>
          </cell>
          <cell r="C325" t="str">
            <v>وداد حامد احمد مظانى</v>
          </cell>
          <cell r="D325">
            <v>43167</v>
          </cell>
          <cell r="E325">
            <v>1</v>
          </cell>
          <cell r="F325">
            <v>9</v>
          </cell>
          <cell r="G325">
            <v>825</v>
          </cell>
          <cell r="H325">
            <v>12</v>
          </cell>
        </row>
        <row r="326">
          <cell r="B326">
            <v>8095017</v>
          </cell>
          <cell r="C326" t="str">
            <v xml:space="preserve">زينب صابر مصطفى </v>
          </cell>
          <cell r="D326">
            <v>43167</v>
          </cell>
          <cell r="E326">
            <v>523</v>
          </cell>
          <cell r="F326">
            <v>12</v>
          </cell>
          <cell r="G326">
            <v>525</v>
          </cell>
          <cell r="H326">
            <v>6</v>
          </cell>
          <cell r="I326">
            <v>825</v>
          </cell>
          <cell r="J326">
            <v>8</v>
          </cell>
        </row>
        <row r="327">
          <cell r="B327">
            <v>8436708</v>
          </cell>
          <cell r="C327" t="str">
            <v>سهير حلمى محمود عبدالعزيز</v>
          </cell>
          <cell r="D327">
            <v>43167</v>
          </cell>
          <cell r="E327">
            <v>243</v>
          </cell>
          <cell r="F327">
            <v>9</v>
          </cell>
          <cell r="G327">
            <v>68</v>
          </cell>
          <cell r="H327">
            <v>9</v>
          </cell>
          <cell r="I327">
            <v>488</v>
          </cell>
          <cell r="J327">
            <v>18</v>
          </cell>
          <cell r="K327">
            <v>525</v>
          </cell>
          <cell r="L327">
            <v>9</v>
          </cell>
          <cell r="M327">
            <v>825</v>
          </cell>
          <cell r="N327">
            <v>12</v>
          </cell>
          <cell r="O327">
            <v>104</v>
          </cell>
          <cell r="P327">
            <v>9</v>
          </cell>
          <cell r="Q327">
            <v>421</v>
          </cell>
          <cell r="R327">
            <v>9</v>
          </cell>
        </row>
        <row r="328">
          <cell r="B328">
            <v>8785485</v>
          </cell>
          <cell r="C328" t="str">
            <v>فوزيه رمضان رحيم</v>
          </cell>
          <cell r="D328">
            <v>43167</v>
          </cell>
          <cell r="E328">
            <v>343</v>
          </cell>
          <cell r="F328">
            <v>8</v>
          </cell>
        </row>
        <row r="329">
          <cell r="B329">
            <v>8274386</v>
          </cell>
          <cell r="C329" t="str">
            <v>صباح محمد محمود مناظير</v>
          </cell>
          <cell r="D329">
            <v>43167</v>
          </cell>
          <cell r="E329">
            <v>523</v>
          </cell>
          <cell r="F329">
            <v>18</v>
          </cell>
          <cell r="G329">
            <v>525</v>
          </cell>
          <cell r="H329">
            <v>9</v>
          </cell>
          <cell r="I329">
            <v>825</v>
          </cell>
          <cell r="J329">
            <v>12</v>
          </cell>
          <cell r="K329">
            <v>265</v>
          </cell>
          <cell r="L329">
            <v>9</v>
          </cell>
          <cell r="M329">
            <v>282</v>
          </cell>
          <cell r="N329">
            <v>9</v>
          </cell>
        </row>
        <row r="330">
          <cell r="B330">
            <v>8274353</v>
          </cell>
          <cell r="C330" t="str">
            <v>راوية محمد محمود مناظير</v>
          </cell>
          <cell r="D330">
            <v>43167</v>
          </cell>
          <cell r="E330">
            <v>282</v>
          </cell>
          <cell r="F330">
            <v>9</v>
          </cell>
          <cell r="G330">
            <v>265</v>
          </cell>
          <cell r="H330">
            <v>9</v>
          </cell>
          <cell r="I330">
            <v>825</v>
          </cell>
          <cell r="J330">
            <v>12</v>
          </cell>
          <cell r="K330">
            <v>525</v>
          </cell>
          <cell r="L330">
            <v>9</v>
          </cell>
          <cell r="M330">
            <v>523</v>
          </cell>
          <cell r="N330">
            <v>18</v>
          </cell>
        </row>
        <row r="331">
          <cell r="B331">
            <v>8810415</v>
          </cell>
          <cell r="C331" t="str">
            <v>عبدالمجيد خليل عبدالمجيد</v>
          </cell>
          <cell r="D331">
            <v>43167</v>
          </cell>
          <cell r="E331">
            <v>1</v>
          </cell>
          <cell r="F331">
            <v>9</v>
          </cell>
          <cell r="G331">
            <v>825</v>
          </cell>
          <cell r="H331">
            <v>12</v>
          </cell>
        </row>
        <row r="332">
          <cell r="B332">
            <v>8859555</v>
          </cell>
          <cell r="C332" t="str">
            <v>سامية خميس محمود خميس</v>
          </cell>
          <cell r="D332">
            <v>43167</v>
          </cell>
          <cell r="E332">
            <v>488</v>
          </cell>
          <cell r="F332">
            <v>18</v>
          </cell>
          <cell r="G332">
            <v>825</v>
          </cell>
          <cell r="H332">
            <v>12</v>
          </cell>
          <cell r="I332">
            <v>104</v>
          </cell>
          <cell r="J332">
            <v>9</v>
          </cell>
        </row>
        <row r="333">
          <cell r="B333">
            <v>8876500</v>
          </cell>
          <cell r="C333" t="str">
            <v>ورده السيد على محمد</v>
          </cell>
          <cell r="D333">
            <v>43167</v>
          </cell>
          <cell r="E333">
            <v>343</v>
          </cell>
          <cell r="F333">
            <v>8</v>
          </cell>
        </row>
        <row r="334">
          <cell r="B334">
            <v>8537961</v>
          </cell>
          <cell r="C334" t="str">
            <v>وادى السيد على عبدالصمد</v>
          </cell>
          <cell r="D334">
            <v>43167</v>
          </cell>
          <cell r="E334">
            <v>523</v>
          </cell>
          <cell r="F334">
            <v>18</v>
          </cell>
          <cell r="G334">
            <v>265</v>
          </cell>
          <cell r="H334">
            <v>9</v>
          </cell>
          <cell r="I334">
            <v>525</v>
          </cell>
          <cell r="J334">
            <v>9</v>
          </cell>
          <cell r="K334">
            <v>825</v>
          </cell>
          <cell r="L334">
            <v>12</v>
          </cell>
        </row>
        <row r="335">
          <cell r="B335">
            <v>8044251</v>
          </cell>
          <cell r="C335" t="str">
            <v>امينه عبدالسلام احمد</v>
          </cell>
          <cell r="D335">
            <v>43167</v>
          </cell>
          <cell r="E335">
            <v>343</v>
          </cell>
          <cell r="F335">
            <v>4</v>
          </cell>
          <cell r="G335" t="str">
            <v>768/1</v>
          </cell>
          <cell r="H335">
            <v>3</v>
          </cell>
        </row>
        <row r="336">
          <cell r="B336">
            <v>8785209</v>
          </cell>
          <cell r="C336" t="str">
            <v>نور احمد سيد صاوى</v>
          </cell>
          <cell r="D336">
            <v>43167</v>
          </cell>
          <cell r="E336">
            <v>79</v>
          </cell>
          <cell r="F336">
            <v>18</v>
          </cell>
          <cell r="G336">
            <v>523</v>
          </cell>
          <cell r="H336">
            <v>18</v>
          </cell>
          <cell r="I336">
            <v>525</v>
          </cell>
          <cell r="J336">
            <v>9</v>
          </cell>
          <cell r="K336">
            <v>825</v>
          </cell>
          <cell r="L336">
            <v>12</v>
          </cell>
          <cell r="M336">
            <v>231</v>
          </cell>
          <cell r="N336">
            <v>18</v>
          </cell>
          <cell r="O336">
            <v>295</v>
          </cell>
          <cell r="P336">
            <v>9</v>
          </cell>
        </row>
        <row r="337">
          <cell r="B337">
            <v>7986031</v>
          </cell>
          <cell r="C337" t="str">
            <v>سعديه احمد عبدالرحمن</v>
          </cell>
          <cell r="D337">
            <v>43167</v>
          </cell>
          <cell r="E337" t="str">
            <v>2/</v>
          </cell>
          <cell r="F337">
            <v>12</v>
          </cell>
          <cell r="G337">
            <v>312</v>
          </cell>
          <cell r="H337">
            <v>6</v>
          </cell>
          <cell r="I337">
            <v>825</v>
          </cell>
          <cell r="J337">
            <v>8</v>
          </cell>
          <cell r="K337">
            <v>295</v>
          </cell>
          <cell r="L337">
            <v>6</v>
          </cell>
          <cell r="M337">
            <v>68</v>
          </cell>
          <cell r="N337">
            <v>6</v>
          </cell>
          <cell r="O337">
            <v>421</v>
          </cell>
          <cell r="P337">
            <v>6</v>
          </cell>
        </row>
        <row r="338">
          <cell r="B338">
            <v>8755354</v>
          </cell>
          <cell r="C338" t="str">
            <v>ناصر طة احمد سليمان</v>
          </cell>
          <cell r="D338">
            <v>43167</v>
          </cell>
          <cell r="E338">
            <v>525</v>
          </cell>
          <cell r="F338">
            <v>9</v>
          </cell>
          <cell r="G338">
            <v>421</v>
          </cell>
          <cell r="H338">
            <v>9</v>
          </cell>
          <cell r="I338">
            <v>488</v>
          </cell>
          <cell r="J338">
            <v>18</v>
          </cell>
          <cell r="K338">
            <v>825</v>
          </cell>
          <cell r="L338">
            <v>12</v>
          </cell>
        </row>
        <row r="339">
          <cell r="B339">
            <v>8312337</v>
          </cell>
          <cell r="C339" t="str">
            <v>نوره عبدالقادر قطب</v>
          </cell>
          <cell r="D339">
            <v>43167</v>
          </cell>
          <cell r="E339">
            <v>104</v>
          </cell>
          <cell r="F339">
            <v>9</v>
          </cell>
          <cell r="G339">
            <v>523</v>
          </cell>
          <cell r="H339">
            <v>18</v>
          </cell>
          <cell r="I339">
            <v>825</v>
          </cell>
          <cell r="J339">
            <v>12</v>
          </cell>
          <cell r="K339">
            <v>265</v>
          </cell>
          <cell r="L339">
            <v>9</v>
          </cell>
        </row>
        <row r="340">
          <cell r="B340">
            <v>7918008</v>
          </cell>
          <cell r="C340" t="str">
            <v>فرحانه حسن مصطفى رابح</v>
          </cell>
          <cell r="D340">
            <v>43167</v>
          </cell>
          <cell r="E340">
            <v>421</v>
          </cell>
          <cell r="F340">
            <v>3</v>
          </cell>
          <cell r="G340">
            <v>488</v>
          </cell>
          <cell r="H340">
            <v>6</v>
          </cell>
          <cell r="I340">
            <v>525</v>
          </cell>
          <cell r="J340">
            <v>3</v>
          </cell>
          <cell r="K340">
            <v>825</v>
          </cell>
          <cell r="L340">
            <v>4</v>
          </cell>
          <cell r="M340">
            <v>104</v>
          </cell>
          <cell r="N340">
            <v>3</v>
          </cell>
        </row>
        <row r="341">
          <cell r="B341">
            <v>8954183</v>
          </cell>
          <cell r="C341" t="str">
            <v>هيام سعيد حنفى عمار</v>
          </cell>
          <cell r="D341">
            <v>43167</v>
          </cell>
          <cell r="E341">
            <v>523</v>
          </cell>
          <cell r="F341">
            <v>18</v>
          </cell>
          <cell r="G341">
            <v>525</v>
          </cell>
          <cell r="H341">
            <v>9</v>
          </cell>
          <cell r="I341">
            <v>825</v>
          </cell>
          <cell r="J341">
            <v>12</v>
          </cell>
          <cell r="K341">
            <v>104</v>
          </cell>
          <cell r="L341">
            <v>9</v>
          </cell>
        </row>
        <row r="342">
          <cell r="B342">
            <v>8973547</v>
          </cell>
          <cell r="C342" t="str">
            <v>سيد محمد حسن النواش</v>
          </cell>
          <cell r="D342">
            <v>43167</v>
          </cell>
          <cell r="E342">
            <v>488</v>
          </cell>
          <cell r="F342">
            <v>18</v>
          </cell>
          <cell r="G342">
            <v>525</v>
          </cell>
          <cell r="H342">
            <v>9</v>
          </cell>
          <cell r="I342">
            <v>825</v>
          </cell>
          <cell r="J342">
            <v>12</v>
          </cell>
          <cell r="K342">
            <v>104</v>
          </cell>
          <cell r="L342">
            <v>9</v>
          </cell>
        </row>
        <row r="343">
          <cell r="B343">
            <v>8816686</v>
          </cell>
          <cell r="C343" t="str">
            <v>فاطمه ابوزيد ابراهيم</v>
          </cell>
          <cell r="D343">
            <v>43167</v>
          </cell>
          <cell r="E343">
            <v>1</v>
          </cell>
          <cell r="F343">
            <v>7</v>
          </cell>
          <cell r="G343">
            <v>525</v>
          </cell>
          <cell r="H343">
            <v>9</v>
          </cell>
          <cell r="I343">
            <v>265</v>
          </cell>
          <cell r="J343">
            <v>9</v>
          </cell>
          <cell r="K343">
            <v>825</v>
          </cell>
          <cell r="L343">
            <v>12</v>
          </cell>
          <cell r="M343">
            <v>104</v>
          </cell>
          <cell r="N343">
            <v>9</v>
          </cell>
        </row>
        <row r="344">
          <cell r="B344">
            <v>8432237</v>
          </cell>
          <cell r="C344" t="str">
            <v>محمود رمضان محمد</v>
          </cell>
          <cell r="D344">
            <v>43169</v>
          </cell>
          <cell r="E344">
            <v>488</v>
          </cell>
          <cell r="F344">
            <v>18</v>
          </cell>
          <cell r="G344">
            <v>243</v>
          </cell>
          <cell r="H344">
            <v>9</v>
          </cell>
          <cell r="I344">
            <v>293</v>
          </cell>
          <cell r="J344">
            <v>18</v>
          </cell>
          <cell r="K344">
            <v>391</v>
          </cell>
          <cell r="L344">
            <v>9</v>
          </cell>
          <cell r="M344">
            <v>231</v>
          </cell>
          <cell r="N344">
            <v>18</v>
          </cell>
          <cell r="O344">
            <v>825</v>
          </cell>
          <cell r="P344">
            <v>12</v>
          </cell>
        </row>
        <row r="345">
          <cell r="B345">
            <v>8274390</v>
          </cell>
          <cell r="C345" t="str">
            <v>تاج احمد فرج المبيض</v>
          </cell>
          <cell r="D345">
            <v>43169</v>
          </cell>
          <cell r="E345">
            <v>523</v>
          </cell>
          <cell r="F345">
            <v>18</v>
          </cell>
          <cell r="G345">
            <v>525</v>
          </cell>
          <cell r="H345">
            <v>9</v>
          </cell>
          <cell r="I345">
            <v>825</v>
          </cell>
          <cell r="J345">
            <v>12</v>
          </cell>
          <cell r="K345">
            <v>265</v>
          </cell>
          <cell r="L345">
            <v>9</v>
          </cell>
        </row>
        <row r="346">
          <cell r="B346">
            <v>8374853</v>
          </cell>
          <cell r="C346" t="str">
            <v>مريم عبدالسلام مبروك ليمود</v>
          </cell>
          <cell r="D346">
            <v>43169</v>
          </cell>
          <cell r="E346">
            <v>523</v>
          </cell>
          <cell r="F346">
            <v>18</v>
          </cell>
          <cell r="G346">
            <v>525</v>
          </cell>
          <cell r="H346">
            <v>9</v>
          </cell>
          <cell r="I346">
            <v>825</v>
          </cell>
          <cell r="J346">
            <v>12</v>
          </cell>
        </row>
        <row r="347">
          <cell r="B347">
            <v>8380497</v>
          </cell>
          <cell r="C347" t="str">
            <v>اشرف صلاح ابراهيم عبدالله</v>
          </cell>
          <cell r="D347">
            <v>43169</v>
          </cell>
          <cell r="E347">
            <v>1</v>
          </cell>
          <cell r="F347">
            <v>9</v>
          </cell>
          <cell r="G347">
            <v>265</v>
          </cell>
          <cell r="H347">
            <v>9</v>
          </cell>
          <cell r="I347">
            <v>825</v>
          </cell>
          <cell r="J347">
            <v>12</v>
          </cell>
          <cell r="K347" t="str">
            <v>2/</v>
          </cell>
          <cell r="L347">
            <v>18</v>
          </cell>
          <cell r="M347">
            <v>312</v>
          </cell>
          <cell r="N347">
            <v>9</v>
          </cell>
          <cell r="O347">
            <v>68</v>
          </cell>
          <cell r="P347">
            <v>9</v>
          </cell>
        </row>
        <row r="348">
          <cell r="B348">
            <v>8815729</v>
          </cell>
          <cell r="C348" t="str">
            <v>شربات عبدالرحمن عبدالبر</v>
          </cell>
          <cell r="D348">
            <v>43169</v>
          </cell>
          <cell r="E348">
            <v>1</v>
          </cell>
          <cell r="F348">
            <v>5</v>
          </cell>
          <cell r="G348">
            <v>525</v>
          </cell>
          <cell r="H348">
            <v>9</v>
          </cell>
          <cell r="I348">
            <v>825</v>
          </cell>
          <cell r="J348">
            <v>12</v>
          </cell>
        </row>
        <row r="349">
          <cell r="B349">
            <v>8857173</v>
          </cell>
          <cell r="C349" t="str">
            <v>ناديه محمد فرج موسى</v>
          </cell>
          <cell r="D349">
            <v>43169</v>
          </cell>
          <cell r="E349">
            <v>857</v>
          </cell>
          <cell r="F349">
            <v>18</v>
          </cell>
          <cell r="G349">
            <v>1</v>
          </cell>
          <cell r="H349">
            <v>9</v>
          </cell>
          <cell r="I349">
            <v>525</v>
          </cell>
          <cell r="J349">
            <v>9</v>
          </cell>
          <cell r="K349">
            <v>421</v>
          </cell>
          <cell r="L349">
            <v>9</v>
          </cell>
          <cell r="M349">
            <v>265</v>
          </cell>
          <cell r="N349">
            <v>9</v>
          </cell>
          <cell r="O349">
            <v>312</v>
          </cell>
          <cell r="P349">
            <v>9</v>
          </cell>
        </row>
        <row r="350">
          <cell r="B350">
            <v>8462305</v>
          </cell>
          <cell r="C350" t="str">
            <v>باتعه سليمان محمد سليمان</v>
          </cell>
          <cell r="D350">
            <v>43169</v>
          </cell>
          <cell r="E350">
            <v>1</v>
          </cell>
          <cell r="F350">
            <v>9</v>
          </cell>
          <cell r="G350">
            <v>825</v>
          </cell>
          <cell r="H350">
            <v>12</v>
          </cell>
          <cell r="I350">
            <v>265</v>
          </cell>
          <cell r="J350">
            <v>9</v>
          </cell>
        </row>
        <row r="351">
          <cell r="B351">
            <v>8859543</v>
          </cell>
          <cell r="C351" t="str">
            <v>شهديه محمد على عطية</v>
          </cell>
          <cell r="D351">
            <v>43169</v>
          </cell>
          <cell r="E351">
            <v>523</v>
          </cell>
          <cell r="F351">
            <v>18</v>
          </cell>
          <cell r="G351">
            <v>525</v>
          </cell>
          <cell r="H351">
            <v>9</v>
          </cell>
          <cell r="I351">
            <v>104</v>
          </cell>
          <cell r="J351">
            <v>9</v>
          </cell>
          <cell r="K351">
            <v>825</v>
          </cell>
          <cell r="L351">
            <v>12</v>
          </cell>
        </row>
        <row r="352">
          <cell r="B352">
            <v>8175067</v>
          </cell>
          <cell r="C352" t="str">
            <v xml:space="preserve">فاطمه موسى محمد </v>
          </cell>
          <cell r="D352">
            <v>43169</v>
          </cell>
          <cell r="E352">
            <v>1</v>
          </cell>
          <cell r="F352">
            <v>6</v>
          </cell>
          <cell r="G352">
            <v>525</v>
          </cell>
          <cell r="H352">
            <v>6</v>
          </cell>
          <cell r="I352">
            <v>825</v>
          </cell>
          <cell r="J352">
            <v>8</v>
          </cell>
          <cell r="K352">
            <v>265</v>
          </cell>
          <cell r="L352">
            <v>6</v>
          </cell>
        </row>
        <row r="353">
          <cell r="B353">
            <v>7928269</v>
          </cell>
          <cell r="C353" t="str">
            <v>رضا فتحى سعيد عبدالسلام</v>
          </cell>
          <cell r="D353">
            <v>43169</v>
          </cell>
          <cell r="E353">
            <v>1</v>
          </cell>
          <cell r="F353">
            <v>3</v>
          </cell>
          <cell r="G353">
            <v>525</v>
          </cell>
          <cell r="H353">
            <v>3</v>
          </cell>
          <cell r="I353">
            <v>68</v>
          </cell>
          <cell r="J353">
            <v>3</v>
          </cell>
          <cell r="K353">
            <v>825</v>
          </cell>
          <cell r="L353">
            <v>4</v>
          </cell>
        </row>
        <row r="354">
          <cell r="B354">
            <v>8953682</v>
          </cell>
          <cell r="C354" t="str">
            <v>ام احمد عتابى عبدالواحد</v>
          </cell>
          <cell r="D354">
            <v>43169</v>
          </cell>
          <cell r="E354">
            <v>488</v>
          </cell>
          <cell r="F354">
            <v>18</v>
          </cell>
          <cell r="G354">
            <v>525</v>
          </cell>
          <cell r="H354">
            <v>9</v>
          </cell>
          <cell r="I354">
            <v>825</v>
          </cell>
          <cell r="J354">
            <v>12</v>
          </cell>
          <cell r="K354">
            <v>265</v>
          </cell>
          <cell r="L354">
            <v>9</v>
          </cell>
        </row>
        <row r="355">
          <cell r="B355">
            <v>8841976</v>
          </cell>
          <cell r="C355" t="str">
            <v>زغلول عبدالبارى السيد</v>
          </cell>
          <cell r="D355">
            <v>43169</v>
          </cell>
          <cell r="E355">
            <v>265</v>
          </cell>
          <cell r="F355">
            <v>9</v>
          </cell>
          <cell r="G355">
            <v>79</v>
          </cell>
          <cell r="H355">
            <v>18</v>
          </cell>
        </row>
        <row r="356">
          <cell r="B356">
            <v>8786351</v>
          </cell>
          <cell r="C356" t="str">
            <v>عالية محمد حسن مصطفى</v>
          </cell>
          <cell r="D356">
            <v>43169</v>
          </cell>
          <cell r="E356">
            <v>1</v>
          </cell>
          <cell r="F356">
            <v>9</v>
          </cell>
          <cell r="G356">
            <v>265</v>
          </cell>
          <cell r="H356">
            <v>9</v>
          </cell>
          <cell r="I356">
            <v>104</v>
          </cell>
          <cell r="J356">
            <v>9</v>
          </cell>
          <cell r="K356">
            <v>825</v>
          </cell>
          <cell r="L356">
            <v>12</v>
          </cell>
          <cell r="M356">
            <v>243</v>
          </cell>
          <cell r="N356">
            <v>9</v>
          </cell>
        </row>
        <row r="357">
          <cell r="B357">
            <v>8339987</v>
          </cell>
          <cell r="C357" t="str">
            <v>سعاد محمد عبدالهادى</v>
          </cell>
          <cell r="D357">
            <v>43169</v>
          </cell>
          <cell r="E357">
            <v>1</v>
          </cell>
          <cell r="F357">
            <v>9</v>
          </cell>
          <cell r="G357">
            <v>525</v>
          </cell>
          <cell r="H357">
            <v>9</v>
          </cell>
          <cell r="I357">
            <v>104</v>
          </cell>
          <cell r="J357">
            <v>9</v>
          </cell>
        </row>
        <row r="358">
          <cell r="B358">
            <v>8741482</v>
          </cell>
          <cell r="C358" t="str">
            <v>ساميه محمد محمد فرماوى</v>
          </cell>
          <cell r="D358">
            <v>43169</v>
          </cell>
          <cell r="E358">
            <v>525</v>
          </cell>
          <cell r="F358">
            <v>9</v>
          </cell>
          <cell r="G358">
            <v>488</v>
          </cell>
          <cell r="H358">
            <v>18</v>
          </cell>
          <cell r="I358">
            <v>825</v>
          </cell>
          <cell r="J358">
            <v>12</v>
          </cell>
          <cell r="K358">
            <v>243</v>
          </cell>
          <cell r="L358">
            <v>9</v>
          </cell>
        </row>
        <row r="359">
          <cell r="B359">
            <v>8110538</v>
          </cell>
          <cell r="C359" t="str">
            <v>سوميه لبيب حلمى محمد</v>
          </cell>
          <cell r="D359">
            <v>43169</v>
          </cell>
          <cell r="E359">
            <v>265</v>
          </cell>
          <cell r="F359">
            <v>6</v>
          </cell>
          <cell r="G359">
            <v>296</v>
          </cell>
          <cell r="H359">
            <v>6</v>
          </cell>
          <cell r="I359">
            <v>282</v>
          </cell>
          <cell r="J359">
            <v>6</v>
          </cell>
          <cell r="K359">
            <v>79</v>
          </cell>
          <cell r="L359">
            <v>12</v>
          </cell>
          <cell r="M359">
            <v>825</v>
          </cell>
          <cell r="N359">
            <v>8</v>
          </cell>
        </row>
        <row r="360">
          <cell r="B360">
            <v>8402086</v>
          </cell>
          <cell r="C360" t="str">
            <v>ايمان عزت محمد حسين</v>
          </cell>
          <cell r="D360">
            <v>43169</v>
          </cell>
          <cell r="E360">
            <v>343</v>
          </cell>
          <cell r="F360">
            <v>8</v>
          </cell>
          <cell r="G360">
            <v>243</v>
          </cell>
          <cell r="H360">
            <v>6</v>
          </cell>
          <cell r="I360">
            <v>282</v>
          </cell>
          <cell r="J360">
            <v>6</v>
          </cell>
          <cell r="K360" t="str">
            <v>768/1</v>
          </cell>
          <cell r="L360">
            <v>6</v>
          </cell>
          <cell r="M360">
            <v>68</v>
          </cell>
          <cell r="N360">
            <v>6</v>
          </cell>
        </row>
        <row r="361">
          <cell r="B361">
            <v>8331598</v>
          </cell>
          <cell r="C361" t="str">
            <v>عدلية جلال مرشدى عويضة</v>
          </cell>
          <cell r="D361">
            <v>43169</v>
          </cell>
          <cell r="E361">
            <v>1</v>
          </cell>
          <cell r="F361">
            <v>9</v>
          </cell>
          <cell r="G361">
            <v>265</v>
          </cell>
          <cell r="H361">
            <v>9</v>
          </cell>
          <cell r="I361">
            <v>525</v>
          </cell>
          <cell r="J361">
            <v>9</v>
          </cell>
          <cell r="K361">
            <v>825</v>
          </cell>
          <cell r="L361">
            <v>12</v>
          </cell>
        </row>
        <row r="362">
          <cell r="B362">
            <v>8411954</v>
          </cell>
          <cell r="C362" t="str">
            <v>عادل عنتر عبدالعظيم</v>
          </cell>
          <cell r="D362">
            <v>43169</v>
          </cell>
          <cell r="E362">
            <v>488</v>
          </cell>
          <cell r="F362">
            <v>18</v>
          </cell>
          <cell r="G362">
            <v>825</v>
          </cell>
          <cell r="H362">
            <v>12</v>
          </cell>
          <cell r="I362">
            <v>104</v>
          </cell>
          <cell r="J362">
            <v>9</v>
          </cell>
        </row>
        <row r="363">
          <cell r="B363">
            <v>8019954</v>
          </cell>
          <cell r="C363" t="str">
            <v xml:space="preserve">ثريا محمد احمد </v>
          </cell>
          <cell r="D363">
            <v>43169</v>
          </cell>
          <cell r="E363">
            <v>265</v>
          </cell>
          <cell r="F363">
            <v>3</v>
          </cell>
          <cell r="G363">
            <v>825</v>
          </cell>
          <cell r="H363">
            <v>4</v>
          </cell>
          <cell r="I363">
            <v>488</v>
          </cell>
          <cell r="J363">
            <v>6</v>
          </cell>
          <cell r="K363">
            <v>525</v>
          </cell>
          <cell r="L363">
            <v>3</v>
          </cell>
          <cell r="M363">
            <v>243</v>
          </cell>
          <cell r="N363">
            <v>3</v>
          </cell>
          <cell r="O363">
            <v>68</v>
          </cell>
          <cell r="P363">
            <v>3</v>
          </cell>
          <cell r="Q363">
            <v>104</v>
          </cell>
          <cell r="R363">
            <v>3</v>
          </cell>
        </row>
        <row r="364">
          <cell r="B364">
            <v>8067698</v>
          </cell>
          <cell r="C364" t="str">
            <v>زينب طه السيد شحاته</v>
          </cell>
          <cell r="D364">
            <v>43169</v>
          </cell>
          <cell r="E364">
            <v>1</v>
          </cell>
          <cell r="F364">
            <v>6</v>
          </cell>
          <cell r="G364">
            <v>525</v>
          </cell>
          <cell r="H364">
            <v>6</v>
          </cell>
          <cell r="I364">
            <v>825</v>
          </cell>
          <cell r="J364">
            <v>8</v>
          </cell>
          <cell r="K364">
            <v>421</v>
          </cell>
          <cell r="L364">
            <v>6</v>
          </cell>
          <cell r="M364">
            <v>265</v>
          </cell>
          <cell r="N364">
            <v>6</v>
          </cell>
        </row>
        <row r="365">
          <cell r="B365">
            <v>8321051</v>
          </cell>
          <cell r="C365" t="str">
            <v>عطيات منصور محمد الشاهد</v>
          </cell>
          <cell r="D365">
            <v>43169</v>
          </cell>
          <cell r="E365">
            <v>488</v>
          </cell>
          <cell r="F365">
            <v>18</v>
          </cell>
          <cell r="G365">
            <v>525</v>
          </cell>
          <cell r="H365">
            <v>9</v>
          </cell>
          <cell r="I365">
            <v>825</v>
          </cell>
          <cell r="J365">
            <v>12</v>
          </cell>
          <cell r="K365">
            <v>104</v>
          </cell>
          <cell r="L365">
            <v>9</v>
          </cell>
          <cell r="M365">
            <v>265</v>
          </cell>
          <cell r="N365">
            <v>9</v>
          </cell>
        </row>
        <row r="366">
          <cell r="B366">
            <v>8436781</v>
          </cell>
          <cell r="C366" t="str">
            <v>منى محمد حنفى محمد</v>
          </cell>
          <cell r="D366">
            <v>43169</v>
          </cell>
          <cell r="E366">
            <v>1</v>
          </cell>
          <cell r="F366">
            <v>7</v>
          </cell>
          <cell r="G366">
            <v>825</v>
          </cell>
          <cell r="H366">
            <v>12</v>
          </cell>
          <cell r="I366">
            <v>104</v>
          </cell>
          <cell r="J366">
            <v>9</v>
          </cell>
        </row>
        <row r="367">
          <cell r="B367">
            <v>8044236</v>
          </cell>
          <cell r="C367" t="str">
            <v>حماده السيد محمد عبدالدايم</v>
          </cell>
          <cell r="D367">
            <v>43169</v>
          </cell>
          <cell r="E367">
            <v>343</v>
          </cell>
          <cell r="F367">
            <v>4</v>
          </cell>
          <cell r="G367" t="str">
            <v>768/1</v>
          </cell>
          <cell r="H367">
            <v>3</v>
          </cell>
        </row>
        <row r="368">
          <cell r="B368">
            <v>8431126</v>
          </cell>
          <cell r="C368" t="str">
            <v>سيده عبدالنبى عبدالحميد</v>
          </cell>
          <cell r="D368">
            <v>43169</v>
          </cell>
          <cell r="E368">
            <v>488</v>
          </cell>
          <cell r="F368">
            <v>18</v>
          </cell>
          <cell r="G368">
            <v>525</v>
          </cell>
          <cell r="H368">
            <v>9</v>
          </cell>
          <cell r="I368">
            <v>825</v>
          </cell>
          <cell r="J368">
            <v>12</v>
          </cell>
          <cell r="K368">
            <v>104</v>
          </cell>
          <cell r="L368">
            <v>9</v>
          </cell>
        </row>
        <row r="369">
          <cell r="B369">
            <v>8842025</v>
          </cell>
          <cell r="C369" t="str">
            <v>ورده رمضان عبدالسلام</v>
          </cell>
          <cell r="D369">
            <v>43169</v>
          </cell>
          <cell r="E369">
            <v>418</v>
          </cell>
          <cell r="F369">
            <v>18</v>
          </cell>
          <cell r="G369">
            <v>421</v>
          </cell>
          <cell r="H369">
            <v>18</v>
          </cell>
        </row>
        <row r="370">
          <cell r="B370">
            <v>8736777</v>
          </cell>
          <cell r="C370" t="str">
            <v>اسامة سليمان حسين سليمان</v>
          </cell>
          <cell r="D370">
            <v>43169</v>
          </cell>
          <cell r="E370">
            <v>523</v>
          </cell>
          <cell r="F370">
            <v>18</v>
          </cell>
          <cell r="G370">
            <v>525</v>
          </cell>
          <cell r="H370">
            <v>9</v>
          </cell>
          <cell r="I370">
            <v>825</v>
          </cell>
          <cell r="J370">
            <v>12</v>
          </cell>
        </row>
        <row r="371">
          <cell r="B371">
            <v>8858650</v>
          </cell>
          <cell r="C371" t="str">
            <v>وفاء محمد محمد محمد</v>
          </cell>
          <cell r="D371">
            <v>43169</v>
          </cell>
          <cell r="E371">
            <v>488</v>
          </cell>
          <cell r="F371">
            <v>18</v>
          </cell>
          <cell r="G371">
            <v>525</v>
          </cell>
          <cell r="H371">
            <v>9</v>
          </cell>
          <cell r="I371">
            <v>825</v>
          </cell>
          <cell r="J371">
            <v>12</v>
          </cell>
        </row>
        <row r="372">
          <cell r="B372">
            <v>8374960</v>
          </cell>
          <cell r="C372" t="str">
            <v>عواطف زكريا عبدالكريم</v>
          </cell>
          <cell r="D372">
            <v>43169</v>
          </cell>
          <cell r="E372">
            <v>1</v>
          </cell>
          <cell r="F372">
            <v>7</v>
          </cell>
          <cell r="G372">
            <v>265</v>
          </cell>
          <cell r="H372">
            <v>9</v>
          </cell>
          <cell r="I372">
            <v>525</v>
          </cell>
          <cell r="J372">
            <v>9</v>
          </cell>
          <cell r="K372">
            <v>825</v>
          </cell>
          <cell r="L372">
            <v>12</v>
          </cell>
        </row>
        <row r="373">
          <cell r="B373">
            <v>8005054</v>
          </cell>
          <cell r="C373" t="str">
            <v>رزق عبدالمجيد هنداوى</v>
          </cell>
          <cell r="D373">
            <v>43169</v>
          </cell>
          <cell r="E373">
            <v>104</v>
          </cell>
          <cell r="F373">
            <v>3</v>
          </cell>
          <cell r="G373">
            <v>523</v>
          </cell>
          <cell r="H373">
            <v>3</v>
          </cell>
          <cell r="I373">
            <v>525</v>
          </cell>
          <cell r="J373">
            <v>3</v>
          </cell>
          <cell r="K373">
            <v>421</v>
          </cell>
          <cell r="L373">
            <v>3</v>
          </cell>
          <cell r="M373">
            <v>825</v>
          </cell>
          <cell r="N373">
            <v>4</v>
          </cell>
        </row>
        <row r="374">
          <cell r="B374">
            <v>8411905</v>
          </cell>
          <cell r="C374" t="str">
            <v>منى فتحى عبدالسلام</v>
          </cell>
          <cell r="D374">
            <v>43169</v>
          </cell>
          <cell r="E374">
            <v>243</v>
          </cell>
          <cell r="F374">
            <v>9</v>
          </cell>
          <cell r="G374">
            <v>282</v>
          </cell>
          <cell r="H374">
            <v>9</v>
          </cell>
          <cell r="I374">
            <v>296</v>
          </cell>
          <cell r="J374">
            <v>9</v>
          </cell>
          <cell r="K374">
            <v>825</v>
          </cell>
          <cell r="L374">
            <v>12</v>
          </cell>
        </row>
        <row r="375">
          <cell r="B375">
            <v>8374487</v>
          </cell>
          <cell r="C375" t="str">
            <v>فايز عبدالحميد عبدالجليل</v>
          </cell>
          <cell r="D375">
            <v>43169</v>
          </cell>
          <cell r="E375">
            <v>1</v>
          </cell>
          <cell r="F375">
            <v>9</v>
          </cell>
          <cell r="G375">
            <v>282</v>
          </cell>
          <cell r="H375">
            <v>9</v>
          </cell>
          <cell r="I375">
            <v>825</v>
          </cell>
          <cell r="J375">
            <v>12</v>
          </cell>
          <cell r="K375">
            <v>104</v>
          </cell>
          <cell r="L375">
            <v>9</v>
          </cell>
        </row>
        <row r="376">
          <cell r="B376">
            <v>8377944</v>
          </cell>
          <cell r="C376" t="str">
            <v>نجفه محمد على هبه</v>
          </cell>
          <cell r="D376">
            <v>43169</v>
          </cell>
          <cell r="E376">
            <v>1</v>
          </cell>
          <cell r="F376">
            <v>9</v>
          </cell>
          <cell r="G376">
            <v>79</v>
          </cell>
          <cell r="H376">
            <v>18</v>
          </cell>
          <cell r="I376">
            <v>265</v>
          </cell>
          <cell r="J376">
            <v>9</v>
          </cell>
          <cell r="K376">
            <v>525</v>
          </cell>
          <cell r="L376">
            <v>9</v>
          </cell>
          <cell r="M376">
            <v>825</v>
          </cell>
          <cell r="N376">
            <v>12</v>
          </cell>
        </row>
        <row r="377">
          <cell r="B377">
            <v>8341186</v>
          </cell>
          <cell r="C377" t="str">
            <v>دلال ابراهيم رحيم هلوان</v>
          </cell>
          <cell r="D377">
            <v>43169</v>
          </cell>
          <cell r="E377">
            <v>243</v>
          </cell>
          <cell r="F377">
            <v>18</v>
          </cell>
          <cell r="G377">
            <v>825</v>
          </cell>
          <cell r="H377">
            <v>12</v>
          </cell>
          <cell r="I377">
            <v>525</v>
          </cell>
          <cell r="J377">
            <v>9</v>
          </cell>
          <cell r="K377">
            <v>488</v>
          </cell>
          <cell r="L377">
            <v>18</v>
          </cell>
        </row>
        <row r="378">
          <cell r="B378">
            <v>8890842</v>
          </cell>
          <cell r="C378" t="str">
            <v>احلام حسن احمد الرملاوى</v>
          </cell>
          <cell r="D378">
            <v>43169</v>
          </cell>
          <cell r="E378">
            <v>1</v>
          </cell>
          <cell r="F378">
            <v>9</v>
          </cell>
          <cell r="G378">
            <v>825</v>
          </cell>
          <cell r="H378">
            <v>12</v>
          </cell>
          <cell r="I378">
            <v>525</v>
          </cell>
          <cell r="J378">
            <v>9</v>
          </cell>
        </row>
        <row r="379">
          <cell r="B379">
            <v>8924795</v>
          </cell>
          <cell r="C379" t="str">
            <v>سيد احمد عبده محمد</v>
          </cell>
          <cell r="D379">
            <v>43169</v>
          </cell>
          <cell r="E379">
            <v>1</v>
          </cell>
          <cell r="F379">
            <v>9</v>
          </cell>
          <cell r="G379">
            <v>265</v>
          </cell>
          <cell r="H379">
            <v>9</v>
          </cell>
          <cell r="I379">
            <v>525</v>
          </cell>
          <cell r="J379">
            <v>9</v>
          </cell>
          <cell r="K379">
            <v>825</v>
          </cell>
          <cell r="L379">
            <v>12</v>
          </cell>
        </row>
        <row r="380">
          <cell r="B380">
            <v>8890537</v>
          </cell>
          <cell r="C380" t="str">
            <v>فطوم عبدالمقصود على</v>
          </cell>
          <cell r="D380">
            <v>43169</v>
          </cell>
          <cell r="E380">
            <v>523</v>
          </cell>
          <cell r="F380">
            <v>18</v>
          </cell>
          <cell r="G380">
            <v>525</v>
          </cell>
          <cell r="H380">
            <v>9</v>
          </cell>
        </row>
        <row r="381">
          <cell r="B381">
            <v>8564993</v>
          </cell>
          <cell r="C381" t="str">
            <v>ايمان الشافى الضوى محمود</v>
          </cell>
          <cell r="D381">
            <v>43169</v>
          </cell>
          <cell r="E381">
            <v>1</v>
          </cell>
          <cell r="F381">
            <v>9</v>
          </cell>
          <cell r="G381">
            <v>825</v>
          </cell>
          <cell r="H381">
            <v>12</v>
          </cell>
          <cell r="I381">
            <v>104</v>
          </cell>
          <cell r="J381">
            <v>9</v>
          </cell>
          <cell r="K381">
            <v>525</v>
          </cell>
          <cell r="L381">
            <v>9</v>
          </cell>
        </row>
        <row r="382">
          <cell r="B382">
            <v>8253731</v>
          </cell>
          <cell r="C382" t="str">
            <v>شفيقه صادق عبدالبديع</v>
          </cell>
          <cell r="D382">
            <v>43169</v>
          </cell>
          <cell r="E382">
            <v>265</v>
          </cell>
          <cell r="F382">
            <v>9</v>
          </cell>
          <cell r="G382">
            <v>1</v>
          </cell>
          <cell r="H382">
            <v>9</v>
          </cell>
          <cell r="I382">
            <v>525</v>
          </cell>
          <cell r="J382">
            <v>9</v>
          </cell>
          <cell r="K382">
            <v>825</v>
          </cell>
          <cell r="L382">
            <v>12</v>
          </cell>
          <cell r="M382">
            <v>421</v>
          </cell>
          <cell r="N382">
            <v>9</v>
          </cell>
          <cell r="O382">
            <v>104</v>
          </cell>
          <cell r="P382">
            <v>9</v>
          </cell>
        </row>
        <row r="383">
          <cell r="B383">
            <v>8254674</v>
          </cell>
          <cell r="C383" t="str">
            <v>فرحانه عبدالسلام عبدالسلام</v>
          </cell>
          <cell r="D383">
            <v>43169</v>
          </cell>
          <cell r="E383">
            <v>1</v>
          </cell>
          <cell r="F383">
            <v>6</v>
          </cell>
          <cell r="G383">
            <v>825</v>
          </cell>
          <cell r="H383">
            <v>8</v>
          </cell>
        </row>
        <row r="384">
          <cell r="B384">
            <v>8044228</v>
          </cell>
          <cell r="C384" t="str">
            <v>على محمد على نصر</v>
          </cell>
          <cell r="D384">
            <v>43169</v>
          </cell>
          <cell r="E384">
            <v>343</v>
          </cell>
          <cell r="F384">
            <v>4</v>
          </cell>
        </row>
        <row r="385">
          <cell r="B385">
            <v>8821007</v>
          </cell>
          <cell r="C385" t="str">
            <v>فرحانه عتابى عتابى عساكر</v>
          </cell>
          <cell r="D385">
            <v>43169</v>
          </cell>
          <cell r="E385">
            <v>312</v>
          </cell>
          <cell r="F385">
            <v>9</v>
          </cell>
          <cell r="G385" t="str">
            <v>2/</v>
          </cell>
          <cell r="H385">
            <v>18</v>
          </cell>
          <cell r="I385">
            <v>825</v>
          </cell>
          <cell r="J385">
            <v>12</v>
          </cell>
        </row>
        <row r="386">
          <cell r="B386">
            <v>8377977</v>
          </cell>
          <cell r="C386" t="str">
            <v>سمر ماهر مندى عبدالفتاح</v>
          </cell>
          <cell r="D386">
            <v>43169</v>
          </cell>
          <cell r="E386">
            <v>1</v>
          </cell>
          <cell r="F386">
            <v>9</v>
          </cell>
          <cell r="G386">
            <v>825</v>
          </cell>
          <cell r="H386">
            <v>12</v>
          </cell>
          <cell r="I386">
            <v>104</v>
          </cell>
          <cell r="J386">
            <v>9</v>
          </cell>
        </row>
        <row r="387">
          <cell r="B387">
            <v>8953732</v>
          </cell>
          <cell r="C387" t="str">
            <v>صابر عبدربه زهران محمد</v>
          </cell>
          <cell r="D387">
            <v>43169</v>
          </cell>
          <cell r="E387">
            <v>1</v>
          </cell>
          <cell r="F387">
            <v>9</v>
          </cell>
          <cell r="G387">
            <v>525</v>
          </cell>
          <cell r="H387">
            <v>9</v>
          </cell>
          <cell r="I387">
            <v>265</v>
          </cell>
          <cell r="J387">
            <v>9</v>
          </cell>
          <cell r="K387">
            <v>825</v>
          </cell>
          <cell r="L387">
            <v>12</v>
          </cell>
        </row>
        <row r="388">
          <cell r="B388">
            <v>8188650</v>
          </cell>
          <cell r="C388" t="str">
            <v>عفاف كمال عبدالسلام</v>
          </cell>
          <cell r="D388">
            <v>43169</v>
          </cell>
          <cell r="E388">
            <v>1</v>
          </cell>
          <cell r="F388">
            <v>6</v>
          </cell>
          <cell r="G388">
            <v>825</v>
          </cell>
          <cell r="H388">
            <v>8</v>
          </cell>
        </row>
        <row r="389">
          <cell r="B389">
            <v>8244308</v>
          </cell>
          <cell r="C389" t="str">
            <v>فوزيه عبدالمنعم عبدالفتاح</v>
          </cell>
          <cell r="D389">
            <v>43169</v>
          </cell>
          <cell r="E389">
            <v>1</v>
          </cell>
          <cell r="F389">
            <v>9</v>
          </cell>
          <cell r="G389">
            <v>525</v>
          </cell>
          <cell r="H389">
            <v>9</v>
          </cell>
          <cell r="I389">
            <v>825</v>
          </cell>
          <cell r="J389">
            <v>12</v>
          </cell>
          <cell r="K389">
            <v>265</v>
          </cell>
          <cell r="L389">
            <v>9</v>
          </cell>
          <cell r="M389">
            <v>104</v>
          </cell>
          <cell r="N389">
            <v>9</v>
          </cell>
        </row>
        <row r="390">
          <cell r="B390">
            <v>8794708</v>
          </cell>
          <cell r="C390" t="str">
            <v>عبدالله محمود حسن</v>
          </cell>
          <cell r="D390">
            <v>43169</v>
          </cell>
          <cell r="E390">
            <v>1</v>
          </cell>
          <cell r="F390">
            <v>9</v>
          </cell>
          <cell r="G390">
            <v>525</v>
          </cell>
          <cell r="H390">
            <v>9</v>
          </cell>
          <cell r="I390">
            <v>825</v>
          </cell>
          <cell r="J390">
            <v>12</v>
          </cell>
          <cell r="K390">
            <v>104</v>
          </cell>
          <cell r="L390">
            <v>9</v>
          </cell>
        </row>
        <row r="391">
          <cell r="B391">
            <v>8045394</v>
          </cell>
          <cell r="C391" t="str">
            <v>محمد حامد خليل سيد</v>
          </cell>
          <cell r="D391">
            <v>43169</v>
          </cell>
          <cell r="E391">
            <v>343</v>
          </cell>
          <cell r="F391">
            <v>4</v>
          </cell>
        </row>
        <row r="392">
          <cell r="B392">
            <v>8008970</v>
          </cell>
          <cell r="C392" t="str">
            <v>فاطمه مراد محمد محمد</v>
          </cell>
          <cell r="D392">
            <v>43169</v>
          </cell>
          <cell r="E392">
            <v>488</v>
          </cell>
          <cell r="F392">
            <v>12</v>
          </cell>
          <cell r="G392">
            <v>525</v>
          </cell>
          <cell r="H392">
            <v>6</v>
          </cell>
          <cell r="I392">
            <v>825</v>
          </cell>
          <cell r="J392">
            <v>8</v>
          </cell>
          <cell r="K392">
            <v>104</v>
          </cell>
          <cell r="L392">
            <v>6</v>
          </cell>
          <cell r="M392">
            <v>68</v>
          </cell>
          <cell r="N392">
            <v>6</v>
          </cell>
        </row>
        <row r="393">
          <cell r="B393">
            <v>8859497</v>
          </cell>
          <cell r="C393" t="str">
            <v>عطيات عطيه سيد احمد</v>
          </cell>
          <cell r="D393">
            <v>43169</v>
          </cell>
          <cell r="E393">
            <v>68</v>
          </cell>
          <cell r="F393">
            <v>9</v>
          </cell>
          <cell r="G393">
            <v>421</v>
          </cell>
          <cell r="H393">
            <v>9</v>
          </cell>
          <cell r="I393">
            <v>523</v>
          </cell>
          <cell r="J393">
            <v>18</v>
          </cell>
          <cell r="K393">
            <v>621</v>
          </cell>
          <cell r="L393">
            <v>6</v>
          </cell>
          <cell r="M393">
            <v>243</v>
          </cell>
          <cell r="N393">
            <v>9</v>
          </cell>
          <cell r="O393">
            <v>825</v>
          </cell>
          <cell r="P393">
            <v>12</v>
          </cell>
          <cell r="Q393">
            <v>670</v>
          </cell>
          <cell r="R393">
            <v>9</v>
          </cell>
        </row>
        <row r="394">
          <cell r="B394">
            <v>7935128</v>
          </cell>
          <cell r="C394" t="str">
            <v>ام عبده عبدالخالق عبدالصمد</v>
          </cell>
          <cell r="D394">
            <v>43169</v>
          </cell>
          <cell r="E394">
            <v>488</v>
          </cell>
          <cell r="F394">
            <v>6</v>
          </cell>
          <cell r="G394">
            <v>525</v>
          </cell>
          <cell r="H394">
            <v>3</v>
          </cell>
          <cell r="I394">
            <v>825</v>
          </cell>
          <cell r="J394">
            <v>4</v>
          </cell>
          <cell r="K394">
            <v>421</v>
          </cell>
          <cell r="L394">
            <v>3</v>
          </cell>
          <cell r="M394">
            <v>243</v>
          </cell>
          <cell r="N394">
            <v>3</v>
          </cell>
        </row>
        <row r="395">
          <cell r="B395">
            <v>8112948</v>
          </cell>
          <cell r="C395" t="str">
            <v>ماجده سعد السيد عبدالرحمن</v>
          </cell>
          <cell r="D395">
            <v>43169</v>
          </cell>
          <cell r="E395">
            <v>488</v>
          </cell>
          <cell r="F395">
            <v>12</v>
          </cell>
          <cell r="G395">
            <v>525</v>
          </cell>
          <cell r="H395">
            <v>6</v>
          </cell>
          <cell r="I395">
            <v>825</v>
          </cell>
          <cell r="J395">
            <v>8</v>
          </cell>
          <cell r="K395">
            <v>265</v>
          </cell>
          <cell r="L395">
            <v>6</v>
          </cell>
          <cell r="M395">
            <v>421</v>
          </cell>
          <cell r="N395">
            <v>6</v>
          </cell>
        </row>
        <row r="396">
          <cell r="B396">
            <v>8842040</v>
          </cell>
          <cell r="C396" t="str">
            <v>سماح محمد محمد سليمان</v>
          </cell>
          <cell r="D396">
            <v>43169</v>
          </cell>
          <cell r="E396">
            <v>488</v>
          </cell>
          <cell r="F396">
            <v>18</v>
          </cell>
          <cell r="G396">
            <v>525</v>
          </cell>
          <cell r="H396">
            <v>9</v>
          </cell>
          <cell r="I396">
            <v>243</v>
          </cell>
          <cell r="J396">
            <v>9</v>
          </cell>
          <cell r="K396">
            <v>825</v>
          </cell>
          <cell r="L396">
            <v>12</v>
          </cell>
        </row>
        <row r="397">
          <cell r="B397">
            <v>8859532</v>
          </cell>
          <cell r="C397" t="str">
            <v>ابتسام حسين على محمود</v>
          </cell>
          <cell r="D397">
            <v>43169</v>
          </cell>
          <cell r="E397">
            <v>391</v>
          </cell>
          <cell r="F397">
            <v>12</v>
          </cell>
          <cell r="G397">
            <v>79</v>
          </cell>
          <cell r="H397">
            <v>18</v>
          </cell>
          <cell r="I397">
            <v>243</v>
          </cell>
          <cell r="J397">
            <v>18</v>
          </cell>
          <cell r="K397">
            <v>481</v>
          </cell>
          <cell r="L397">
            <v>9</v>
          </cell>
          <cell r="M397">
            <v>825</v>
          </cell>
          <cell r="N397">
            <v>12</v>
          </cell>
        </row>
        <row r="398">
          <cell r="B398">
            <v>8341037</v>
          </cell>
          <cell r="C398" t="str">
            <v>زنوبه رمزى داود</v>
          </cell>
          <cell r="D398">
            <v>43169</v>
          </cell>
          <cell r="E398">
            <v>1</v>
          </cell>
          <cell r="F398">
            <v>9</v>
          </cell>
          <cell r="G398">
            <v>265</v>
          </cell>
          <cell r="H398">
            <v>9</v>
          </cell>
          <cell r="I398">
            <v>825</v>
          </cell>
          <cell r="J398">
            <v>12</v>
          </cell>
        </row>
        <row r="399">
          <cell r="B399">
            <v>8190846</v>
          </cell>
          <cell r="C399" t="str">
            <v>باتعه محمد ابراهيم السيد</v>
          </cell>
          <cell r="D399">
            <v>43169</v>
          </cell>
          <cell r="E399">
            <v>343</v>
          </cell>
          <cell r="F399">
            <v>8</v>
          </cell>
        </row>
        <row r="400">
          <cell r="B400">
            <v>8133060</v>
          </cell>
          <cell r="C400" t="str">
            <v>صابرين جلال عرفه السيد</v>
          </cell>
          <cell r="D400">
            <v>43169</v>
          </cell>
          <cell r="E400">
            <v>488</v>
          </cell>
          <cell r="F400">
            <v>12</v>
          </cell>
          <cell r="G400">
            <v>525</v>
          </cell>
          <cell r="H400">
            <v>6</v>
          </cell>
          <cell r="I400">
            <v>825</v>
          </cell>
          <cell r="J400">
            <v>8</v>
          </cell>
        </row>
        <row r="401">
          <cell r="B401">
            <v>8068061</v>
          </cell>
          <cell r="C401" t="str">
            <v>حمديه فهمى عبدالرحمن</v>
          </cell>
          <cell r="D401">
            <v>43169</v>
          </cell>
          <cell r="E401">
            <v>343</v>
          </cell>
          <cell r="F401">
            <v>8</v>
          </cell>
        </row>
        <row r="402">
          <cell r="B402">
            <v>8299342</v>
          </cell>
          <cell r="C402" t="str">
            <v>سناء ابراهيم حسن</v>
          </cell>
          <cell r="D402">
            <v>43169</v>
          </cell>
          <cell r="E402">
            <v>523</v>
          </cell>
          <cell r="F402">
            <v>18</v>
          </cell>
          <cell r="G402">
            <v>525</v>
          </cell>
          <cell r="H402">
            <v>9</v>
          </cell>
          <cell r="I402">
            <v>825</v>
          </cell>
          <cell r="J402">
            <v>12</v>
          </cell>
          <cell r="K402">
            <v>104</v>
          </cell>
          <cell r="L402">
            <v>9</v>
          </cell>
        </row>
        <row r="403">
          <cell r="B403">
            <v>8102519</v>
          </cell>
          <cell r="C403" t="str">
            <v>هدى زكى احمد ابراهيم</v>
          </cell>
          <cell r="D403">
            <v>43169</v>
          </cell>
          <cell r="E403">
            <v>1</v>
          </cell>
          <cell r="F403">
            <v>6</v>
          </cell>
          <cell r="G403">
            <v>825</v>
          </cell>
          <cell r="H403">
            <v>8</v>
          </cell>
          <cell r="I403">
            <v>265</v>
          </cell>
          <cell r="J403">
            <v>6</v>
          </cell>
          <cell r="K403">
            <v>104</v>
          </cell>
          <cell r="L403">
            <v>6</v>
          </cell>
        </row>
        <row r="404">
          <cell r="B404">
            <v>8842050</v>
          </cell>
          <cell r="C404" t="str">
            <v>محمد عبدالعزيز على</v>
          </cell>
          <cell r="D404">
            <v>43169</v>
          </cell>
          <cell r="E404">
            <v>825</v>
          </cell>
          <cell r="F404">
            <v>12</v>
          </cell>
          <cell r="G404">
            <v>1</v>
          </cell>
          <cell r="H404">
            <v>9</v>
          </cell>
          <cell r="I404">
            <v>525</v>
          </cell>
          <cell r="J404">
            <v>9</v>
          </cell>
          <cell r="K404">
            <v>265</v>
          </cell>
          <cell r="L404">
            <v>18</v>
          </cell>
          <cell r="M404">
            <v>104</v>
          </cell>
          <cell r="N404">
            <v>9</v>
          </cell>
        </row>
        <row r="405">
          <cell r="B405">
            <v>8281479</v>
          </cell>
          <cell r="C405" t="str">
            <v xml:space="preserve">عواطف على قطب </v>
          </cell>
          <cell r="D405">
            <v>43170</v>
          </cell>
          <cell r="E405">
            <v>265</v>
          </cell>
          <cell r="F405">
            <v>18</v>
          </cell>
          <cell r="G405">
            <v>1</v>
          </cell>
          <cell r="H405">
            <v>9</v>
          </cell>
          <cell r="I405">
            <v>525</v>
          </cell>
          <cell r="J405">
            <v>9</v>
          </cell>
          <cell r="K405">
            <v>825</v>
          </cell>
          <cell r="L405">
            <v>12</v>
          </cell>
          <cell r="M405">
            <v>104</v>
          </cell>
          <cell r="N405">
            <v>9</v>
          </cell>
        </row>
        <row r="406">
          <cell r="B406">
            <v>8374588</v>
          </cell>
          <cell r="C406" t="str">
            <v>امال محمد منجود اسماعيل</v>
          </cell>
          <cell r="D406">
            <v>43170</v>
          </cell>
          <cell r="E406">
            <v>1</v>
          </cell>
          <cell r="F406">
            <v>9</v>
          </cell>
          <cell r="G406">
            <v>525</v>
          </cell>
          <cell r="H406">
            <v>9</v>
          </cell>
          <cell r="I406">
            <v>825</v>
          </cell>
          <cell r="J406">
            <v>12</v>
          </cell>
          <cell r="K406">
            <v>104</v>
          </cell>
          <cell r="L406">
            <v>9</v>
          </cell>
          <cell r="M406">
            <v>265</v>
          </cell>
          <cell r="N406">
            <v>18</v>
          </cell>
        </row>
        <row r="407">
          <cell r="B407">
            <v>8411969</v>
          </cell>
          <cell r="C407" t="str">
            <v>فريده عبدالرؤف عواد</v>
          </cell>
          <cell r="D407">
            <v>43170</v>
          </cell>
          <cell r="E407">
            <v>488</v>
          </cell>
          <cell r="F407">
            <v>18</v>
          </cell>
          <cell r="G407">
            <v>525</v>
          </cell>
          <cell r="H407">
            <v>9</v>
          </cell>
          <cell r="I407">
            <v>825</v>
          </cell>
          <cell r="J407">
            <v>12</v>
          </cell>
          <cell r="K407">
            <v>104</v>
          </cell>
          <cell r="L407">
            <v>9</v>
          </cell>
          <cell r="M407">
            <v>421</v>
          </cell>
          <cell r="N407">
            <v>9</v>
          </cell>
        </row>
        <row r="408">
          <cell r="B408">
            <v>8781694</v>
          </cell>
          <cell r="C408" t="str">
            <v>السيد فهمى عبدالعظيم</v>
          </cell>
          <cell r="D408">
            <v>43170</v>
          </cell>
          <cell r="E408">
            <v>523</v>
          </cell>
          <cell r="F408">
            <v>18</v>
          </cell>
          <cell r="G408">
            <v>525</v>
          </cell>
          <cell r="H408">
            <v>9</v>
          </cell>
          <cell r="I408">
            <v>825</v>
          </cell>
          <cell r="J408">
            <v>12</v>
          </cell>
          <cell r="K408">
            <v>265</v>
          </cell>
          <cell r="L408">
            <v>9</v>
          </cell>
          <cell r="M408">
            <v>68</v>
          </cell>
          <cell r="N408">
            <v>9</v>
          </cell>
          <cell r="O408">
            <v>104</v>
          </cell>
          <cell r="P408">
            <v>9</v>
          </cell>
        </row>
        <row r="409">
          <cell r="B409">
            <v>8409003</v>
          </cell>
          <cell r="C409" t="str">
            <v>مبروكه احمد عبدالرحيم</v>
          </cell>
          <cell r="D409">
            <v>43170</v>
          </cell>
          <cell r="E409">
            <v>1</v>
          </cell>
          <cell r="F409">
            <v>9</v>
          </cell>
          <cell r="G409">
            <v>525</v>
          </cell>
          <cell r="H409">
            <v>9</v>
          </cell>
          <cell r="I409">
            <v>825</v>
          </cell>
          <cell r="J409">
            <v>12</v>
          </cell>
          <cell r="K409">
            <v>104</v>
          </cell>
          <cell r="L409">
            <v>9</v>
          </cell>
          <cell r="M409">
            <v>421</v>
          </cell>
          <cell r="N409">
            <v>9</v>
          </cell>
        </row>
        <row r="410">
          <cell r="B410">
            <v>8374617</v>
          </cell>
          <cell r="C410" t="str">
            <v>عبيرطلعت عبدالعزيز</v>
          </cell>
          <cell r="D410">
            <v>43170</v>
          </cell>
          <cell r="E410">
            <v>1</v>
          </cell>
          <cell r="F410">
            <v>9</v>
          </cell>
          <cell r="G410">
            <v>525</v>
          </cell>
          <cell r="H410">
            <v>9</v>
          </cell>
          <cell r="I410">
            <v>825</v>
          </cell>
          <cell r="J410">
            <v>12</v>
          </cell>
          <cell r="K410">
            <v>104</v>
          </cell>
          <cell r="L410">
            <v>9</v>
          </cell>
          <cell r="M410">
            <v>421</v>
          </cell>
          <cell r="N410">
            <v>9</v>
          </cell>
        </row>
        <row r="411">
          <cell r="B411">
            <v>8377994</v>
          </cell>
          <cell r="C411" t="str">
            <v>هاله احمد امين احمد</v>
          </cell>
          <cell r="D411">
            <v>43170</v>
          </cell>
          <cell r="E411">
            <v>1</v>
          </cell>
          <cell r="F411">
            <v>9</v>
          </cell>
          <cell r="G411">
            <v>525</v>
          </cell>
          <cell r="H411">
            <v>9</v>
          </cell>
          <cell r="I411">
            <v>825</v>
          </cell>
          <cell r="J411">
            <v>12</v>
          </cell>
          <cell r="K411">
            <v>104</v>
          </cell>
          <cell r="L411">
            <v>9</v>
          </cell>
          <cell r="M411">
            <v>421</v>
          </cell>
          <cell r="N411">
            <v>9</v>
          </cell>
        </row>
        <row r="412">
          <cell r="B412">
            <v>8781986</v>
          </cell>
          <cell r="C412" t="str">
            <v>عفت رمضان محمد محمد</v>
          </cell>
          <cell r="D412">
            <v>43170</v>
          </cell>
          <cell r="E412">
            <v>1</v>
          </cell>
          <cell r="F412">
            <v>9</v>
          </cell>
          <cell r="G412">
            <v>525</v>
          </cell>
          <cell r="H412">
            <v>9</v>
          </cell>
          <cell r="I412">
            <v>825</v>
          </cell>
          <cell r="J412">
            <v>12</v>
          </cell>
          <cell r="K412">
            <v>104</v>
          </cell>
          <cell r="L412">
            <v>9</v>
          </cell>
          <cell r="M412">
            <v>68</v>
          </cell>
          <cell r="N412">
            <v>9</v>
          </cell>
        </row>
        <row r="413">
          <cell r="B413">
            <v>8841983</v>
          </cell>
          <cell r="C413" t="str">
            <v>سميره احمد عبدالحميد</v>
          </cell>
          <cell r="D413">
            <v>43170</v>
          </cell>
          <cell r="E413">
            <v>488</v>
          </cell>
          <cell r="F413">
            <v>18</v>
          </cell>
          <cell r="G413">
            <v>525</v>
          </cell>
          <cell r="H413">
            <v>9</v>
          </cell>
          <cell r="I413">
            <v>825</v>
          </cell>
          <cell r="J413">
            <v>12</v>
          </cell>
          <cell r="K413">
            <v>104</v>
          </cell>
          <cell r="L413">
            <v>9</v>
          </cell>
        </row>
        <row r="414">
          <cell r="B414">
            <v>8281479</v>
          </cell>
          <cell r="C414" t="str">
            <v xml:space="preserve">عواطف على قطب </v>
          </cell>
          <cell r="D414">
            <v>43170</v>
          </cell>
          <cell r="E414">
            <v>265</v>
          </cell>
          <cell r="F414">
            <v>18</v>
          </cell>
          <cell r="G414">
            <v>1</v>
          </cell>
          <cell r="H414">
            <v>9</v>
          </cell>
          <cell r="I414">
            <v>525</v>
          </cell>
          <cell r="J414">
            <v>9</v>
          </cell>
          <cell r="K414">
            <v>825</v>
          </cell>
          <cell r="L414">
            <v>12</v>
          </cell>
          <cell r="M414">
            <v>104</v>
          </cell>
          <cell r="N414">
            <v>9</v>
          </cell>
        </row>
        <row r="415">
          <cell r="B415">
            <v>8841972</v>
          </cell>
          <cell r="C415" t="str">
            <v>رجاء منجى السيد على</v>
          </cell>
          <cell r="D415">
            <v>43170</v>
          </cell>
          <cell r="E415">
            <v>1</v>
          </cell>
          <cell r="F415">
            <v>9</v>
          </cell>
          <cell r="G415">
            <v>525</v>
          </cell>
          <cell r="H415">
            <v>9</v>
          </cell>
          <cell r="I415">
            <v>825</v>
          </cell>
          <cell r="J415">
            <v>12</v>
          </cell>
          <cell r="K415">
            <v>104</v>
          </cell>
          <cell r="L415">
            <v>9</v>
          </cell>
          <cell r="M415">
            <v>265</v>
          </cell>
          <cell r="N415">
            <v>9</v>
          </cell>
        </row>
        <row r="416">
          <cell r="B416">
            <v>8842004</v>
          </cell>
          <cell r="C416" t="str">
            <v>ملوك منجى السيد على</v>
          </cell>
          <cell r="D416">
            <v>43170</v>
          </cell>
          <cell r="E416">
            <v>265</v>
          </cell>
          <cell r="F416">
            <v>9</v>
          </cell>
          <cell r="G416">
            <v>523</v>
          </cell>
          <cell r="H416">
            <v>18</v>
          </cell>
          <cell r="I416">
            <v>525</v>
          </cell>
          <cell r="J416">
            <v>9</v>
          </cell>
          <cell r="K416">
            <v>104</v>
          </cell>
          <cell r="L416">
            <v>9</v>
          </cell>
          <cell r="M416">
            <v>421</v>
          </cell>
          <cell r="N416">
            <v>9</v>
          </cell>
        </row>
        <row r="417">
          <cell r="B417">
            <v>8841985</v>
          </cell>
          <cell r="C417" t="str">
            <v>سامى احمد محمد على</v>
          </cell>
          <cell r="D417">
            <v>43170</v>
          </cell>
          <cell r="E417">
            <v>1</v>
          </cell>
          <cell r="F417">
            <v>9</v>
          </cell>
          <cell r="G417">
            <v>525</v>
          </cell>
          <cell r="H417">
            <v>9</v>
          </cell>
          <cell r="I417">
            <v>825</v>
          </cell>
          <cell r="J417">
            <v>9</v>
          </cell>
          <cell r="K417">
            <v>104</v>
          </cell>
          <cell r="L417">
            <v>9</v>
          </cell>
          <cell r="M417">
            <v>421</v>
          </cell>
          <cell r="N417">
            <v>9</v>
          </cell>
        </row>
        <row r="418">
          <cell r="B418">
            <v>8165314</v>
          </cell>
          <cell r="C418" t="str">
            <v>شيماء صلاح السيد ابراهيم</v>
          </cell>
          <cell r="D418">
            <v>43170</v>
          </cell>
          <cell r="E418">
            <v>1</v>
          </cell>
          <cell r="F418">
            <v>6</v>
          </cell>
          <cell r="G418">
            <v>525</v>
          </cell>
          <cell r="H418">
            <v>6</v>
          </cell>
          <cell r="I418">
            <v>825</v>
          </cell>
          <cell r="J418">
            <v>8</v>
          </cell>
          <cell r="K418">
            <v>104</v>
          </cell>
          <cell r="L418">
            <v>6</v>
          </cell>
          <cell r="M418">
            <v>421</v>
          </cell>
          <cell r="N418">
            <v>6</v>
          </cell>
        </row>
        <row r="419">
          <cell r="B419">
            <v>8965591</v>
          </cell>
          <cell r="C419" t="str">
            <v>احسان محمد سليم عمر</v>
          </cell>
          <cell r="D419">
            <v>43170</v>
          </cell>
          <cell r="E419">
            <v>825</v>
          </cell>
          <cell r="F419">
            <v>12</v>
          </cell>
          <cell r="G419">
            <v>265</v>
          </cell>
          <cell r="H419">
            <v>9</v>
          </cell>
          <cell r="I419">
            <v>525</v>
          </cell>
          <cell r="J419">
            <v>9</v>
          </cell>
          <cell r="K419">
            <v>481</v>
          </cell>
          <cell r="L419">
            <v>9</v>
          </cell>
          <cell r="M419">
            <v>231</v>
          </cell>
          <cell r="N419">
            <v>18</v>
          </cell>
          <cell r="O419">
            <v>421</v>
          </cell>
          <cell r="P419">
            <v>9</v>
          </cell>
          <cell r="Q419">
            <v>243</v>
          </cell>
          <cell r="R419">
            <v>18</v>
          </cell>
          <cell r="S419">
            <v>79</v>
          </cell>
          <cell r="T419">
            <v>18</v>
          </cell>
          <cell r="U419">
            <v>104</v>
          </cell>
          <cell r="V419">
            <v>9</v>
          </cell>
        </row>
        <row r="420">
          <cell r="B420">
            <v>8791074</v>
          </cell>
          <cell r="C420" t="str">
            <v>سعديه على عبدالخالق</v>
          </cell>
          <cell r="D420">
            <v>43170</v>
          </cell>
          <cell r="E420">
            <v>68</v>
          </cell>
          <cell r="F420">
            <v>9</v>
          </cell>
          <cell r="G420">
            <v>1</v>
          </cell>
          <cell r="H420">
            <v>9</v>
          </cell>
          <cell r="I420">
            <v>525</v>
          </cell>
          <cell r="J420">
            <v>9</v>
          </cell>
          <cell r="K420">
            <v>265</v>
          </cell>
          <cell r="L420">
            <v>9</v>
          </cell>
          <cell r="M420">
            <v>104</v>
          </cell>
          <cell r="N420">
            <v>9</v>
          </cell>
          <cell r="O420">
            <v>421</v>
          </cell>
          <cell r="P420">
            <v>9</v>
          </cell>
          <cell r="Q420">
            <v>825</v>
          </cell>
          <cell r="R420">
            <v>12</v>
          </cell>
        </row>
        <row r="421">
          <cell r="B421">
            <v>8704830</v>
          </cell>
          <cell r="C421" t="str">
            <v>امال عبدالسيد حسين</v>
          </cell>
          <cell r="D421">
            <v>43170</v>
          </cell>
          <cell r="E421">
            <v>825</v>
          </cell>
          <cell r="F421">
            <v>12</v>
          </cell>
          <cell r="G421">
            <v>265</v>
          </cell>
          <cell r="H421">
            <v>18</v>
          </cell>
          <cell r="I421">
            <v>1</v>
          </cell>
          <cell r="J421">
            <v>9</v>
          </cell>
          <cell r="K421">
            <v>525</v>
          </cell>
          <cell r="L421">
            <v>9</v>
          </cell>
          <cell r="M421" t="str">
            <v>2/</v>
          </cell>
          <cell r="N421">
            <v>18</v>
          </cell>
          <cell r="O421">
            <v>312</v>
          </cell>
          <cell r="P421">
            <v>18</v>
          </cell>
          <cell r="Q421">
            <v>104</v>
          </cell>
          <cell r="R421">
            <v>9</v>
          </cell>
          <cell r="S421">
            <v>421</v>
          </cell>
          <cell r="T421">
            <v>9</v>
          </cell>
        </row>
        <row r="422">
          <cell r="B422">
            <v>8190860</v>
          </cell>
          <cell r="C422" t="str">
            <v>ماهر عبدالحميد حسن</v>
          </cell>
          <cell r="D422">
            <v>43170</v>
          </cell>
          <cell r="E422">
            <v>343</v>
          </cell>
          <cell r="F422">
            <v>5</v>
          </cell>
        </row>
        <row r="423">
          <cell r="B423">
            <v>8890921</v>
          </cell>
          <cell r="C423" t="str">
            <v>نادية متولى اسماعيل الترسى</v>
          </cell>
          <cell r="D423">
            <v>43170</v>
          </cell>
          <cell r="E423">
            <v>1</v>
          </cell>
          <cell r="F423">
            <v>9</v>
          </cell>
          <cell r="G423">
            <v>525</v>
          </cell>
          <cell r="H423">
            <v>9</v>
          </cell>
          <cell r="I423">
            <v>825</v>
          </cell>
          <cell r="J423">
            <v>12</v>
          </cell>
          <cell r="K423">
            <v>104</v>
          </cell>
          <cell r="L423">
            <v>9</v>
          </cell>
          <cell r="M423">
            <v>421</v>
          </cell>
          <cell r="N423">
            <v>9</v>
          </cell>
        </row>
        <row r="424">
          <cell r="B424">
            <v>8020974</v>
          </cell>
          <cell r="C424" t="str">
            <v>ام محمد على محمد</v>
          </cell>
          <cell r="D424">
            <v>43170</v>
          </cell>
          <cell r="E424">
            <v>343</v>
          </cell>
          <cell r="F424">
            <v>8</v>
          </cell>
        </row>
        <row r="425">
          <cell r="B425">
            <v>8924814</v>
          </cell>
          <cell r="C425" t="str">
            <v>على عبدالمولى على</v>
          </cell>
          <cell r="D425">
            <v>43170</v>
          </cell>
          <cell r="E425">
            <v>1</v>
          </cell>
          <cell r="F425">
            <v>9</v>
          </cell>
          <cell r="G425">
            <v>825</v>
          </cell>
          <cell r="H425">
            <v>24</v>
          </cell>
          <cell r="I425">
            <v>525</v>
          </cell>
          <cell r="J425">
            <v>9</v>
          </cell>
          <cell r="K425">
            <v>265</v>
          </cell>
          <cell r="L425">
            <v>18</v>
          </cell>
          <cell r="M425">
            <v>104</v>
          </cell>
          <cell r="N425">
            <v>9</v>
          </cell>
        </row>
        <row r="426">
          <cell r="B426">
            <v>8436106</v>
          </cell>
          <cell r="C426" t="str">
            <v>رسمية محمد هنداوى</v>
          </cell>
          <cell r="D426">
            <v>43170</v>
          </cell>
          <cell r="E426">
            <v>523</v>
          </cell>
          <cell r="F426">
            <v>18</v>
          </cell>
          <cell r="G426">
            <v>525</v>
          </cell>
          <cell r="H426">
            <v>9</v>
          </cell>
          <cell r="I426">
            <v>825</v>
          </cell>
          <cell r="J426">
            <v>12</v>
          </cell>
          <cell r="K426">
            <v>421</v>
          </cell>
          <cell r="L426">
            <v>9</v>
          </cell>
        </row>
        <row r="427">
          <cell r="B427">
            <v>8857179</v>
          </cell>
          <cell r="C427" t="str">
            <v>نجاح رمضان محمد السراج</v>
          </cell>
          <cell r="D427">
            <v>43170</v>
          </cell>
          <cell r="E427">
            <v>825</v>
          </cell>
          <cell r="F427">
            <v>12</v>
          </cell>
          <cell r="G427">
            <v>265</v>
          </cell>
          <cell r="H427">
            <v>9</v>
          </cell>
          <cell r="I427" t="str">
            <v>2/</v>
          </cell>
          <cell r="J427">
            <v>18</v>
          </cell>
          <cell r="K427">
            <v>312</v>
          </cell>
          <cell r="L427">
            <v>9</v>
          </cell>
          <cell r="M427">
            <v>1</v>
          </cell>
          <cell r="N427">
            <v>9</v>
          </cell>
          <cell r="O427">
            <v>525</v>
          </cell>
          <cell r="P427">
            <v>9</v>
          </cell>
          <cell r="Q427">
            <v>421</v>
          </cell>
          <cell r="R427">
            <v>9</v>
          </cell>
        </row>
        <row r="428">
          <cell r="B428">
            <v>8100890</v>
          </cell>
          <cell r="C428" t="str">
            <v>رضا احمد حسن ابوطه</v>
          </cell>
          <cell r="D428">
            <v>43170</v>
          </cell>
          <cell r="E428">
            <v>488</v>
          </cell>
          <cell r="F428">
            <v>12</v>
          </cell>
          <cell r="G428">
            <v>525</v>
          </cell>
          <cell r="H428">
            <v>6</v>
          </cell>
          <cell r="I428">
            <v>825</v>
          </cell>
          <cell r="J428">
            <v>8</v>
          </cell>
          <cell r="K428">
            <v>421</v>
          </cell>
          <cell r="L428">
            <v>6</v>
          </cell>
          <cell r="M428">
            <v>104</v>
          </cell>
          <cell r="N428">
            <v>6</v>
          </cell>
          <cell r="O428">
            <v>68</v>
          </cell>
          <cell r="P428">
            <v>6</v>
          </cell>
        </row>
        <row r="429">
          <cell r="B429">
            <v>8345132</v>
          </cell>
          <cell r="C429" t="str">
            <v>رضا رجب نصر السيد</v>
          </cell>
          <cell r="D429">
            <v>43170</v>
          </cell>
          <cell r="E429">
            <v>525</v>
          </cell>
          <cell r="F429">
            <v>9</v>
          </cell>
          <cell r="G429" t="str">
            <v>2/</v>
          </cell>
          <cell r="H429">
            <v>18</v>
          </cell>
          <cell r="I429">
            <v>312</v>
          </cell>
          <cell r="J429">
            <v>9</v>
          </cell>
          <cell r="K429">
            <v>825</v>
          </cell>
          <cell r="L429">
            <v>12</v>
          </cell>
          <cell r="M429">
            <v>1</v>
          </cell>
          <cell r="N429">
            <v>9</v>
          </cell>
          <cell r="O429">
            <v>421</v>
          </cell>
          <cell r="P429">
            <v>9</v>
          </cell>
        </row>
        <row r="430">
          <cell r="B430">
            <v>8794599</v>
          </cell>
          <cell r="C430" t="str">
            <v>فتحيه سعد مرسى محمد</v>
          </cell>
          <cell r="D430">
            <v>43170</v>
          </cell>
          <cell r="E430">
            <v>1</v>
          </cell>
          <cell r="F430">
            <v>9</v>
          </cell>
          <cell r="G430">
            <v>282</v>
          </cell>
          <cell r="H430">
            <v>9</v>
          </cell>
          <cell r="I430">
            <v>265</v>
          </cell>
          <cell r="J430">
            <v>9</v>
          </cell>
          <cell r="K430">
            <v>825</v>
          </cell>
          <cell r="L430">
            <v>12</v>
          </cell>
          <cell r="M430">
            <v>104</v>
          </cell>
          <cell r="N430">
            <v>9</v>
          </cell>
          <cell r="O430">
            <v>79</v>
          </cell>
          <cell r="P430">
            <v>9</v>
          </cell>
        </row>
        <row r="431">
          <cell r="B431">
            <v>8971085</v>
          </cell>
          <cell r="C431" t="str">
            <v>امينه حسين فرحات</v>
          </cell>
          <cell r="D431">
            <v>43170</v>
          </cell>
          <cell r="E431">
            <v>1</v>
          </cell>
          <cell r="F431">
            <v>9</v>
          </cell>
          <cell r="G431">
            <v>525</v>
          </cell>
          <cell r="H431">
            <v>9</v>
          </cell>
          <cell r="I431">
            <v>825</v>
          </cell>
          <cell r="J431">
            <v>12</v>
          </cell>
          <cell r="K431">
            <v>104</v>
          </cell>
          <cell r="L431">
            <v>9</v>
          </cell>
        </row>
        <row r="432">
          <cell r="B432">
            <v>8794726</v>
          </cell>
          <cell r="C432" t="str">
            <v>سعديه سعد محمود صالح</v>
          </cell>
          <cell r="D432">
            <v>43170</v>
          </cell>
          <cell r="E432">
            <v>488</v>
          </cell>
          <cell r="F432">
            <v>18</v>
          </cell>
          <cell r="G432">
            <v>525</v>
          </cell>
          <cell r="H432">
            <v>9</v>
          </cell>
          <cell r="I432">
            <v>825</v>
          </cell>
          <cell r="J432">
            <v>12</v>
          </cell>
          <cell r="K432">
            <v>104</v>
          </cell>
          <cell r="L432">
            <v>9</v>
          </cell>
          <cell r="M432">
            <v>68</v>
          </cell>
          <cell r="N432">
            <v>9</v>
          </cell>
          <cell r="O432">
            <v>421</v>
          </cell>
          <cell r="P432">
            <v>9</v>
          </cell>
        </row>
        <row r="433">
          <cell r="B433">
            <v>8890552</v>
          </cell>
          <cell r="C433" t="str">
            <v>شربات محمد عبدالحميد</v>
          </cell>
          <cell r="D433">
            <v>43170</v>
          </cell>
          <cell r="E433">
            <v>488</v>
          </cell>
          <cell r="F433">
            <v>18</v>
          </cell>
          <cell r="G433">
            <v>525</v>
          </cell>
          <cell r="H433">
            <v>9</v>
          </cell>
          <cell r="I433">
            <v>825</v>
          </cell>
          <cell r="J433">
            <v>12</v>
          </cell>
          <cell r="K433">
            <v>104</v>
          </cell>
          <cell r="L433">
            <v>9</v>
          </cell>
          <cell r="M433">
            <v>421</v>
          </cell>
          <cell r="N433">
            <v>9</v>
          </cell>
        </row>
        <row r="434">
          <cell r="B434">
            <v>8706696</v>
          </cell>
          <cell r="C434" t="str">
            <v>صباح السيد محمد عبدالكريم</v>
          </cell>
          <cell r="D434">
            <v>43170</v>
          </cell>
          <cell r="E434">
            <v>1</v>
          </cell>
          <cell r="F434">
            <v>9</v>
          </cell>
          <cell r="G434">
            <v>525</v>
          </cell>
          <cell r="H434">
            <v>9</v>
          </cell>
          <cell r="I434">
            <v>825</v>
          </cell>
          <cell r="J434">
            <v>12</v>
          </cell>
          <cell r="K434">
            <v>104</v>
          </cell>
          <cell r="L434">
            <v>9</v>
          </cell>
          <cell r="M434">
            <v>421</v>
          </cell>
          <cell r="N434">
            <v>9</v>
          </cell>
        </row>
        <row r="435">
          <cell r="B435">
            <v>8025689</v>
          </cell>
          <cell r="C435" t="str">
            <v>نبويه فايز اسماعيل شرف</v>
          </cell>
          <cell r="D435">
            <v>43170</v>
          </cell>
          <cell r="E435">
            <v>265</v>
          </cell>
          <cell r="F435">
            <v>6</v>
          </cell>
          <cell r="G435">
            <v>481</v>
          </cell>
          <cell r="H435">
            <v>6</v>
          </cell>
          <cell r="I435">
            <v>825</v>
          </cell>
          <cell r="J435">
            <v>8</v>
          </cell>
          <cell r="K435">
            <v>68</v>
          </cell>
          <cell r="L435">
            <v>6</v>
          </cell>
          <cell r="M435">
            <v>104</v>
          </cell>
          <cell r="N435">
            <v>6</v>
          </cell>
        </row>
        <row r="436">
          <cell r="B436">
            <v>8857178</v>
          </cell>
          <cell r="C436" t="str">
            <v>كمال عبدالحليم احمد</v>
          </cell>
          <cell r="D436">
            <v>43170</v>
          </cell>
          <cell r="E436" t="str">
            <v>2/</v>
          </cell>
          <cell r="F436">
            <v>18</v>
          </cell>
          <cell r="G436">
            <v>312</v>
          </cell>
          <cell r="H436">
            <v>18</v>
          </cell>
          <cell r="I436">
            <v>825</v>
          </cell>
          <cell r="J436">
            <v>12</v>
          </cell>
          <cell r="K436">
            <v>421</v>
          </cell>
          <cell r="L436">
            <v>9</v>
          </cell>
          <cell r="M436">
            <v>488</v>
          </cell>
          <cell r="N436">
            <v>18</v>
          </cell>
          <cell r="O436">
            <v>525</v>
          </cell>
          <cell r="P436">
            <v>9</v>
          </cell>
          <cell r="Q436">
            <v>68</v>
          </cell>
          <cell r="R436">
            <v>9</v>
          </cell>
          <cell r="S436">
            <v>265</v>
          </cell>
          <cell r="T436">
            <v>18</v>
          </cell>
        </row>
        <row r="437">
          <cell r="B437">
            <v>8084372</v>
          </cell>
          <cell r="C437" t="str">
            <v>سعديه عبدالعظيم ياسين</v>
          </cell>
          <cell r="D437">
            <v>43170</v>
          </cell>
          <cell r="E437" t="str">
            <v>2/</v>
          </cell>
          <cell r="F437">
            <v>12</v>
          </cell>
          <cell r="G437">
            <v>312</v>
          </cell>
          <cell r="H437">
            <v>12</v>
          </cell>
          <cell r="I437">
            <v>488</v>
          </cell>
          <cell r="J437">
            <v>12</v>
          </cell>
          <cell r="K437">
            <v>525</v>
          </cell>
          <cell r="L437">
            <v>6</v>
          </cell>
          <cell r="M437">
            <v>825</v>
          </cell>
          <cell r="N437">
            <v>8</v>
          </cell>
          <cell r="O437">
            <v>265</v>
          </cell>
          <cell r="P437">
            <v>12</v>
          </cell>
          <cell r="Q437">
            <v>421</v>
          </cell>
          <cell r="R437">
            <v>6</v>
          </cell>
        </row>
        <row r="438">
          <cell r="B438">
            <v>8299412</v>
          </cell>
          <cell r="C438" t="str">
            <v xml:space="preserve">اسماعيل ابراهيم احمد </v>
          </cell>
          <cell r="D438">
            <v>43170</v>
          </cell>
          <cell r="E438">
            <v>488</v>
          </cell>
          <cell r="F438">
            <v>18</v>
          </cell>
          <cell r="G438">
            <v>525</v>
          </cell>
          <cell r="H438">
            <v>9</v>
          </cell>
          <cell r="I438">
            <v>825</v>
          </cell>
          <cell r="J438">
            <v>12</v>
          </cell>
          <cell r="K438">
            <v>104</v>
          </cell>
          <cell r="L438">
            <v>9</v>
          </cell>
          <cell r="M438">
            <v>421</v>
          </cell>
          <cell r="N438">
            <v>9</v>
          </cell>
        </row>
        <row r="439">
          <cell r="B439">
            <v>8890912</v>
          </cell>
          <cell r="C439" t="str">
            <v>سعاد مسعد ابراهيم محمد</v>
          </cell>
          <cell r="D439">
            <v>43170</v>
          </cell>
          <cell r="E439">
            <v>621</v>
          </cell>
          <cell r="F439">
            <v>6</v>
          </cell>
          <cell r="G439">
            <v>670</v>
          </cell>
          <cell r="H439">
            <v>9</v>
          </cell>
          <cell r="I439">
            <v>825</v>
          </cell>
          <cell r="J439">
            <v>12</v>
          </cell>
          <cell r="K439">
            <v>673</v>
          </cell>
          <cell r="L439">
            <v>6</v>
          </cell>
        </row>
        <row r="440">
          <cell r="B440">
            <v>8374830</v>
          </cell>
          <cell r="C440" t="str">
            <v>بثينه اسماعيل احمد</v>
          </cell>
          <cell r="D440">
            <v>43170</v>
          </cell>
          <cell r="E440">
            <v>343</v>
          </cell>
          <cell r="F440">
            <v>8</v>
          </cell>
        </row>
        <row r="441">
          <cell r="B441">
            <v>8292184</v>
          </cell>
          <cell r="C441" t="str">
            <v>محاسن سيد مرسى رضا</v>
          </cell>
          <cell r="D441">
            <v>43170</v>
          </cell>
          <cell r="E441">
            <v>1</v>
          </cell>
          <cell r="F441">
            <v>9</v>
          </cell>
          <cell r="G441">
            <v>525</v>
          </cell>
          <cell r="H441">
            <v>9</v>
          </cell>
          <cell r="I441">
            <v>825</v>
          </cell>
          <cell r="J441">
            <v>12</v>
          </cell>
          <cell r="K441">
            <v>104</v>
          </cell>
          <cell r="L441">
            <v>9</v>
          </cell>
        </row>
        <row r="442">
          <cell r="B442">
            <v>8842044</v>
          </cell>
          <cell r="C442" t="str">
            <v>امال محمد عبدالفتاح حجازى</v>
          </cell>
          <cell r="D442">
            <v>43170</v>
          </cell>
          <cell r="E442">
            <v>488</v>
          </cell>
          <cell r="F442">
            <v>18</v>
          </cell>
          <cell r="G442">
            <v>525</v>
          </cell>
          <cell r="H442">
            <v>9</v>
          </cell>
          <cell r="I442">
            <v>825</v>
          </cell>
          <cell r="J442">
            <v>12</v>
          </cell>
          <cell r="K442">
            <v>68</v>
          </cell>
          <cell r="L442">
            <v>9</v>
          </cell>
          <cell r="M442">
            <v>421</v>
          </cell>
          <cell r="N442">
            <v>9</v>
          </cell>
          <cell r="O442">
            <v>104</v>
          </cell>
          <cell r="P442">
            <v>9</v>
          </cell>
        </row>
        <row r="443">
          <cell r="B443">
            <v>8859553</v>
          </cell>
          <cell r="C443" t="str">
            <v>صفاء ابراهيم عبدالحميد ابراهيم</v>
          </cell>
          <cell r="D443">
            <v>43170</v>
          </cell>
          <cell r="E443">
            <v>488</v>
          </cell>
          <cell r="F443">
            <v>18</v>
          </cell>
          <cell r="G443">
            <v>525</v>
          </cell>
          <cell r="H443">
            <v>9</v>
          </cell>
          <cell r="I443">
            <v>825</v>
          </cell>
          <cell r="J443">
            <v>12</v>
          </cell>
          <cell r="K443">
            <v>104</v>
          </cell>
          <cell r="L443">
            <v>9</v>
          </cell>
          <cell r="M443">
            <v>421</v>
          </cell>
          <cell r="N443">
            <v>9</v>
          </cell>
        </row>
        <row r="444">
          <cell r="B444">
            <v>8890676</v>
          </cell>
          <cell r="C444" t="str">
            <v>حامد محمدى السيد عثمان</v>
          </cell>
          <cell r="D444">
            <v>43170</v>
          </cell>
          <cell r="E444">
            <v>481</v>
          </cell>
          <cell r="F444">
            <v>9</v>
          </cell>
          <cell r="G444">
            <v>825</v>
          </cell>
          <cell r="H444">
            <v>12</v>
          </cell>
          <cell r="I444">
            <v>104</v>
          </cell>
          <cell r="J444">
            <v>9</v>
          </cell>
          <cell r="K444">
            <v>421</v>
          </cell>
          <cell r="L444">
            <v>9</v>
          </cell>
        </row>
        <row r="445">
          <cell r="B445">
            <v>8755368</v>
          </cell>
          <cell r="C445" t="str">
            <v>مرفت مجاور راضى</v>
          </cell>
          <cell r="D445">
            <v>43170</v>
          </cell>
          <cell r="E445">
            <v>1</v>
          </cell>
          <cell r="F445">
            <v>9</v>
          </cell>
          <cell r="G445">
            <v>525</v>
          </cell>
          <cell r="H445">
            <v>9</v>
          </cell>
          <cell r="I445">
            <v>265</v>
          </cell>
          <cell r="J445">
            <v>9</v>
          </cell>
          <cell r="K445">
            <v>104</v>
          </cell>
          <cell r="L445">
            <v>9</v>
          </cell>
          <cell r="M445">
            <v>825</v>
          </cell>
          <cell r="N445">
            <v>12</v>
          </cell>
        </row>
        <row r="446">
          <cell r="B446">
            <v>8375022</v>
          </cell>
          <cell r="C446" t="str">
            <v>حنان محمد عبدالعظيم</v>
          </cell>
          <cell r="D446">
            <v>43170</v>
          </cell>
          <cell r="E446">
            <v>1</v>
          </cell>
          <cell r="F446">
            <v>9</v>
          </cell>
          <cell r="G446">
            <v>525</v>
          </cell>
          <cell r="H446">
            <v>9</v>
          </cell>
          <cell r="I446">
            <v>825</v>
          </cell>
          <cell r="J446">
            <v>12</v>
          </cell>
          <cell r="K446">
            <v>104</v>
          </cell>
          <cell r="L446">
            <v>9</v>
          </cell>
          <cell r="M446">
            <v>68</v>
          </cell>
          <cell r="N446">
            <v>9</v>
          </cell>
        </row>
        <row r="447">
          <cell r="B447">
            <v>8841980</v>
          </cell>
          <cell r="C447" t="str">
            <v>سلامه بكرى محمد عمر</v>
          </cell>
          <cell r="D447">
            <v>43170</v>
          </cell>
          <cell r="E447">
            <v>1</v>
          </cell>
          <cell r="F447">
            <v>9</v>
          </cell>
          <cell r="G447">
            <v>525</v>
          </cell>
          <cell r="H447">
            <v>9</v>
          </cell>
          <cell r="I447">
            <v>825</v>
          </cell>
          <cell r="J447">
            <v>12</v>
          </cell>
          <cell r="K447">
            <v>104</v>
          </cell>
          <cell r="L447">
            <v>9</v>
          </cell>
          <cell r="M447">
            <v>421</v>
          </cell>
          <cell r="N447">
            <v>9</v>
          </cell>
        </row>
        <row r="448">
          <cell r="B448">
            <v>8374937</v>
          </cell>
          <cell r="C448" t="str">
            <v>شربات عبدالمجيد محمد</v>
          </cell>
          <cell r="D448">
            <v>43170</v>
          </cell>
          <cell r="E448">
            <v>488</v>
          </cell>
          <cell r="F448">
            <v>18</v>
          </cell>
          <cell r="G448">
            <v>525</v>
          </cell>
          <cell r="H448">
            <v>9</v>
          </cell>
          <cell r="I448">
            <v>825</v>
          </cell>
          <cell r="J448">
            <v>12</v>
          </cell>
          <cell r="K448">
            <v>104</v>
          </cell>
          <cell r="L448">
            <v>9</v>
          </cell>
          <cell r="M448">
            <v>421</v>
          </cell>
          <cell r="N448">
            <v>9</v>
          </cell>
        </row>
        <row r="449">
          <cell r="B449">
            <v>8432145</v>
          </cell>
          <cell r="C449" t="str">
            <v>كريمه بيومى  خلف الله</v>
          </cell>
          <cell r="D449">
            <v>43170</v>
          </cell>
          <cell r="E449">
            <v>481</v>
          </cell>
          <cell r="F449">
            <v>18</v>
          </cell>
          <cell r="G449">
            <v>243</v>
          </cell>
          <cell r="H449">
            <v>9</v>
          </cell>
          <cell r="I449">
            <v>825</v>
          </cell>
          <cell r="J449">
            <v>12</v>
          </cell>
          <cell r="K449">
            <v>104</v>
          </cell>
          <cell r="L449">
            <v>9</v>
          </cell>
          <cell r="M449">
            <v>391</v>
          </cell>
          <cell r="N449">
            <v>18</v>
          </cell>
        </row>
        <row r="450">
          <cell r="B450">
            <v>8859523</v>
          </cell>
          <cell r="C450" t="str">
            <v>منسى عبدالسلام حميده</v>
          </cell>
          <cell r="D450">
            <v>43170</v>
          </cell>
          <cell r="E450">
            <v>1</v>
          </cell>
          <cell r="F450">
            <v>9</v>
          </cell>
          <cell r="G450">
            <v>825</v>
          </cell>
          <cell r="H450">
            <v>12</v>
          </cell>
          <cell r="I450">
            <v>104</v>
          </cell>
          <cell r="J450">
            <v>9</v>
          </cell>
          <cell r="K450">
            <v>265</v>
          </cell>
          <cell r="L450">
            <v>9</v>
          </cell>
        </row>
        <row r="451">
          <cell r="B451">
            <v>8159299</v>
          </cell>
          <cell r="C451" t="str">
            <v>عايده عدلى عيسى هيبه</v>
          </cell>
          <cell r="D451">
            <v>43170</v>
          </cell>
          <cell r="E451">
            <v>488</v>
          </cell>
          <cell r="F451">
            <v>12</v>
          </cell>
          <cell r="G451">
            <v>525</v>
          </cell>
          <cell r="H451">
            <v>6</v>
          </cell>
          <cell r="I451">
            <v>825</v>
          </cell>
          <cell r="J451">
            <v>8</v>
          </cell>
          <cell r="K451">
            <v>421</v>
          </cell>
          <cell r="L451">
            <v>6</v>
          </cell>
          <cell r="M451">
            <v>104</v>
          </cell>
          <cell r="N451">
            <v>6</v>
          </cell>
        </row>
        <row r="452">
          <cell r="B452">
            <v>8436349</v>
          </cell>
          <cell r="C452" t="str">
            <v>احسان شعبان محمد بدوى</v>
          </cell>
          <cell r="D452">
            <v>43170</v>
          </cell>
          <cell r="E452">
            <v>488</v>
          </cell>
          <cell r="F452">
            <v>18</v>
          </cell>
          <cell r="G452">
            <v>525</v>
          </cell>
          <cell r="H452">
            <v>9</v>
          </cell>
          <cell r="I452">
            <v>825</v>
          </cell>
          <cell r="J452">
            <v>12</v>
          </cell>
          <cell r="K452">
            <v>104</v>
          </cell>
          <cell r="L452">
            <v>9</v>
          </cell>
          <cell r="M452">
            <v>265</v>
          </cell>
          <cell r="N452">
            <v>18</v>
          </cell>
        </row>
        <row r="453">
          <cell r="B453">
            <v>8002266</v>
          </cell>
          <cell r="C453" t="str">
            <v>فاطمه عبدالعزيز محمود</v>
          </cell>
          <cell r="D453">
            <v>43170</v>
          </cell>
          <cell r="E453">
            <v>343</v>
          </cell>
          <cell r="F453">
            <v>5</v>
          </cell>
        </row>
        <row r="454">
          <cell r="B454">
            <v>8634610</v>
          </cell>
          <cell r="C454" t="str">
            <v>سعديه السيد منصور</v>
          </cell>
          <cell r="D454">
            <v>43170</v>
          </cell>
          <cell r="E454">
            <v>343</v>
          </cell>
          <cell r="F454">
            <v>8</v>
          </cell>
          <cell r="G454" t="str">
            <v>768/1</v>
          </cell>
          <cell r="H454">
            <v>6</v>
          </cell>
        </row>
        <row r="455">
          <cell r="B455">
            <v>8781884</v>
          </cell>
          <cell r="C455" t="str">
            <v>سحر احمد وردانى احمد</v>
          </cell>
          <cell r="D455">
            <v>43170</v>
          </cell>
          <cell r="E455">
            <v>1</v>
          </cell>
          <cell r="F455">
            <v>9</v>
          </cell>
          <cell r="G455">
            <v>525</v>
          </cell>
          <cell r="H455">
            <v>9</v>
          </cell>
          <cell r="I455">
            <v>825</v>
          </cell>
          <cell r="J455">
            <v>12</v>
          </cell>
        </row>
        <row r="456">
          <cell r="B456">
            <v>8815812</v>
          </cell>
          <cell r="C456" t="str">
            <v>نور محمد اسماعيل محمد</v>
          </cell>
          <cell r="D456">
            <v>43170</v>
          </cell>
          <cell r="E456">
            <v>488</v>
          </cell>
          <cell r="F456">
            <v>18</v>
          </cell>
          <cell r="G456">
            <v>525</v>
          </cell>
          <cell r="H456">
            <v>9</v>
          </cell>
          <cell r="I456">
            <v>825</v>
          </cell>
          <cell r="J456">
            <v>12</v>
          </cell>
          <cell r="K456">
            <v>104</v>
          </cell>
          <cell r="L456">
            <v>9</v>
          </cell>
          <cell r="M456">
            <v>421</v>
          </cell>
          <cell r="N456">
            <v>9</v>
          </cell>
          <cell r="O456">
            <v>68</v>
          </cell>
          <cell r="P456">
            <v>9</v>
          </cell>
        </row>
        <row r="457">
          <cell r="B457">
            <v>8924817</v>
          </cell>
          <cell r="C457" t="str">
            <v>وداد عبدالعزيز على</v>
          </cell>
          <cell r="D457">
            <v>43170</v>
          </cell>
          <cell r="E457">
            <v>621</v>
          </cell>
          <cell r="F457">
            <v>6</v>
          </cell>
          <cell r="G457">
            <v>670</v>
          </cell>
          <cell r="H457">
            <v>9</v>
          </cell>
          <cell r="I457">
            <v>825</v>
          </cell>
          <cell r="J457">
            <v>12</v>
          </cell>
          <cell r="K457">
            <v>421</v>
          </cell>
          <cell r="L457">
            <v>9</v>
          </cell>
          <cell r="M457">
            <v>105</v>
          </cell>
          <cell r="N457">
            <v>4</v>
          </cell>
          <cell r="O457">
            <v>68</v>
          </cell>
          <cell r="P457">
            <v>9</v>
          </cell>
          <cell r="Q457">
            <v>695</v>
          </cell>
          <cell r="R457">
            <v>6</v>
          </cell>
        </row>
        <row r="458">
          <cell r="B458">
            <v>8841986</v>
          </cell>
          <cell r="C458" t="str">
            <v>اسماء نعمان عبدالرؤوف</v>
          </cell>
          <cell r="D458">
            <v>43170</v>
          </cell>
          <cell r="E458">
            <v>1</v>
          </cell>
          <cell r="F458">
            <v>9</v>
          </cell>
          <cell r="G458">
            <v>825</v>
          </cell>
          <cell r="H458">
            <v>12</v>
          </cell>
          <cell r="I458">
            <v>265</v>
          </cell>
          <cell r="J458">
            <v>9</v>
          </cell>
          <cell r="K458">
            <v>104</v>
          </cell>
          <cell r="L458">
            <v>9</v>
          </cell>
        </row>
        <row r="459">
          <cell r="C459" t="str">
            <v>كريمه محمد محمود بيومى</v>
          </cell>
          <cell r="D459">
            <v>43170</v>
          </cell>
          <cell r="E459">
            <v>1</v>
          </cell>
          <cell r="F459">
            <v>9</v>
          </cell>
          <cell r="G459">
            <v>525</v>
          </cell>
          <cell r="H459">
            <v>9</v>
          </cell>
          <cell r="I459">
            <v>243</v>
          </cell>
          <cell r="J459">
            <v>18</v>
          </cell>
          <cell r="K459">
            <v>825</v>
          </cell>
          <cell r="L459">
            <v>12</v>
          </cell>
          <cell r="M459">
            <v>421</v>
          </cell>
          <cell r="N459">
            <v>9</v>
          </cell>
          <cell r="O459">
            <v>265</v>
          </cell>
          <cell r="P459">
            <v>9</v>
          </cell>
          <cell r="Q459">
            <v>68</v>
          </cell>
          <cell r="R459">
            <v>9</v>
          </cell>
        </row>
        <row r="460">
          <cell r="B460">
            <v>8447373</v>
          </cell>
          <cell r="C460" t="str">
            <v>روحيه صالح السيد على</v>
          </cell>
          <cell r="D460">
            <v>43170</v>
          </cell>
          <cell r="E460">
            <v>825</v>
          </cell>
          <cell r="F460">
            <v>12</v>
          </cell>
          <cell r="G460">
            <v>488</v>
          </cell>
          <cell r="H460">
            <v>18</v>
          </cell>
          <cell r="I460">
            <v>525</v>
          </cell>
          <cell r="J460">
            <v>9</v>
          </cell>
          <cell r="K460">
            <v>670</v>
          </cell>
          <cell r="L460">
            <v>9</v>
          </cell>
          <cell r="M460">
            <v>621</v>
          </cell>
          <cell r="N460">
            <v>6</v>
          </cell>
          <cell r="O460" t="str">
            <v>2/</v>
          </cell>
          <cell r="P460">
            <v>18</v>
          </cell>
          <cell r="Q460">
            <v>421</v>
          </cell>
          <cell r="R460">
            <v>9</v>
          </cell>
          <cell r="S460">
            <v>695</v>
          </cell>
          <cell r="T460">
            <v>6</v>
          </cell>
        </row>
        <row r="461">
          <cell r="B461">
            <v>8890774</v>
          </cell>
          <cell r="C461" t="str">
            <v>صابرة عبدالرحمن صديق</v>
          </cell>
          <cell r="D461">
            <v>43170</v>
          </cell>
          <cell r="E461">
            <v>488</v>
          </cell>
          <cell r="F461">
            <v>18</v>
          </cell>
          <cell r="G461">
            <v>525</v>
          </cell>
          <cell r="H461">
            <v>9</v>
          </cell>
          <cell r="I461">
            <v>825</v>
          </cell>
          <cell r="J461">
            <v>12</v>
          </cell>
        </row>
        <row r="462">
          <cell r="B462">
            <v>8709626</v>
          </cell>
          <cell r="C462" t="str">
            <v>احمد محمد حسن مرسى</v>
          </cell>
          <cell r="D462">
            <v>43170</v>
          </cell>
          <cell r="E462">
            <v>343</v>
          </cell>
          <cell r="F462">
            <v>8</v>
          </cell>
        </row>
        <row r="463">
          <cell r="B463">
            <v>8274313</v>
          </cell>
          <cell r="C463" t="str">
            <v>هدى سيد احمد محمد</v>
          </cell>
          <cell r="D463">
            <v>43170</v>
          </cell>
          <cell r="E463">
            <v>1</v>
          </cell>
          <cell r="F463">
            <v>9</v>
          </cell>
          <cell r="G463">
            <v>104</v>
          </cell>
          <cell r="H463">
            <v>9</v>
          </cell>
          <cell r="I463">
            <v>825</v>
          </cell>
          <cell r="J463">
            <v>12</v>
          </cell>
          <cell r="K463">
            <v>68</v>
          </cell>
          <cell r="L463">
            <v>9</v>
          </cell>
        </row>
        <row r="464">
          <cell r="B464">
            <v>7908849</v>
          </cell>
          <cell r="C464" t="str">
            <v>زغلول محمود حسين</v>
          </cell>
          <cell r="D464">
            <v>43170</v>
          </cell>
          <cell r="E464">
            <v>343</v>
          </cell>
          <cell r="F464">
            <v>8</v>
          </cell>
        </row>
        <row r="465">
          <cell r="B465">
            <v>8354232</v>
          </cell>
          <cell r="C465" t="str">
            <v>عبدالحكيم على الصاوى</v>
          </cell>
          <cell r="D465">
            <v>43170</v>
          </cell>
          <cell r="E465">
            <v>488</v>
          </cell>
          <cell r="F465">
            <v>18</v>
          </cell>
          <cell r="G465">
            <v>525</v>
          </cell>
          <cell r="H465">
            <v>9</v>
          </cell>
          <cell r="I465">
            <v>104</v>
          </cell>
          <cell r="J465">
            <v>9</v>
          </cell>
          <cell r="K465">
            <v>825</v>
          </cell>
          <cell r="L465">
            <v>12</v>
          </cell>
        </row>
        <row r="466">
          <cell r="B466">
            <v>8100907</v>
          </cell>
          <cell r="C466" t="str">
            <v>ناصره سيد احمد احمد</v>
          </cell>
          <cell r="D466">
            <v>43170</v>
          </cell>
          <cell r="E466">
            <v>523</v>
          </cell>
          <cell r="F466">
            <v>12</v>
          </cell>
          <cell r="G466">
            <v>525</v>
          </cell>
          <cell r="H466">
            <v>6</v>
          </cell>
          <cell r="I466">
            <v>825</v>
          </cell>
          <cell r="J466">
            <v>8</v>
          </cell>
          <cell r="K466">
            <v>104</v>
          </cell>
          <cell r="L466">
            <v>6</v>
          </cell>
          <cell r="M466">
            <v>265</v>
          </cell>
          <cell r="N466">
            <v>6</v>
          </cell>
          <cell r="O466">
            <v>68</v>
          </cell>
          <cell r="P466">
            <v>6</v>
          </cell>
        </row>
        <row r="467">
          <cell r="B467">
            <v>8041524</v>
          </cell>
          <cell r="C467" t="str">
            <v>احمد عيد جبر</v>
          </cell>
          <cell r="D467">
            <v>43171</v>
          </cell>
          <cell r="E467">
            <v>1</v>
          </cell>
          <cell r="F467">
            <v>6</v>
          </cell>
          <cell r="G467">
            <v>525</v>
          </cell>
          <cell r="H467">
            <v>6</v>
          </cell>
          <cell r="I467">
            <v>825</v>
          </cell>
          <cell r="J467">
            <v>8</v>
          </cell>
          <cell r="K467">
            <v>104</v>
          </cell>
          <cell r="L467">
            <v>6</v>
          </cell>
          <cell r="M467">
            <v>265</v>
          </cell>
          <cell r="N467">
            <v>6</v>
          </cell>
        </row>
        <row r="468">
          <cell r="B468">
            <v>8890714</v>
          </cell>
          <cell r="C468" t="str">
            <v xml:space="preserve">نجيه ناجي علي </v>
          </cell>
          <cell r="D468">
            <v>43171</v>
          </cell>
          <cell r="E468">
            <v>488</v>
          </cell>
          <cell r="F468">
            <v>18</v>
          </cell>
          <cell r="G468">
            <v>525</v>
          </cell>
          <cell r="H468">
            <v>9</v>
          </cell>
          <cell r="I468">
            <v>825</v>
          </cell>
          <cell r="J468">
            <v>12</v>
          </cell>
          <cell r="K468">
            <v>104</v>
          </cell>
          <cell r="L468">
            <v>9</v>
          </cell>
          <cell r="M468">
            <v>421</v>
          </cell>
          <cell r="N468">
            <v>9</v>
          </cell>
          <cell r="O468">
            <v>68</v>
          </cell>
          <cell r="P468">
            <v>9</v>
          </cell>
        </row>
        <row r="469">
          <cell r="B469">
            <v>8374621</v>
          </cell>
          <cell r="C469" t="str">
            <v>عليه محمد محمد</v>
          </cell>
          <cell r="D469">
            <v>43171</v>
          </cell>
          <cell r="E469">
            <v>488</v>
          </cell>
          <cell r="F469">
            <v>18</v>
          </cell>
          <cell r="G469">
            <v>525</v>
          </cell>
          <cell r="H469">
            <v>9</v>
          </cell>
          <cell r="I469">
            <v>825</v>
          </cell>
          <cell r="J469">
            <v>12</v>
          </cell>
          <cell r="K469">
            <v>104</v>
          </cell>
          <cell r="L469">
            <v>9</v>
          </cell>
          <cell r="M469">
            <v>421</v>
          </cell>
          <cell r="N469">
            <v>9</v>
          </cell>
        </row>
        <row r="470">
          <cell r="B470">
            <v>8096969</v>
          </cell>
          <cell r="C470" t="str">
            <v>سماح محمد عبدالفضيل</v>
          </cell>
          <cell r="D470">
            <v>43171</v>
          </cell>
          <cell r="E470">
            <v>488</v>
          </cell>
          <cell r="F470">
            <v>12</v>
          </cell>
          <cell r="G470">
            <v>525</v>
          </cell>
          <cell r="H470">
            <v>6</v>
          </cell>
          <cell r="I470">
            <v>104</v>
          </cell>
          <cell r="J470">
            <v>6</v>
          </cell>
          <cell r="K470">
            <v>825</v>
          </cell>
          <cell r="L470">
            <v>8</v>
          </cell>
          <cell r="M470">
            <v>421</v>
          </cell>
          <cell r="N470">
            <v>6</v>
          </cell>
        </row>
        <row r="471">
          <cell r="B471">
            <v>8374749</v>
          </cell>
          <cell r="C471" t="str">
            <v>عايده عبدالله عطاالله</v>
          </cell>
          <cell r="D471">
            <v>43171</v>
          </cell>
          <cell r="E471">
            <v>1</v>
          </cell>
          <cell r="F471">
            <v>9</v>
          </cell>
          <cell r="G471">
            <v>525</v>
          </cell>
          <cell r="H471">
            <v>9</v>
          </cell>
          <cell r="I471">
            <v>825</v>
          </cell>
          <cell r="J471">
            <v>12</v>
          </cell>
          <cell r="K471">
            <v>421</v>
          </cell>
          <cell r="L471">
            <v>9</v>
          </cell>
          <cell r="M471">
            <v>68</v>
          </cell>
          <cell r="N471">
            <v>9</v>
          </cell>
        </row>
        <row r="472">
          <cell r="B472">
            <v>8144820</v>
          </cell>
          <cell r="C472" t="str">
            <v>ام محمد محمود احمد</v>
          </cell>
          <cell r="D472">
            <v>43171</v>
          </cell>
          <cell r="E472">
            <v>1</v>
          </cell>
          <cell r="F472">
            <v>6</v>
          </cell>
          <cell r="G472">
            <v>525</v>
          </cell>
          <cell r="H472">
            <v>6</v>
          </cell>
          <cell r="I472">
            <v>265</v>
          </cell>
          <cell r="J472">
            <v>6</v>
          </cell>
          <cell r="K472">
            <v>825</v>
          </cell>
          <cell r="L472">
            <v>8</v>
          </cell>
          <cell r="M472">
            <v>104</v>
          </cell>
          <cell r="N472">
            <v>6</v>
          </cell>
          <cell r="O472">
            <v>68</v>
          </cell>
          <cell r="P472">
            <v>6</v>
          </cell>
        </row>
        <row r="473">
          <cell r="B473">
            <v>8143308</v>
          </cell>
          <cell r="C473" t="str">
            <v>فتحيه ابراهيم فرج</v>
          </cell>
          <cell r="D473">
            <v>43171</v>
          </cell>
          <cell r="E473">
            <v>1</v>
          </cell>
          <cell r="F473">
            <v>6</v>
          </cell>
          <cell r="G473">
            <v>525</v>
          </cell>
          <cell r="H473">
            <v>6</v>
          </cell>
          <cell r="I473">
            <v>825</v>
          </cell>
          <cell r="J473">
            <v>8</v>
          </cell>
          <cell r="K473">
            <v>104</v>
          </cell>
          <cell r="L473">
            <v>6</v>
          </cell>
          <cell r="M473">
            <v>68</v>
          </cell>
          <cell r="N473">
            <v>6</v>
          </cell>
          <cell r="O473">
            <v>421</v>
          </cell>
          <cell r="P473">
            <v>6</v>
          </cell>
        </row>
        <row r="474">
          <cell r="B474">
            <v>7928263</v>
          </cell>
          <cell r="C474" t="str">
            <v>سنيه فضل محمود</v>
          </cell>
          <cell r="D474">
            <v>43171</v>
          </cell>
          <cell r="E474">
            <v>265</v>
          </cell>
          <cell r="F474">
            <v>3</v>
          </cell>
          <cell r="G474">
            <v>481</v>
          </cell>
          <cell r="H474">
            <v>6</v>
          </cell>
          <cell r="I474">
            <v>825</v>
          </cell>
          <cell r="J474">
            <v>4</v>
          </cell>
          <cell r="K474">
            <v>104</v>
          </cell>
          <cell r="L474">
            <v>3</v>
          </cell>
          <cell r="M474">
            <v>68</v>
          </cell>
          <cell r="N474">
            <v>3</v>
          </cell>
        </row>
        <row r="475">
          <cell r="B475">
            <v>8890850</v>
          </cell>
          <cell r="C475" t="str">
            <v>امال عاشور السيد</v>
          </cell>
          <cell r="D475">
            <v>43171</v>
          </cell>
          <cell r="E475">
            <v>68</v>
          </cell>
          <cell r="F475">
            <v>9</v>
          </cell>
          <cell r="G475">
            <v>1</v>
          </cell>
          <cell r="H475">
            <v>9</v>
          </cell>
          <cell r="I475">
            <v>243</v>
          </cell>
          <cell r="J475">
            <v>18</v>
          </cell>
          <cell r="K475">
            <v>825</v>
          </cell>
          <cell r="L475">
            <v>12</v>
          </cell>
          <cell r="M475">
            <v>295</v>
          </cell>
          <cell r="N475">
            <v>18</v>
          </cell>
          <cell r="O475">
            <v>421</v>
          </cell>
          <cell r="P475">
            <v>9</v>
          </cell>
          <cell r="Q475">
            <v>265</v>
          </cell>
          <cell r="R475">
            <v>9</v>
          </cell>
        </row>
        <row r="476">
          <cell r="B476">
            <v>8890568</v>
          </cell>
          <cell r="C476" t="str">
            <v>سعاد جبريل فرج حمد</v>
          </cell>
          <cell r="D476">
            <v>43171</v>
          </cell>
          <cell r="E476">
            <v>265</v>
          </cell>
          <cell r="F476">
            <v>9</v>
          </cell>
          <cell r="G476">
            <v>481</v>
          </cell>
          <cell r="H476">
            <v>18</v>
          </cell>
          <cell r="I476">
            <v>825</v>
          </cell>
          <cell r="J476">
            <v>12</v>
          </cell>
          <cell r="K476">
            <v>104</v>
          </cell>
          <cell r="L476">
            <v>9</v>
          </cell>
          <cell r="M476">
            <v>421</v>
          </cell>
          <cell r="N476">
            <v>9</v>
          </cell>
        </row>
        <row r="477">
          <cell r="B477">
            <v>8328789</v>
          </cell>
          <cell r="C477" t="str">
            <v>عبدالسلام محمد عبدالسلام</v>
          </cell>
          <cell r="D477">
            <v>43171</v>
          </cell>
          <cell r="E477">
            <v>265</v>
          </cell>
          <cell r="F477">
            <v>9</v>
          </cell>
          <cell r="G477">
            <v>1</v>
          </cell>
          <cell r="H477">
            <v>9</v>
          </cell>
          <cell r="I477">
            <v>525</v>
          </cell>
          <cell r="J477">
            <v>9</v>
          </cell>
          <cell r="K477">
            <v>825</v>
          </cell>
          <cell r="L477">
            <v>12</v>
          </cell>
          <cell r="M477">
            <v>104</v>
          </cell>
          <cell r="N477">
            <v>9</v>
          </cell>
          <cell r="O477">
            <v>68</v>
          </cell>
          <cell r="P477">
            <v>9</v>
          </cell>
          <cell r="Q477">
            <v>421</v>
          </cell>
          <cell r="R477">
            <v>9</v>
          </cell>
        </row>
        <row r="478">
          <cell r="B478">
            <v>8218878</v>
          </cell>
          <cell r="C478" t="str">
            <v>سناء سيد مبروك</v>
          </cell>
          <cell r="D478">
            <v>43171</v>
          </cell>
          <cell r="E478">
            <v>488</v>
          </cell>
          <cell r="F478">
            <v>12</v>
          </cell>
          <cell r="G478">
            <v>525</v>
          </cell>
          <cell r="H478">
            <v>6</v>
          </cell>
          <cell r="I478">
            <v>825</v>
          </cell>
          <cell r="J478">
            <v>8</v>
          </cell>
          <cell r="K478">
            <v>104</v>
          </cell>
          <cell r="L478">
            <v>6</v>
          </cell>
          <cell r="M478">
            <v>421</v>
          </cell>
          <cell r="N478">
            <v>6</v>
          </cell>
          <cell r="O478">
            <v>68</v>
          </cell>
          <cell r="P478">
            <v>6</v>
          </cell>
        </row>
        <row r="479">
          <cell r="B479">
            <v>8374555</v>
          </cell>
          <cell r="C479" t="str">
            <v>صباح حمدته حمعه قاسم</v>
          </cell>
          <cell r="D479">
            <v>43171</v>
          </cell>
          <cell r="E479">
            <v>1</v>
          </cell>
          <cell r="F479">
            <v>9</v>
          </cell>
          <cell r="G479">
            <v>525</v>
          </cell>
          <cell r="H479">
            <v>9</v>
          </cell>
          <cell r="I479">
            <v>825</v>
          </cell>
          <cell r="J479">
            <v>12</v>
          </cell>
          <cell r="K479">
            <v>104</v>
          </cell>
          <cell r="L479">
            <v>9</v>
          </cell>
          <cell r="M479">
            <v>68</v>
          </cell>
          <cell r="N479">
            <v>9</v>
          </cell>
          <cell r="O479">
            <v>421</v>
          </cell>
          <cell r="P479">
            <v>9</v>
          </cell>
        </row>
        <row r="480">
          <cell r="B480">
            <v>8954251</v>
          </cell>
          <cell r="C480" t="str">
            <v>صباح عيد احمد</v>
          </cell>
          <cell r="D480">
            <v>43171</v>
          </cell>
          <cell r="E480">
            <v>265</v>
          </cell>
          <cell r="F480">
            <v>9</v>
          </cell>
          <cell r="G480">
            <v>1</v>
          </cell>
          <cell r="H480">
            <v>9</v>
          </cell>
          <cell r="I480">
            <v>825</v>
          </cell>
          <cell r="J480">
            <v>12</v>
          </cell>
          <cell r="K480">
            <v>104</v>
          </cell>
          <cell r="L480">
            <v>9</v>
          </cell>
          <cell r="M480">
            <v>68</v>
          </cell>
          <cell r="N480">
            <v>9</v>
          </cell>
          <cell r="O480">
            <v>421</v>
          </cell>
          <cell r="P480">
            <v>9</v>
          </cell>
        </row>
        <row r="481">
          <cell r="B481">
            <v>8859489</v>
          </cell>
          <cell r="C481" t="str">
            <v>كريمه جلال محمد</v>
          </cell>
          <cell r="D481">
            <v>43171</v>
          </cell>
          <cell r="E481">
            <v>265</v>
          </cell>
          <cell r="F481">
            <v>9</v>
          </cell>
          <cell r="G481">
            <v>1</v>
          </cell>
          <cell r="H481">
            <v>9</v>
          </cell>
          <cell r="I481">
            <v>525</v>
          </cell>
          <cell r="J481">
            <v>9</v>
          </cell>
          <cell r="K481">
            <v>825</v>
          </cell>
          <cell r="L481">
            <v>12</v>
          </cell>
          <cell r="M481">
            <v>104</v>
          </cell>
          <cell r="N481">
            <v>9</v>
          </cell>
          <cell r="O481">
            <v>68</v>
          </cell>
          <cell r="P481">
            <v>9</v>
          </cell>
          <cell r="Q481">
            <v>421</v>
          </cell>
          <cell r="R481">
            <v>9</v>
          </cell>
        </row>
        <row r="482">
          <cell r="B482">
            <v>8607276</v>
          </cell>
          <cell r="C482" t="str">
            <v>عبدالمجيد رجب ابراهيم</v>
          </cell>
          <cell r="D482">
            <v>43171</v>
          </cell>
          <cell r="E482">
            <v>343</v>
          </cell>
          <cell r="F482">
            <v>8</v>
          </cell>
        </row>
        <row r="483">
          <cell r="B483">
            <v>8858706</v>
          </cell>
          <cell r="C483" t="str">
            <v>محاسن عاشور عبدالعزيز</v>
          </cell>
          <cell r="D483">
            <v>43171</v>
          </cell>
          <cell r="E483">
            <v>1</v>
          </cell>
          <cell r="F483">
            <v>9</v>
          </cell>
          <cell r="G483">
            <v>525</v>
          </cell>
          <cell r="H483">
            <v>9</v>
          </cell>
          <cell r="I483">
            <v>825</v>
          </cell>
          <cell r="J483">
            <v>12</v>
          </cell>
          <cell r="K483">
            <v>68</v>
          </cell>
          <cell r="L483">
            <v>9</v>
          </cell>
          <cell r="M483">
            <v>421</v>
          </cell>
          <cell r="N483">
            <v>9</v>
          </cell>
          <cell r="O483">
            <v>104</v>
          </cell>
          <cell r="P483">
            <v>9</v>
          </cell>
        </row>
        <row r="484">
          <cell r="B484">
            <v>8953990</v>
          </cell>
          <cell r="C484" t="str">
            <v>عبدالمجيد رجب ابراهيم الحاج</v>
          </cell>
          <cell r="D484">
            <v>43171</v>
          </cell>
          <cell r="E484">
            <v>231</v>
          </cell>
          <cell r="F484">
            <v>18</v>
          </cell>
          <cell r="G484">
            <v>79</v>
          </cell>
          <cell r="H484">
            <v>9</v>
          </cell>
          <cell r="I484">
            <v>243</v>
          </cell>
          <cell r="J484">
            <v>18</v>
          </cell>
          <cell r="K484">
            <v>1</v>
          </cell>
          <cell r="L484">
            <v>9</v>
          </cell>
          <cell r="M484">
            <v>525</v>
          </cell>
          <cell r="N484">
            <v>9</v>
          </cell>
          <cell r="O484">
            <v>825</v>
          </cell>
          <cell r="P484">
            <v>12</v>
          </cell>
          <cell r="Q484">
            <v>104</v>
          </cell>
          <cell r="R484">
            <v>9</v>
          </cell>
          <cell r="S484">
            <v>421</v>
          </cell>
          <cell r="T484">
            <v>9</v>
          </cell>
        </row>
        <row r="485">
          <cell r="B485">
            <v>8781811</v>
          </cell>
          <cell r="C485" t="str">
            <v>باتعه احمد عبدالجليل</v>
          </cell>
          <cell r="D485">
            <v>43171</v>
          </cell>
          <cell r="E485">
            <v>1</v>
          </cell>
          <cell r="F485">
            <v>9</v>
          </cell>
          <cell r="G485">
            <v>525</v>
          </cell>
          <cell r="H485">
            <v>9</v>
          </cell>
          <cell r="I485">
            <v>825</v>
          </cell>
          <cell r="J485">
            <v>12</v>
          </cell>
          <cell r="K485">
            <v>104</v>
          </cell>
          <cell r="L485">
            <v>9</v>
          </cell>
          <cell r="M485">
            <v>68</v>
          </cell>
          <cell r="N485">
            <v>9</v>
          </cell>
          <cell r="O485">
            <v>421</v>
          </cell>
          <cell r="P485">
            <v>9</v>
          </cell>
        </row>
        <row r="486">
          <cell r="B486">
            <v>8344224</v>
          </cell>
          <cell r="C486" t="str">
            <v>صابر عبدالحميد عبدالستار</v>
          </cell>
          <cell r="D486">
            <v>43171</v>
          </cell>
          <cell r="E486">
            <v>523</v>
          </cell>
          <cell r="F486">
            <v>18</v>
          </cell>
          <cell r="G486">
            <v>525</v>
          </cell>
          <cell r="H486">
            <v>9</v>
          </cell>
          <cell r="I486">
            <v>825</v>
          </cell>
          <cell r="J486">
            <v>12</v>
          </cell>
          <cell r="K486">
            <v>421</v>
          </cell>
          <cell r="L486">
            <v>9</v>
          </cell>
          <cell r="M486">
            <v>104</v>
          </cell>
          <cell r="N486">
            <v>9</v>
          </cell>
          <cell r="O486">
            <v>68</v>
          </cell>
          <cell r="P486">
            <v>9</v>
          </cell>
        </row>
        <row r="487">
          <cell r="B487">
            <v>8890815</v>
          </cell>
          <cell r="C487" t="str">
            <v>نرمين ايمن جمال سعد</v>
          </cell>
          <cell r="D487">
            <v>43171</v>
          </cell>
          <cell r="E487">
            <v>265</v>
          </cell>
          <cell r="F487">
            <v>9</v>
          </cell>
          <cell r="G487">
            <v>1</v>
          </cell>
          <cell r="H487">
            <v>9</v>
          </cell>
          <cell r="I487">
            <v>525</v>
          </cell>
          <cell r="J487">
            <v>9</v>
          </cell>
          <cell r="K487">
            <v>825</v>
          </cell>
          <cell r="L487">
            <v>12</v>
          </cell>
          <cell r="M487">
            <v>104</v>
          </cell>
          <cell r="N487">
            <v>9</v>
          </cell>
          <cell r="O487">
            <v>421</v>
          </cell>
          <cell r="P487">
            <v>9</v>
          </cell>
          <cell r="Q487">
            <v>68</v>
          </cell>
          <cell r="R487">
            <v>9</v>
          </cell>
        </row>
        <row r="488">
          <cell r="B488">
            <v>8288292</v>
          </cell>
          <cell r="C488" t="str">
            <v>عزيزه ابورواش خليل</v>
          </cell>
          <cell r="D488">
            <v>43171</v>
          </cell>
          <cell r="E488">
            <v>488</v>
          </cell>
          <cell r="F488">
            <v>18</v>
          </cell>
          <cell r="G488">
            <v>525</v>
          </cell>
          <cell r="H488">
            <v>9</v>
          </cell>
          <cell r="I488">
            <v>825</v>
          </cell>
          <cell r="J488">
            <v>12</v>
          </cell>
          <cell r="K488">
            <v>104</v>
          </cell>
          <cell r="L488">
            <v>9</v>
          </cell>
          <cell r="M488">
            <v>421</v>
          </cell>
          <cell r="N488">
            <v>9</v>
          </cell>
          <cell r="O488">
            <v>68</v>
          </cell>
          <cell r="P488">
            <v>9</v>
          </cell>
        </row>
        <row r="489">
          <cell r="B489">
            <v>8457859</v>
          </cell>
          <cell r="C489" t="str">
            <v>سيده عبده عويس</v>
          </cell>
          <cell r="D489">
            <v>43171</v>
          </cell>
          <cell r="E489">
            <v>481</v>
          </cell>
          <cell r="F489">
            <v>18</v>
          </cell>
          <cell r="G489">
            <v>265</v>
          </cell>
          <cell r="H489">
            <v>9</v>
          </cell>
          <cell r="I489">
            <v>68</v>
          </cell>
          <cell r="J489">
            <v>9</v>
          </cell>
          <cell r="K489">
            <v>825</v>
          </cell>
          <cell r="L489">
            <v>12</v>
          </cell>
          <cell r="M489">
            <v>421</v>
          </cell>
          <cell r="N489">
            <v>9</v>
          </cell>
          <cell r="O489">
            <v>104</v>
          </cell>
          <cell r="P489">
            <v>9</v>
          </cell>
        </row>
        <row r="490">
          <cell r="B490">
            <v>8005792</v>
          </cell>
          <cell r="C490" t="str">
            <v>ابتسام ابراهيم حمزه</v>
          </cell>
          <cell r="D490">
            <v>43171</v>
          </cell>
          <cell r="E490">
            <v>243</v>
          </cell>
          <cell r="F490">
            <v>6</v>
          </cell>
          <cell r="G490">
            <v>391</v>
          </cell>
          <cell r="H490">
            <v>4</v>
          </cell>
          <cell r="I490">
            <v>825</v>
          </cell>
          <cell r="J490">
            <v>4</v>
          </cell>
          <cell r="K490">
            <v>421</v>
          </cell>
          <cell r="L490">
            <v>3</v>
          </cell>
        </row>
        <row r="491">
          <cell r="B491">
            <v>8331613</v>
          </cell>
          <cell r="C491" t="str">
            <v>جيهان احمد السيد</v>
          </cell>
          <cell r="D491">
            <v>43171</v>
          </cell>
          <cell r="E491">
            <v>481</v>
          </cell>
          <cell r="F491">
            <v>18</v>
          </cell>
          <cell r="G491">
            <v>825</v>
          </cell>
          <cell r="H491">
            <v>12</v>
          </cell>
          <cell r="I491">
            <v>104</v>
          </cell>
          <cell r="J491">
            <v>9</v>
          </cell>
          <cell r="K491">
            <v>421</v>
          </cell>
          <cell r="L491">
            <v>9</v>
          </cell>
          <cell r="M491">
            <v>68</v>
          </cell>
          <cell r="N491">
            <v>9</v>
          </cell>
        </row>
        <row r="492">
          <cell r="B492">
            <v>8857209</v>
          </cell>
          <cell r="C492" t="str">
            <v xml:space="preserve">وجيه احمد عبدالعزيز </v>
          </cell>
          <cell r="D492">
            <v>43171</v>
          </cell>
          <cell r="E492">
            <v>825</v>
          </cell>
          <cell r="F492">
            <v>12</v>
          </cell>
          <cell r="G492">
            <v>265</v>
          </cell>
          <cell r="H492">
            <v>9</v>
          </cell>
          <cell r="I492">
            <v>481</v>
          </cell>
          <cell r="J492">
            <v>9</v>
          </cell>
          <cell r="K492">
            <v>104</v>
          </cell>
          <cell r="L492">
            <v>9</v>
          </cell>
          <cell r="M492">
            <v>68</v>
          </cell>
          <cell r="N492">
            <v>9</v>
          </cell>
          <cell r="O492">
            <v>1</v>
          </cell>
          <cell r="P492">
            <v>9</v>
          </cell>
          <cell r="Q492">
            <v>421</v>
          </cell>
          <cell r="R492">
            <v>9</v>
          </cell>
        </row>
        <row r="493">
          <cell r="B493">
            <v>8924749</v>
          </cell>
          <cell r="C493" t="str">
            <v>فتحية عبدالمطلب محمد حسين</v>
          </cell>
          <cell r="D493">
            <v>43171</v>
          </cell>
          <cell r="E493">
            <v>1</v>
          </cell>
          <cell r="F493">
            <v>9</v>
          </cell>
          <cell r="G493">
            <v>525</v>
          </cell>
          <cell r="H493">
            <v>9</v>
          </cell>
          <cell r="I493">
            <v>825</v>
          </cell>
          <cell r="J493">
            <v>12</v>
          </cell>
          <cell r="K493">
            <v>421</v>
          </cell>
          <cell r="L493">
            <v>9</v>
          </cell>
          <cell r="M493">
            <v>68</v>
          </cell>
          <cell r="N493">
            <v>9</v>
          </cell>
        </row>
        <row r="494">
          <cell r="B494">
            <v>8859534</v>
          </cell>
          <cell r="C494" t="str">
            <v>رضا عبدالباقى محمود</v>
          </cell>
          <cell r="D494">
            <v>43171</v>
          </cell>
          <cell r="E494">
            <v>488</v>
          </cell>
          <cell r="F494">
            <v>18</v>
          </cell>
          <cell r="G494">
            <v>525</v>
          </cell>
          <cell r="H494">
            <v>9</v>
          </cell>
          <cell r="I494">
            <v>825</v>
          </cell>
          <cell r="J494">
            <v>12</v>
          </cell>
          <cell r="K494">
            <v>421</v>
          </cell>
          <cell r="L494">
            <v>9</v>
          </cell>
          <cell r="M494">
            <v>68</v>
          </cell>
          <cell r="N494">
            <v>9</v>
          </cell>
        </row>
        <row r="495">
          <cell r="B495">
            <v>8924741</v>
          </cell>
          <cell r="C495" t="str">
            <v>نجاه عبدالحفيظ احمد</v>
          </cell>
          <cell r="D495">
            <v>43171</v>
          </cell>
          <cell r="E495">
            <v>421</v>
          </cell>
          <cell r="F495">
            <v>9</v>
          </cell>
          <cell r="G495">
            <v>1</v>
          </cell>
          <cell r="H495">
            <v>9</v>
          </cell>
          <cell r="I495">
            <v>525</v>
          </cell>
          <cell r="J495">
            <v>9</v>
          </cell>
          <cell r="K495">
            <v>825</v>
          </cell>
          <cell r="L495">
            <v>12</v>
          </cell>
          <cell r="M495">
            <v>104</v>
          </cell>
          <cell r="N495">
            <v>9</v>
          </cell>
          <cell r="O495">
            <v>68</v>
          </cell>
          <cell r="P495">
            <v>9</v>
          </cell>
        </row>
        <row r="496">
          <cell r="B496">
            <v>8859527</v>
          </cell>
          <cell r="C496" t="str">
            <v>ام محمد محمد احمد</v>
          </cell>
          <cell r="D496">
            <v>43171</v>
          </cell>
          <cell r="E496">
            <v>265</v>
          </cell>
          <cell r="F496">
            <v>9</v>
          </cell>
          <cell r="G496">
            <v>525</v>
          </cell>
          <cell r="H496">
            <v>9</v>
          </cell>
          <cell r="I496">
            <v>825</v>
          </cell>
          <cell r="J496">
            <v>12</v>
          </cell>
          <cell r="K496">
            <v>104</v>
          </cell>
          <cell r="L496">
            <v>9</v>
          </cell>
          <cell r="M496">
            <v>481</v>
          </cell>
          <cell r="N496">
            <v>9</v>
          </cell>
          <cell r="O496">
            <v>68</v>
          </cell>
          <cell r="P496">
            <v>9</v>
          </cell>
          <cell r="Q496">
            <v>421</v>
          </cell>
          <cell r="R496">
            <v>9</v>
          </cell>
        </row>
        <row r="497">
          <cell r="B497">
            <v>8971054</v>
          </cell>
          <cell r="C497" t="str">
            <v>عبدالجواد السيد عبدالجواد</v>
          </cell>
          <cell r="D497">
            <v>43171</v>
          </cell>
          <cell r="E497">
            <v>1</v>
          </cell>
          <cell r="F497">
            <v>9</v>
          </cell>
          <cell r="G497">
            <v>525</v>
          </cell>
          <cell r="H497">
            <v>9</v>
          </cell>
          <cell r="I497">
            <v>104</v>
          </cell>
          <cell r="J497">
            <v>9</v>
          </cell>
          <cell r="K497">
            <v>825</v>
          </cell>
          <cell r="L497">
            <v>12</v>
          </cell>
          <cell r="M497">
            <v>421</v>
          </cell>
          <cell r="N497">
            <v>9</v>
          </cell>
          <cell r="O497">
            <v>68</v>
          </cell>
          <cell r="P497">
            <v>9</v>
          </cell>
        </row>
        <row r="498">
          <cell r="B498">
            <v>8320407</v>
          </cell>
          <cell r="C498" t="str">
            <v>محمد عوض محمد الشيمى</v>
          </cell>
          <cell r="D498">
            <v>43171</v>
          </cell>
          <cell r="E498">
            <v>1</v>
          </cell>
          <cell r="F498">
            <v>9</v>
          </cell>
          <cell r="G498">
            <v>525</v>
          </cell>
          <cell r="H498">
            <v>9</v>
          </cell>
          <cell r="I498">
            <v>825</v>
          </cell>
          <cell r="J498">
            <v>12</v>
          </cell>
          <cell r="K498">
            <v>104</v>
          </cell>
          <cell r="L498">
            <v>9</v>
          </cell>
          <cell r="M498">
            <v>421</v>
          </cell>
          <cell r="N498">
            <v>9</v>
          </cell>
          <cell r="O498">
            <v>68</v>
          </cell>
          <cell r="P498">
            <v>9</v>
          </cell>
        </row>
        <row r="499">
          <cell r="B499">
            <v>8933117</v>
          </cell>
          <cell r="C499" t="str">
            <v>رسميه محمد عبدالعال</v>
          </cell>
          <cell r="D499">
            <v>43171</v>
          </cell>
          <cell r="E499">
            <v>343</v>
          </cell>
          <cell r="F499">
            <v>8</v>
          </cell>
        </row>
        <row r="500">
          <cell r="B500">
            <v>8890545</v>
          </cell>
          <cell r="C500" t="str">
            <v>نعيمة عبدالنبى محمد احمد</v>
          </cell>
          <cell r="D500">
            <v>43171</v>
          </cell>
          <cell r="E500">
            <v>1</v>
          </cell>
          <cell r="F500">
            <v>9</v>
          </cell>
          <cell r="G500">
            <v>525</v>
          </cell>
          <cell r="H500">
            <v>9</v>
          </cell>
          <cell r="I500">
            <v>825</v>
          </cell>
          <cell r="J500">
            <v>12</v>
          </cell>
          <cell r="K500">
            <v>104</v>
          </cell>
          <cell r="L500">
            <v>9</v>
          </cell>
          <cell r="M500">
            <v>421</v>
          </cell>
          <cell r="N500">
            <v>9</v>
          </cell>
          <cell r="O500">
            <v>68</v>
          </cell>
          <cell r="P500">
            <v>9</v>
          </cell>
        </row>
        <row r="501">
          <cell r="B501">
            <v>8890542</v>
          </cell>
          <cell r="C501" t="str">
            <v>يسريه شعبان عبدالجواد</v>
          </cell>
          <cell r="D501">
            <v>43171</v>
          </cell>
          <cell r="E501">
            <v>293</v>
          </cell>
          <cell r="F501">
            <v>9</v>
          </cell>
          <cell r="G501">
            <v>1</v>
          </cell>
          <cell r="H501">
            <v>9</v>
          </cell>
          <cell r="I501">
            <v>525</v>
          </cell>
          <cell r="J501">
            <v>9</v>
          </cell>
          <cell r="K501">
            <v>79</v>
          </cell>
          <cell r="L501">
            <v>9</v>
          </cell>
          <cell r="M501">
            <v>231</v>
          </cell>
          <cell r="N501">
            <v>18</v>
          </cell>
          <cell r="O501">
            <v>825</v>
          </cell>
          <cell r="P501">
            <v>12</v>
          </cell>
          <cell r="Q501">
            <v>243</v>
          </cell>
          <cell r="R501">
            <v>9</v>
          </cell>
          <cell r="S501">
            <v>421</v>
          </cell>
          <cell r="T501">
            <v>9</v>
          </cell>
        </row>
        <row r="502">
          <cell r="B502">
            <v>8044250</v>
          </cell>
          <cell r="C502" t="str">
            <v>ابتسام عبدالحسيب حلمى</v>
          </cell>
          <cell r="D502">
            <v>43171</v>
          </cell>
          <cell r="E502">
            <v>418</v>
          </cell>
          <cell r="F502">
            <v>3</v>
          </cell>
          <cell r="G502" t="str">
            <v>768/1</v>
          </cell>
          <cell r="H502">
            <v>3</v>
          </cell>
          <cell r="I502">
            <v>243</v>
          </cell>
          <cell r="J502">
            <v>3</v>
          </cell>
          <cell r="K502">
            <v>265</v>
          </cell>
          <cell r="L502">
            <v>3</v>
          </cell>
        </row>
        <row r="503">
          <cell r="B503">
            <v>8781789</v>
          </cell>
          <cell r="C503" t="str">
            <v>ناديه محمود على طايع</v>
          </cell>
          <cell r="D503">
            <v>43171</v>
          </cell>
          <cell r="E503">
            <v>1</v>
          </cell>
          <cell r="F503">
            <v>9</v>
          </cell>
          <cell r="G503">
            <v>282</v>
          </cell>
          <cell r="H503">
            <v>9</v>
          </cell>
          <cell r="I503">
            <v>525</v>
          </cell>
          <cell r="J503">
            <v>9</v>
          </cell>
          <cell r="K503">
            <v>825</v>
          </cell>
          <cell r="L503">
            <v>12</v>
          </cell>
          <cell r="M503">
            <v>104</v>
          </cell>
          <cell r="N503">
            <v>9</v>
          </cell>
          <cell r="O503">
            <v>421</v>
          </cell>
          <cell r="P503">
            <v>9</v>
          </cell>
        </row>
        <row r="504">
          <cell r="B504">
            <v>8860652</v>
          </cell>
          <cell r="C504" t="str">
            <v>ناهد احمد محمد احمد</v>
          </cell>
          <cell r="D504">
            <v>43171</v>
          </cell>
          <cell r="E504">
            <v>343</v>
          </cell>
          <cell r="F504">
            <v>8</v>
          </cell>
        </row>
        <row r="505">
          <cell r="B505">
            <v>8682021</v>
          </cell>
          <cell r="C505" t="str">
            <v>حليمه احمد عبدالجليل</v>
          </cell>
          <cell r="D505">
            <v>43171</v>
          </cell>
          <cell r="E505">
            <v>1</v>
          </cell>
          <cell r="F505">
            <v>9</v>
          </cell>
          <cell r="G505">
            <v>525</v>
          </cell>
          <cell r="H505">
            <v>9</v>
          </cell>
          <cell r="I505">
            <v>825</v>
          </cell>
          <cell r="J505">
            <v>12</v>
          </cell>
          <cell r="K505">
            <v>104</v>
          </cell>
          <cell r="L505">
            <v>9</v>
          </cell>
          <cell r="M505">
            <v>421</v>
          </cell>
          <cell r="N505">
            <v>9</v>
          </cell>
          <cell r="O505">
            <v>68</v>
          </cell>
          <cell r="P505">
            <v>9</v>
          </cell>
        </row>
        <row r="506">
          <cell r="B506">
            <v>8924749</v>
          </cell>
          <cell r="C506" t="str">
            <v>فتحية عبدالمطلب محمد حسين</v>
          </cell>
          <cell r="D506">
            <v>43171</v>
          </cell>
          <cell r="E506">
            <v>1</v>
          </cell>
          <cell r="F506">
            <v>9</v>
          </cell>
          <cell r="G506">
            <v>525</v>
          </cell>
          <cell r="H506">
            <v>9</v>
          </cell>
          <cell r="I506">
            <v>825</v>
          </cell>
          <cell r="J506">
            <v>12</v>
          </cell>
          <cell r="K506">
            <v>421</v>
          </cell>
          <cell r="L506">
            <v>9</v>
          </cell>
          <cell r="M506">
            <v>68</v>
          </cell>
          <cell r="N506">
            <v>9</v>
          </cell>
        </row>
        <row r="507">
          <cell r="B507">
            <v>8786373</v>
          </cell>
          <cell r="C507" t="str">
            <v>ابراهيم محمود ابراهيم على</v>
          </cell>
          <cell r="D507">
            <v>43171</v>
          </cell>
          <cell r="E507">
            <v>825</v>
          </cell>
          <cell r="F507">
            <v>12</v>
          </cell>
          <cell r="G507">
            <v>488</v>
          </cell>
          <cell r="H507">
            <v>18</v>
          </cell>
          <cell r="I507">
            <v>525</v>
          </cell>
          <cell r="J507">
            <v>9</v>
          </cell>
          <cell r="K507">
            <v>421</v>
          </cell>
          <cell r="L507">
            <v>9</v>
          </cell>
          <cell r="M507">
            <v>68</v>
          </cell>
          <cell r="N507">
            <v>9</v>
          </cell>
        </row>
        <row r="508">
          <cell r="B508">
            <v>8374577</v>
          </cell>
          <cell r="C508" t="str">
            <v>رجاء احمد حسين احمد</v>
          </cell>
          <cell r="D508">
            <v>43171</v>
          </cell>
          <cell r="E508">
            <v>1</v>
          </cell>
          <cell r="F508">
            <v>9</v>
          </cell>
          <cell r="G508">
            <v>825</v>
          </cell>
          <cell r="H508">
            <v>12</v>
          </cell>
          <cell r="I508">
            <v>68</v>
          </cell>
          <cell r="J508">
            <v>9</v>
          </cell>
          <cell r="K508">
            <v>421</v>
          </cell>
          <cell r="L508">
            <v>9</v>
          </cell>
          <cell r="M508">
            <v>265</v>
          </cell>
          <cell r="N508">
            <v>9</v>
          </cell>
          <cell r="O508">
            <v>525</v>
          </cell>
          <cell r="P508">
            <v>9</v>
          </cell>
        </row>
        <row r="509">
          <cell r="B509">
            <v>8112726</v>
          </cell>
          <cell r="C509" t="str">
            <v>لبيب محمد خليفه هلال</v>
          </cell>
          <cell r="D509">
            <v>43171</v>
          </cell>
          <cell r="E509">
            <v>343</v>
          </cell>
          <cell r="F509">
            <v>5</v>
          </cell>
        </row>
        <row r="510">
          <cell r="B510">
            <v>8989352</v>
          </cell>
          <cell r="C510" t="str">
            <v>حسن محمدى السيد</v>
          </cell>
          <cell r="D510">
            <v>43172</v>
          </cell>
          <cell r="E510">
            <v>265</v>
          </cell>
          <cell r="F510">
            <v>9</v>
          </cell>
          <cell r="G510">
            <v>488</v>
          </cell>
          <cell r="H510">
            <v>18</v>
          </cell>
          <cell r="I510">
            <v>525</v>
          </cell>
          <cell r="J510">
            <v>9</v>
          </cell>
          <cell r="K510">
            <v>825</v>
          </cell>
          <cell r="L510">
            <v>12</v>
          </cell>
          <cell r="M510">
            <v>104</v>
          </cell>
          <cell r="N510">
            <v>9</v>
          </cell>
          <cell r="O510">
            <v>421</v>
          </cell>
          <cell r="P510">
            <v>9</v>
          </cell>
          <cell r="Q510">
            <v>68</v>
          </cell>
          <cell r="R510">
            <v>9</v>
          </cell>
        </row>
        <row r="511">
          <cell r="B511">
            <v>8890950</v>
          </cell>
          <cell r="C511" t="str">
            <v>خالد عبدالحميد عبدالسلام</v>
          </cell>
          <cell r="D511">
            <v>43172</v>
          </cell>
          <cell r="E511">
            <v>1</v>
          </cell>
          <cell r="F511">
            <v>9</v>
          </cell>
          <cell r="G511">
            <v>825</v>
          </cell>
          <cell r="H511">
            <v>12</v>
          </cell>
          <cell r="I511">
            <v>421</v>
          </cell>
          <cell r="J511">
            <v>9</v>
          </cell>
          <cell r="K511">
            <v>525</v>
          </cell>
          <cell r="L511">
            <v>9</v>
          </cell>
        </row>
        <row r="512">
          <cell r="B512">
            <v>8023847</v>
          </cell>
          <cell r="C512" t="str">
            <v>عبدالعزيز لبيب محمد</v>
          </cell>
          <cell r="D512">
            <v>43172</v>
          </cell>
          <cell r="E512" t="str">
            <v>768/1</v>
          </cell>
          <cell r="F512">
            <v>18</v>
          </cell>
          <cell r="G512">
            <v>343</v>
          </cell>
          <cell r="H512">
            <v>5</v>
          </cell>
          <cell r="I512">
            <v>670</v>
          </cell>
          <cell r="J512">
            <v>6</v>
          </cell>
          <cell r="K512">
            <v>772</v>
          </cell>
          <cell r="L512">
            <v>3</v>
          </cell>
          <cell r="M512">
            <v>231</v>
          </cell>
          <cell r="N512">
            <v>6</v>
          </cell>
          <cell r="O512">
            <v>293</v>
          </cell>
          <cell r="P512">
            <v>6</v>
          </cell>
          <cell r="Q512">
            <v>825</v>
          </cell>
          <cell r="R512">
            <v>8</v>
          </cell>
          <cell r="S512">
            <v>421</v>
          </cell>
          <cell r="T512">
            <v>6</v>
          </cell>
        </row>
        <row r="513">
          <cell r="B513">
            <v>8409331</v>
          </cell>
          <cell r="C513" t="str">
            <v>شربات حامد احمد طلبه</v>
          </cell>
          <cell r="D513">
            <v>43172</v>
          </cell>
          <cell r="E513">
            <v>265</v>
          </cell>
          <cell r="F513">
            <v>9</v>
          </cell>
          <cell r="G513">
            <v>1</v>
          </cell>
          <cell r="H513">
            <v>9</v>
          </cell>
          <cell r="I513">
            <v>825</v>
          </cell>
          <cell r="J513">
            <v>12</v>
          </cell>
          <cell r="K513">
            <v>68</v>
          </cell>
          <cell r="L513">
            <v>9</v>
          </cell>
          <cell r="M513">
            <v>421</v>
          </cell>
          <cell r="N513">
            <v>9</v>
          </cell>
        </row>
        <row r="514">
          <cell r="B514">
            <v>8096786</v>
          </cell>
          <cell r="C514" t="str">
            <v>صفيه عادل محمد احمد</v>
          </cell>
          <cell r="D514">
            <v>43172</v>
          </cell>
          <cell r="E514">
            <v>1</v>
          </cell>
          <cell r="F514">
            <v>6</v>
          </cell>
          <cell r="G514">
            <v>825</v>
          </cell>
          <cell r="H514">
            <v>8</v>
          </cell>
          <cell r="I514">
            <v>265</v>
          </cell>
          <cell r="J514">
            <v>6</v>
          </cell>
          <cell r="K514">
            <v>68</v>
          </cell>
          <cell r="L514">
            <v>6</v>
          </cell>
          <cell r="M514">
            <v>421</v>
          </cell>
          <cell r="N514">
            <v>6</v>
          </cell>
        </row>
        <row r="515">
          <cell r="B515">
            <v>8890696</v>
          </cell>
          <cell r="C515" t="str">
            <v>رجاء عبدالمنعم حسن</v>
          </cell>
          <cell r="D515">
            <v>43172</v>
          </cell>
          <cell r="E515">
            <v>1</v>
          </cell>
          <cell r="F515">
            <v>9</v>
          </cell>
          <cell r="G515">
            <v>525</v>
          </cell>
          <cell r="H515">
            <v>9</v>
          </cell>
          <cell r="I515">
            <v>421</v>
          </cell>
          <cell r="J515">
            <v>9</v>
          </cell>
          <cell r="K515">
            <v>825</v>
          </cell>
          <cell r="L515">
            <v>12</v>
          </cell>
          <cell r="M515">
            <v>265</v>
          </cell>
          <cell r="N515">
            <v>9</v>
          </cell>
        </row>
        <row r="516">
          <cell r="B516">
            <v>8112735</v>
          </cell>
          <cell r="C516" t="str">
            <v>صباح على احمد احمد</v>
          </cell>
          <cell r="D516">
            <v>43172</v>
          </cell>
          <cell r="E516">
            <v>343</v>
          </cell>
          <cell r="F516">
            <v>8</v>
          </cell>
        </row>
        <row r="517">
          <cell r="B517">
            <v>8924748</v>
          </cell>
          <cell r="C517" t="str">
            <v>هدى بدر ابوسريع مسلم</v>
          </cell>
          <cell r="D517">
            <v>43172</v>
          </cell>
          <cell r="E517">
            <v>1</v>
          </cell>
          <cell r="F517">
            <v>9</v>
          </cell>
          <cell r="G517">
            <v>525</v>
          </cell>
          <cell r="H517">
            <v>9</v>
          </cell>
          <cell r="I517">
            <v>825</v>
          </cell>
          <cell r="J517">
            <v>12</v>
          </cell>
          <cell r="K517">
            <v>68</v>
          </cell>
          <cell r="L517">
            <v>9</v>
          </cell>
          <cell r="M517">
            <v>421</v>
          </cell>
          <cell r="N517">
            <v>9</v>
          </cell>
        </row>
        <row r="518">
          <cell r="B518">
            <v>8320916</v>
          </cell>
          <cell r="C518" t="str">
            <v xml:space="preserve">صباح حسنين احمد </v>
          </cell>
          <cell r="D518">
            <v>43172</v>
          </cell>
          <cell r="E518">
            <v>1</v>
          </cell>
          <cell r="F518">
            <v>9</v>
          </cell>
          <cell r="G518">
            <v>525</v>
          </cell>
          <cell r="H518">
            <v>9</v>
          </cell>
          <cell r="I518">
            <v>825</v>
          </cell>
          <cell r="J518">
            <v>12</v>
          </cell>
          <cell r="K518">
            <v>68</v>
          </cell>
          <cell r="L518">
            <v>9</v>
          </cell>
          <cell r="M518">
            <v>421</v>
          </cell>
          <cell r="N518">
            <v>9</v>
          </cell>
        </row>
        <row r="519">
          <cell r="B519">
            <v>8320912</v>
          </cell>
          <cell r="C519" t="str">
            <v>عيده ابوسريع سليمان</v>
          </cell>
          <cell r="D519">
            <v>43172</v>
          </cell>
          <cell r="E519">
            <v>1</v>
          </cell>
          <cell r="F519">
            <v>9</v>
          </cell>
          <cell r="G519">
            <v>525</v>
          </cell>
          <cell r="H519">
            <v>9</v>
          </cell>
          <cell r="I519">
            <v>825</v>
          </cell>
          <cell r="J519">
            <v>12</v>
          </cell>
          <cell r="K519">
            <v>421</v>
          </cell>
          <cell r="L519">
            <v>9</v>
          </cell>
          <cell r="M519">
            <v>68</v>
          </cell>
          <cell r="N519">
            <v>9</v>
          </cell>
        </row>
        <row r="520">
          <cell r="B520">
            <v>8805510</v>
          </cell>
          <cell r="C520" t="str">
            <v>جملات على عبدالمجيد</v>
          </cell>
          <cell r="D520">
            <v>43172</v>
          </cell>
          <cell r="E520">
            <v>343</v>
          </cell>
          <cell r="F520">
            <v>8</v>
          </cell>
        </row>
        <row r="521">
          <cell r="B521">
            <v>8044239</v>
          </cell>
          <cell r="C521" t="str">
            <v>جمال كامل عطيه الصعيدى</v>
          </cell>
          <cell r="D521">
            <v>43172</v>
          </cell>
          <cell r="E521">
            <v>343</v>
          </cell>
          <cell r="F521">
            <v>4</v>
          </cell>
        </row>
        <row r="522">
          <cell r="B522">
            <v>8409230</v>
          </cell>
          <cell r="C522" t="str">
            <v>محمد عبدالغنى عبدالعال</v>
          </cell>
          <cell r="D522">
            <v>43172</v>
          </cell>
          <cell r="E522">
            <v>488</v>
          </cell>
          <cell r="F522">
            <v>18</v>
          </cell>
          <cell r="G522">
            <v>525</v>
          </cell>
          <cell r="H522">
            <v>9</v>
          </cell>
          <cell r="I522">
            <v>825</v>
          </cell>
          <cell r="J522">
            <v>12</v>
          </cell>
          <cell r="K522">
            <v>421</v>
          </cell>
          <cell r="L522">
            <v>9</v>
          </cell>
          <cell r="M522">
            <v>68</v>
          </cell>
          <cell r="N522">
            <v>9</v>
          </cell>
        </row>
        <row r="523">
          <cell r="B523">
            <v>8326980</v>
          </cell>
          <cell r="C523" t="str">
            <v>قوت القلوب محمود حسن</v>
          </cell>
          <cell r="D523">
            <v>43172</v>
          </cell>
          <cell r="E523">
            <v>1</v>
          </cell>
          <cell r="F523">
            <v>9</v>
          </cell>
          <cell r="G523">
            <v>825</v>
          </cell>
          <cell r="H523">
            <v>12</v>
          </cell>
          <cell r="I523">
            <v>525</v>
          </cell>
          <cell r="J523">
            <v>9</v>
          </cell>
          <cell r="K523">
            <v>293</v>
          </cell>
          <cell r="L523">
            <v>18</v>
          </cell>
          <cell r="M523">
            <v>79</v>
          </cell>
          <cell r="N523">
            <v>18</v>
          </cell>
        </row>
        <row r="524">
          <cell r="B524">
            <v>8414867</v>
          </cell>
          <cell r="C524" t="str">
            <v>فوزيه على عباس كعب</v>
          </cell>
          <cell r="D524">
            <v>43172</v>
          </cell>
          <cell r="E524">
            <v>488</v>
          </cell>
          <cell r="F524">
            <v>18</v>
          </cell>
          <cell r="G524">
            <v>525</v>
          </cell>
          <cell r="H524">
            <v>9</v>
          </cell>
          <cell r="I524">
            <v>825</v>
          </cell>
          <cell r="J524">
            <v>12</v>
          </cell>
          <cell r="K524">
            <v>421</v>
          </cell>
          <cell r="L524">
            <v>9</v>
          </cell>
          <cell r="M524">
            <v>68</v>
          </cell>
          <cell r="N524">
            <v>9</v>
          </cell>
        </row>
        <row r="525">
          <cell r="B525">
            <v>8794550</v>
          </cell>
          <cell r="C525" t="str">
            <v>نورالهدى محمود</v>
          </cell>
          <cell r="D525">
            <v>43172</v>
          </cell>
          <cell r="E525">
            <v>1</v>
          </cell>
          <cell r="F525">
            <v>9</v>
          </cell>
          <cell r="G525">
            <v>525</v>
          </cell>
          <cell r="H525">
            <v>9</v>
          </cell>
          <cell r="I525">
            <v>825</v>
          </cell>
          <cell r="J525">
            <v>12</v>
          </cell>
          <cell r="K525">
            <v>421</v>
          </cell>
          <cell r="L525">
            <v>9</v>
          </cell>
          <cell r="M525">
            <v>68</v>
          </cell>
          <cell r="N525">
            <v>9</v>
          </cell>
        </row>
        <row r="526">
          <cell r="B526">
            <v>8858709</v>
          </cell>
          <cell r="C526" t="str">
            <v>صباح حسين ابراهيم حسين</v>
          </cell>
          <cell r="D526">
            <v>43172</v>
          </cell>
          <cell r="E526">
            <v>1</v>
          </cell>
          <cell r="F526">
            <v>9</v>
          </cell>
          <cell r="G526">
            <v>825</v>
          </cell>
          <cell r="H526">
            <v>12</v>
          </cell>
          <cell r="I526">
            <v>243</v>
          </cell>
          <cell r="J526">
            <v>9</v>
          </cell>
          <cell r="K526">
            <v>421</v>
          </cell>
          <cell r="L526">
            <v>9</v>
          </cell>
        </row>
        <row r="527">
          <cell r="B527">
            <v>8859485</v>
          </cell>
          <cell r="C527" t="str">
            <v>محروسه محمد ابراهيم</v>
          </cell>
          <cell r="D527">
            <v>43172</v>
          </cell>
          <cell r="E527">
            <v>265</v>
          </cell>
          <cell r="F527">
            <v>9</v>
          </cell>
          <cell r="G527">
            <v>488</v>
          </cell>
          <cell r="H527">
            <v>18</v>
          </cell>
          <cell r="I527">
            <v>525</v>
          </cell>
          <cell r="J527">
            <v>9</v>
          </cell>
          <cell r="K527">
            <v>825</v>
          </cell>
          <cell r="L527">
            <v>12</v>
          </cell>
          <cell r="M527">
            <v>421</v>
          </cell>
          <cell r="N527">
            <v>9</v>
          </cell>
          <cell r="O527">
            <v>68</v>
          </cell>
          <cell r="P527">
            <v>9</v>
          </cell>
        </row>
        <row r="528">
          <cell r="B528">
            <v>8858690</v>
          </cell>
          <cell r="C528" t="str">
            <v>اميمه عامر اسماعيل</v>
          </cell>
          <cell r="D528">
            <v>43172</v>
          </cell>
          <cell r="E528">
            <v>1</v>
          </cell>
          <cell r="F528">
            <v>9</v>
          </cell>
          <cell r="G528">
            <v>525</v>
          </cell>
          <cell r="H528">
            <v>9</v>
          </cell>
          <cell r="I528">
            <v>825</v>
          </cell>
          <cell r="J528">
            <v>12</v>
          </cell>
          <cell r="K528">
            <v>421</v>
          </cell>
          <cell r="L528">
            <v>9</v>
          </cell>
          <cell r="M528">
            <v>68</v>
          </cell>
          <cell r="N528">
            <v>9</v>
          </cell>
        </row>
        <row r="529">
          <cell r="B529">
            <v>8781496</v>
          </cell>
          <cell r="C529" t="str">
            <v>ناديه سيف عيسى</v>
          </cell>
          <cell r="D529">
            <v>43172</v>
          </cell>
          <cell r="E529">
            <v>1</v>
          </cell>
          <cell r="F529">
            <v>9</v>
          </cell>
          <cell r="G529">
            <v>525</v>
          </cell>
          <cell r="H529">
            <v>9</v>
          </cell>
          <cell r="I529">
            <v>825</v>
          </cell>
          <cell r="J529">
            <v>12</v>
          </cell>
          <cell r="K529">
            <v>421</v>
          </cell>
          <cell r="L529">
            <v>9</v>
          </cell>
          <cell r="M529">
            <v>68</v>
          </cell>
          <cell r="N529">
            <v>9</v>
          </cell>
        </row>
        <row r="530">
          <cell r="B530">
            <v>8816412</v>
          </cell>
          <cell r="C530" t="str">
            <v>امل ابومندور ابراهيم</v>
          </cell>
          <cell r="D530">
            <v>43172</v>
          </cell>
          <cell r="E530">
            <v>488</v>
          </cell>
          <cell r="F530">
            <v>18</v>
          </cell>
          <cell r="G530">
            <v>525</v>
          </cell>
          <cell r="H530">
            <v>9</v>
          </cell>
          <cell r="I530">
            <v>68</v>
          </cell>
          <cell r="J530">
            <v>9</v>
          </cell>
          <cell r="K530">
            <v>421</v>
          </cell>
          <cell r="L530">
            <v>9</v>
          </cell>
          <cell r="M530">
            <v>265</v>
          </cell>
          <cell r="N530">
            <v>9</v>
          </cell>
        </row>
        <row r="531">
          <cell r="B531">
            <v>8924750</v>
          </cell>
          <cell r="C531" t="str">
            <v xml:space="preserve">بشرى معوض عبدالسلام   </v>
          </cell>
          <cell r="D531">
            <v>43172</v>
          </cell>
          <cell r="E531">
            <v>523</v>
          </cell>
          <cell r="F531">
            <v>18</v>
          </cell>
          <cell r="G531">
            <v>525</v>
          </cell>
          <cell r="H531">
            <v>9</v>
          </cell>
          <cell r="I531">
            <v>421</v>
          </cell>
          <cell r="J531">
            <v>9</v>
          </cell>
          <cell r="K531">
            <v>825</v>
          </cell>
          <cell r="L531">
            <v>12</v>
          </cell>
        </row>
        <row r="532">
          <cell r="B532">
            <v>8857190</v>
          </cell>
          <cell r="C532" t="str">
            <v>سالمه عبدالفتاح حامد</v>
          </cell>
          <cell r="D532">
            <v>43172</v>
          </cell>
          <cell r="E532">
            <v>488</v>
          </cell>
          <cell r="F532">
            <v>18</v>
          </cell>
          <cell r="G532">
            <v>525</v>
          </cell>
          <cell r="H532">
            <v>9</v>
          </cell>
          <cell r="I532">
            <v>265</v>
          </cell>
          <cell r="J532">
            <v>9</v>
          </cell>
          <cell r="K532">
            <v>825</v>
          </cell>
          <cell r="L532">
            <v>12</v>
          </cell>
          <cell r="M532">
            <v>421</v>
          </cell>
          <cell r="N532">
            <v>9</v>
          </cell>
        </row>
        <row r="533">
          <cell r="B533">
            <v>8859526</v>
          </cell>
          <cell r="C533" t="str">
            <v>ولاء رزق شعبان ابراهيم</v>
          </cell>
          <cell r="D533">
            <v>43172</v>
          </cell>
          <cell r="E533">
            <v>1</v>
          </cell>
          <cell r="F533">
            <v>9</v>
          </cell>
          <cell r="G533">
            <v>525</v>
          </cell>
          <cell r="H533">
            <v>9</v>
          </cell>
          <cell r="I533">
            <v>421</v>
          </cell>
          <cell r="J533">
            <v>9</v>
          </cell>
          <cell r="K533">
            <v>68</v>
          </cell>
          <cell r="L533">
            <v>9</v>
          </cell>
          <cell r="M533">
            <v>825</v>
          </cell>
          <cell r="N533">
            <v>12</v>
          </cell>
        </row>
        <row r="534">
          <cell r="B534">
            <v>8380498</v>
          </cell>
          <cell r="C534" t="str">
            <v>اميمه توفيق محمد مصطفى</v>
          </cell>
          <cell r="D534">
            <v>43172</v>
          </cell>
          <cell r="E534">
            <v>231</v>
          </cell>
          <cell r="F534">
            <v>18</v>
          </cell>
          <cell r="G534">
            <v>825</v>
          </cell>
          <cell r="H534">
            <v>12</v>
          </cell>
          <cell r="I534">
            <v>488</v>
          </cell>
          <cell r="J534">
            <v>18</v>
          </cell>
          <cell r="K534">
            <v>525</v>
          </cell>
          <cell r="L534">
            <v>9</v>
          </cell>
          <cell r="M534">
            <v>295</v>
          </cell>
          <cell r="N534">
            <v>18</v>
          </cell>
          <cell r="O534">
            <v>265</v>
          </cell>
          <cell r="P534">
            <v>9</v>
          </cell>
          <cell r="Q534">
            <v>421</v>
          </cell>
          <cell r="R534">
            <v>9</v>
          </cell>
        </row>
        <row r="535">
          <cell r="B535">
            <v>8044231</v>
          </cell>
          <cell r="C535" t="str">
            <v>محمد يونس قطب متولى</v>
          </cell>
          <cell r="D535">
            <v>43172</v>
          </cell>
          <cell r="E535">
            <v>343</v>
          </cell>
          <cell r="F535">
            <v>4</v>
          </cell>
        </row>
        <row r="536">
          <cell r="B536">
            <v>8361651</v>
          </cell>
          <cell r="C536" t="str">
            <v>عزه صبرى ابراهيم فضل</v>
          </cell>
          <cell r="D536">
            <v>43172</v>
          </cell>
          <cell r="E536">
            <v>1</v>
          </cell>
          <cell r="F536">
            <v>9</v>
          </cell>
          <cell r="G536">
            <v>525</v>
          </cell>
          <cell r="H536">
            <v>9</v>
          </cell>
          <cell r="I536">
            <v>825</v>
          </cell>
          <cell r="J536">
            <v>12</v>
          </cell>
          <cell r="K536">
            <v>421</v>
          </cell>
          <cell r="L536">
            <v>9</v>
          </cell>
        </row>
        <row r="537">
          <cell r="B537">
            <v>8055858</v>
          </cell>
          <cell r="C537" t="str">
            <v>ثناء صلاح احمد</v>
          </cell>
          <cell r="D537">
            <v>43172</v>
          </cell>
          <cell r="E537">
            <v>282</v>
          </cell>
          <cell r="F537">
            <v>8</v>
          </cell>
          <cell r="G537">
            <v>825</v>
          </cell>
          <cell r="H537">
            <v>8</v>
          </cell>
          <cell r="I537">
            <v>1</v>
          </cell>
          <cell r="J537">
            <v>6</v>
          </cell>
          <cell r="K537">
            <v>265</v>
          </cell>
          <cell r="L537">
            <v>12</v>
          </cell>
          <cell r="M537">
            <v>525</v>
          </cell>
          <cell r="N537">
            <v>6</v>
          </cell>
          <cell r="O537">
            <v>421</v>
          </cell>
          <cell r="P537">
            <v>6</v>
          </cell>
          <cell r="Q537">
            <v>68</v>
          </cell>
          <cell r="R537">
            <v>6</v>
          </cell>
        </row>
        <row r="538">
          <cell r="B538">
            <v>8476398</v>
          </cell>
          <cell r="C538" t="str">
            <v>ساميه عبدالحميد سالم</v>
          </cell>
          <cell r="D538">
            <v>43172</v>
          </cell>
          <cell r="E538">
            <v>1</v>
          </cell>
          <cell r="F538">
            <v>9</v>
          </cell>
          <cell r="G538">
            <v>825</v>
          </cell>
          <cell r="H538">
            <v>12</v>
          </cell>
        </row>
        <row r="539">
          <cell r="B539">
            <v>8983700</v>
          </cell>
          <cell r="C539" t="str">
            <v>عبدالرحمن مبروك عبدالرحمن</v>
          </cell>
          <cell r="D539">
            <v>43172</v>
          </cell>
          <cell r="E539">
            <v>421</v>
          </cell>
          <cell r="F539">
            <v>9</v>
          </cell>
          <cell r="G539">
            <v>488</v>
          </cell>
          <cell r="H539">
            <v>18</v>
          </cell>
          <cell r="I539">
            <v>265</v>
          </cell>
          <cell r="J539">
            <v>9</v>
          </cell>
          <cell r="K539">
            <v>825</v>
          </cell>
          <cell r="L539">
            <v>12</v>
          </cell>
        </row>
        <row r="540">
          <cell r="B540">
            <v>8168292</v>
          </cell>
          <cell r="C540" t="str">
            <v>هناء شوقى عبدالعظيم</v>
          </cell>
          <cell r="D540">
            <v>43172</v>
          </cell>
          <cell r="E540">
            <v>243</v>
          </cell>
          <cell r="F540">
            <v>12</v>
          </cell>
          <cell r="G540">
            <v>265</v>
          </cell>
          <cell r="H540">
            <v>12</v>
          </cell>
          <cell r="I540">
            <v>421</v>
          </cell>
          <cell r="J540">
            <v>6</v>
          </cell>
          <cell r="K540">
            <v>79</v>
          </cell>
          <cell r="L540">
            <v>12</v>
          </cell>
          <cell r="M540">
            <v>825</v>
          </cell>
          <cell r="N540">
            <v>12</v>
          </cell>
        </row>
        <row r="541">
          <cell r="B541">
            <v>8781297</v>
          </cell>
          <cell r="C541" t="str">
            <v>احمد كمال السيد محمد</v>
          </cell>
          <cell r="D541">
            <v>43172</v>
          </cell>
          <cell r="E541">
            <v>1</v>
          </cell>
          <cell r="F541">
            <v>9</v>
          </cell>
          <cell r="G541">
            <v>825</v>
          </cell>
          <cell r="H541">
            <v>12</v>
          </cell>
          <cell r="I541">
            <v>525</v>
          </cell>
          <cell r="J541">
            <v>9</v>
          </cell>
          <cell r="K541">
            <v>265</v>
          </cell>
          <cell r="L541">
            <v>9</v>
          </cell>
          <cell r="M541">
            <v>79</v>
          </cell>
          <cell r="N541">
            <v>9</v>
          </cell>
        </row>
        <row r="542">
          <cell r="B542">
            <v>8341252</v>
          </cell>
          <cell r="C542" t="str">
            <v>صباح على قطب عبدربة</v>
          </cell>
          <cell r="D542">
            <v>43172</v>
          </cell>
          <cell r="E542">
            <v>488</v>
          </cell>
          <cell r="F542">
            <v>18</v>
          </cell>
          <cell r="G542">
            <v>525</v>
          </cell>
          <cell r="H542">
            <v>9</v>
          </cell>
          <cell r="I542">
            <v>825</v>
          </cell>
          <cell r="J542">
            <v>12</v>
          </cell>
          <cell r="K542">
            <v>265</v>
          </cell>
          <cell r="L542">
            <v>9</v>
          </cell>
        </row>
        <row r="543">
          <cell r="B543">
            <v>8431095</v>
          </cell>
          <cell r="C543" t="str">
            <v>رومانى نوار عطاالله رزق</v>
          </cell>
          <cell r="D543">
            <v>43172</v>
          </cell>
          <cell r="E543">
            <v>523</v>
          </cell>
          <cell r="F543">
            <v>18</v>
          </cell>
          <cell r="G543">
            <v>421</v>
          </cell>
          <cell r="H543">
            <v>9</v>
          </cell>
          <cell r="I543">
            <v>825</v>
          </cell>
          <cell r="J543">
            <v>12</v>
          </cell>
          <cell r="K543">
            <v>68</v>
          </cell>
          <cell r="L543">
            <v>9</v>
          </cell>
        </row>
        <row r="544">
          <cell r="B544">
            <v>8461115</v>
          </cell>
          <cell r="C544" t="str">
            <v>نبيه عبدالنبى مرسى محمد</v>
          </cell>
          <cell r="D544">
            <v>43172</v>
          </cell>
          <cell r="E544">
            <v>1</v>
          </cell>
          <cell r="F544">
            <v>7</v>
          </cell>
          <cell r="G544">
            <v>825</v>
          </cell>
          <cell r="H544">
            <v>12</v>
          </cell>
        </row>
        <row r="545">
          <cell r="B545">
            <v>8485102</v>
          </cell>
          <cell r="C545" t="str">
            <v>ياسمين حسين جمعه محمد</v>
          </cell>
          <cell r="D545">
            <v>43172</v>
          </cell>
          <cell r="E545">
            <v>343</v>
          </cell>
          <cell r="F545">
            <v>8</v>
          </cell>
        </row>
        <row r="546">
          <cell r="B546">
            <v>8446067</v>
          </cell>
          <cell r="C546" t="str">
            <v>اسلام هلال احمد محمد</v>
          </cell>
          <cell r="D546">
            <v>43172</v>
          </cell>
          <cell r="E546">
            <v>343</v>
          </cell>
          <cell r="F546">
            <v>8</v>
          </cell>
        </row>
        <row r="547">
          <cell r="B547">
            <v>8891041</v>
          </cell>
          <cell r="C547" t="str">
            <v>محمد جميل السيد محمد</v>
          </cell>
          <cell r="D547">
            <v>43172</v>
          </cell>
          <cell r="E547">
            <v>1</v>
          </cell>
          <cell r="F547">
            <v>9</v>
          </cell>
          <cell r="G547">
            <v>825</v>
          </cell>
          <cell r="H547">
            <v>12</v>
          </cell>
          <cell r="I547">
            <v>525</v>
          </cell>
          <cell r="J547">
            <v>9</v>
          </cell>
          <cell r="K547">
            <v>421</v>
          </cell>
          <cell r="L547">
            <v>9</v>
          </cell>
        </row>
        <row r="548">
          <cell r="B548">
            <v>8461153</v>
          </cell>
          <cell r="C548" t="str">
            <v>حسونه عبدالنبى مرسى</v>
          </cell>
          <cell r="D548">
            <v>43172</v>
          </cell>
          <cell r="E548">
            <v>1</v>
          </cell>
          <cell r="F548">
            <v>8</v>
          </cell>
          <cell r="G548">
            <v>825</v>
          </cell>
          <cell r="H548">
            <v>12</v>
          </cell>
        </row>
        <row r="549">
          <cell r="B549">
            <v>8436849</v>
          </cell>
          <cell r="C549" t="str">
            <v>نوال نصحى عبدالسميع</v>
          </cell>
          <cell r="D549">
            <v>43172</v>
          </cell>
          <cell r="E549">
            <v>1</v>
          </cell>
          <cell r="F549">
            <v>9</v>
          </cell>
          <cell r="G549">
            <v>525</v>
          </cell>
          <cell r="H549">
            <v>9</v>
          </cell>
          <cell r="I549">
            <v>825</v>
          </cell>
          <cell r="J549">
            <v>12</v>
          </cell>
          <cell r="K549">
            <v>421</v>
          </cell>
          <cell r="L549">
            <v>9</v>
          </cell>
          <cell r="M549">
            <v>68</v>
          </cell>
          <cell r="N549">
            <v>9</v>
          </cell>
          <cell r="O549">
            <v>265</v>
          </cell>
          <cell r="P549">
            <v>9</v>
          </cell>
        </row>
        <row r="550">
          <cell r="B550">
            <v>8971030</v>
          </cell>
          <cell r="C550" t="str">
            <v>زكريا عبدالعظيم ابوزيد</v>
          </cell>
          <cell r="D550">
            <v>43172</v>
          </cell>
          <cell r="E550">
            <v>1</v>
          </cell>
          <cell r="F550">
            <v>9</v>
          </cell>
          <cell r="G550">
            <v>825</v>
          </cell>
          <cell r="H550">
            <v>12</v>
          </cell>
          <cell r="I550">
            <v>421</v>
          </cell>
          <cell r="J550">
            <v>9</v>
          </cell>
          <cell r="K550">
            <v>68</v>
          </cell>
          <cell r="L550">
            <v>9</v>
          </cell>
        </row>
        <row r="551">
          <cell r="B551">
            <v>8924755</v>
          </cell>
          <cell r="C551" t="str">
            <v>سهام على عطالله على</v>
          </cell>
          <cell r="D551">
            <v>43172</v>
          </cell>
          <cell r="E551">
            <v>265</v>
          </cell>
          <cell r="F551">
            <v>9</v>
          </cell>
          <cell r="G551">
            <v>1</v>
          </cell>
          <cell r="H551">
            <v>9</v>
          </cell>
          <cell r="I551">
            <v>525</v>
          </cell>
          <cell r="J551">
            <v>9</v>
          </cell>
          <cell r="K551">
            <v>825</v>
          </cell>
          <cell r="L551">
            <v>12</v>
          </cell>
          <cell r="M551">
            <v>421</v>
          </cell>
          <cell r="N551">
            <v>9</v>
          </cell>
          <cell r="O551">
            <v>68</v>
          </cell>
          <cell r="P551">
            <v>9</v>
          </cell>
        </row>
        <row r="552">
          <cell r="B552">
            <v>8814970</v>
          </cell>
          <cell r="C552" t="str">
            <v>نعمات جلال احمد اسماعيل</v>
          </cell>
          <cell r="D552">
            <v>43172</v>
          </cell>
          <cell r="E552">
            <v>1</v>
          </cell>
          <cell r="F552">
            <v>9</v>
          </cell>
          <cell r="G552">
            <v>825</v>
          </cell>
          <cell r="H552">
            <v>12</v>
          </cell>
          <cell r="I552">
            <v>525</v>
          </cell>
          <cell r="J552">
            <v>9</v>
          </cell>
          <cell r="K552">
            <v>421</v>
          </cell>
          <cell r="L552">
            <v>9</v>
          </cell>
          <cell r="M552">
            <v>68</v>
          </cell>
          <cell r="N552">
            <v>9</v>
          </cell>
        </row>
        <row r="553">
          <cell r="B553">
            <v>8144874</v>
          </cell>
          <cell r="C553" t="str">
            <v>عفاف فؤاد حسن</v>
          </cell>
          <cell r="D553">
            <v>43172</v>
          </cell>
          <cell r="E553">
            <v>1</v>
          </cell>
          <cell r="F553">
            <v>6</v>
          </cell>
          <cell r="G553">
            <v>68</v>
          </cell>
          <cell r="H553">
            <v>6</v>
          </cell>
          <cell r="I553">
            <v>265</v>
          </cell>
          <cell r="J553">
            <v>6</v>
          </cell>
          <cell r="K553">
            <v>825</v>
          </cell>
          <cell r="L553">
            <v>8</v>
          </cell>
          <cell r="M553">
            <v>525</v>
          </cell>
          <cell r="N553">
            <v>6</v>
          </cell>
        </row>
        <row r="554">
          <cell r="B554">
            <v>8984008</v>
          </cell>
          <cell r="C554" t="str">
            <v>فكرى عوض الله عبدالملاك</v>
          </cell>
          <cell r="D554">
            <v>43172</v>
          </cell>
          <cell r="E554">
            <v>523</v>
          </cell>
          <cell r="F554">
            <v>18</v>
          </cell>
          <cell r="G554">
            <v>525</v>
          </cell>
          <cell r="H554">
            <v>9</v>
          </cell>
          <cell r="I554">
            <v>825</v>
          </cell>
          <cell r="J554">
            <v>12</v>
          </cell>
          <cell r="K554">
            <v>265</v>
          </cell>
          <cell r="L554">
            <v>9</v>
          </cell>
          <cell r="M554">
            <v>421</v>
          </cell>
          <cell r="N554">
            <v>9</v>
          </cell>
          <cell r="O554">
            <v>68</v>
          </cell>
          <cell r="P554">
            <v>9</v>
          </cell>
        </row>
        <row r="555">
          <cell r="B555">
            <v>8890878</v>
          </cell>
          <cell r="C555" t="str">
            <v>ابراهيم كامل ابراهيم</v>
          </cell>
          <cell r="D555">
            <v>43172</v>
          </cell>
          <cell r="E555">
            <v>1</v>
          </cell>
          <cell r="F555">
            <v>9</v>
          </cell>
          <cell r="G555">
            <v>825</v>
          </cell>
          <cell r="H555">
            <v>12</v>
          </cell>
        </row>
        <row r="556">
          <cell r="B556">
            <v>8413203</v>
          </cell>
          <cell r="C556" t="str">
            <v>ساميه صالح خليل المرجاوى</v>
          </cell>
          <cell r="D556">
            <v>43172</v>
          </cell>
          <cell r="E556">
            <v>343</v>
          </cell>
          <cell r="F556">
            <v>8</v>
          </cell>
        </row>
        <row r="557">
          <cell r="B557">
            <v>8891049</v>
          </cell>
          <cell r="C557" t="str">
            <v>كوثر ابراهيم محمود</v>
          </cell>
          <cell r="D557">
            <v>43172</v>
          </cell>
          <cell r="E557">
            <v>1</v>
          </cell>
          <cell r="F557">
            <v>9</v>
          </cell>
          <cell r="G557">
            <v>243</v>
          </cell>
          <cell r="H557">
            <v>18</v>
          </cell>
          <cell r="I557">
            <v>825</v>
          </cell>
          <cell r="J557">
            <v>12</v>
          </cell>
        </row>
        <row r="558">
          <cell r="B558">
            <v>8228987</v>
          </cell>
          <cell r="C558" t="str">
            <v>محمد فوزى عبدالحليم</v>
          </cell>
          <cell r="D558">
            <v>43172</v>
          </cell>
          <cell r="E558">
            <v>488</v>
          </cell>
          <cell r="F558">
            <v>12</v>
          </cell>
          <cell r="G558">
            <v>525</v>
          </cell>
          <cell r="H558">
            <v>6</v>
          </cell>
          <cell r="I558">
            <v>825</v>
          </cell>
          <cell r="J558">
            <v>8</v>
          </cell>
          <cell r="K558">
            <v>421</v>
          </cell>
          <cell r="L558">
            <v>6</v>
          </cell>
          <cell r="M558">
            <v>68</v>
          </cell>
          <cell r="N558">
            <v>6</v>
          </cell>
        </row>
        <row r="559">
          <cell r="B559">
            <v>8733734</v>
          </cell>
          <cell r="C559" t="str">
            <v>كريمة محمد على محمد</v>
          </cell>
          <cell r="D559">
            <v>43172</v>
          </cell>
          <cell r="E559">
            <v>488</v>
          </cell>
          <cell r="F559">
            <v>18</v>
          </cell>
          <cell r="G559">
            <v>525</v>
          </cell>
          <cell r="H559">
            <v>9</v>
          </cell>
          <cell r="I559">
            <v>825</v>
          </cell>
          <cell r="J559">
            <v>12</v>
          </cell>
          <cell r="K559">
            <v>421</v>
          </cell>
          <cell r="L559">
            <v>9</v>
          </cell>
          <cell r="M559">
            <v>68</v>
          </cell>
          <cell r="N559">
            <v>9</v>
          </cell>
        </row>
        <row r="560">
          <cell r="B560">
            <v>8810414</v>
          </cell>
          <cell r="C560" t="str">
            <v>حلاوة السيد على البيومى</v>
          </cell>
          <cell r="D560">
            <v>43172</v>
          </cell>
          <cell r="E560">
            <v>1</v>
          </cell>
          <cell r="F560">
            <v>9</v>
          </cell>
          <cell r="G560">
            <v>421</v>
          </cell>
          <cell r="H560">
            <v>9</v>
          </cell>
          <cell r="I560">
            <v>68</v>
          </cell>
          <cell r="J560">
            <v>9</v>
          </cell>
          <cell r="K560">
            <v>825</v>
          </cell>
          <cell r="L560">
            <v>12</v>
          </cell>
        </row>
        <row r="561">
          <cell r="B561">
            <v>8891031</v>
          </cell>
          <cell r="C561" t="str">
            <v>فاطمة احمد عبدالعزيز</v>
          </cell>
          <cell r="D561">
            <v>43172</v>
          </cell>
          <cell r="E561">
            <v>488</v>
          </cell>
          <cell r="F561">
            <v>18</v>
          </cell>
          <cell r="G561">
            <v>525</v>
          </cell>
          <cell r="H561">
            <v>9</v>
          </cell>
          <cell r="I561">
            <v>421</v>
          </cell>
          <cell r="J561">
            <v>9</v>
          </cell>
          <cell r="K561">
            <v>68</v>
          </cell>
          <cell r="L561">
            <v>9</v>
          </cell>
          <cell r="M561">
            <v>825</v>
          </cell>
          <cell r="N561">
            <v>12</v>
          </cell>
        </row>
        <row r="562">
          <cell r="B562">
            <v>8891019</v>
          </cell>
          <cell r="C562" t="str">
            <v>صباح احمد عبدالعزيز</v>
          </cell>
          <cell r="D562">
            <v>43172</v>
          </cell>
          <cell r="E562">
            <v>523</v>
          </cell>
          <cell r="F562">
            <v>18</v>
          </cell>
          <cell r="G562">
            <v>525</v>
          </cell>
          <cell r="H562">
            <v>9</v>
          </cell>
          <cell r="I562">
            <v>421</v>
          </cell>
          <cell r="J562">
            <v>9</v>
          </cell>
          <cell r="K562">
            <v>68</v>
          </cell>
          <cell r="L562">
            <v>9</v>
          </cell>
          <cell r="M562">
            <v>825</v>
          </cell>
          <cell r="N562">
            <v>12</v>
          </cell>
        </row>
        <row r="563">
          <cell r="B563">
            <v>8878173</v>
          </cell>
          <cell r="C563" t="str">
            <v>بهيه عمر عبدالعزيز</v>
          </cell>
          <cell r="D563">
            <v>43172</v>
          </cell>
          <cell r="E563">
            <v>1</v>
          </cell>
          <cell r="F563">
            <v>9</v>
          </cell>
          <cell r="G563" t="str">
            <v>2/</v>
          </cell>
          <cell r="H563">
            <v>18</v>
          </cell>
          <cell r="I563">
            <v>312</v>
          </cell>
          <cell r="J563">
            <v>9</v>
          </cell>
          <cell r="K563">
            <v>825</v>
          </cell>
          <cell r="L563">
            <v>12</v>
          </cell>
          <cell r="M563">
            <v>421</v>
          </cell>
          <cell r="N563">
            <v>9</v>
          </cell>
        </row>
        <row r="564">
          <cell r="B564">
            <v>8890884</v>
          </cell>
          <cell r="C564" t="str">
            <v>فاطمه عبدالفتاح السيد</v>
          </cell>
          <cell r="D564">
            <v>43172</v>
          </cell>
          <cell r="E564">
            <v>1</v>
          </cell>
          <cell r="F564">
            <v>9</v>
          </cell>
          <cell r="G564">
            <v>825</v>
          </cell>
          <cell r="H564">
            <v>12</v>
          </cell>
          <cell r="I564">
            <v>265</v>
          </cell>
          <cell r="J564">
            <v>9</v>
          </cell>
          <cell r="K564">
            <v>421</v>
          </cell>
          <cell r="L564">
            <v>9</v>
          </cell>
        </row>
        <row r="565">
          <cell r="B565">
            <v>8954128</v>
          </cell>
          <cell r="C565" t="str">
            <v>زينب ابوالسباع حسين</v>
          </cell>
          <cell r="D565">
            <v>43172</v>
          </cell>
          <cell r="E565">
            <v>523</v>
          </cell>
          <cell r="F565">
            <v>18</v>
          </cell>
          <cell r="G565">
            <v>525</v>
          </cell>
          <cell r="H565">
            <v>9</v>
          </cell>
          <cell r="I565">
            <v>421</v>
          </cell>
          <cell r="J565">
            <v>9</v>
          </cell>
          <cell r="K565">
            <v>825</v>
          </cell>
          <cell r="L565">
            <v>12</v>
          </cell>
          <cell r="M565">
            <v>68</v>
          </cell>
          <cell r="N565">
            <v>9</v>
          </cell>
        </row>
        <row r="566">
          <cell r="B566">
            <v>8213170</v>
          </cell>
          <cell r="C566" t="str">
            <v>منصوره احمد عبدالمقصود</v>
          </cell>
          <cell r="D566">
            <v>43172</v>
          </cell>
          <cell r="E566">
            <v>1</v>
          </cell>
          <cell r="F566">
            <v>6</v>
          </cell>
          <cell r="G566">
            <v>825</v>
          </cell>
          <cell r="H566">
            <v>8</v>
          </cell>
          <cell r="I566">
            <v>265</v>
          </cell>
          <cell r="J566">
            <v>6</v>
          </cell>
          <cell r="K566">
            <v>525</v>
          </cell>
          <cell r="L566">
            <v>6</v>
          </cell>
          <cell r="M566">
            <v>421</v>
          </cell>
          <cell r="N566">
            <v>6</v>
          </cell>
          <cell r="O566">
            <v>68</v>
          </cell>
          <cell r="P566">
            <v>6</v>
          </cell>
        </row>
        <row r="567">
          <cell r="B567">
            <v>8188337</v>
          </cell>
          <cell r="C567" t="str">
            <v>صبحى نورالدين غالب</v>
          </cell>
          <cell r="D567">
            <v>43173</v>
          </cell>
          <cell r="E567">
            <v>523</v>
          </cell>
          <cell r="F567">
            <v>12</v>
          </cell>
          <cell r="G567">
            <v>525</v>
          </cell>
          <cell r="H567">
            <v>6</v>
          </cell>
          <cell r="I567">
            <v>825</v>
          </cell>
          <cell r="J567">
            <v>8</v>
          </cell>
          <cell r="K567">
            <v>68</v>
          </cell>
          <cell r="L567">
            <v>6</v>
          </cell>
          <cell r="M567">
            <v>421</v>
          </cell>
          <cell r="N567">
            <v>6</v>
          </cell>
        </row>
        <row r="568">
          <cell r="B568">
            <v>8044238</v>
          </cell>
          <cell r="C568" t="str">
            <v>محمود عبدالفتاح عبدالحفيظ</v>
          </cell>
          <cell r="D568">
            <v>43173</v>
          </cell>
          <cell r="E568">
            <v>343</v>
          </cell>
          <cell r="F568">
            <v>4</v>
          </cell>
          <cell r="G568" t="str">
            <v>768/1</v>
          </cell>
          <cell r="H568">
            <v>5</v>
          </cell>
        </row>
        <row r="569">
          <cell r="B569">
            <v>8236268</v>
          </cell>
          <cell r="C569" t="str">
            <v>سلامه محمد راغب سلامه</v>
          </cell>
          <cell r="D569">
            <v>43173</v>
          </cell>
          <cell r="E569">
            <v>265</v>
          </cell>
          <cell r="F569">
            <v>12</v>
          </cell>
          <cell r="G569">
            <v>1</v>
          </cell>
          <cell r="H569">
            <v>6</v>
          </cell>
          <cell r="I569">
            <v>525</v>
          </cell>
          <cell r="J569">
            <v>6</v>
          </cell>
          <cell r="K569">
            <v>825</v>
          </cell>
          <cell r="L569">
            <v>8</v>
          </cell>
          <cell r="M569">
            <v>68</v>
          </cell>
          <cell r="N569">
            <v>6</v>
          </cell>
          <cell r="O569">
            <v>421</v>
          </cell>
          <cell r="P569">
            <v>6</v>
          </cell>
        </row>
        <row r="570">
          <cell r="B570">
            <v>8685195</v>
          </cell>
          <cell r="C570" t="str">
            <v>هدى عبدالعزيز محمد</v>
          </cell>
          <cell r="D570">
            <v>43173</v>
          </cell>
          <cell r="E570">
            <v>343</v>
          </cell>
          <cell r="F570">
            <v>8</v>
          </cell>
        </row>
        <row r="571">
          <cell r="B571">
            <v>8130251</v>
          </cell>
          <cell r="C571" t="str">
            <v>هنيه ابراهيم اسماعيل</v>
          </cell>
          <cell r="D571">
            <v>43173</v>
          </cell>
          <cell r="E571">
            <v>265</v>
          </cell>
          <cell r="F571">
            <v>12</v>
          </cell>
          <cell r="G571">
            <v>488</v>
          </cell>
          <cell r="H571">
            <v>12</v>
          </cell>
          <cell r="I571">
            <v>525</v>
          </cell>
          <cell r="J571">
            <v>6</v>
          </cell>
          <cell r="K571">
            <v>825</v>
          </cell>
          <cell r="L571">
            <v>8</v>
          </cell>
          <cell r="M571">
            <v>68</v>
          </cell>
          <cell r="N571">
            <v>6</v>
          </cell>
          <cell r="O571">
            <v>421</v>
          </cell>
          <cell r="P571">
            <v>6</v>
          </cell>
        </row>
        <row r="572">
          <cell r="B572">
            <v>8890787</v>
          </cell>
          <cell r="C572" t="str">
            <v>فتحيه محمود محمد داود</v>
          </cell>
          <cell r="D572">
            <v>43173</v>
          </cell>
          <cell r="E572">
            <v>1</v>
          </cell>
          <cell r="F572">
            <v>9</v>
          </cell>
          <cell r="G572">
            <v>825</v>
          </cell>
          <cell r="H572">
            <v>12</v>
          </cell>
          <cell r="I572">
            <v>68</v>
          </cell>
          <cell r="J572">
            <v>9</v>
          </cell>
          <cell r="K572">
            <v>525</v>
          </cell>
          <cell r="L572">
            <v>9</v>
          </cell>
          <cell r="M572">
            <v>421</v>
          </cell>
          <cell r="N572">
            <v>9</v>
          </cell>
        </row>
        <row r="573">
          <cell r="B573">
            <v>8414600</v>
          </cell>
          <cell r="C573" t="str">
            <v>حكمت طه ابراهيم فايد</v>
          </cell>
          <cell r="D573">
            <v>43173</v>
          </cell>
          <cell r="E573">
            <v>265</v>
          </cell>
          <cell r="F573">
            <v>9</v>
          </cell>
          <cell r="G573">
            <v>1</v>
          </cell>
          <cell r="H573">
            <v>9</v>
          </cell>
          <cell r="I573">
            <v>525</v>
          </cell>
          <cell r="J573">
            <v>9</v>
          </cell>
          <cell r="K573">
            <v>825</v>
          </cell>
          <cell r="L573">
            <v>12</v>
          </cell>
          <cell r="M573">
            <v>68</v>
          </cell>
          <cell r="N573">
            <v>9</v>
          </cell>
          <cell r="O573">
            <v>421</v>
          </cell>
          <cell r="P573">
            <v>9</v>
          </cell>
        </row>
        <row r="574">
          <cell r="B574">
            <v>8924770</v>
          </cell>
          <cell r="C574" t="str">
            <v>نصر احمد سليمان على</v>
          </cell>
          <cell r="D574">
            <v>43173</v>
          </cell>
          <cell r="E574">
            <v>488</v>
          </cell>
          <cell r="F574">
            <v>18</v>
          </cell>
          <cell r="G574">
            <v>525</v>
          </cell>
          <cell r="H574">
            <v>9</v>
          </cell>
          <cell r="I574">
            <v>825</v>
          </cell>
          <cell r="J574">
            <v>12</v>
          </cell>
        </row>
        <row r="575">
          <cell r="B575">
            <v>8585931</v>
          </cell>
          <cell r="C575" t="str">
            <v>كاميليا حامد مرسى</v>
          </cell>
          <cell r="D575">
            <v>43173</v>
          </cell>
          <cell r="E575">
            <v>265</v>
          </cell>
          <cell r="F575">
            <v>18</v>
          </cell>
          <cell r="G575">
            <v>488</v>
          </cell>
          <cell r="H575">
            <v>18</v>
          </cell>
          <cell r="I575">
            <v>525</v>
          </cell>
          <cell r="J575">
            <v>9</v>
          </cell>
          <cell r="K575">
            <v>825</v>
          </cell>
          <cell r="L575">
            <v>12</v>
          </cell>
          <cell r="M575">
            <v>421</v>
          </cell>
          <cell r="N575">
            <v>9</v>
          </cell>
          <cell r="O575">
            <v>68</v>
          </cell>
          <cell r="P575">
            <v>9</v>
          </cell>
        </row>
        <row r="576">
          <cell r="B576">
            <v>8989301</v>
          </cell>
          <cell r="C576" t="str">
            <v>اسلام فرحات حسب الله</v>
          </cell>
          <cell r="D576">
            <v>43173</v>
          </cell>
          <cell r="E576">
            <v>1</v>
          </cell>
          <cell r="F576">
            <v>9</v>
          </cell>
          <cell r="G576">
            <v>525</v>
          </cell>
          <cell r="H576">
            <v>9</v>
          </cell>
          <cell r="I576">
            <v>825</v>
          </cell>
          <cell r="J576">
            <v>12</v>
          </cell>
          <cell r="K576">
            <v>68</v>
          </cell>
          <cell r="L576">
            <v>9</v>
          </cell>
          <cell r="M576">
            <v>421</v>
          </cell>
          <cell r="N576">
            <v>9</v>
          </cell>
        </row>
        <row r="577">
          <cell r="B577">
            <v>8424396</v>
          </cell>
          <cell r="C577" t="str">
            <v>عزيزة محمود ابراهيم</v>
          </cell>
          <cell r="D577">
            <v>43173</v>
          </cell>
          <cell r="E577">
            <v>1</v>
          </cell>
          <cell r="F577">
            <v>9</v>
          </cell>
          <cell r="G577">
            <v>525</v>
          </cell>
          <cell r="H577">
            <v>9</v>
          </cell>
          <cell r="I577">
            <v>68</v>
          </cell>
          <cell r="J577">
            <v>9</v>
          </cell>
          <cell r="K577">
            <v>421</v>
          </cell>
          <cell r="L577">
            <v>9</v>
          </cell>
          <cell r="M577">
            <v>825</v>
          </cell>
          <cell r="N577">
            <v>12</v>
          </cell>
        </row>
        <row r="578">
          <cell r="B578">
            <v>8165277</v>
          </cell>
          <cell r="C578" t="str">
            <v>فاطمه زكى على المزين</v>
          </cell>
          <cell r="D578">
            <v>43173</v>
          </cell>
          <cell r="E578">
            <v>1</v>
          </cell>
          <cell r="F578">
            <v>6</v>
          </cell>
          <cell r="G578">
            <v>265</v>
          </cell>
          <cell r="H578">
            <v>12</v>
          </cell>
          <cell r="I578">
            <v>525</v>
          </cell>
          <cell r="J578">
            <v>6</v>
          </cell>
          <cell r="K578">
            <v>825</v>
          </cell>
          <cell r="L578">
            <v>8</v>
          </cell>
        </row>
        <row r="579">
          <cell r="B579">
            <v>8213143</v>
          </cell>
          <cell r="C579" t="str">
            <v>ناديه ابراهيم حسن</v>
          </cell>
          <cell r="D579">
            <v>43173</v>
          </cell>
          <cell r="E579">
            <v>523</v>
          </cell>
          <cell r="F579">
            <v>12</v>
          </cell>
          <cell r="G579">
            <v>525</v>
          </cell>
          <cell r="H579">
            <v>6</v>
          </cell>
          <cell r="I579">
            <v>825</v>
          </cell>
          <cell r="J579">
            <v>8</v>
          </cell>
          <cell r="K579">
            <v>68</v>
          </cell>
          <cell r="L579">
            <v>6</v>
          </cell>
          <cell r="M579">
            <v>421</v>
          </cell>
          <cell r="N579">
            <v>6</v>
          </cell>
        </row>
        <row r="580">
          <cell r="B580">
            <v>8890555</v>
          </cell>
          <cell r="C580" t="str">
            <v>مريم نبيل شوقى توفيق</v>
          </cell>
          <cell r="D580">
            <v>43173</v>
          </cell>
          <cell r="E580">
            <v>1</v>
          </cell>
          <cell r="F580">
            <v>9</v>
          </cell>
          <cell r="G580">
            <v>525</v>
          </cell>
          <cell r="H580">
            <v>9</v>
          </cell>
          <cell r="I580">
            <v>825</v>
          </cell>
          <cell r="J580">
            <v>12</v>
          </cell>
          <cell r="K580">
            <v>421</v>
          </cell>
          <cell r="L580">
            <v>9</v>
          </cell>
          <cell r="M580">
            <v>68</v>
          </cell>
          <cell r="N580">
            <v>9</v>
          </cell>
        </row>
        <row r="581">
          <cell r="B581">
            <v>8025446</v>
          </cell>
          <cell r="C581" t="str">
            <v>ماجده السيد عباس رواش</v>
          </cell>
          <cell r="D581">
            <v>43173</v>
          </cell>
          <cell r="E581">
            <v>68</v>
          </cell>
          <cell r="F581">
            <v>6</v>
          </cell>
          <cell r="G581">
            <v>488</v>
          </cell>
          <cell r="H581">
            <v>12</v>
          </cell>
          <cell r="I581">
            <v>525</v>
          </cell>
          <cell r="J581">
            <v>6</v>
          </cell>
          <cell r="K581">
            <v>825</v>
          </cell>
          <cell r="L581">
            <v>8</v>
          </cell>
          <cell r="M581">
            <v>421</v>
          </cell>
          <cell r="N581">
            <v>6</v>
          </cell>
        </row>
        <row r="582">
          <cell r="B582">
            <v>8292672</v>
          </cell>
          <cell r="C582" t="str">
            <v>سعاد حسن عبدالجواد</v>
          </cell>
          <cell r="D582">
            <v>43173</v>
          </cell>
          <cell r="E582">
            <v>525</v>
          </cell>
          <cell r="F582">
            <v>9</v>
          </cell>
          <cell r="G582">
            <v>825</v>
          </cell>
          <cell r="H582">
            <v>12</v>
          </cell>
          <cell r="I582">
            <v>68</v>
          </cell>
          <cell r="J582">
            <v>9</v>
          </cell>
          <cell r="K582">
            <v>488</v>
          </cell>
          <cell r="L582">
            <v>18</v>
          </cell>
          <cell r="M582">
            <v>265</v>
          </cell>
          <cell r="N582">
            <v>9</v>
          </cell>
        </row>
        <row r="583">
          <cell r="B583">
            <v>8842010</v>
          </cell>
          <cell r="C583" t="str">
            <v>رمضان حامد خميس داود</v>
          </cell>
          <cell r="D583">
            <v>43173</v>
          </cell>
          <cell r="E583">
            <v>265</v>
          </cell>
          <cell r="F583">
            <v>9</v>
          </cell>
          <cell r="G583">
            <v>1</v>
          </cell>
          <cell r="H583">
            <v>9</v>
          </cell>
          <cell r="I583">
            <v>525</v>
          </cell>
          <cell r="J583">
            <v>9</v>
          </cell>
          <cell r="K583">
            <v>825</v>
          </cell>
          <cell r="L583">
            <v>12</v>
          </cell>
          <cell r="M583">
            <v>68</v>
          </cell>
          <cell r="N583">
            <v>9</v>
          </cell>
          <cell r="O583">
            <v>421</v>
          </cell>
          <cell r="P583">
            <v>9</v>
          </cell>
        </row>
        <row r="584">
          <cell r="B584">
            <v>8044224</v>
          </cell>
          <cell r="C584" t="str">
            <v>اسلام ناجى السيد شحاته</v>
          </cell>
          <cell r="D584">
            <v>43173</v>
          </cell>
          <cell r="E584">
            <v>343</v>
          </cell>
          <cell r="F584">
            <v>4</v>
          </cell>
          <cell r="G584">
            <v>418</v>
          </cell>
          <cell r="H584">
            <v>2</v>
          </cell>
        </row>
        <row r="585">
          <cell r="B585">
            <v>8897629</v>
          </cell>
          <cell r="C585" t="str">
            <v>غباشى عبده محمود حسن</v>
          </cell>
          <cell r="D585">
            <v>43173</v>
          </cell>
          <cell r="E585">
            <v>1</v>
          </cell>
          <cell r="F585">
            <v>9</v>
          </cell>
          <cell r="G585">
            <v>825</v>
          </cell>
          <cell r="H585">
            <v>12</v>
          </cell>
        </row>
        <row r="586">
          <cell r="B586">
            <v>8924746</v>
          </cell>
          <cell r="C586" t="str">
            <v>منيت عبدالواحد محمد</v>
          </cell>
          <cell r="D586">
            <v>43173</v>
          </cell>
          <cell r="E586">
            <v>243</v>
          </cell>
          <cell r="F586">
            <v>18</v>
          </cell>
          <cell r="G586">
            <v>79</v>
          </cell>
          <cell r="H586">
            <v>18</v>
          </cell>
          <cell r="I586">
            <v>825</v>
          </cell>
          <cell r="J586">
            <v>12</v>
          </cell>
          <cell r="K586">
            <v>488</v>
          </cell>
          <cell r="L586">
            <v>18</v>
          </cell>
          <cell r="M586">
            <v>525</v>
          </cell>
          <cell r="N586">
            <v>9</v>
          </cell>
          <cell r="O586">
            <v>68</v>
          </cell>
          <cell r="P586">
            <v>9</v>
          </cell>
          <cell r="Q586">
            <v>421</v>
          </cell>
          <cell r="R586">
            <v>9</v>
          </cell>
        </row>
        <row r="587">
          <cell r="B587">
            <v>8924752</v>
          </cell>
          <cell r="C587" t="str">
            <v>نادية وهبة محمد صالح</v>
          </cell>
          <cell r="D587">
            <v>43173</v>
          </cell>
          <cell r="E587">
            <v>1</v>
          </cell>
          <cell r="F587">
            <v>9</v>
          </cell>
          <cell r="G587">
            <v>825</v>
          </cell>
          <cell r="H587">
            <v>12</v>
          </cell>
          <cell r="I587">
            <v>104</v>
          </cell>
          <cell r="J587">
            <v>9</v>
          </cell>
        </row>
        <row r="588">
          <cell r="B588">
            <v>8890791</v>
          </cell>
          <cell r="C588" t="str">
            <v>عبدالعزيز ممدوح</v>
          </cell>
          <cell r="D588">
            <v>43173</v>
          </cell>
          <cell r="E588">
            <v>1</v>
          </cell>
          <cell r="F588">
            <v>8</v>
          </cell>
          <cell r="G588">
            <v>825</v>
          </cell>
          <cell r="H588">
            <v>12</v>
          </cell>
          <cell r="I588">
            <v>525</v>
          </cell>
          <cell r="J588">
            <v>9</v>
          </cell>
          <cell r="K588">
            <v>68</v>
          </cell>
          <cell r="L588">
            <v>9</v>
          </cell>
        </row>
        <row r="589">
          <cell r="B589">
            <v>8137028</v>
          </cell>
          <cell r="C589" t="str">
            <v>ماجده رمضان عبدالحافظ</v>
          </cell>
          <cell r="D589">
            <v>43173</v>
          </cell>
          <cell r="E589">
            <v>265</v>
          </cell>
          <cell r="F589">
            <v>12</v>
          </cell>
          <cell r="G589">
            <v>1</v>
          </cell>
          <cell r="H589">
            <v>6</v>
          </cell>
          <cell r="I589">
            <v>525</v>
          </cell>
          <cell r="J589">
            <v>6</v>
          </cell>
          <cell r="K589">
            <v>825</v>
          </cell>
          <cell r="L589">
            <v>8</v>
          </cell>
          <cell r="M589">
            <v>68</v>
          </cell>
          <cell r="N589">
            <v>6</v>
          </cell>
          <cell r="O589">
            <v>421</v>
          </cell>
          <cell r="P589">
            <v>6</v>
          </cell>
        </row>
        <row r="590">
          <cell r="B590">
            <v>8924744</v>
          </cell>
          <cell r="C590" t="str">
            <v>محمد عبدالمجيد محمود</v>
          </cell>
          <cell r="D590">
            <v>43173</v>
          </cell>
          <cell r="E590">
            <v>488</v>
          </cell>
          <cell r="F590">
            <v>18</v>
          </cell>
          <cell r="G590">
            <v>525</v>
          </cell>
          <cell r="H590">
            <v>9</v>
          </cell>
          <cell r="I590">
            <v>825</v>
          </cell>
          <cell r="J590">
            <v>12</v>
          </cell>
          <cell r="K590">
            <v>68</v>
          </cell>
          <cell r="L590">
            <v>9</v>
          </cell>
          <cell r="M590">
            <v>421</v>
          </cell>
          <cell r="N590">
            <v>9</v>
          </cell>
        </row>
        <row r="591">
          <cell r="B591">
            <v>8970875</v>
          </cell>
          <cell r="C591" t="str">
            <v>صابرين محمد على محمد</v>
          </cell>
          <cell r="D591">
            <v>43173</v>
          </cell>
          <cell r="E591">
            <v>1</v>
          </cell>
          <cell r="F591">
            <v>9</v>
          </cell>
          <cell r="G591">
            <v>525</v>
          </cell>
          <cell r="H591">
            <v>9</v>
          </cell>
          <cell r="I591">
            <v>825</v>
          </cell>
          <cell r="J591">
            <v>12</v>
          </cell>
          <cell r="K591">
            <v>68</v>
          </cell>
          <cell r="L591">
            <v>9</v>
          </cell>
          <cell r="M591">
            <v>421</v>
          </cell>
          <cell r="N591">
            <v>9</v>
          </cell>
        </row>
        <row r="592">
          <cell r="B592">
            <v>8556100</v>
          </cell>
          <cell r="C592" t="str">
            <v>حكمه محمد محمد الكوميه</v>
          </cell>
          <cell r="D592">
            <v>43173</v>
          </cell>
          <cell r="E592">
            <v>673</v>
          </cell>
          <cell r="F592">
            <v>9</v>
          </cell>
          <cell r="G592">
            <v>265</v>
          </cell>
          <cell r="H592">
            <v>18</v>
          </cell>
          <cell r="I592">
            <v>231</v>
          </cell>
          <cell r="J592">
            <v>18</v>
          </cell>
          <cell r="K592">
            <v>79</v>
          </cell>
          <cell r="L592">
            <v>18</v>
          </cell>
          <cell r="M592">
            <v>670</v>
          </cell>
          <cell r="N592">
            <v>18</v>
          </cell>
          <cell r="O592">
            <v>296</v>
          </cell>
          <cell r="P592">
            <v>9</v>
          </cell>
          <cell r="Q592">
            <v>421</v>
          </cell>
          <cell r="R592">
            <v>9</v>
          </cell>
        </row>
        <row r="593">
          <cell r="B593">
            <v>8890887</v>
          </cell>
          <cell r="C593" t="str">
            <v>ساره سمير محمد عمر</v>
          </cell>
          <cell r="D593">
            <v>43173</v>
          </cell>
          <cell r="E593">
            <v>1</v>
          </cell>
          <cell r="F593">
            <v>9</v>
          </cell>
          <cell r="G593">
            <v>525</v>
          </cell>
          <cell r="H593">
            <v>9</v>
          </cell>
          <cell r="I593">
            <v>825</v>
          </cell>
          <cell r="J593">
            <v>12</v>
          </cell>
          <cell r="K593">
            <v>68</v>
          </cell>
          <cell r="L593">
            <v>9</v>
          </cell>
          <cell r="M593">
            <v>421</v>
          </cell>
          <cell r="N593">
            <v>9</v>
          </cell>
        </row>
        <row r="594">
          <cell r="B594">
            <v>9063461</v>
          </cell>
          <cell r="C594" t="str">
            <v>ناصر محمد عبدالعاطى</v>
          </cell>
          <cell r="D594">
            <v>43173</v>
          </cell>
          <cell r="E594">
            <v>343</v>
          </cell>
          <cell r="F594">
            <v>8</v>
          </cell>
        </row>
        <row r="595">
          <cell r="B595">
            <v>8266632</v>
          </cell>
          <cell r="C595" t="str">
            <v>بدريه على احمد اليمنى</v>
          </cell>
          <cell r="D595">
            <v>43174</v>
          </cell>
          <cell r="E595">
            <v>343</v>
          </cell>
          <cell r="F595">
            <v>8</v>
          </cell>
          <cell r="G595">
            <v>243</v>
          </cell>
          <cell r="H595">
            <v>3</v>
          </cell>
          <cell r="I595">
            <v>79</v>
          </cell>
          <cell r="J595">
            <v>3</v>
          </cell>
          <cell r="K595" t="str">
            <v>768/1</v>
          </cell>
          <cell r="L595">
            <v>3</v>
          </cell>
          <cell r="M595">
            <v>825</v>
          </cell>
          <cell r="N595">
            <v>4</v>
          </cell>
          <cell r="O595">
            <v>772</v>
          </cell>
          <cell r="P595">
            <v>3</v>
          </cell>
        </row>
        <row r="596">
          <cell r="B596">
            <v>8199513</v>
          </cell>
          <cell r="C596" t="str">
            <v>صابر حسنين عبدالوهاب</v>
          </cell>
          <cell r="D596">
            <v>43174</v>
          </cell>
          <cell r="E596">
            <v>79</v>
          </cell>
          <cell r="F596">
            <v>12</v>
          </cell>
          <cell r="G596">
            <v>296</v>
          </cell>
          <cell r="H596">
            <v>6</v>
          </cell>
          <cell r="I596">
            <v>525</v>
          </cell>
          <cell r="J596">
            <v>6</v>
          </cell>
          <cell r="K596">
            <v>825</v>
          </cell>
          <cell r="L596">
            <v>8</v>
          </cell>
        </row>
        <row r="597">
          <cell r="B597">
            <v>8274245</v>
          </cell>
          <cell r="C597" t="str">
            <v>امال عدلى عبدالحكيم</v>
          </cell>
          <cell r="D597">
            <v>43174</v>
          </cell>
          <cell r="E597">
            <v>1</v>
          </cell>
          <cell r="F597">
            <v>9</v>
          </cell>
          <cell r="G597">
            <v>525</v>
          </cell>
          <cell r="H597">
            <v>9</v>
          </cell>
          <cell r="I597">
            <v>825</v>
          </cell>
          <cell r="J597">
            <v>12</v>
          </cell>
          <cell r="K597">
            <v>68</v>
          </cell>
          <cell r="L597">
            <v>9</v>
          </cell>
          <cell r="M597">
            <v>243</v>
          </cell>
          <cell r="N597">
            <v>9</v>
          </cell>
          <cell r="O597">
            <v>79</v>
          </cell>
          <cell r="P597">
            <v>9</v>
          </cell>
          <cell r="Q597">
            <v>421</v>
          </cell>
          <cell r="R597">
            <v>9</v>
          </cell>
        </row>
        <row r="598">
          <cell r="B598">
            <v>8949257</v>
          </cell>
          <cell r="C598" t="str">
            <v>عادل عبدالعزيز محمد</v>
          </cell>
          <cell r="D598">
            <v>43174</v>
          </cell>
          <cell r="E598">
            <v>343</v>
          </cell>
          <cell r="F598">
            <v>8</v>
          </cell>
        </row>
        <row r="599">
          <cell r="B599">
            <v>8949259</v>
          </cell>
          <cell r="C599" t="str">
            <v>عزت عبدالعزيز فرحات</v>
          </cell>
          <cell r="D599">
            <v>43174</v>
          </cell>
          <cell r="E599">
            <v>343</v>
          </cell>
          <cell r="F599">
            <v>8</v>
          </cell>
        </row>
        <row r="600">
          <cell r="B600">
            <v>8273834</v>
          </cell>
          <cell r="C600" t="str">
            <v>ماجده فهمى محمد جاد</v>
          </cell>
          <cell r="D600">
            <v>43174</v>
          </cell>
          <cell r="E600">
            <v>488</v>
          </cell>
          <cell r="F600">
            <v>18</v>
          </cell>
          <cell r="G600">
            <v>525</v>
          </cell>
          <cell r="H600">
            <v>9</v>
          </cell>
          <cell r="I600">
            <v>265</v>
          </cell>
          <cell r="J600">
            <v>9</v>
          </cell>
          <cell r="K600">
            <v>825</v>
          </cell>
          <cell r="L600">
            <v>12</v>
          </cell>
          <cell r="M600">
            <v>421</v>
          </cell>
          <cell r="N600">
            <v>9</v>
          </cell>
          <cell r="O600">
            <v>68</v>
          </cell>
          <cell r="P600">
            <v>9</v>
          </cell>
        </row>
        <row r="601">
          <cell r="B601">
            <v>8812298</v>
          </cell>
          <cell r="C601" t="str">
            <v xml:space="preserve">شربات سعد عبدالله </v>
          </cell>
          <cell r="D601">
            <v>43174</v>
          </cell>
          <cell r="E601">
            <v>68</v>
          </cell>
          <cell r="F601">
            <v>9</v>
          </cell>
          <cell r="G601">
            <v>1</v>
          </cell>
          <cell r="H601">
            <v>9</v>
          </cell>
          <cell r="I601">
            <v>825</v>
          </cell>
          <cell r="J601">
            <v>12</v>
          </cell>
          <cell r="K601">
            <v>243</v>
          </cell>
          <cell r="L601">
            <v>9</v>
          </cell>
          <cell r="M601">
            <v>525</v>
          </cell>
          <cell r="N601">
            <v>9</v>
          </cell>
          <cell r="O601">
            <v>421</v>
          </cell>
          <cell r="P601">
            <v>9</v>
          </cell>
        </row>
        <row r="602">
          <cell r="B602">
            <v>8424400</v>
          </cell>
          <cell r="C602" t="str">
            <v>امال فرج محمد</v>
          </cell>
          <cell r="D602">
            <v>43174</v>
          </cell>
          <cell r="E602">
            <v>265</v>
          </cell>
          <cell r="F602">
            <v>9</v>
          </cell>
          <cell r="G602">
            <v>1</v>
          </cell>
          <cell r="H602">
            <v>9</v>
          </cell>
          <cell r="I602">
            <v>525</v>
          </cell>
          <cell r="J602">
            <v>9</v>
          </cell>
          <cell r="K602">
            <v>421</v>
          </cell>
          <cell r="L602">
            <v>9</v>
          </cell>
          <cell r="M602">
            <v>825</v>
          </cell>
          <cell r="N602">
            <v>12</v>
          </cell>
        </row>
        <row r="603">
          <cell r="B603">
            <v>8859475</v>
          </cell>
          <cell r="C603" t="str">
            <v>محمد عارف محمود</v>
          </cell>
          <cell r="D603">
            <v>43174</v>
          </cell>
          <cell r="E603">
            <v>488</v>
          </cell>
          <cell r="F603">
            <v>18</v>
          </cell>
          <cell r="G603">
            <v>525</v>
          </cell>
          <cell r="H603">
            <v>9</v>
          </cell>
          <cell r="I603">
            <v>825</v>
          </cell>
          <cell r="J603">
            <v>12</v>
          </cell>
          <cell r="K603">
            <v>421</v>
          </cell>
          <cell r="L603">
            <v>9</v>
          </cell>
          <cell r="M603">
            <v>68</v>
          </cell>
          <cell r="N603">
            <v>9</v>
          </cell>
        </row>
        <row r="604">
          <cell r="B604">
            <v>8850225</v>
          </cell>
          <cell r="C604" t="str">
            <v>عبدالحميد موسي عبدالمقصود</v>
          </cell>
          <cell r="D604">
            <v>43174</v>
          </cell>
          <cell r="E604" t="str">
            <v>2/</v>
          </cell>
          <cell r="F604">
            <v>18</v>
          </cell>
          <cell r="G604">
            <v>825</v>
          </cell>
          <cell r="H604">
            <v>12</v>
          </cell>
          <cell r="I604">
            <v>295</v>
          </cell>
          <cell r="J604">
            <v>9</v>
          </cell>
          <cell r="K604">
            <v>312</v>
          </cell>
          <cell r="L604">
            <v>9</v>
          </cell>
          <cell r="M604">
            <v>421</v>
          </cell>
          <cell r="N604">
            <v>9</v>
          </cell>
          <cell r="O604">
            <v>68</v>
          </cell>
          <cell r="P604">
            <v>9</v>
          </cell>
        </row>
        <row r="605">
          <cell r="B605">
            <v>8133288</v>
          </cell>
          <cell r="C605" t="str">
            <v>فتحيه عبدالرحمن عزاز</v>
          </cell>
          <cell r="D605">
            <v>43174</v>
          </cell>
          <cell r="E605">
            <v>488</v>
          </cell>
          <cell r="F605">
            <v>12</v>
          </cell>
          <cell r="G605">
            <v>525</v>
          </cell>
          <cell r="H605">
            <v>6</v>
          </cell>
          <cell r="I605">
            <v>825</v>
          </cell>
          <cell r="J605">
            <v>8</v>
          </cell>
        </row>
        <row r="606">
          <cell r="B606">
            <v>8044246</v>
          </cell>
          <cell r="C606" t="str">
            <v>ابراهيم محمد ابراهيم الشاهد</v>
          </cell>
          <cell r="D606">
            <v>43174</v>
          </cell>
          <cell r="E606">
            <v>343</v>
          </cell>
          <cell r="F606">
            <v>4</v>
          </cell>
          <cell r="G606" t="str">
            <v>768/1</v>
          </cell>
          <cell r="H606">
            <v>3</v>
          </cell>
        </row>
        <row r="607">
          <cell r="B607">
            <v>8341749</v>
          </cell>
          <cell r="C607" t="str">
            <v>مستوره عبدالعزيز حسن</v>
          </cell>
          <cell r="D607">
            <v>43174</v>
          </cell>
          <cell r="E607">
            <v>1</v>
          </cell>
          <cell r="F607">
            <v>9</v>
          </cell>
          <cell r="G607">
            <v>265</v>
          </cell>
          <cell r="H607">
            <v>9</v>
          </cell>
          <cell r="I607">
            <v>525</v>
          </cell>
          <cell r="J607">
            <v>9</v>
          </cell>
          <cell r="K607">
            <v>825</v>
          </cell>
          <cell r="L607">
            <v>12</v>
          </cell>
          <cell r="M607">
            <v>421</v>
          </cell>
          <cell r="N607">
            <v>9</v>
          </cell>
        </row>
        <row r="608">
          <cell r="B608">
            <v>8331827</v>
          </cell>
          <cell r="C608" t="str">
            <v xml:space="preserve">ناديه ابراهيم </v>
          </cell>
          <cell r="D608">
            <v>43174</v>
          </cell>
          <cell r="E608">
            <v>265</v>
          </cell>
          <cell r="F608">
            <v>9</v>
          </cell>
          <cell r="G608">
            <v>1</v>
          </cell>
          <cell r="H608">
            <v>9</v>
          </cell>
          <cell r="I608">
            <v>79</v>
          </cell>
          <cell r="J608">
            <v>9</v>
          </cell>
          <cell r="K608">
            <v>421</v>
          </cell>
          <cell r="L608">
            <v>9</v>
          </cell>
          <cell r="M608">
            <v>525</v>
          </cell>
          <cell r="N608">
            <v>9</v>
          </cell>
          <cell r="O608">
            <v>231</v>
          </cell>
          <cell r="P608">
            <v>18</v>
          </cell>
          <cell r="Q608">
            <v>825</v>
          </cell>
          <cell r="R608">
            <v>12</v>
          </cell>
        </row>
        <row r="609">
          <cell r="B609">
            <v>8792187</v>
          </cell>
          <cell r="C609" t="str">
            <v>ساميه ماهر حسن احمد</v>
          </cell>
          <cell r="D609">
            <v>43174</v>
          </cell>
          <cell r="E609">
            <v>488</v>
          </cell>
          <cell r="F609">
            <v>18</v>
          </cell>
          <cell r="G609">
            <v>525</v>
          </cell>
          <cell r="H609">
            <v>9</v>
          </cell>
          <cell r="I609">
            <v>825</v>
          </cell>
          <cell r="J609">
            <v>12</v>
          </cell>
          <cell r="K609">
            <v>421</v>
          </cell>
          <cell r="L609">
            <v>9</v>
          </cell>
          <cell r="M609">
            <v>68</v>
          </cell>
          <cell r="N609">
            <v>9</v>
          </cell>
        </row>
        <row r="610">
          <cell r="B610">
            <v>8436658</v>
          </cell>
          <cell r="C610" t="str">
            <v>ملكه رشوان محمد حسانين</v>
          </cell>
          <cell r="D610">
            <v>43174</v>
          </cell>
          <cell r="E610">
            <v>488</v>
          </cell>
          <cell r="F610">
            <v>18</v>
          </cell>
          <cell r="G610">
            <v>525</v>
          </cell>
          <cell r="H610">
            <v>9</v>
          </cell>
          <cell r="I610">
            <v>825</v>
          </cell>
          <cell r="J610">
            <v>12</v>
          </cell>
          <cell r="K610">
            <v>421</v>
          </cell>
          <cell r="L610">
            <v>9</v>
          </cell>
          <cell r="M610">
            <v>265</v>
          </cell>
          <cell r="N610">
            <v>9</v>
          </cell>
        </row>
        <row r="611">
          <cell r="B611">
            <v>8924747</v>
          </cell>
          <cell r="C611" t="str">
            <v>هانم محمد ابراهيم شعبان</v>
          </cell>
          <cell r="D611">
            <v>43174</v>
          </cell>
          <cell r="E611">
            <v>523</v>
          </cell>
          <cell r="F611">
            <v>18</v>
          </cell>
          <cell r="G611">
            <v>243</v>
          </cell>
          <cell r="H611">
            <v>9</v>
          </cell>
          <cell r="I611">
            <v>525</v>
          </cell>
          <cell r="J611">
            <v>9</v>
          </cell>
          <cell r="K611">
            <v>421</v>
          </cell>
          <cell r="L611">
            <v>9</v>
          </cell>
          <cell r="M611">
            <v>265</v>
          </cell>
          <cell r="N611">
            <v>9</v>
          </cell>
          <cell r="O611">
            <v>825</v>
          </cell>
          <cell r="P611">
            <v>12</v>
          </cell>
        </row>
        <row r="612">
          <cell r="B612">
            <v>8288223</v>
          </cell>
          <cell r="C612" t="str">
            <v xml:space="preserve">كريمه عبدالعليم </v>
          </cell>
          <cell r="D612">
            <v>43174</v>
          </cell>
          <cell r="E612">
            <v>231</v>
          </cell>
          <cell r="F612">
            <v>18</v>
          </cell>
          <cell r="G612">
            <v>418</v>
          </cell>
          <cell r="H612">
            <v>12</v>
          </cell>
          <cell r="I612">
            <v>243</v>
          </cell>
          <cell r="J612">
            <v>9</v>
          </cell>
          <cell r="K612">
            <v>265</v>
          </cell>
          <cell r="L612">
            <v>9</v>
          </cell>
          <cell r="M612">
            <v>825</v>
          </cell>
          <cell r="N612">
            <v>12</v>
          </cell>
          <cell r="O612">
            <v>421</v>
          </cell>
          <cell r="P612">
            <v>9</v>
          </cell>
        </row>
        <row r="613">
          <cell r="B613">
            <v>8412002</v>
          </cell>
          <cell r="C613" t="str">
            <v>راويه حامد ابراهيم</v>
          </cell>
          <cell r="D613">
            <v>43174</v>
          </cell>
          <cell r="E613">
            <v>1</v>
          </cell>
          <cell r="F613">
            <v>9</v>
          </cell>
          <cell r="G613">
            <v>525</v>
          </cell>
          <cell r="H613">
            <v>9</v>
          </cell>
          <cell r="I613">
            <v>825</v>
          </cell>
          <cell r="J613">
            <v>12</v>
          </cell>
          <cell r="K613">
            <v>68</v>
          </cell>
          <cell r="L613">
            <v>9</v>
          </cell>
          <cell r="M613">
            <v>421</v>
          </cell>
          <cell r="N613">
            <v>9</v>
          </cell>
        </row>
        <row r="614">
          <cell r="B614">
            <v>8329300</v>
          </cell>
          <cell r="C614" t="str">
            <v>زينب امين مرسى</v>
          </cell>
          <cell r="D614">
            <v>43174</v>
          </cell>
          <cell r="E614">
            <v>1</v>
          </cell>
          <cell r="F614">
            <v>9</v>
          </cell>
          <cell r="G614">
            <v>525</v>
          </cell>
          <cell r="H614">
            <v>9</v>
          </cell>
          <cell r="I614">
            <v>825</v>
          </cell>
          <cell r="J614">
            <v>12</v>
          </cell>
          <cell r="K614">
            <v>421</v>
          </cell>
          <cell r="L614">
            <v>9</v>
          </cell>
          <cell r="M614">
            <v>68</v>
          </cell>
          <cell r="N614">
            <v>9</v>
          </cell>
        </row>
        <row r="615">
          <cell r="B615">
            <v>8953818</v>
          </cell>
          <cell r="C615" t="str">
            <v>عايده محمد على البلاط</v>
          </cell>
          <cell r="D615">
            <v>43174</v>
          </cell>
          <cell r="E615">
            <v>621</v>
          </cell>
          <cell r="F615">
            <v>6</v>
          </cell>
          <cell r="G615">
            <v>243</v>
          </cell>
          <cell r="H615">
            <v>9</v>
          </cell>
          <cell r="I615">
            <v>670</v>
          </cell>
          <cell r="J615">
            <v>9</v>
          </cell>
          <cell r="K615">
            <v>421</v>
          </cell>
          <cell r="L615">
            <v>9</v>
          </cell>
        </row>
        <row r="616">
          <cell r="B616">
            <v>8144902</v>
          </cell>
          <cell r="C616" t="str">
            <v>انيسة محمد عبدالله محمد</v>
          </cell>
          <cell r="D616">
            <v>43174</v>
          </cell>
          <cell r="E616">
            <v>265</v>
          </cell>
          <cell r="F616">
            <v>6</v>
          </cell>
          <cell r="G616">
            <v>421</v>
          </cell>
          <cell r="H616">
            <v>6</v>
          </cell>
          <cell r="I616">
            <v>825</v>
          </cell>
          <cell r="J616">
            <v>8</v>
          </cell>
        </row>
        <row r="617">
          <cell r="B617">
            <v>8175063</v>
          </cell>
          <cell r="C617" t="str">
            <v>بدريه عبدالعليم رمضان</v>
          </cell>
          <cell r="D617">
            <v>43174</v>
          </cell>
          <cell r="E617">
            <v>825</v>
          </cell>
          <cell r="F617">
            <v>8</v>
          </cell>
          <cell r="G617">
            <v>1</v>
          </cell>
          <cell r="H617">
            <v>6</v>
          </cell>
          <cell r="I617">
            <v>265</v>
          </cell>
          <cell r="J617">
            <v>6</v>
          </cell>
          <cell r="K617">
            <v>525</v>
          </cell>
          <cell r="L617">
            <v>6</v>
          </cell>
          <cell r="M617">
            <v>421</v>
          </cell>
          <cell r="N617">
            <v>6</v>
          </cell>
        </row>
        <row r="618">
          <cell r="B618">
            <v>8344017</v>
          </cell>
          <cell r="C618" t="str">
            <v>سلطان عبدالله جاب الله</v>
          </cell>
          <cell r="D618">
            <v>43174</v>
          </cell>
          <cell r="E618">
            <v>265</v>
          </cell>
          <cell r="F618">
            <v>9</v>
          </cell>
          <cell r="G618">
            <v>1</v>
          </cell>
          <cell r="H618">
            <v>9</v>
          </cell>
          <cell r="I618">
            <v>525</v>
          </cell>
          <cell r="J618">
            <v>9</v>
          </cell>
          <cell r="K618">
            <v>825</v>
          </cell>
          <cell r="L618">
            <v>12</v>
          </cell>
          <cell r="M618">
            <v>421</v>
          </cell>
          <cell r="N618">
            <v>9</v>
          </cell>
          <cell r="O618">
            <v>68</v>
          </cell>
          <cell r="P618">
            <v>9</v>
          </cell>
        </row>
        <row r="619">
          <cell r="B619">
            <v>8634587</v>
          </cell>
          <cell r="C619" t="str">
            <v>امل محمود حسين</v>
          </cell>
          <cell r="D619">
            <v>43174</v>
          </cell>
          <cell r="E619">
            <v>343</v>
          </cell>
          <cell r="F619">
            <v>8</v>
          </cell>
        </row>
        <row r="620">
          <cell r="B620">
            <v>8133243</v>
          </cell>
          <cell r="C620" t="str">
            <v>ماهر عبدالفتاح حسين عبدالصمد</v>
          </cell>
          <cell r="D620">
            <v>43174</v>
          </cell>
          <cell r="E620">
            <v>265</v>
          </cell>
          <cell r="F620">
            <v>6</v>
          </cell>
          <cell r="G620">
            <v>523</v>
          </cell>
          <cell r="H620">
            <v>12</v>
          </cell>
          <cell r="I620">
            <v>525</v>
          </cell>
          <cell r="J620">
            <v>6</v>
          </cell>
          <cell r="K620">
            <v>825</v>
          </cell>
          <cell r="L620">
            <v>8</v>
          </cell>
          <cell r="M620">
            <v>421</v>
          </cell>
          <cell r="N620">
            <v>6</v>
          </cell>
        </row>
        <row r="621">
          <cell r="B621">
            <v>8414837</v>
          </cell>
          <cell r="C621" t="str">
            <v>نجلاء فرحات احمد ناجى</v>
          </cell>
          <cell r="D621">
            <v>43174</v>
          </cell>
          <cell r="E621">
            <v>1</v>
          </cell>
          <cell r="F621">
            <v>9</v>
          </cell>
          <cell r="G621">
            <v>525</v>
          </cell>
          <cell r="H621">
            <v>9</v>
          </cell>
          <cell r="I621">
            <v>825</v>
          </cell>
          <cell r="J621">
            <v>12</v>
          </cell>
          <cell r="K621">
            <v>421</v>
          </cell>
          <cell r="L621">
            <v>9</v>
          </cell>
          <cell r="M621">
            <v>68</v>
          </cell>
          <cell r="N621">
            <v>9</v>
          </cell>
        </row>
        <row r="622">
          <cell r="B622">
            <v>8949260</v>
          </cell>
          <cell r="C622" t="str">
            <v>احمد مصطفى عبدالغنى</v>
          </cell>
          <cell r="D622">
            <v>43174</v>
          </cell>
          <cell r="E622">
            <v>343</v>
          </cell>
          <cell r="F622">
            <v>8</v>
          </cell>
        </row>
        <row r="623">
          <cell r="B623">
            <v>8476460</v>
          </cell>
          <cell r="C623" t="str">
            <v>زنوبه احمد محمد رخا</v>
          </cell>
          <cell r="D623">
            <v>43174</v>
          </cell>
          <cell r="E623">
            <v>265</v>
          </cell>
          <cell r="F623">
            <v>9</v>
          </cell>
          <cell r="G623">
            <v>1</v>
          </cell>
          <cell r="H623">
            <v>9</v>
          </cell>
          <cell r="I623">
            <v>525</v>
          </cell>
          <cell r="J623">
            <v>9</v>
          </cell>
          <cell r="K623">
            <v>421</v>
          </cell>
          <cell r="L623">
            <v>9</v>
          </cell>
          <cell r="M623">
            <v>825</v>
          </cell>
          <cell r="N623">
            <v>12</v>
          </cell>
        </row>
        <row r="624">
          <cell r="B624">
            <v>8164551</v>
          </cell>
          <cell r="C624" t="str">
            <v>نجاح السيد محمد محمد</v>
          </cell>
          <cell r="D624">
            <v>43174</v>
          </cell>
          <cell r="E624">
            <v>488</v>
          </cell>
          <cell r="F624">
            <v>12</v>
          </cell>
          <cell r="G624">
            <v>525</v>
          </cell>
          <cell r="H624">
            <v>6</v>
          </cell>
          <cell r="I624">
            <v>825</v>
          </cell>
          <cell r="J624">
            <v>8</v>
          </cell>
          <cell r="K624">
            <v>421</v>
          </cell>
          <cell r="L624">
            <v>6</v>
          </cell>
        </row>
        <row r="625">
          <cell r="B625">
            <v>8044448</v>
          </cell>
          <cell r="C625" t="str">
            <v>كريمه عبدالرحمن توفيق</v>
          </cell>
          <cell r="D625">
            <v>43174</v>
          </cell>
          <cell r="E625">
            <v>1</v>
          </cell>
          <cell r="F625">
            <v>3</v>
          </cell>
          <cell r="G625">
            <v>525</v>
          </cell>
          <cell r="H625">
            <v>3</v>
          </cell>
          <cell r="I625">
            <v>825</v>
          </cell>
          <cell r="J625">
            <v>4</v>
          </cell>
          <cell r="K625">
            <v>421</v>
          </cell>
          <cell r="L625">
            <v>3</v>
          </cell>
          <cell r="M625">
            <v>68</v>
          </cell>
          <cell r="N625">
            <v>3</v>
          </cell>
        </row>
        <row r="626">
          <cell r="B626">
            <v>8243541</v>
          </cell>
          <cell r="C626" t="str">
            <v>امل عبدربه محمد على</v>
          </cell>
          <cell r="D626">
            <v>43174</v>
          </cell>
          <cell r="E626">
            <v>1</v>
          </cell>
          <cell r="F626">
            <v>6</v>
          </cell>
          <cell r="G626">
            <v>525</v>
          </cell>
          <cell r="H626">
            <v>6</v>
          </cell>
          <cell r="I626">
            <v>265</v>
          </cell>
          <cell r="J626">
            <v>6</v>
          </cell>
          <cell r="K626">
            <v>825</v>
          </cell>
          <cell r="L626">
            <v>8</v>
          </cell>
          <cell r="M626">
            <v>421</v>
          </cell>
          <cell r="N626">
            <v>6</v>
          </cell>
          <cell r="O626">
            <v>68</v>
          </cell>
          <cell r="P626">
            <v>6</v>
          </cell>
        </row>
        <row r="627">
          <cell r="B627">
            <v>8924788</v>
          </cell>
          <cell r="C627" t="str">
            <v>مجدى محمود ابراهيم السيسى</v>
          </cell>
          <cell r="D627">
            <v>43174</v>
          </cell>
          <cell r="E627">
            <v>1</v>
          </cell>
          <cell r="F627">
            <v>9</v>
          </cell>
          <cell r="G627">
            <v>265</v>
          </cell>
          <cell r="H627">
            <v>9</v>
          </cell>
          <cell r="I627">
            <v>825</v>
          </cell>
          <cell r="J627">
            <v>12</v>
          </cell>
        </row>
        <row r="628">
          <cell r="B628">
            <v>8213219</v>
          </cell>
          <cell r="C628" t="str">
            <v xml:space="preserve">شربات احمد عتابى </v>
          </cell>
          <cell r="D628">
            <v>43174</v>
          </cell>
          <cell r="E628">
            <v>1</v>
          </cell>
          <cell r="F628">
            <v>6</v>
          </cell>
          <cell r="G628">
            <v>265</v>
          </cell>
          <cell r="H628">
            <v>6</v>
          </cell>
          <cell r="I628">
            <v>525</v>
          </cell>
          <cell r="J628">
            <v>6</v>
          </cell>
          <cell r="K628">
            <v>825</v>
          </cell>
          <cell r="L628">
            <v>8</v>
          </cell>
          <cell r="M628">
            <v>421</v>
          </cell>
          <cell r="N628">
            <v>6</v>
          </cell>
          <cell r="O628">
            <v>68</v>
          </cell>
          <cell r="P628">
            <v>6</v>
          </cell>
        </row>
        <row r="629">
          <cell r="B629">
            <v>8175044</v>
          </cell>
          <cell r="C629" t="str">
            <v>ام محمد بحيرى محمد</v>
          </cell>
          <cell r="D629">
            <v>43174</v>
          </cell>
          <cell r="E629">
            <v>1</v>
          </cell>
          <cell r="F629">
            <v>6</v>
          </cell>
          <cell r="G629">
            <v>525</v>
          </cell>
          <cell r="H629">
            <v>6</v>
          </cell>
          <cell r="I629">
            <v>825</v>
          </cell>
          <cell r="J629">
            <v>8</v>
          </cell>
          <cell r="K629">
            <v>265</v>
          </cell>
          <cell r="L629">
            <v>6</v>
          </cell>
          <cell r="M629">
            <v>421</v>
          </cell>
          <cell r="N629">
            <v>6</v>
          </cell>
        </row>
        <row r="630">
          <cell r="B630">
            <v>8924751</v>
          </cell>
          <cell r="C630" t="str">
            <v>سيده محمد عبدالعزيز</v>
          </cell>
          <cell r="D630">
            <v>43174</v>
          </cell>
          <cell r="E630">
            <v>1</v>
          </cell>
          <cell r="F630">
            <v>9</v>
          </cell>
          <cell r="G630">
            <v>525</v>
          </cell>
          <cell r="H630">
            <v>9</v>
          </cell>
          <cell r="I630">
            <v>265</v>
          </cell>
          <cell r="J630">
            <v>9</v>
          </cell>
          <cell r="K630">
            <v>243</v>
          </cell>
          <cell r="L630">
            <v>9</v>
          </cell>
          <cell r="M630">
            <v>68</v>
          </cell>
          <cell r="N630">
            <v>9</v>
          </cell>
          <cell r="O630">
            <v>421</v>
          </cell>
          <cell r="P630">
            <v>9</v>
          </cell>
          <cell r="Q630">
            <v>825</v>
          </cell>
          <cell r="R630">
            <v>12</v>
          </cell>
        </row>
        <row r="631">
          <cell r="B631">
            <v>8411714</v>
          </cell>
          <cell r="C631" t="str">
            <v>حمديه محمد محمود مناظير</v>
          </cell>
          <cell r="D631">
            <v>43174</v>
          </cell>
          <cell r="E631">
            <v>265</v>
          </cell>
          <cell r="F631">
            <v>9</v>
          </cell>
          <cell r="G631">
            <v>1</v>
          </cell>
          <cell r="H631">
            <v>9</v>
          </cell>
          <cell r="I631">
            <v>525</v>
          </cell>
          <cell r="J631">
            <v>9</v>
          </cell>
          <cell r="K631">
            <v>825</v>
          </cell>
          <cell r="L631">
            <v>12</v>
          </cell>
          <cell r="M631">
            <v>421</v>
          </cell>
          <cell r="N631">
            <v>9</v>
          </cell>
        </row>
        <row r="632">
          <cell r="B632">
            <v>8462408</v>
          </cell>
          <cell r="C632" t="str">
            <v>حنان حسين السيد الدليل</v>
          </cell>
          <cell r="D632">
            <v>43174</v>
          </cell>
          <cell r="E632">
            <v>265</v>
          </cell>
          <cell r="F632">
            <v>9</v>
          </cell>
          <cell r="G632">
            <v>1</v>
          </cell>
          <cell r="H632">
            <v>9</v>
          </cell>
          <cell r="I632">
            <v>525</v>
          </cell>
          <cell r="J632">
            <v>9</v>
          </cell>
          <cell r="K632">
            <v>825</v>
          </cell>
          <cell r="L632">
            <v>12</v>
          </cell>
          <cell r="M632">
            <v>421</v>
          </cell>
          <cell r="N632">
            <v>9</v>
          </cell>
        </row>
        <row r="633">
          <cell r="B633">
            <v>8447388</v>
          </cell>
          <cell r="C633" t="str">
            <v>فاطمه عبدالمعطى</v>
          </cell>
          <cell r="D633">
            <v>43174</v>
          </cell>
          <cell r="E633">
            <v>421</v>
          </cell>
          <cell r="F633">
            <v>9</v>
          </cell>
          <cell r="G633">
            <v>857</v>
          </cell>
          <cell r="H633">
            <v>18</v>
          </cell>
          <cell r="I633" t="str">
            <v>2/</v>
          </cell>
          <cell r="J633">
            <v>18</v>
          </cell>
          <cell r="K633">
            <v>265</v>
          </cell>
          <cell r="L633">
            <v>9</v>
          </cell>
          <cell r="M633">
            <v>312</v>
          </cell>
          <cell r="N633">
            <v>9</v>
          </cell>
          <cell r="O633">
            <v>525</v>
          </cell>
          <cell r="P633">
            <v>9</v>
          </cell>
          <cell r="Q633">
            <v>1</v>
          </cell>
          <cell r="R633">
            <v>9</v>
          </cell>
          <cell r="S633">
            <v>825</v>
          </cell>
          <cell r="T633">
            <v>12</v>
          </cell>
          <cell r="U633">
            <v>68</v>
          </cell>
          <cell r="V633">
            <v>9</v>
          </cell>
        </row>
        <row r="634">
          <cell r="B634">
            <v>8436628</v>
          </cell>
          <cell r="C634" t="str">
            <v>سميره فتحى محمد عبدالرحمن</v>
          </cell>
          <cell r="D634">
            <v>43174</v>
          </cell>
          <cell r="E634">
            <v>265</v>
          </cell>
          <cell r="F634">
            <v>9</v>
          </cell>
          <cell r="G634">
            <v>1</v>
          </cell>
          <cell r="H634">
            <v>9</v>
          </cell>
          <cell r="I634">
            <v>525</v>
          </cell>
          <cell r="J634">
            <v>9</v>
          </cell>
          <cell r="K634">
            <v>825</v>
          </cell>
          <cell r="L634">
            <v>12</v>
          </cell>
          <cell r="M634">
            <v>421</v>
          </cell>
          <cell r="N634">
            <v>9</v>
          </cell>
        </row>
        <row r="635">
          <cell r="B635">
            <v>8266980</v>
          </cell>
          <cell r="C635" t="str">
            <v>فاتن محمد عبدالحميد</v>
          </cell>
          <cell r="D635">
            <v>43174</v>
          </cell>
          <cell r="E635">
            <v>343</v>
          </cell>
          <cell r="F635">
            <v>8</v>
          </cell>
          <cell r="G635" t="str">
            <v>768/1</v>
          </cell>
          <cell r="H635">
            <v>3</v>
          </cell>
          <cell r="I635">
            <v>772</v>
          </cell>
          <cell r="J635">
            <v>3</v>
          </cell>
          <cell r="K635">
            <v>825</v>
          </cell>
          <cell r="L635">
            <v>4</v>
          </cell>
        </row>
        <row r="636">
          <cell r="B636">
            <v>8669571</v>
          </cell>
          <cell r="C636" t="str">
            <v>منى احمد محمد سالم</v>
          </cell>
          <cell r="D636">
            <v>43174</v>
          </cell>
          <cell r="E636">
            <v>488</v>
          </cell>
          <cell r="F636">
            <v>18</v>
          </cell>
          <cell r="G636">
            <v>525</v>
          </cell>
          <cell r="H636">
            <v>9</v>
          </cell>
          <cell r="I636">
            <v>825</v>
          </cell>
          <cell r="J636">
            <v>12</v>
          </cell>
          <cell r="K636">
            <v>68</v>
          </cell>
          <cell r="L636">
            <v>9</v>
          </cell>
          <cell r="M636">
            <v>421</v>
          </cell>
          <cell r="N636">
            <v>9</v>
          </cell>
        </row>
        <row r="637">
          <cell r="B637">
            <v>9003985</v>
          </cell>
          <cell r="C637" t="str">
            <v xml:space="preserve">سميحه محمد على </v>
          </cell>
          <cell r="D637">
            <v>43174</v>
          </cell>
          <cell r="E637">
            <v>343</v>
          </cell>
          <cell r="F637">
            <v>8</v>
          </cell>
        </row>
        <row r="638">
          <cell r="B638">
            <v>8341302</v>
          </cell>
          <cell r="C638" t="str">
            <v>سماح محمد عبدالله</v>
          </cell>
          <cell r="D638">
            <v>43174</v>
          </cell>
          <cell r="E638">
            <v>1</v>
          </cell>
          <cell r="F638">
            <v>9</v>
          </cell>
          <cell r="G638">
            <v>525</v>
          </cell>
          <cell r="H638">
            <v>9</v>
          </cell>
          <cell r="I638">
            <v>825</v>
          </cell>
          <cell r="J638">
            <v>12</v>
          </cell>
          <cell r="K638">
            <v>421</v>
          </cell>
          <cell r="L638">
            <v>9</v>
          </cell>
          <cell r="M638">
            <v>68</v>
          </cell>
          <cell r="N638">
            <v>9</v>
          </cell>
          <cell r="O638">
            <v>265</v>
          </cell>
          <cell r="P638">
            <v>9</v>
          </cell>
        </row>
        <row r="639">
          <cell r="B639">
            <v>8377974</v>
          </cell>
          <cell r="C639" t="str">
            <v>هانم مبروك عبدالسلام</v>
          </cell>
          <cell r="D639">
            <v>43174</v>
          </cell>
          <cell r="E639">
            <v>1</v>
          </cell>
          <cell r="F639">
            <v>9</v>
          </cell>
          <cell r="G639">
            <v>825</v>
          </cell>
          <cell r="H639">
            <v>12</v>
          </cell>
          <cell r="I639">
            <v>265</v>
          </cell>
          <cell r="J639">
            <v>9</v>
          </cell>
          <cell r="K639">
            <v>421</v>
          </cell>
          <cell r="L639">
            <v>9</v>
          </cell>
        </row>
        <row r="640">
          <cell r="B640">
            <v>8781516</v>
          </cell>
          <cell r="C640" t="str">
            <v>حسنيه عمر حافظ الضلع</v>
          </cell>
          <cell r="D640">
            <v>43174</v>
          </cell>
          <cell r="E640">
            <v>1</v>
          </cell>
          <cell r="F640">
            <v>9</v>
          </cell>
          <cell r="G640">
            <v>825</v>
          </cell>
          <cell r="H640">
            <v>12</v>
          </cell>
          <cell r="I640">
            <v>265</v>
          </cell>
          <cell r="J640">
            <v>9</v>
          </cell>
        </row>
        <row r="641">
          <cell r="B641">
            <v>8869279</v>
          </cell>
          <cell r="C641" t="str">
            <v>مبروكه ابوفراج حجازى</v>
          </cell>
          <cell r="D641">
            <v>43176</v>
          </cell>
          <cell r="E641">
            <v>1</v>
          </cell>
          <cell r="F641">
            <v>9</v>
          </cell>
          <cell r="G641">
            <v>265</v>
          </cell>
          <cell r="H641">
            <v>9</v>
          </cell>
          <cell r="I641">
            <v>421</v>
          </cell>
          <cell r="J641">
            <v>9</v>
          </cell>
          <cell r="K641">
            <v>825</v>
          </cell>
          <cell r="L641">
            <v>12</v>
          </cell>
        </row>
        <row r="642">
          <cell r="B642">
            <v>8254594</v>
          </cell>
          <cell r="C642" t="str">
            <v>نورا فتحى حسن ابراهيم</v>
          </cell>
          <cell r="D642">
            <v>43176</v>
          </cell>
          <cell r="E642">
            <v>1</v>
          </cell>
          <cell r="F642">
            <v>6</v>
          </cell>
          <cell r="G642">
            <v>421</v>
          </cell>
          <cell r="H642">
            <v>6</v>
          </cell>
          <cell r="I642">
            <v>825</v>
          </cell>
          <cell r="J642">
            <v>8</v>
          </cell>
        </row>
        <row r="643">
          <cell r="B643">
            <v>8315585</v>
          </cell>
          <cell r="C643" t="str">
            <v>عيد عبدالناصر احمد</v>
          </cell>
          <cell r="D643">
            <v>43176</v>
          </cell>
          <cell r="E643">
            <v>243</v>
          </cell>
          <cell r="F643">
            <v>9</v>
          </cell>
          <cell r="G643">
            <v>312</v>
          </cell>
          <cell r="H643">
            <v>9</v>
          </cell>
          <cell r="I643">
            <v>231</v>
          </cell>
          <cell r="J643">
            <v>18</v>
          </cell>
          <cell r="K643">
            <v>421</v>
          </cell>
          <cell r="L643">
            <v>9</v>
          </cell>
          <cell r="M643">
            <v>857</v>
          </cell>
          <cell r="N643">
            <v>18</v>
          </cell>
          <cell r="O643">
            <v>825</v>
          </cell>
          <cell r="P643">
            <v>12</v>
          </cell>
        </row>
        <row r="644">
          <cell r="B644">
            <v>8970976</v>
          </cell>
          <cell r="C644" t="str">
            <v>زاهيه السيد مسعود</v>
          </cell>
          <cell r="D644">
            <v>43176</v>
          </cell>
          <cell r="E644">
            <v>1</v>
          </cell>
          <cell r="F644">
            <v>9</v>
          </cell>
          <cell r="G644">
            <v>265</v>
          </cell>
          <cell r="H644">
            <v>9</v>
          </cell>
          <cell r="I644">
            <v>525</v>
          </cell>
          <cell r="J644">
            <v>9</v>
          </cell>
          <cell r="K644">
            <v>421</v>
          </cell>
          <cell r="L644">
            <v>9</v>
          </cell>
          <cell r="M644">
            <v>825</v>
          </cell>
          <cell r="N644">
            <v>12</v>
          </cell>
        </row>
        <row r="645">
          <cell r="B645">
            <v>8924810</v>
          </cell>
          <cell r="C645" t="str">
            <v>فرج جمال على</v>
          </cell>
          <cell r="D645">
            <v>43176</v>
          </cell>
          <cell r="E645">
            <v>1</v>
          </cell>
          <cell r="F645">
            <v>9</v>
          </cell>
          <cell r="G645">
            <v>825</v>
          </cell>
          <cell r="H645">
            <v>12</v>
          </cell>
          <cell r="I645">
            <v>421</v>
          </cell>
          <cell r="J645">
            <v>9</v>
          </cell>
        </row>
        <row r="646">
          <cell r="B646">
            <v>8243591</v>
          </cell>
          <cell r="C646" t="str">
            <v>حنفى محمد عبدالفتاح</v>
          </cell>
          <cell r="D646">
            <v>43176</v>
          </cell>
          <cell r="E646">
            <v>621</v>
          </cell>
          <cell r="F646">
            <v>4</v>
          </cell>
          <cell r="G646">
            <v>670</v>
          </cell>
          <cell r="H646">
            <v>6</v>
          </cell>
          <cell r="I646">
            <v>673</v>
          </cell>
          <cell r="J646">
            <v>6</v>
          </cell>
          <cell r="K646">
            <v>421</v>
          </cell>
          <cell r="L646">
            <v>6</v>
          </cell>
          <cell r="M646">
            <v>825</v>
          </cell>
          <cell r="N646">
            <v>8</v>
          </cell>
          <cell r="O646">
            <v>695</v>
          </cell>
          <cell r="P646">
            <v>4</v>
          </cell>
        </row>
        <row r="647">
          <cell r="B647">
            <v>8826008</v>
          </cell>
          <cell r="C647" t="str">
            <v>هاله سيد عبدالرازق</v>
          </cell>
          <cell r="D647">
            <v>43176</v>
          </cell>
          <cell r="E647">
            <v>825</v>
          </cell>
          <cell r="F647">
            <v>12</v>
          </cell>
          <cell r="G647">
            <v>265</v>
          </cell>
          <cell r="H647">
            <v>18</v>
          </cell>
        </row>
        <row r="648">
          <cell r="B648">
            <v>8293161</v>
          </cell>
          <cell r="C648" t="str">
            <v>امال معوض محمد العسال</v>
          </cell>
          <cell r="D648">
            <v>43176</v>
          </cell>
          <cell r="E648">
            <v>1</v>
          </cell>
          <cell r="F648">
            <v>9</v>
          </cell>
          <cell r="G648">
            <v>825</v>
          </cell>
          <cell r="H648">
            <v>12</v>
          </cell>
          <cell r="I648">
            <v>421</v>
          </cell>
          <cell r="J648">
            <v>9</v>
          </cell>
        </row>
        <row r="649">
          <cell r="B649">
            <v>8924816</v>
          </cell>
          <cell r="C649" t="str">
            <v>راويه عبدالفتاح احمد</v>
          </cell>
          <cell r="D649">
            <v>43176</v>
          </cell>
          <cell r="E649">
            <v>1</v>
          </cell>
          <cell r="F649">
            <v>9</v>
          </cell>
          <cell r="G649">
            <v>825</v>
          </cell>
          <cell r="H649">
            <v>12</v>
          </cell>
          <cell r="I649">
            <v>421</v>
          </cell>
          <cell r="J649">
            <v>9</v>
          </cell>
        </row>
        <row r="650">
          <cell r="B650">
            <v>8755619</v>
          </cell>
          <cell r="C650" t="str">
            <v>عزيزه عبدالمقصود الزين</v>
          </cell>
          <cell r="D650">
            <v>43176</v>
          </cell>
          <cell r="E650">
            <v>523</v>
          </cell>
          <cell r="F650">
            <v>18</v>
          </cell>
          <cell r="G650">
            <v>525</v>
          </cell>
          <cell r="H650">
            <v>9</v>
          </cell>
          <cell r="I650">
            <v>265</v>
          </cell>
          <cell r="J650">
            <v>9</v>
          </cell>
          <cell r="K650">
            <v>825</v>
          </cell>
          <cell r="L650">
            <v>12</v>
          </cell>
        </row>
        <row r="651">
          <cell r="B651">
            <v>8293203</v>
          </cell>
          <cell r="C651" t="str">
            <v>سعد حسن محمد مطر</v>
          </cell>
          <cell r="D651">
            <v>43176</v>
          </cell>
          <cell r="E651">
            <v>421</v>
          </cell>
          <cell r="F651">
            <v>9</v>
          </cell>
          <cell r="G651">
            <v>525</v>
          </cell>
          <cell r="H651">
            <v>9</v>
          </cell>
          <cell r="I651">
            <v>265</v>
          </cell>
          <cell r="J651">
            <v>9</v>
          </cell>
          <cell r="K651">
            <v>825</v>
          </cell>
          <cell r="L651">
            <v>12</v>
          </cell>
          <cell r="M651">
            <v>1</v>
          </cell>
          <cell r="N651">
            <v>9</v>
          </cell>
        </row>
        <row r="652">
          <cell r="B652">
            <v>8375037</v>
          </cell>
          <cell r="C652" t="str">
            <v>صابرين محمد نجيب منشاوى</v>
          </cell>
          <cell r="D652">
            <v>43176</v>
          </cell>
          <cell r="E652">
            <v>488</v>
          </cell>
          <cell r="F652">
            <v>18</v>
          </cell>
          <cell r="G652">
            <v>525</v>
          </cell>
          <cell r="H652">
            <v>9</v>
          </cell>
          <cell r="I652">
            <v>825</v>
          </cell>
          <cell r="J652">
            <v>12</v>
          </cell>
        </row>
        <row r="653">
          <cell r="B653">
            <v>8188279</v>
          </cell>
          <cell r="C653" t="str">
            <v>شاديه سيد عبدالعال رشوان</v>
          </cell>
          <cell r="D653">
            <v>43176</v>
          </cell>
          <cell r="E653">
            <v>523</v>
          </cell>
          <cell r="F653">
            <v>18</v>
          </cell>
          <cell r="G653">
            <v>525</v>
          </cell>
          <cell r="H653">
            <v>9</v>
          </cell>
          <cell r="I653">
            <v>421</v>
          </cell>
          <cell r="J653">
            <v>9</v>
          </cell>
          <cell r="K653">
            <v>825</v>
          </cell>
          <cell r="L653">
            <v>12</v>
          </cell>
        </row>
        <row r="654">
          <cell r="B654">
            <v>8462372</v>
          </cell>
          <cell r="C654" t="str">
            <v>سعديه السيد منتصر موسى</v>
          </cell>
          <cell r="D654">
            <v>43176</v>
          </cell>
          <cell r="E654">
            <v>1</v>
          </cell>
          <cell r="F654">
            <v>9</v>
          </cell>
          <cell r="G654">
            <v>525</v>
          </cell>
          <cell r="H654">
            <v>9</v>
          </cell>
          <cell r="I654">
            <v>265</v>
          </cell>
          <cell r="J654">
            <v>9</v>
          </cell>
          <cell r="K654">
            <v>825</v>
          </cell>
          <cell r="L654">
            <v>12</v>
          </cell>
        </row>
        <row r="655">
          <cell r="B655">
            <v>8965544</v>
          </cell>
          <cell r="C655" t="str">
            <v>فريده محمد كامل</v>
          </cell>
          <cell r="D655">
            <v>43176</v>
          </cell>
          <cell r="E655">
            <v>1</v>
          </cell>
          <cell r="F655">
            <v>9</v>
          </cell>
          <cell r="G655">
            <v>756</v>
          </cell>
          <cell r="H655">
            <v>24</v>
          </cell>
          <cell r="I655">
            <v>243</v>
          </cell>
          <cell r="J655">
            <v>18</v>
          </cell>
          <cell r="K655">
            <v>295</v>
          </cell>
          <cell r="L655">
            <v>18</v>
          </cell>
          <cell r="M655">
            <v>79</v>
          </cell>
          <cell r="N655">
            <v>18</v>
          </cell>
          <cell r="O655">
            <v>421</v>
          </cell>
          <cell r="P655">
            <v>18</v>
          </cell>
          <cell r="Q655">
            <v>68</v>
          </cell>
          <cell r="R655">
            <v>9</v>
          </cell>
          <cell r="S655">
            <v>296</v>
          </cell>
          <cell r="T655">
            <v>9</v>
          </cell>
        </row>
        <row r="656">
          <cell r="B656">
            <v>8446068</v>
          </cell>
          <cell r="C656" t="str">
            <v>محمد حسن عبدالحميد</v>
          </cell>
          <cell r="D656">
            <v>43176</v>
          </cell>
          <cell r="E656">
            <v>343</v>
          </cell>
          <cell r="F656">
            <v>8</v>
          </cell>
        </row>
        <row r="657">
          <cell r="B657">
            <v>8188213</v>
          </cell>
          <cell r="C657" t="str">
            <v>روحيه جابر مكاوى ابوالسعود</v>
          </cell>
          <cell r="D657">
            <v>43176</v>
          </cell>
          <cell r="E657">
            <v>1</v>
          </cell>
          <cell r="F657">
            <v>6</v>
          </cell>
          <cell r="G657">
            <v>525</v>
          </cell>
          <cell r="H657">
            <v>6</v>
          </cell>
          <cell r="I657">
            <v>243</v>
          </cell>
          <cell r="J657">
            <v>6</v>
          </cell>
          <cell r="K657">
            <v>825</v>
          </cell>
          <cell r="L657">
            <v>8</v>
          </cell>
          <cell r="M657">
            <v>265</v>
          </cell>
          <cell r="N657">
            <v>6</v>
          </cell>
        </row>
        <row r="658">
          <cell r="B658">
            <v>8188478</v>
          </cell>
          <cell r="C658" t="str">
            <v>على كامل عبدالغنى عبدالسلام</v>
          </cell>
          <cell r="D658">
            <v>43176</v>
          </cell>
          <cell r="E658">
            <v>488</v>
          </cell>
          <cell r="F658">
            <v>12</v>
          </cell>
          <cell r="G658">
            <v>525</v>
          </cell>
          <cell r="H658">
            <v>6</v>
          </cell>
          <cell r="I658">
            <v>825</v>
          </cell>
          <cell r="J658">
            <v>8</v>
          </cell>
          <cell r="K658">
            <v>265</v>
          </cell>
          <cell r="L658">
            <v>6</v>
          </cell>
        </row>
        <row r="659">
          <cell r="B659">
            <v>8436611</v>
          </cell>
          <cell r="C659" t="str">
            <v>رمضان محمد طه محمد</v>
          </cell>
          <cell r="D659">
            <v>43176</v>
          </cell>
          <cell r="E659">
            <v>488</v>
          </cell>
          <cell r="F659">
            <v>18</v>
          </cell>
          <cell r="G659">
            <v>525</v>
          </cell>
          <cell r="H659">
            <v>9</v>
          </cell>
          <cell r="I659">
            <v>825</v>
          </cell>
          <cell r="J659">
            <v>12</v>
          </cell>
        </row>
        <row r="660">
          <cell r="B660">
            <v>8188231</v>
          </cell>
          <cell r="C660" t="str">
            <v>عبدالنبى سيد عشماوى</v>
          </cell>
          <cell r="D660">
            <v>43176</v>
          </cell>
          <cell r="E660">
            <v>525</v>
          </cell>
          <cell r="F660">
            <v>6</v>
          </cell>
          <cell r="G660">
            <v>68</v>
          </cell>
          <cell r="H660">
            <v>6</v>
          </cell>
          <cell r="I660">
            <v>265</v>
          </cell>
          <cell r="J660">
            <v>6</v>
          </cell>
          <cell r="K660">
            <v>1</v>
          </cell>
          <cell r="L660">
            <v>4</v>
          </cell>
        </row>
        <row r="661">
          <cell r="B661">
            <v>8953710</v>
          </cell>
          <cell r="C661" t="str">
            <v>عزيزة عبدالمطلب عبدالسميع</v>
          </cell>
          <cell r="D661">
            <v>43176</v>
          </cell>
          <cell r="E661">
            <v>523</v>
          </cell>
          <cell r="F661">
            <v>18</v>
          </cell>
          <cell r="G661">
            <v>525</v>
          </cell>
          <cell r="H661">
            <v>9</v>
          </cell>
          <cell r="I661">
            <v>825</v>
          </cell>
          <cell r="J661">
            <v>12</v>
          </cell>
          <cell r="K661">
            <v>421</v>
          </cell>
          <cell r="L661">
            <v>9</v>
          </cell>
        </row>
        <row r="662">
          <cell r="B662">
            <v>8044226</v>
          </cell>
          <cell r="C662" t="str">
            <v>صباح محمد احمد صبيح</v>
          </cell>
          <cell r="D662">
            <v>43176</v>
          </cell>
          <cell r="E662">
            <v>343</v>
          </cell>
          <cell r="F662">
            <v>4</v>
          </cell>
          <cell r="G662">
            <v>421</v>
          </cell>
          <cell r="H662">
            <v>3</v>
          </cell>
        </row>
        <row r="663">
          <cell r="B663">
            <v>7890609</v>
          </cell>
          <cell r="C663" t="str">
            <v>نبيله عبدالحليم محمود</v>
          </cell>
          <cell r="D663">
            <v>43176</v>
          </cell>
          <cell r="E663">
            <v>1</v>
          </cell>
          <cell r="F663">
            <v>3</v>
          </cell>
          <cell r="G663">
            <v>525</v>
          </cell>
          <cell r="H663">
            <v>3</v>
          </cell>
          <cell r="I663">
            <v>825</v>
          </cell>
          <cell r="J663">
            <v>4</v>
          </cell>
          <cell r="K663">
            <v>265</v>
          </cell>
          <cell r="L663">
            <v>3</v>
          </cell>
          <cell r="M663">
            <v>421</v>
          </cell>
          <cell r="N663">
            <v>3</v>
          </cell>
        </row>
        <row r="664">
          <cell r="B664">
            <v>8858639</v>
          </cell>
          <cell r="C664" t="str">
            <v>زبنه محمود سليمان عرفه</v>
          </cell>
          <cell r="D664">
            <v>43176</v>
          </cell>
          <cell r="E664">
            <v>1</v>
          </cell>
          <cell r="F664">
            <v>9</v>
          </cell>
          <cell r="G664">
            <v>525</v>
          </cell>
          <cell r="H664">
            <v>9</v>
          </cell>
          <cell r="I664">
            <v>825</v>
          </cell>
          <cell r="J664">
            <v>12</v>
          </cell>
          <cell r="K664">
            <v>421</v>
          </cell>
          <cell r="L664">
            <v>9</v>
          </cell>
        </row>
        <row r="665">
          <cell r="B665">
            <v>8842042</v>
          </cell>
          <cell r="C665" t="str">
            <v>مديحه عبدالحميد اسماعيل</v>
          </cell>
          <cell r="D665">
            <v>43176</v>
          </cell>
          <cell r="E665">
            <v>421</v>
          </cell>
          <cell r="F665">
            <v>9</v>
          </cell>
          <cell r="G665">
            <v>488</v>
          </cell>
          <cell r="H665">
            <v>18</v>
          </cell>
          <cell r="I665">
            <v>525</v>
          </cell>
          <cell r="J665">
            <v>9</v>
          </cell>
          <cell r="K665">
            <v>825</v>
          </cell>
          <cell r="L665">
            <v>12</v>
          </cell>
        </row>
        <row r="666">
          <cell r="B666">
            <v>8953879</v>
          </cell>
          <cell r="C666" t="str">
            <v>عائشه احمد اسماعيل العطار</v>
          </cell>
          <cell r="D666">
            <v>43176</v>
          </cell>
          <cell r="E666">
            <v>1</v>
          </cell>
          <cell r="F666">
            <v>9</v>
          </cell>
          <cell r="G666">
            <v>525</v>
          </cell>
          <cell r="H666">
            <v>9</v>
          </cell>
          <cell r="I666">
            <v>265</v>
          </cell>
          <cell r="J666">
            <v>9</v>
          </cell>
          <cell r="K666">
            <v>825</v>
          </cell>
          <cell r="L666">
            <v>12</v>
          </cell>
          <cell r="M666">
            <v>421</v>
          </cell>
          <cell r="N666">
            <v>9</v>
          </cell>
        </row>
        <row r="667">
          <cell r="B667">
            <v>8953664</v>
          </cell>
          <cell r="C667" t="str">
            <v>سمر عوض عبدالرحيم عوض</v>
          </cell>
          <cell r="D667">
            <v>43176</v>
          </cell>
          <cell r="E667">
            <v>1</v>
          </cell>
          <cell r="F667">
            <v>9</v>
          </cell>
          <cell r="G667">
            <v>525</v>
          </cell>
          <cell r="H667">
            <v>9</v>
          </cell>
          <cell r="I667">
            <v>421</v>
          </cell>
          <cell r="J667">
            <v>9</v>
          </cell>
          <cell r="K667">
            <v>825</v>
          </cell>
          <cell r="L667">
            <v>12</v>
          </cell>
        </row>
        <row r="668">
          <cell r="B668">
            <v>8341269</v>
          </cell>
          <cell r="C668" t="str">
            <v>سعديه ابراهيم زيدان</v>
          </cell>
          <cell r="D668">
            <v>43176</v>
          </cell>
          <cell r="E668">
            <v>1</v>
          </cell>
          <cell r="F668">
            <v>9</v>
          </cell>
          <cell r="G668">
            <v>525</v>
          </cell>
          <cell r="H668">
            <v>9</v>
          </cell>
          <cell r="I668">
            <v>825</v>
          </cell>
          <cell r="J668">
            <v>12</v>
          </cell>
          <cell r="K668">
            <v>265</v>
          </cell>
          <cell r="L668">
            <v>9</v>
          </cell>
        </row>
        <row r="669">
          <cell r="B669">
            <v>8953699</v>
          </cell>
          <cell r="C669" t="str">
            <v>مبروكه منصور منصور</v>
          </cell>
          <cell r="D669">
            <v>43176</v>
          </cell>
          <cell r="E669">
            <v>1</v>
          </cell>
          <cell r="F669">
            <v>9</v>
          </cell>
          <cell r="G669">
            <v>296</v>
          </cell>
          <cell r="H669">
            <v>9</v>
          </cell>
          <cell r="I669">
            <v>825</v>
          </cell>
          <cell r="J669">
            <v>12</v>
          </cell>
          <cell r="K669">
            <v>421</v>
          </cell>
          <cell r="L669">
            <v>9</v>
          </cell>
        </row>
        <row r="670">
          <cell r="B670">
            <v>8464131</v>
          </cell>
          <cell r="C670" t="str">
            <v>نعيمه محمد حسين سلامة</v>
          </cell>
          <cell r="D670">
            <v>43176</v>
          </cell>
          <cell r="E670">
            <v>1</v>
          </cell>
          <cell r="F670">
            <v>9</v>
          </cell>
          <cell r="G670">
            <v>525</v>
          </cell>
          <cell r="H670">
            <v>9</v>
          </cell>
          <cell r="I670">
            <v>825</v>
          </cell>
          <cell r="J670">
            <v>12</v>
          </cell>
          <cell r="K670">
            <v>265</v>
          </cell>
          <cell r="L670">
            <v>9</v>
          </cell>
        </row>
        <row r="671">
          <cell r="B671">
            <v>8476512</v>
          </cell>
          <cell r="C671" t="str">
            <v>حمزة عطا مرسى رفاعى</v>
          </cell>
          <cell r="D671">
            <v>43176</v>
          </cell>
          <cell r="E671">
            <v>1</v>
          </cell>
          <cell r="F671">
            <v>9</v>
          </cell>
          <cell r="G671">
            <v>525</v>
          </cell>
          <cell r="H671">
            <v>9</v>
          </cell>
          <cell r="I671">
            <v>265</v>
          </cell>
          <cell r="J671">
            <v>9</v>
          </cell>
          <cell r="K671">
            <v>825</v>
          </cell>
          <cell r="L671">
            <v>12</v>
          </cell>
        </row>
        <row r="672">
          <cell r="B672">
            <v>8476407</v>
          </cell>
          <cell r="C672" t="str">
            <v>دراهم عبداللطيف عبداللطيف</v>
          </cell>
          <cell r="D672">
            <v>43176</v>
          </cell>
          <cell r="E672">
            <v>1</v>
          </cell>
          <cell r="F672">
            <v>9</v>
          </cell>
          <cell r="G672">
            <v>525</v>
          </cell>
          <cell r="H672">
            <v>9</v>
          </cell>
          <cell r="I672">
            <v>265</v>
          </cell>
          <cell r="J672">
            <v>9</v>
          </cell>
          <cell r="K672">
            <v>825</v>
          </cell>
          <cell r="L672">
            <v>12</v>
          </cell>
        </row>
        <row r="673">
          <cell r="B673">
            <v>8875729</v>
          </cell>
          <cell r="C673" t="str">
            <v>سعاد عبدالحميد ابراهيم</v>
          </cell>
          <cell r="D673">
            <v>43176</v>
          </cell>
          <cell r="E673">
            <v>1</v>
          </cell>
          <cell r="F673">
            <v>9</v>
          </cell>
          <cell r="G673">
            <v>825</v>
          </cell>
          <cell r="H673">
            <v>12</v>
          </cell>
          <cell r="I673">
            <v>525</v>
          </cell>
          <cell r="J673">
            <v>9</v>
          </cell>
          <cell r="K673">
            <v>421</v>
          </cell>
          <cell r="L673">
            <v>9</v>
          </cell>
        </row>
        <row r="674">
          <cell r="B674">
            <v>8292050</v>
          </cell>
          <cell r="C674" t="str">
            <v>بشرى ناصف الدرديرى</v>
          </cell>
          <cell r="D674">
            <v>43176</v>
          </cell>
          <cell r="E674">
            <v>1</v>
          </cell>
          <cell r="F674">
            <v>9</v>
          </cell>
          <cell r="G674">
            <v>243</v>
          </cell>
          <cell r="H674">
            <v>9</v>
          </cell>
          <cell r="I674">
            <v>825</v>
          </cell>
          <cell r="J674">
            <v>12</v>
          </cell>
          <cell r="K674">
            <v>68</v>
          </cell>
          <cell r="L674">
            <v>9</v>
          </cell>
        </row>
        <row r="675">
          <cell r="B675">
            <v>8474605</v>
          </cell>
          <cell r="C675" t="str">
            <v>زنوبه عباس عبدالسيد</v>
          </cell>
          <cell r="D675">
            <v>43176</v>
          </cell>
          <cell r="E675">
            <v>1</v>
          </cell>
          <cell r="F675">
            <v>9</v>
          </cell>
          <cell r="G675">
            <v>525</v>
          </cell>
          <cell r="H675">
            <v>9</v>
          </cell>
          <cell r="I675">
            <v>265</v>
          </cell>
          <cell r="J675">
            <v>9</v>
          </cell>
          <cell r="K675">
            <v>825</v>
          </cell>
          <cell r="L675">
            <v>12</v>
          </cell>
        </row>
        <row r="676">
          <cell r="B676">
            <v>8857192</v>
          </cell>
          <cell r="C676" t="str">
            <v>منى سعد زكى السيد</v>
          </cell>
          <cell r="D676">
            <v>43176</v>
          </cell>
          <cell r="E676">
            <v>1</v>
          </cell>
          <cell r="F676">
            <v>9</v>
          </cell>
          <cell r="G676">
            <v>825</v>
          </cell>
          <cell r="H676">
            <v>12</v>
          </cell>
          <cell r="I676">
            <v>243</v>
          </cell>
          <cell r="J676">
            <v>9</v>
          </cell>
          <cell r="K676">
            <v>525</v>
          </cell>
          <cell r="L676">
            <v>9</v>
          </cell>
        </row>
        <row r="677">
          <cell r="B677">
            <v>8924766</v>
          </cell>
          <cell r="C677" t="str">
            <v>فاطمه عبدالمطلب عبدالرازق</v>
          </cell>
          <cell r="D677">
            <v>43176</v>
          </cell>
          <cell r="E677">
            <v>523</v>
          </cell>
          <cell r="F677">
            <v>18</v>
          </cell>
          <cell r="G677">
            <v>825</v>
          </cell>
          <cell r="H677">
            <v>12</v>
          </cell>
          <cell r="I677">
            <v>265</v>
          </cell>
          <cell r="J677">
            <v>9</v>
          </cell>
          <cell r="K677">
            <v>525</v>
          </cell>
          <cell r="L677">
            <v>9</v>
          </cell>
          <cell r="M677">
            <v>421</v>
          </cell>
          <cell r="N677">
            <v>9</v>
          </cell>
        </row>
        <row r="678">
          <cell r="B678">
            <v>8794759</v>
          </cell>
          <cell r="C678" t="str">
            <v>ثناء جادالرب محمد شعيب</v>
          </cell>
          <cell r="D678">
            <v>43176</v>
          </cell>
          <cell r="E678">
            <v>1</v>
          </cell>
          <cell r="F678">
            <v>9</v>
          </cell>
          <cell r="G678">
            <v>525</v>
          </cell>
          <cell r="H678">
            <v>9</v>
          </cell>
          <cell r="I678">
            <v>265</v>
          </cell>
          <cell r="J678">
            <v>9</v>
          </cell>
          <cell r="K678">
            <v>825</v>
          </cell>
          <cell r="L678">
            <v>12</v>
          </cell>
        </row>
        <row r="679">
          <cell r="B679">
            <v>8969776</v>
          </cell>
          <cell r="C679" t="str">
            <v>كامليل كامل مليكه يوسف</v>
          </cell>
          <cell r="D679">
            <v>43176</v>
          </cell>
          <cell r="E679">
            <v>1</v>
          </cell>
          <cell r="F679">
            <v>9</v>
          </cell>
          <cell r="G679">
            <v>525</v>
          </cell>
          <cell r="H679">
            <v>9</v>
          </cell>
          <cell r="I679">
            <v>825</v>
          </cell>
          <cell r="J679">
            <v>12</v>
          </cell>
        </row>
        <row r="680">
          <cell r="B680">
            <v>8341511</v>
          </cell>
          <cell r="C680" t="str">
            <v>مريم عبدالفتاح محمد</v>
          </cell>
          <cell r="D680">
            <v>43176</v>
          </cell>
          <cell r="E680">
            <v>1</v>
          </cell>
          <cell r="F680">
            <v>9</v>
          </cell>
          <cell r="G680">
            <v>825</v>
          </cell>
          <cell r="H680">
            <v>12</v>
          </cell>
          <cell r="I680">
            <v>421</v>
          </cell>
          <cell r="J680">
            <v>9</v>
          </cell>
        </row>
        <row r="681">
          <cell r="B681">
            <v>83749921</v>
          </cell>
          <cell r="C681" t="str">
            <v>فتحيه حسين على</v>
          </cell>
          <cell r="D681">
            <v>43176</v>
          </cell>
          <cell r="E681">
            <v>523</v>
          </cell>
          <cell r="F681">
            <v>18</v>
          </cell>
          <cell r="G681">
            <v>421</v>
          </cell>
          <cell r="H681">
            <v>18</v>
          </cell>
          <cell r="I681">
            <v>68</v>
          </cell>
          <cell r="J681">
            <v>18</v>
          </cell>
          <cell r="K681">
            <v>673</v>
          </cell>
          <cell r="L681">
            <v>18</v>
          </cell>
          <cell r="M681">
            <v>670</v>
          </cell>
          <cell r="N681">
            <v>9</v>
          </cell>
          <cell r="O681">
            <v>825</v>
          </cell>
          <cell r="P681">
            <v>12</v>
          </cell>
          <cell r="Q681">
            <v>105</v>
          </cell>
          <cell r="R681">
            <v>4</v>
          </cell>
          <cell r="S681" t="str">
            <v>768/1</v>
          </cell>
          <cell r="T681">
            <v>9</v>
          </cell>
        </row>
        <row r="682">
          <cell r="B682">
            <v>8890728</v>
          </cell>
          <cell r="C682" t="str">
            <v>ارزاق ابوالحديد محمد</v>
          </cell>
          <cell r="D682">
            <v>43176</v>
          </cell>
          <cell r="E682">
            <v>1</v>
          </cell>
          <cell r="F682">
            <v>9</v>
          </cell>
          <cell r="G682">
            <v>825</v>
          </cell>
          <cell r="H682">
            <v>12</v>
          </cell>
        </row>
        <row r="683">
          <cell r="B683">
            <v>8068064</v>
          </cell>
          <cell r="C683" t="str">
            <v>فاطمه توفيق عبدالمقصود</v>
          </cell>
          <cell r="D683">
            <v>43176</v>
          </cell>
          <cell r="E683">
            <v>343</v>
          </cell>
          <cell r="F683">
            <v>5</v>
          </cell>
        </row>
        <row r="684">
          <cell r="B684">
            <v>8953997</v>
          </cell>
          <cell r="C684" t="str">
            <v>فوزيه رمضان ابراهيم</v>
          </cell>
          <cell r="D684">
            <v>43176</v>
          </cell>
          <cell r="E684">
            <v>1</v>
          </cell>
          <cell r="F684">
            <v>6</v>
          </cell>
          <cell r="G684">
            <v>825</v>
          </cell>
          <cell r="H684">
            <v>12</v>
          </cell>
        </row>
        <row r="685">
          <cell r="B685">
            <v>8344407</v>
          </cell>
          <cell r="C685" t="str">
            <v>فاطمه محمود عبدالعظيم</v>
          </cell>
          <cell r="D685">
            <v>43176</v>
          </cell>
          <cell r="E685">
            <v>1</v>
          </cell>
          <cell r="F685">
            <v>9</v>
          </cell>
          <cell r="G685">
            <v>265</v>
          </cell>
          <cell r="H685">
            <v>9</v>
          </cell>
          <cell r="I685">
            <v>825</v>
          </cell>
          <cell r="J685">
            <v>12</v>
          </cell>
          <cell r="K685">
            <v>525</v>
          </cell>
          <cell r="L685">
            <v>9</v>
          </cell>
          <cell r="M685">
            <v>79</v>
          </cell>
          <cell r="N685">
            <v>18</v>
          </cell>
        </row>
        <row r="686">
          <cell r="B686">
            <v>8984016</v>
          </cell>
          <cell r="C686" t="str">
            <v>نبويه فتحى مصطفى محمد</v>
          </cell>
          <cell r="D686">
            <v>43176</v>
          </cell>
          <cell r="E686">
            <v>1</v>
          </cell>
          <cell r="F686">
            <v>9</v>
          </cell>
          <cell r="G686">
            <v>231</v>
          </cell>
          <cell r="H686">
            <v>18</v>
          </cell>
          <cell r="I686">
            <v>79</v>
          </cell>
          <cell r="J686">
            <v>18</v>
          </cell>
          <cell r="K686">
            <v>295</v>
          </cell>
          <cell r="L686">
            <v>9</v>
          </cell>
          <cell r="M686">
            <v>421</v>
          </cell>
          <cell r="N686">
            <v>9</v>
          </cell>
          <cell r="O686">
            <v>825</v>
          </cell>
          <cell r="P686">
            <v>12</v>
          </cell>
        </row>
        <row r="687">
          <cell r="B687">
            <v>8436716</v>
          </cell>
          <cell r="C687" t="str">
            <v>ايمان كرم عبدالسلام</v>
          </cell>
          <cell r="D687">
            <v>43176</v>
          </cell>
          <cell r="E687">
            <v>1</v>
          </cell>
          <cell r="F687">
            <v>9</v>
          </cell>
          <cell r="G687">
            <v>525</v>
          </cell>
          <cell r="H687">
            <v>9</v>
          </cell>
          <cell r="I687">
            <v>825</v>
          </cell>
          <cell r="J687">
            <v>12</v>
          </cell>
          <cell r="K687">
            <v>421</v>
          </cell>
          <cell r="L687">
            <v>9</v>
          </cell>
        </row>
        <row r="688">
          <cell r="B688">
            <v>8984017</v>
          </cell>
          <cell r="C688" t="str">
            <v>عبدالرازق طلبه عطيه</v>
          </cell>
          <cell r="D688">
            <v>43176</v>
          </cell>
          <cell r="E688">
            <v>1</v>
          </cell>
          <cell r="F688">
            <v>9</v>
          </cell>
          <cell r="G688">
            <v>421</v>
          </cell>
          <cell r="H688">
            <v>9</v>
          </cell>
          <cell r="I688">
            <v>295</v>
          </cell>
          <cell r="J688">
            <v>9</v>
          </cell>
          <cell r="K688">
            <v>525</v>
          </cell>
          <cell r="L688">
            <v>9</v>
          </cell>
          <cell r="M688">
            <v>825</v>
          </cell>
          <cell r="N688">
            <v>12</v>
          </cell>
        </row>
        <row r="689">
          <cell r="B689">
            <v>8890548</v>
          </cell>
          <cell r="C689" t="str">
            <v>رضا عبدالعظيم زكى</v>
          </cell>
          <cell r="D689">
            <v>43176</v>
          </cell>
          <cell r="E689">
            <v>243</v>
          </cell>
          <cell r="F689">
            <v>18</v>
          </cell>
          <cell r="G689">
            <v>756</v>
          </cell>
          <cell r="H689">
            <v>24</v>
          </cell>
          <cell r="I689">
            <v>79</v>
          </cell>
          <cell r="J689">
            <v>18</v>
          </cell>
          <cell r="K689">
            <v>421</v>
          </cell>
          <cell r="L689">
            <v>18</v>
          </cell>
          <cell r="M689">
            <v>68</v>
          </cell>
          <cell r="N689">
            <v>18</v>
          </cell>
          <cell r="O689">
            <v>488</v>
          </cell>
          <cell r="P689">
            <v>18</v>
          </cell>
          <cell r="Q689">
            <v>391</v>
          </cell>
          <cell r="R689">
            <v>18</v>
          </cell>
        </row>
        <row r="690">
          <cell r="B690">
            <v>8650124</v>
          </cell>
          <cell r="C690" t="str">
            <v>بدريه حامد عبدالمقصود</v>
          </cell>
          <cell r="D690">
            <v>43176</v>
          </cell>
          <cell r="E690">
            <v>343</v>
          </cell>
          <cell r="F690">
            <v>8</v>
          </cell>
        </row>
        <row r="691">
          <cell r="B691">
            <v>8924806</v>
          </cell>
          <cell r="C691" t="str">
            <v>شيماء جمال محمد محمد</v>
          </cell>
          <cell r="D691">
            <v>43177</v>
          </cell>
          <cell r="E691">
            <v>523</v>
          </cell>
          <cell r="F691">
            <v>18</v>
          </cell>
          <cell r="G691">
            <v>525</v>
          </cell>
          <cell r="H691">
            <v>9</v>
          </cell>
          <cell r="I691">
            <v>825</v>
          </cell>
          <cell r="J691">
            <v>12</v>
          </cell>
          <cell r="K691">
            <v>68</v>
          </cell>
          <cell r="L691">
            <v>9</v>
          </cell>
        </row>
        <row r="692">
          <cell r="B692">
            <v>8468948</v>
          </cell>
          <cell r="C692" t="str">
            <v>عزيزة محمد محمود ابراهيم</v>
          </cell>
          <cell r="D692">
            <v>43177</v>
          </cell>
          <cell r="E692">
            <v>523</v>
          </cell>
          <cell r="F692">
            <v>18</v>
          </cell>
          <cell r="G692">
            <v>231</v>
          </cell>
          <cell r="H692">
            <v>18</v>
          </cell>
          <cell r="I692">
            <v>243</v>
          </cell>
          <cell r="J692">
            <v>18</v>
          </cell>
          <cell r="K692">
            <v>525</v>
          </cell>
          <cell r="L692">
            <v>9</v>
          </cell>
          <cell r="M692">
            <v>421</v>
          </cell>
          <cell r="N692">
            <v>9</v>
          </cell>
          <cell r="O692">
            <v>825</v>
          </cell>
          <cell r="P692">
            <v>12</v>
          </cell>
          <cell r="Q692">
            <v>68</v>
          </cell>
          <cell r="R692">
            <v>9</v>
          </cell>
        </row>
        <row r="693">
          <cell r="B693">
            <v>8080189</v>
          </cell>
          <cell r="C693" t="str">
            <v>روحيه عباس حسن شيكو</v>
          </cell>
          <cell r="D693">
            <v>43177</v>
          </cell>
          <cell r="E693">
            <v>265</v>
          </cell>
          <cell r="F693">
            <v>12</v>
          </cell>
          <cell r="G693">
            <v>1</v>
          </cell>
          <cell r="H693">
            <v>6</v>
          </cell>
          <cell r="I693">
            <v>525</v>
          </cell>
          <cell r="J693">
            <v>6</v>
          </cell>
          <cell r="K693">
            <v>825</v>
          </cell>
          <cell r="L693">
            <v>18</v>
          </cell>
          <cell r="M693">
            <v>104</v>
          </cell>
          <cell r="N693">
            <v>6</v>
          </cell>
        </row>
        <row r="694">
          <cell r="B694">
            <v>8655935</v>
          </cell>
          <cell r="C694" t="str">
            <v>عبدالنبى احمد محمد</v>
          </cell>
          <cell r="D694">
            <v>43177</v>
          </cell>
          <cell r="E694">
            <v>343</v>
          </cell>
          <cell r="F694">
            <v>8</v>
          </cell>
        </row>
        <row r="695">
          <cell r="B695">
            <v>8474357</v>
          </cell>
          <cell r="C695" t="str">
            <v xml:space="preserve">ناديه عبدالعزيز </v>
          </cell>
          <cell r="D695">
            <v>43177</v>
          </cell>
          <cell r="E695">
            <v>243</v>
          </cell>
          <cell r="F695">
            <v>9</v>
          </cell>
          <cell r="G695">
            <v>1</v>
          </cell>
          <cell r="H695">
            <v>9</v>
          </cell>
          <cell r="I695">
            <v>525</v>
          </cell>
          <cell r="J695">
            <v>9</v>
          </cell>
          <cell r="K695">
            <v>825</v>
          </cell>
          <cell r="L695">
            <v>12</v>
          </cell>
        </row>
        <row r="696">
          <cell r="B696">
            <v>8189484</v>
          </cell>
          <cell r="C696" t="str">
            <v>ماجده حسن حماده السيد</v>
          </cell>
          <cell r="D696">
            <v>43177</v>
          </cell>
          <cell r="E696">
            <v>1</v>
          </cell>
          <cell r="F696">
            <v>6</v>
          </cell>
          <cell r="G696">
            <v>825</v>
          </cell>
          <cell r="H696">
            <v>8</v>
          </cell>
          <cell r="I696">
            <v>68</v>
          </cell>
          <cell r="J696">
            <v>6</v>
          </cell>
        </row>
        <row r="697">
          <cell r="B697">
            <v>8463819</v>
          </cell>
          <cell r="C697" t="str">
            <v>مقدم عبدالرحمن حسين</v>
          </cell>
          <cell r="D697">
            <v>43177</v>
          </cell>
          <cell r="E697">
            <v>1</v>
          </cell>
          <cell r="F697">
            <v>9</v>
          </cell>
          <cell r="G697">
            <v>525</v>
          </cell>
          <cell r="H697">
            <v>9</v>
          </cell>
          <cell r="I697">
            <v>825</v>
          </cell>
          <cell r="J697">
            <v>12</v>
          </cell>
          <cell r="K697">
            <v>68</v>
          </cell>
          <cell r="L697">
            <v>9</v>
          </cell>
        </row>
        <row r="698">
          <cell r="B698">
            <v>8280599</v>
          </cell>
          <cell r="C698" t="str">
            <v>عيده ريان خالد عبدالحميد</v>
          </cell>
          <cell r="D698">
            <v>43177</v>
          </cell>
          <cell r="E698">
            <v>1</v>
          </cell>
          <cell r="F698">
            <v>9</v>
          </cell>
          <cell r="G698">
            <v>825</v>
          </cell>
          <cell r="H698">
            <v>12</v>
          </cell>
          <cell r="I698">
            <v>68</v>
          </cell>
          <cell r="J698">
            <v>9</v>
          </cell>
        </row>
        <row r="699">
          <cell r="B699">
            <v>8464122</v>
          </cell>
          <cell r="C699" t="str">
            <v>عزه محمد وهيبه محمد</v>
          </cell>
          <cell r="D699">
            <v>43177</v>
          </cell>
          <cell r="E699">
            <v>488</v>
          </cell>
          <cell r="F699">
            <v>18</v>
          </cell>
          <cell r="G699">
            <v>825</v>
          </cell>
          <cell r="H699">
            <v>12</v>
          </cell>
        </row>
        <row r="700">
          <cell r="B700">
            <v>8953949</v>
          </cell>
          <cell r="C700" t="str">
            <v>راويه عبدالمحسن صابر</v>
          </cell>
          <cell r="D700">
            <v>43177</v>
          </cell>
          <cell r="E700">
            <v>1</v>
          </cell>
          <cell r="F700">
            <v>9</v>
          </cell>
          <cell r="G700">
            <v>825</v>
          </cell>
          <cell r="H700">
            <v>12</v>
          </cell>
          <cell r="I700">
            <v>68</v>
          </cell>
          <cell r="J700">
            <v>9</v>
          </cell>
        </row>
        <row r="701">
          <cell r="B701">
            <v>8189457</v>
          </cell>
          <cell r="C701" t="str">
            <v>عصمت عبدالسلام على</v>
          </cell>
          <cell r="D701">
            <v>43177</v>
          </cell>
          <cell r="E701">
            <v>68</v>
          </cell>
          <cell r="F701">
            <v>6</v>
          </cell>
          <cell r="G701">
            <v>1</v>
          </cell>
          <cell r="H701">
            <v>6</v>
          </cell>
          <cell r="I701">
            <v>825</v>
          </cell>
          <cell r="J701">
            <v>8</v>
          </cell>
        </row>
        <row r="702">
          <cell r="B702">
            <v>8431065</v>
          </cell>
          <cell r="C702" t="str">
            <v>احمد عبدالعظيم احمد</v>
          </cell>
          <cell r="D702">
            <v>43177</v>
          </cell>
          <cell r="E702">
            <v>1</v>
          </cell>
          <cell r="F702">
            <v>9</v>
          </cell>
          <cell r="G702">
            <v>68</v>
          </cell>
          <cell r="H702">
            <v>9</v>
          </cell>
          <cell r="I702">
            <v>825</v>
          </cell>
          <cell r="J702">
            <v>12</v>
          </cell>
        </row>
        <row r="703">
          <cell r="B703">
            <v>8924765</v>
          </cell>
          <cell r="C703" t="str">
            <v>فاطمه وهبه على عبدالدايم</v>
          </cell>
          <cell r="D703">
            <v>43177</v>
          </cell>
          <cell r="E703">
            <v>523</v>
          </cell>
          <cell r="F703">
            <v>18</v>
          </cell>
          <cell r="G703">
            <v>525</v>
          </cell>
          <cell r="H703">
            <v>9</v>
          </cell>
          <cell r="I703">
            <v>825</v>
          </cell>
          <cell r="J703">
            <v>12</v>
          </cell>
          <cell r="K703">
            <v>68</v>
          </cell>
          <cell r="L703">
            <v>9</v>
          </cell>
        </row>
        <row r="704">
          <cell r="B704">
            <v>8333544</v>
          </cell>
          <cell r="C704" t="str">
            <v>كريمه محمد اسماعيل سلامه</v>
          </cell>
          <cell r="D704">
            <v>43177</v>
          </cell>
          <cell r="E704">
            <v>523</v>
          </cell>
          <cell r="F704">
            <v>18</v>
          </cell>
          <cell r="G704">
            <v>525</v>
          </cell>
          <cell r="H704">
            <v>9</v>
          </cell>
          <cell r="I704">
            <v>825</v>
          </cell>
          <cell r="J704">
            <v>12</v>
          </cell>
          <cell r="K704">
            <v>68</v>
          </cell>
          <cell r="L704">
            <v>9</v>
          </cell>
        </row>
        <row r="705">
          <cell r="B705">
            <v>8953857</v>
          </cell>
          <cell r="C705" t="str">
            <v>حنان رمضان محروس الدويك</v>
          </cell>
          <cell r="D705">
            <v>43177</v>
          </cell>
          <cell r="E705">
            <v>488</v>
          </cell>
          <cell r="F705">
            <v>18</v>
          </cell>
          <cell r="G705">
            <v>525</v>
          </cell>
          <cell r="H705">
            <v>9</v>
          </cell>
          <cell r="I705">
            <v>825</v>
          </cell>
          <cell r="J705">
            <v>12</v>
          </cell>
          <cell r="K705">
            <v>421</v>
          </cell>
          <cell r="L705">
            <v>9</v>
          </cell>
          <cell r="M705">
            <v>68</v>
          </cell>
          <cell r="N705">
            <v>9</v>
          </cell>
        </row>
        <row r="706">
          <cell r="B706">
            <v>8243598</v>
          </cell>
          <cell r="C706" t="str">
            <v xml:space="preserve">سعديه عبدالحليم سلامه </v>
          </cell>
          <cell r="D706">
            <v>43177</v>
          </cell>
          <cell r="E706">
            <v>1</v>
          </cell>
          <cell r="F706">
            <v>6</v>
          </cell>
          <cell r="G706">
            <v>825</v>
          </cell>
          <cell r="H706">
            <v>8</v>
          </cell>
          <cell r="I706">
            <v>265</v>
          </cell>
          <cell r="J706">
            <v>12</v>
          </cell>
          <cell r="K706">
            <v>525</v>
          </cell>
          <cell r="L706">
            <v>6</v>
          </cell>
        </row>
        <row r="707">
          <cell r="B707">
            <v>8436441</v>
          </cell>
          <cell r="C707" t="str">
            <v>ناديه مرسى حسين</v>
          </cell>
          <cell r="D707">
            <v>43177</v>
          </cell>
          <cell r="E707">
            <v>523</v>
          </cell>
          <cell r="F707">
            <v>18</v>
          </cell>
          <cell r="G707">
            <v>525</v>
          </cell>
          <cell r="H707">
            <v>9</v>
          </cell>
          <cell r="I707">
            <v>825</v>
          </cell>
          <cell r="J707">
            <v>12</v>
          </cell>
        </row>
        <row r="708">
          <cell r="B708">
            <v>8188683</v>
          </cell>
          <cell r="C708" t="str">
            <v>عبدالرحمن عبدالحليم</v>
          </cell>
          <cell r="D708">
            <v>43177</v>
          </cell>
          <cell r="E708">
            <v>1</v>
          </cell>
          <cell r="F708">
            <v>6</v>
          </cell>
          <cell r="G708">
            <v>825</v>
          </cell>
          <cell r="H708">
            <v>8</v>
          </cell>
          <cell r="I708">
            <v>68</v>
          </cell>
          <cell r="J708">
            <v>6</v>
          </cell>
        </row>
        <row r="709">
          <cell r="B709">
            <v>8436667</v>
          </cell>
          <cell r="C709" t="str">
            <v>احلاهم عبدالله خميس</v>
          </cell>
          <cell r="D709">
            <v>43177</v>
          </cell>
          <cell r="E709">
            <v>488</v>
          </cell>
          <cell r="F709">
            <v>18</v>
          </cell>
          <cell r="G709">
            <v>525</v>
          </cell>
          <cell r="H709">
            <v>9</v>
          </cell>
          <cell r="I709">
            <v>825</v>
          </cell>
          <cell r="J709">
            <v>12</v>
          </cell>
        </row>
        <row r="710">
          <cell r="B710">
            <v>8436835</v>
          </cell>
          <cell r="C710" t="str">
            <v>محمود كيلانى السيد كلانى</v>
          </cell>
          <cell r="D710">
            <v>43177</v>
          </cell>
          <cell r="E710">
            <v>488</v>
          </cell>
          <cell r="F710">
            <v>18</v>
          </cell>
          <cell r="G710">
            <v>525</v>
          </cell>
          <cell r="H710">
            <v>9</v>
          </cell>
          <cell r="I710">
            <v>825</v>
          </cell>
          <cell r="J710">
            <v>12</v>
          </cell>
        </row>
        <row r="711">
          <cell r="B711">
            <v>8953700</v>
          </cell>
          <cell r="C711" t="str">
            <v>ليلى محمد ابراهيم عطية</v>
          </cell>
          <cell r="D711">
            <v>43177</v>
          </cell>
          <cell r="E711">
            <v>265</v>
          </cell>
          <cell r="F711">
            <v>18</v>
          </cell>
          <cell r="G711">
            <v>488</v>
          </cell>
          <cell r="H711">
            <v>18</v>
          </cell>
          <cell r="I711">
            <v>525</v>
          </cell>
          <cell r="J711">
            <v>9</v>
          </cell>
          <cell r="K711">
            <v>825</v>
          </cell>
          <cell r="L711">
            <v>12</v>
          </cell>
          <cell r="M711">
            <v>68</v>
          </cell>
          <cell r="N711">
            <v>9</v>
          </cell>
        </row>
        <row r="712">
          <cell r="B712">
            <v>8129798</v>
          </cell>
          <cell r="C712" t="str">
            <v>صابرين جمعه حسن هلال</v>
          </cell>
          <cell r="D712">
            <v>43177</v>
          </cell>
          <cell r="E712">
            <v>523</v>
          </cell>
          <cell r="F712">
            <v>12</v>
          </cell>
          <cell r="G712">
            <v>525</v>
          </cell>
          <cell r="H712">
            <v>6</v>
          </cell>
          <cell r="I712">
            <v>825</v>
          </cell>
          <cell r="J712">
            <v>8</v>
          </cell>
        </row>
        <row r="713">
          <cell r="B713">
            <v>8953741</v>
          </cell>
          <cell r="C713" t="str">
            <v>نعمات عبدالله احمد العطار</v>
          </cell>
          <cell r="D713">
            <v>43177</v>
          </cell>
          <cell r="E713">
            <v>1</v>
          </cell>
          <cell r="F713">
            <v>9</v>
          </cell>
          <cell r="G713">
            <v>68</v>
          </cell>
          <cell r="H713">
            <v>9</v>
          </cell>
          <cell r="I713">
            <v>825</v>
          </cell>
          <cell r="J713">
            <v>12</v>
          </cell>
          <cell r="K713">
            <v>265</v>
          </cell>
          <cell r="L713">
            <v>9</v>
          </cell>
        </row>
        <row r="714">
          <cell r="B714">
            <v>8375313</v>
          </cell>
          <cell r="C714" t="str">
            <v>شربات عبدالفتاح حسن</v>
          </cell>
          <cell r="D714">
            <v>43177</v>
          </cell>
          <cell r="E714">
            <v>488</v>
          </cell>
          <cell r="F714">
            <v>18</v>
          </cell>
          <cell r="G714">
            <v>825</v>
          </cell>
          <cell r="H714">
            <v>12</v>
          </cell>
          <cell r="I714">
            <v>265</v>
          </cell>
          <cell r="J714">
            <v>9</v>
          </cell>
          <cell r="K714">
            <v>525</v>
          </cell>
          <cell r="L714">
            <v>9</v>
          </cell>
        </row>
        <row r="715">
          <cell r="B715">
            <v>8953670</v>
          </cell>
          <cell r="C715" t="str">
            <v>ماهر عبدالحميد على</v>
          </cell>
          <cell r="D715">
            <v>43177</v>
          </cell>
          <cell r="E715">
            <v>1</v>
          </cell>
          <cell r="F715">
            <v>9</v>
          </cell>
          <cell r="G715">
            <v>525</v>
          </cell>
          <cell r="H715">
            <v>9</v>
          </cell>
          <cell r="I715">
            <v>825</v>
          </cell>
          <cell r="J715">
            <v>12</v>
          </cell>
        </row>
        <row r="716">
          <cell r="B716">
            <v>8409273</v>
          </cell>
          <cell r="C716" t="str">
            <v>سعاد مندوه محمد حسن</v>
          </cell>
          <cell r="D716">
            <v>43177</v>
          </cell>
          <cell r="E716">
            <v>265</v>
          </cell>
          <cell r="F716">
            <v>9</v>
          </cell>
          <cell r="G716">
            <v>421</v>
          </cell>
          <cell r="H716">
            <v>9</v>
          </cell>
          <cell r="I716">
            <v>68</v>
          </cell>
          <cell r="J716">
            <v>9</v>
          </cell>
          <cell r="K716">
            <v>825</v>
          </cell>
          <cell r="L716">
            <v>12</v>
          </cell>
        </row>
        <row r="717">
          <cell r="B717">
            <v>8859525</v>
          </cell>
          <cell r="C717" t="str">
            <v>سعدية محمد احمد منصور</v>
          </cell>
          <cell r="D717">
            <v>43177</v>
          </cell>
          <cell r="E717">
            <v>1</v>
          </cell>
          <cell r="F717">
            <v>9</v>
          </cell>
          <cell r="G717">
            <v>525</v>
          </cell>
          <cell r="H717">
            <v>9</v>
          </cell>
          <cell r="I717">
            <v>825</v>
          </cell>
          <cell r="J717">
            <v>12</v>
          </cell>
        </row>
        <row r="718">
          <cell r="B718">
            <v>8412008</v>
          </cell>
          <cell r="C718" t="str">
            <v>انتصار حسن عطيه</v>
          </cell>
          <cell r="D718">
            <v>43177</v>
          </cell>
          <cell r="E718">
            <v>1</v>
          </cell>
          <cell r="F718">
            <v>9</v>
          </cell>
          <cell r="G718">
            <v>421</v>
          </cell>
          <cell r="H718">
            <v>9</v>
          </cell>
          <cell r="I718">
            <v>825</v>
          </cell>
          <cell r="J718">
            <v>12</v>
          </cell>
          <cell r="K718">
            <v>525</v>
          </cell>
          <cell r="L718">
            <v>9</v>
          </cell>
          <cell r="M718">
            <v>68</v>
          </cell>
          <cell r="N718">
            <v>9</v>
          </cell>
        </row>
        <row r="719">
          <cell r="B719">
            <v>8959956</v>
          </cell>
          <cell r="C719" t="str">
            <v>ناديه محمد عبدالرحمن</v>
          </cell>
          <cell r="D719">
            <v>43177</v>
          </cell>
          <cell r="E719" t="str">
            <v>2/</v>
          </cell>
          <cell r="F719">
            <v>18</v>
          </cell>
          <cell r="G719">
            <v>312</v>
          </cell>
          <cell r="H719">
            <v>18</v>
          </cell>
          <cell r="I719">
            <v>421</v>
          </cell>
          <cell r="J719">
            <v>9</v>
          </cell>
          <cell r="K719">
            <v>265</v>
          </cell>
          <cell r="L719">
            <v>9</v>
          </cell>
          <cell r="M719">
            <v>825</v>
          </cell>
          <cell r="N719">
            <v>12</v>
          </cell>
        </row>
        <row r="720">
          <cell r="B720">
            <v>8188266</v>
          </cell>
          <cell r="C720" t="str">
            <v>عبدالرحمن اسماعيل</v>
          </cell>
          <cell r="D720">
            <v>43177</v>
          </cell>
          <cell r="E720">
            <v>1</v>
          </cell>
          <cell r="F720">
            <v>4</v>
          </cell>
          <cell r="G720">
            <v>825</v>
          </cell>
          <cell r="H720">
            <v>8</v>
          </cell>
          <cell r="I720">
            <v>421</v>
          </cell>
          <cell r="J720">
            <v>6</v>
          </cell>
        </row>
        <row r="721">
          <cell r="B721">
            <v>8924742</v>
          </cell>
          <cell r="C721" t="str">
            <v>صباح ربيع عبدالخالق</v>
          </cell>
          <cell r="D721">
            <v>43177</v>
          </cell>
          <cell r="E721">
            <v>1</v>
          </cell>
          <cell r="F721">
            <v>7</v>
          </cell>
          <cell r="G721">
            <v>265</v>
          </cell>
          <cell r="H721">
            <v>9</v>
          </cell>
          <cell r="I721">
            <v>825</v>
          </cell>
          <cell r="J721">
            <v>12</v>
          </cell>
          <cell r="K721">
            <v>68</v>
          </cell>
          <cell r="L721">
            <v>9</v>
          </cell>
          <cell r="M721">
            <v>525</v>
          </cell>
          <cell r="N721">
            <v>9</v>
          </cell>
        </row>
        <row r="722">
          <cell r="B722">
            <v>8858641</v>
          </cell>
          <cell r="C722" t="str">
            <v>بدريه عبدالمنعم محمود</v>
          </cell>
          <cell r="D722">
            <v>43177</v>
          </cell>
          <cell r="E722">
            <v>1</v>
          </cell>
          <cell r="F722">
            <v>8</v>
          </cell>
          <cell r="G722">
            <v>525</v>
          </cell>
          <cell r="H722">
            <v>9</v>
          </cell>
          <cell r="I722">
            <v>825</v>
          </cell>
          <cell r="J722">
            <v>12</v>
          </cell>
          <cell r="K722">
            <v>68</v>
          </cell>
          <cell r="L722">
            <v>9</v>
          </cell>
        </row>
        <row r="723">
          <cell r="B723">
            <v>8462511</v>
          </cell>
          <cell r="C723" t="str">
            <v>شوقيه عبداللطيف محمد</v>
          </cell>
          <cell r="D723">
            <v>43177</v>
          </cell>
          <cell r="E723">
            <v>1</v>
          </cell>
          <cell r="F723">
            <v>9</v>
          </cell>
          <cell r="G723">
            <v>525</v>
          </cell>
          <cell r="H723">
            <v>9</v>
          </cell>
          <cell r="I723">
            <v>825</v>
          </cell>
          <cell r="J723">
            <v>12</v>
          </cell>
          <cell r="K723">
            <v>68</v>
          </cell>
          <cell r="L723">
            <v>9</v>
          </cell>
          <cell r="M723">
            <v>421</v>
          </cell>
          <cell r="N723">
            <v>9</v>
          </cell>
        </row>
        <row r="724">
          <cell r="B724">
            <v>8462367</v>
          </cell>
          <cell r="C724" t="str">
            <v>جيهان صلاح زكى عمر</v>
          </cell>
          <cell r="D724">
            <v>43177</v>
          </cell>
          <cell r="E724">
            <v>1</v>
          </cell>
          <cell r="F724">
            <v>9</v>
          </cell>
          <cell r="G724">
            <v>265</v>
          </cell>
          <cell r="H724">
            <v>9</v>
          </cell>
          <cell r="I724">
            <v>825</v>
          </cell>
          <cell r="J724">
            <v>12</v>
          </cell>
          <cell r="K724">
            <v>68</v>
          </cell>
          <cell r="L724">
            <v>9</v>
          </cell>
        </row>
        <row r="725">
          <cell r="B725">
            <v>8924808</v>
          </cell>
          <cell r="C725" t="str">
            <v>عليا حافظ بحيرى الديبة</v>
          </cell>
          <cell r="D725">
            <v>43177</v>
          </cell>
          <cell r="E725">
            <v>523</v>
          </cell>
          <cell r="F725">
            <v>18</v>
          </cell>
          <cell r="G725">
            <v>265</v>
          </cell>
          <cell r="H725">
            <v>9</v>
          </cell>
          <cell r="I725">
            <v>525</v>
          </cell>
          <cell r="J725">
            <v>9</v>
          </cell>
          <cell r="K725">
            <v>825</v>
          </cell>
          <cell r="L725">
            <v>12</v>
          </cell>
          <cell r="M725">
            <v>68</v>
          </cell>
          <cell r="N725">
            <v>9</v>
          </cell>
        </row>
        <row r="726">
          <cell r="B726">
            <v>8044440</v>
          </cell>
          <cell r="C726" t="str">
            <v>حسن عباس احمد اسماعيل</v>
          </cell>
          <cell r="D726">
            <v>43177</v>
          </cell>
          <cell r="E726">
            <v>488</v>
          </cell>
          <cell r="F726">
            <v>12</v>
          </cell>
          <cell r="G726">
            <v>525</v>
          </cell>
          <cell r="H726">
            <v>6</v>
          </cell>
          <cell r="I726">
            <v>825</v>
          </cell>
          <cell r="J726">
            <v>8</v>
          </cell>
          <cell r="K726">
            <v>68</v>
          </cell>
          <cell r="L726">
            <v>6</v>
          </cell>
          <cell r="M726">
            <v>421</v>
          </cell>
          <cell r="N726">
            <v>6</v>
          </cell>
        </row>
        <row r="727">
          <cell r="B727">
            <v>8794868</v>
          </cell>
          <cell r="C727" t="str">
            <v>ساميه محمد احمد منصور</v>
          </cell>
          <cell r="D727">
            <v>43177</v>
          </cell>
          <cell r="E727">
            <v>488</v>
          </cell>
          <cell r="F727">
            <v>18</v>
          </cell>
          <cell r="G727">
            <v>525</v>
          </cell>
          <cell r="H727">
            <v>9</v>
          </cell>
          <cell r="I727">
            <v>825</v>
          </cell>
          <cell r="J727">
            <v>12</v>
          </cell>
          <cell r="K727">
            <v>421</v>
          </cell>
          <cell r="L727">
            <v>9</v>
          </cell>
        </row>
        <row r="728">
          <cell r="B728">
            <v>8213171</v>
          </cell>
          <cell r="C728" t="str">
            <v>بشرى عبيد محمود عبيد</v>
          </cell>
          <cell r="D728">
            <v>43177</v>
          </cell>
          <cell r="E728">
            <v>1</v>
          </cell>
          <cell r="F728">
            <v>6</v>
          </cell>
          <cell r="G728">
            <v>525</v>
          </cell>
          <cell r="H728">
            <v>6</v>
          </cell>
          <cell r="I728">
            <v>265</v>
          </cell>
          <cell r="J728">
            <v>12</v>
          </cell>
          <cell r="K728">
            <v>825</v>
          </cell>
          <cell r="L728">
            <v>8</v>
          </cell>
          <cell r="M728">
            <v>295</v>
          </cell>
          <cell r="N728">
            <v>12</v>
          </cell>
        </row>
        <row r="729">
          <cell r="B729">
            <v>8860135</v>
          </cell>
          <cell r="C729" t="str">
            <v>حمدو عبدالشكور خليل</v>
          </cell>
          <cell r="D729">
            <v>43177</v>
          </cell>
          <cell r="E729">
            <v>343</v>
          </cell>
          <cell r="F729">
            <v>8</v>
          </cell>
        </row>
        <row r="730">
          <cell r="B730">
            <v>8468955</v>
          </cell>
          <cell r="C730" t="str">
            <v>عواطف محمود محمد صوان</v>
          </cell>
          <cell r="D730">
            <v>43177</v>
          </cell>
          <cell r="E730">
            <v>488</v>
          </cell>
          <cell r="F730">
            <v>18</v>
          </cell>
          <cell r="G730">
            <v>231</v>
          </cell>
          <cell r="H730">
            <v>18</v>
          </cell>
          <cell r="I730">
            <v>525</v>
          </cell>
          <cell r="J730">
            <v>9</v>
          </cell>
          <cell r="K730">
            <v>825</v>
          </cell>
          <cell r="L730">
            <v>12</v>
          </cell>
          <cell r="M730">
            <v>68</v>
          </cell>
          <cell r="N730">
            <v>9</v>
          </cell>
        </row>
        <row r="731">
          <cell r="B731">
            <v>8044230</v>
          </cell>
          <cell r="C731" t="str">
            <v>يحيى عبدالعزيز محمد</v>
          </cell>
          <cell r="D731">
            <v>43177</v>
          </cell>
          <cell r="E731">
            <v>343</v>
          </cell>
          <cell r="F731">
            <v>3</v>
          </cell>
          <cell r="G731">
            <v>772</v>
          </cell>
          <cell r="H731">
            <v>3</v>
          </cell>
        </row>
        <row r="732">
          <cell r="B732">
            <v>8025763</v>
          </cell>
          <cell r="C732" t="str">
            <v>سعده السيد على</v>
          </cell>
          <cell r="D732">
            <v>43177</v>
          </cell>
          <cell r="E732">
            <v>1</v>
          </cell>
          <cell r="F732">
            <v>6</v>
          </cell>
          <cell r="G732">
            <v>296</v>
          </cell>
          <cell r="H732">
            <v>12</v>
          </cell>
          <cell r="I732">
            <v>525</v>
          </cell>
          <cell r="J732">
            <v>6</v>
          </cell>
          <cell r="K732">
            <v>293</v>
          </cell>
          <cell r="L732">
            <v>12</v>
          </cell>
          <cell r="M732">
            <v>79</v>
          </cell>
          <cell r="N732">
            <v>12</v>
          </cell>
          <cell r="O732">
            <v>265</v>
          </cell>
          <cell r="P732">
            <v>12</v>
          </cell>
          <cell r="Q732">
            <v>825</v>
          </cell>
          <cell r="R732">
            <v>8</v>
          </cell>
        </row>
        <row r="733">
          <cell r="B733">
            <v>8245930</v>
          </cell>
          <cell r="C733" t="str">
            <v>فاطمه محمد شحات عبدالباقى</v>
          </cell>
          <cell r="D733">
            <v>43177</v>
          </cell>
          <cell r="E733">
            <v>1</v>
          </cell>
          <cell r="F733">
            <v>9</v>
          </cell>
          <cell r="G733">
            <v>825</v>
          </cell>
          <cell r="H733">
            <v>12</v>
          </cell>
          <cell r="I733">
            <v>68</v>
          </cell>
          <cell r="J733">
            <v>9</v>
          </cell>
        </row>
        <row r="734">
          <cell r="B734">
            <v>8243865</v>
          </cell>
          <cell r="C734" t="str">
            <v>سيده حمزه محمد فخرالدين</v>
          </cell>
          <cell r="D734">
            <v>43177</v>
          </cell>
          <cell r="E734">
            <v>1</v>
          </cell>
          <cell r="F734">
            <v>9</v>
          </cell>
          <cell r="G734">
            <v>525</v>
          </cell>
          <cell r="H734">
            <v>9</v>
          </cell>
          <cell r="I734">
            <v>825</v>
          </cell>
          <cell r="J734">
            <v>12</v>
          </cell>
          <cell r="K734">
            <v>265</v>
          </cell>
          <cell r="L734">
            <v>9</v>
          </cell>
        </row>
        <row r="735">
          <cell r="B735">
            <v>8476739</v>
          </cell>
          <cell r="C735" t="str">
            <v xml:space="preserve"> نفيسه بدر عبدالوهاب</v>
          </cell>
          <cell r="D735">
            <v>43177</v>
          </cell>
          <cell r="E735">
            <v>79</v>
          </cell>
          <cell r="F735">
            <v>18</v>
          </cell>
          <cell r="G735">
            <v>523</v>
          </cell>
          <cell r="H735">
            <v>18</v>
          </cell>
          <cell r="I735">
            <v>525</v>
          </cell>
          <cell r="J735">
            <v>9</v>
          </cell>
          <cell r="K735">
            <v>825</v>
          </cell>
          <cell r="L735">
            <v>12</v>
          </cell>
          <cell r="M735">
            <v>265</v>
          </cell>
          <cell r="N735">
            <v>9</v>
          </cell>
          <cell r="O735">
            <v>421</v>
          </cell>
          <cell r="P735">
            <v>9</v>
          </cell>
        </row>
        <row r="736">
          <cell r="B736">
            <v>8841963</v>
          </cell>
          <cell r="C736" t="str">
            <v>عزه السيد حسن على</v>
          </cell>
          <cell r="D736">
            <v>43177</v>
          </cell>
          <cell r="E736">
            <v>1</v>
          </cell>
          <cell r="F736">
            <v>8</v>
          </cell>
          <cell r="G736">
            <v>825</v>
          </cell>
          <cell r="H736">
            <v>12</v>
          </cell>
          <cell r="I736">
            <v>68</v>
          </cell>
          <cell r="J736">
            <v>9</v>
          </cell>
        </row>
        <row r="737">
          <cell r="B737">
            <v>8476544</v>
          </cell>
          <cell r="C737" t="str">
            <v>سعديه على مصطفى</v>
          </cell>
          <cell r="D737">
            <v>43177</v>
          </cell>
          <cell r="E737">
            <v>1</v>
          </cell>
          <cell r="F737">
            <v>9</v>
          </cell>
          <cell r="G737">
            <v>265</v>
          </cell>
          <cell r="H737">
            <v>9</v>
          </cell>
          <cell r="I737">
            <v>825</v>
          </cell>
          <cell r="J737">
            <v>12</v>
          </cell>
          <cell r="K737">
            <v>525</v>
          </cell>
          <cell r="L737">
            <v>9</v>
          </cell>
          <cell r="M737">
            <v>68</v>
          </cell>
          <cell r="N737">
            <v>9</v>
          </cell>
        </row>
        <row r="738">
          <cell r="B738">
            <v>8962944</v>
          </cell>
          <cell r="C738" t="str">
            <v>اعتماد صالح حسنين</v>
          </cell>
          <cell r="D738">
            <v>43177</v>
          </cell>
          <cell r="E738">
            <v>343</v>
          </cell>
          <cell r="F738">
            <v>8</v>
          </cell>
        </row>
        <row r="739">
          <cell r="B739">
            <v>8607869</v>
          </cell>
          <cell r="C739" t="str">
            <v xml:space="preserve"> جميله محمد مغربى</v>
          </cell>
          <cell r="D739">
            <v>43177</v>
          </cell>
          <cell r="E739">
            <v>343</v>
          </cell>
          <cell r="F739">
            <v>8</v>
          </cell>
        </row>
        <row r="740">
          <cell r="B740">
            <v>8953657</v>
          </cell>
          <cell r="C740" t="str">
            <v>صبره عبدالعال عبدالكريم</v>
          </cell>
          <cell r="D740">
            <v>43177</v>
          </cell>
          <cell r="E740">
            <v>523</v>
          </cell>
          <cell r="F740">
            <v>18</v>
          </cell>
          <cell r="G740">
            <v>525</v>
          </cell>
          <cell r="H740">
            <v>9</v>
          </cell>
          <cell r="I740">
            <v>825</v>
          </cell>
          <cell r="J740">
            <v>12</v>
          </cell>
        </row>
        <row r="741">
          <cell r="B741">
            <v>8842064</v>
          </cell>
          <cell r="C741" t="str">
            <v>سماسم فتح الله عبدالسلام</v>
          </cell>
          <cell r="D741">
            <v>43177</v>
          </cell>
          <cell r="E741">
            <v>825</v>
          </cell>
          <cell r="F741">
            <v>12</v>
          </cell>
          <cell r="G741">
            <v>243</v>
          </cell>
          <cell r="H741">
            <v>18</v>
          </cell>
          <cell r="I741">
            <v>421</v>
          </cell>
          <cell r="J741">
            <v>9</v>
          </cell>
          <cell r="K741">
            <v>525</v>
          </cell>
          <cell r="L741">
            <v>9</v>
          </cell>
          <cell r="M741">
            <v>523</v>
          </cell>
          <cell r="N741">
            <v>18</v>
          </cell>
        </row>
        <row r="742">
          <cell r="B742">
            <v>8131903</v>
          </cell>
          <cell r="C742" t="str">
            <v>انصاف محمد محمد</v>
          </cell>
          <cell r="D742">
            <v>43177</v>
          </cell>
          <cell r="E742">
            <v>265</v>
          </cell>
          <cell r="F742">
            <v>6</v>
          </cell>
          <cell r="G742">
            <v>525</v>
          </cell>
          <cell r="H742">
            <v>6</v>
          </cell>
          <cell r="I742">
            <v>523</v>
          </cell>
          <cell r="J742">
            <v>12</v>
          </cell>
          <cell r="K742">
            <v>825</v>
          </cell>
          <cell r="L742">
            <v>8</v>
          </cell>
        </row>
        <row r="743">
          <cell r="B743">
            <v>8924786</v>
          </cell>
          <cell r="C743" t="str">
            <v>ساميه رمزي خليل</v>
          </cell>
          <cell r="D743">
            <v>43178</v>
          </cell>
          <cell r="E743">
            <v>1</v>
          </cell>
          <cell r="F743">
            <v>9</v>
          </cell>
          <cell r="G743">
            <v>825</v>
          </cell>
          <cell r="H743">
            <v>12</v>
          </cell>
          <cell r="I743">
            <v>265</v>
          </cell>
          <cell r="J743">
            <v>9</v>
          </cell>
          <cell r="K743">
            <v>525</v>
          </cell>
          <cell r="L743">
            <v>9</v>
          </cell>
          <cell r="M743">
            <v>421</v>
          </cell>
          <cell r="N743">
            <v>9</v>
          </cell>
          <cell r="O743" t="str">
            <v>768/1</v>
          </cell>
          <cell r="P743">
            <v>9</v>
          </cell>
        </row>
        <row r="744">
          <cell r="B744">
            <v>8890770</v>
          </cell>
          <cell r="C744" t="str">
            <v xml:space="preserve">وفاء محمود حسن </v>
          </cell>
          <cell r="D744">
            <v>43178</v>
          </cell>
          <cell r="E744">
            <v>265</v>
          </cell>
          <cell r="F744">
            <v>9</v>
          </cell>
          <cell r="G744">
            <v>1</v>
          </cell>
          <cell r="H744">
            <v>9</v>
          </cell>
          <cell r="I744">
            <v>525</v>
          </cell>
          <cell r="J744">
            <v>9</v>
          </cell>
          <cell r="K744">
            <v>825</v>
          </cell>
          <cell r="L744">
            <v>12</v>
          </cell>
          <cell r="M744">
            <v>421</v>
          </cell>
          <cell r="N744">
            <v>9</v>
          </cell>
        </row>
        <row r="745">
          <cell r="B745">
            <v>8474330</v>
          </cell>
          <cell r="C745" t="str">
            <v>هلاله جلال محمود</v>
          </cell>
          <cell r="D745">
            <v>43178</v>
          </cell>
          <cell r="E745">
            <v>265</v>
          </cell>
          <cell r="F745">
            <v>9</v>
          </cell>
          <cell r="G745">
            <v>1</v>
          </cell>
          <cell r="H745">
            <v>9</v>
          </cell>
          <cell r="I745">
            <v>525</v>
          </cell>
          <cell r="J745">
            <v>9</v>
          </cell>
          <cell r="K745">
            <v>825</v>
          </cell>
          <cell r="L745">
            <v>12</v>
          </cell>
          <cell r="M745">
            <v>421</v>
          </cell>
          <cell r="N745">
            <v>9</v>
          </cell>
        </row>
        <row r="746">
          <cell r="B746">
            <v>7964857</v>
          </cell>
          <cell r="C746" t="str">
            <v>اشرف عبدالله محمد</v>
          </cell>
          <cell r="D746">
            <v>43178</v>
          </cell>
          <cell r="E746">
            <v>1</v>
          </cell>
          <cell r="F746">
            <v>3</v>
          </cell>
          <cell r="G746">
            <v>525</v>
          </cell>
          <cell r="H746">
            <v>3</v>
          </cell>
          <cell r="I746">
            <v>825</v>
          </cell>
          <cell r="J746">
            <v>4</v>
          </cell>
          <cell r="K746">
            <v>421</v>
          </cell>
          <cell r="L746">
            <v>3</v>
          </cell>
        </row>
        <row r="747">
          <cell r="B747">
            <v>8461136</v>
          </cell>
          <cell r="C747" t="str">
            <v>ناديه السيد حسين</v>
          </cell>
          <cell r="D747">
            <v>43178</v>
          </cell>
          <cell r="E747">
            <v>265</v>
          </cell>
          <cell r="F747">
            <v>9</v>
          </cell>
          <cell r="G747">
            <v>525</v>
          </cell>
          <cell r="H747">
            <v>9</v>
          </cell>
          <cell r="I747">
            <v>825</v>
          </cell>
          <cell r="J747">
            <v>12</v>
          </cell>
          <cell r="K747">
            <v>421</v>
          </cell>
          <cell r="L747">
            <v>9</v>
          </cell>
          <cell r="M747">
            <v>488</v>
          </cell>
          <cell r="N747">
            <v>18</v>
          </cell>
        </row>
        <row r="748">
          <cell r="B748">
            <v>8213212</v>
          </cell>
          <cell r="C748" t="str">
            <v>ناديه جبريل محمد</v>
          </cell>
          <cell r="D748">
            <v>43178</v>
          </cell>
          <cell r="E748">
            <v>1</v>
          </cell>
          <cell r="F748">
            <v>6</v>
          </cell>
          <cell r="G748">
            <v>525</v>
          </cell>
          <cell r="H748">
            <v>6</v>
          </cell>
          <cell r="I748">
            <v>265</v>
          </cell>
          <cell r="J748">
            <v>6</v>
          </cell>
          <cell r="K748">
            <v>825</v>
          </cell>
          <cell r="L748">
            <v>8</v>
          </cell>
          <cell r="M748">
            <v>421</v>
          </cell>
          <cell r="N748">
            <v>6</v>
          </cell>
        </row>
        <row r="749">
          <cell r="B749">
            <v>8067608</v>
          </cell>
          <cell r="C749" t="str">
            <v>همت معوض عبدالمجيد</v>
          </cell>
          <cell r="D749">
            <v>43178</v>
          </cell>
          <cell r="E749">
            <v>523</v>
          </cell>
          <cell r="F749">
            <v>12</v>
          </cell>
          <cell r="G749">
            <v>525</v>
          </cell>
          <cell r="H749">
            <v>6</v>
          </cell>
          <cell r="I749">
            <v>825</v>
          </cell>
          <cell r="J749">
            <v>8</v>
          </cell>
          <cell r="K749">
            <v>421</v>
          </cell>
          <cell r="L749">
            <v>6</v>
          </cell>
        </row>
        <row r="750">
          <cell r="B750">
            <v>8254651</v>
          </cell>
          <cell r="C750" t="str">
            <v>ثريا عبده عرفات</v>
          </cell>
          <cell r="D750">
            <v>43178</v>
          </cell>
          <cell r="E750">
            <v>1</v>
          </cell>
          <cell r="F750">
            <v>6</v>
          </cell>
          <cell r="G750">
            <v>525</v>
          </cell>
          <cell r="H750">
            <v>6</v>
          </cell>
          <cell r="I750">
            <v>825</v>
          </cell>
          <cell r="J750">
            <v>8</v>
          </cell>
          <cell r="K750">
            <v>421</v>
          </cell>
          <cell r="L750">
            <v>6</v>
          </cell>
        </row>
        <row r="751">
          <cell r="B751">
            <v>8462295</v>
          </cell>
          <cell r="C751" t="str">
            <v>امل ابورواش مصطفي</v>
          </cell>
          <cell r="D751">
            <v>43178</v>
          </cell>
          <cell r="E751">
            <v>1</v>
          </cell>
          <cell r="F751">
            <v>9</v>
          </cell>
          <cell r="G751">
            <v>265</v>
          </cell>
          <cell r="H751">
            <v>9</v>
          </cell>
          <cell r="I751">
            <v>525</v>
          </cell>
          <cell r="J751">
            <v>9</v>
          </cell>
          <cell r="K751">
            <v>825</v>
          </cell>
          <cell r="L751">
            <v>12</v>
          </cell>
          <cell r="M751">
            <v>421</v>
          </cell>
          <cell r="N751">
            <v>9</v>
          </cell>
        </row>
        <row r="752">
          <cell r="B752">
            <v>8833499</v>
          </cell>
          <cell r="C752" t="str">
            <v>ناديه عبدالمجيد عبداللطيف</v>
          </cell>
          <cell r="D752">
            <v>43178</v>
          </cell>
          <cell r="E752">
            <v>343</v>
          </cell>
          <cell r="F752">
            <v>8</v>
          </cell>
          <cell r="G752" t="str">
            <v>768/1</v>
          </cell>
          <cell r="H752">
            <v>18</v>
          </cell>
        </row>
        <row r="753">
          <cell r="B753">
            <v>8924774</v>
          </cell>
          <cell r="C753" t="str">
            <v>مصطفي حجاج عبدالدايم</v>
          </cell>
          <cell r="D753">
            <v>43178</v>
          </cell>
          <cell r="E753">
            <v>265</v>
          </cell>
          <cell r="F753">
            <v>9</v>
          </cell>
          <cell r="G753">
            <v>1</v>
          </cell>
          <cell r="H753">
            <v>9</v>
          </cell>
          <cell r="I753">
            <v>525</v>
          </cell>
          <cell r="J753">
            <v>9</v>
          </cell>
          <cell r="K753">
            <v>825</v>
          </cell>
          <cell r="L753">
            <v>12</v>
          </cell>
          <cell r="M753">
            <v>421</v>
          </cell>
          <cell r="N753">
            <v>9</v>
          </cell>
        </row>
        <row r="754">
          <cell r="B754">
            <v>8188671</v>
          </cell>
          <cell r="C754" t="str">
            <v>رشا عبدالمنجي مرسي</v>
          </cell>
          <cell r="D754">
            <v>43178</v>
          </cell>
          <cell r="E754">
            <v>523</v>
          </cell>
          <cell r="F754">
            <v>12</v>
          </cell>
          <cell r="G754">
            <v>525</v>
          </cell>
          <cell r="H754">
            <v>6</v>
          </cell>
          <cell r="I754">
            <v>825</v>
          </cell>
          <cell r="J754">
            <v>8</v>
          </cell>
          <cell r="K754">
            <v>421</v>
          </cell>
          <cell r="L754">
            <v>6</v>
          </cell>
        </row>
        <row r="755">
          <cell r="B755">
            <v>8274425</v>
          </cell>
          <cell r="C755" t="str">
            <v>ابراهيم تمام زيدان</v>
          </cell>
          <cell r="D755">
            <v>43178</v>
          </cell>
          <cell r="E755">
            <v>265</v>
          </cell>
          <cell r="F755">
            <v>9</v>
          </cell>
          <cell r="G755">
            <v>523</v>
          </cell>
          <cell r="H755">
            <v>18</v>
          </cell>
          <cell r="I755">
            <v>525</v>
          </cell>
          <cell r="J755">
            <v>9</v>
          </cell>
          <cell r="K755">
            <v>825</v>
          </cell>
          <cell r="L755">
            <v>12</v>
          </cell>
          <cell r="M755">
            <v>421</v>
          </cell>
          <cell r="N755">
            <v>9</v>
          </cell>
        </row>
        <row r="756">
          <cell r="B756">
            <v>8041514</v>
          </cell>
          <cell r="C756" t="str">
            <v>هنيه محمدي ابراهيم</v>
          </cell>
          <cell r="D756">
            <v>43178</v>
          </cell>
          <cell r="E756">
            <v>265</v>
          </cell>
          <cell r="F756">
            <v>6</v>
          </cell>
          <cell r="G756">
            <v>523</v>
          </cell>
          <cell r="H756">
            <v>12</v>
          </cell>
          <cell r="I756">
            <v>525</v>
          </cell>
          <cell r="J756">
            <v>6</v>
          </cell>
          <cell r="K756">
            <v>825</v>
          </cell>
          <cell r="L756">
            <v>8</v>
          </cell>
          <cell r="M756">
            <v>421</v>
          </cell>
          <cell r="N756">
            <v>6</v>
          </cell>
          <cell r="O756">
            <v>68</v>
          </cell>
          <cell r="P756">
            <v>6</v>
          </cell>
        </row>
        <row r="757">
          <cell r="B757">
            <v>8463820</v>
          </cell>
          <cell r="C757" t="str">
            <v>ايمان حامد حسين</v>
          </cell>
          <cell r="D757">
            <v>43178</v>
          </cell>
          <cell r="E757">
            <v>1</v>
          </cell>
          <cell r="F757">
            <v>9</v>
          </cell>
          <cell r="G757">
            <v>265</v>
          </cell>
          <cell r="H757">
            <v>9</v>
          </cell>
          <cell r="I757">
            <v>525</v>
          </cell>
          <cell r="J757">
            <v>9</v>
          </cell>
          <cell r="K757">
            <v>825</v>
          </cell>
          <cell r="L757">
            <v>12</v>
          </cell>
          <cell r="M757">
            <v>421</v>
          </cell>
          <cell r="N757">
            <v>9</v>
          </cell>
        </row>
        <row r="758">
          <cell r="B758">
            <v>8842021</v>
          </cell>
          <cell r="C758" t="str">
            <v>اعتماد عبدالفتاح محمد</v>
          </cell>
          <cell r="D758">
            <v>43178</v>
          </cell>
          <cell r="E758">
            <v>488</v>
          </cell>
          <cell r="F758">
            <v>18</v>
          </cell>
          <cell r="G758">
            <v>525</v>
          </cell>
          <cell r="H758">
            <v>9</v>
          </cell>
          <cell r="I758">
            <v>825</v>
          </cell>
          <cell r="J758">
            <v>12</v>
          </cell>
          <cell r="K758">
            <v>68</v>
          </cell>
          <cell r="L758">
            <v>9</v>
          </cell>
          <cell r="M758">
            <v>421</v>
          </cell>
          <cell r="N758">
            <v>9</v>
          </cell>
        </row>
        <row r="759">
          <cell r="B759">
            <v>8970909</v>
          </cell>
          <cell r="C759" t="str">
            <v>محمود عبدالعليم رمضان</v>
          </cell>
          <cell r="D759">
            <v>43178</v>
          </cell>
          <cell r="E759">
            <v>265</v>
          </cell>
          <cell r="F759">
            <v>9</v>
          </cell>
          <cell r="G759">
            <v>1</v>
          </cell>
          <cell r="H759">
            <v>9</v>
          </cell>
          <cell r="I759">
            <v>525</v>
          </cell>
          <cell r="J759">
            <v>9</v>
          </cell>
          <cell r="K759">
            <v>825</v>
          </cell>
          <cell r="L759">
            <v>12</v>
          </cell>
          <cell r="M759">
            <v>421</v>
          </cell>
          <cell r="N759">
            <v>9</v>
          </cell>
        </row>
        <row r="760">
          <cell r="B760">
            <v>8954161</v>
          </cell>
          <cell r="C760" t="str">
            <v>صباح محمود محمد</v>
          </cell>
          <cell r="D760">
            <v>43178</v>
          </cell>
          <cell r="E760">
            <v>488</v>
          </cell>
          <cell r="F760">
            <v>18</v>
          </cell>
          <cell r="G760">
            <v>525</v>
          </cell>
          <cell r="H760">
            <v>9</v>
          </cell>
          <cell r="I760">
            <v>391</v>
          </cell>
          <cell r="J760">
            <v>9</v>
          </cell>
          <cell r="K760">
            <v>79</v>
          </cell>
          <cell r="L760">
            <v>9</v>
          </cell>
          <cell r="M760">
            <v>825</v>
          </cell>
          <cell r="N760">
            <v>12</v>
          </cell>
          <cell r="O760">
            <v>421</v>
          </cell>
          <cell r="P760">
            <v>9</v>
          </cell>
        </row>
        <row r="761">
          <cell r="B761">
            <v>8954187</v>
          </cell>
          <cell r="C761" t="str">
            <v>شرين محمد احمد</v>
          </cell>
          <cell r="D761">
            <v>43178</v>
          </cell>
          <cell r="E761">
            <v>1</v>
          </cell>
          <cell r="F761">
            <v>9</v>
          </cell>
          <cell r="G761">
            <v>421</v>
          </cell>
          <cell r="H761">
            <v>9</v>
          </cell>
          <cell r="I761">
            <v>525</v>
          </cell>
          <cell r="J761">
            <v>9</v>
          </cell>
          <cell r="K761">
            <v>825</v>
          </cell>
          <cell r="L761">
            <v>12</v>
          </cell>
        </row>
        <row r="762">
          <cell r="B762">
            <v>8044232</v>
          </cell>
          <cell r="C762" t="str">
            <v xml:space="preserve">نجاه عبدالفتاح عبدالدايم </v>
          </cell>
          <cell r="D762">
            <v>43178</v>
          </cell>
          <cell r="E762">
            <v>282</v>
          </cell>
          <cell r="F762">
            <v>2</v>
          </cell>
          <cell r="G762">
            <v>343</v>
          </cell>
          <cell r="H762">
            <v>4</v>
          </cell>
        </row>
        <row r="763">
          <cell r="B763">
            <v>8341071</v>
          </cell>
          <cell r="C763" t="str">
            <v>ربيعه جمعه سعد</v>
          </cell>
          <cell r="D763">
            <v>43178</v>
          </cell>
          <cell r="E763">
            <v>1</v>
          </cell>
          <cell r="F763">
            <v>9</v>
          </cell>
          <cell r="G763">
            <v>265</v>
          </cell>
          <cell r="H763">
            <v>9</v>
          </cell>
          <cell r="I763">
            <v>525</v>
          </cell>
          <cell r="J763">
            <v>9</v>
          </cell>
          <cell r="K763">
            <v>825</v>
          </cell>
          <cell r="L763">
            <v>12</v>
          </cell>
          <cell r="M763">
            <v>421</v>
          </cell>
          <cell r="N763">
            <v>9</v>
          </cell>
        </row>
        <row r="764">
          <cell r="B764">
            <v>8246064</v>
          </cell>
          <cell r="C764" t="str">
            <v>عزيزه عثمان احمد</v>
          </cell>
          <cell r="D764">
            <v>43178</v>
          </cell>
          <cell r="E764">
            <v>488</v>
          </cell>
          <cell r="F764">
            <v>12</v>
          </cell>
          <cell r="G764">
            <v>525</v>
          </cell>
          <cell r="H764">
            <v>6</v>
          </cell>
          <cell r="I764">
            <v>825</v>
          </cell>
          <cell r="J764">
            <v>8</v>
          </cell>
          <cell r="K764">
            <v>421</v>
          </cell>
          <cell r="L764">
            <v>6</v>
          </cell>
        </row>
        <row r="765">
          <cell r="B765">
            <v>8333686</v>
          </cell>
          <cell r="C765" t="str">
            <v>نجاح محمد ابوالوفا</v>
          </cell>
          <cell r="D765">
            <v>43178</v>
          </cell>
          <cell r="E765">
            <v>523</v>
          </cell>
          <cell r="F765">
            <v>18</v>
          </cell>
          <cell r="G765">
            <v>525</v>
          </cell>
          <cell r="H765">
            <v>9</v>
          </cell>
          <cell r="I765">
            <v>421</v>
          </cell>
          <cell r="J765">
            <v>9</v>
          </cell>
          <cell r="K765">
            <v>825</v>
          </cell>
          <cell r="L765">
            <v>12</v>
          </cell>
        </row>
        <row r="766">
          <cell r="B766">
            <v>8791021</v>
          </cell>
          <cell r="C766" t="str">
            <v xml:space="preserve">وفاء شبل السيد </v>
          </cell>
          <cell r="D766">
            <v>43178</v>
          </cell>
          <cell r="E766">
            <v>825</v>
          </cell>
          <cell r="F766">
            <v>12</v>
          </cell>
          <cell r="G766">
            <v>68</v>
          </cell>
          <cell r="H766">
            <v>9</v>
          </cell>
          <cell r="I766">
            <v>421</v>
          </cell>
          <cell r="J766">
            <v>9</v>
          </cell>
          <cell r="K766">
            <v>243</v>
          </cell>
          <cell r="L766">
            <v>9</v>
          </cell>
        </row>
        <row r="767">
          <cell r="B767">
            <v>8241449</v>
          </cell>
          <cell r="C767" t="str">
            <v>عيد عفيفي موسي</v>
          </cell>
          <cell r="D767">
            <v>43178</v>
          </cell>
          <cell r="E767" t="str">
            <v>2/</v>
          </cell>
          <cell r="F767">
            <v>12</v>
          </cell>
          <cell r="G767">
            <v>295</v>
          </cell>
          <cell r="H767">
            <v>12</v>
          </cell>
          <cell r="I767">
            <v>312</v>
          </cell>
          <cell r="J767">
            <v>6</v>
          </cell>
          <cell r="K767">
            <v>825</v>
          </cell>
          <cell r="L767">
            <v>8</v>
          </cell>
          <cell r="M767">
            <v>418</v>
          </cell>
          <cell r="N767">
            <v>12</v>
          </cell>
          <cell r="O767">
            <v>68</v>
          </cell>
          <cell r="P767">
            <v>6</v>
          </cell>
        </row>
        <row r="768">
          <cell r="B768">
            <v>8450581</v>
          </cell>
          <cell r="C768" t="str">
            <v xml:space="preserve">ايمن عدلي ثابت </v>
          </cell>
          <cell r="D768">
            <v>43178</v>
          </cell>
          <cell r="E768">
            <v>265</v>
          </cell>
          <cell r="F768">
            <v>9</v>
          </cell>
          <cell r="G768">
            <v>243</v>
          </cell>
          <cell r="H768">
            <v>9</v>
          </cell>
          <cell r="I768">
            <v>231</v>
          </cell>
          <cell r="J768">
            <v>18</v>
          </cell>
          <cell r="K768">
            <v>391</v>
          </cell>
          <cell r="L768">
            <v>9</v>
          </cell>
          <cell r="M768">
            <v>825</v>
          </cell>
          <cell r="N768">
            <v>12</v>
          </cell>
          <cell r="O768">
            <v>421</v>
          </cell>
          <cell r="P768">
            <v>9</v>
          </cell>
        </row>
        <row r="769">
          <cell r="B769">
            <v>8953728</v>
          </cell>
          <cell r="C769" t="str">
            <v xml:space="preserve">كريمه محمد عبده </v>
          </cell>
          <cell r="D769">
            <v>43178</v>
          </cell>
          <cell r="E769">
            <v>265</v>
          </cell>
          <cell r="F769">
            <v>9</v>
          </cell>
          <cell r="G769">
            <v>488</v>
          </cell>
          <cell r="H769">
            <v>18</v>
          </cell>
          <cell r="I769">
            <v>525</v>
          </cell>
          <cell r="J769">
            <v>9</v>
          </cell>
          <cell r="K769">
            <v>825</v>
          </cell>
          <cell r="L769">
            <v>12</v>
          </cell>
          <cell r="M769">
            <v>421</v>
          </cell>
          <cell r="N769">
            <v>9</v>
          </cell>
          <cell r="O769">
            <v>68</v>
          </cell>
          <cell r="P769">
            <v>9</v>
          </cell>
        </row>
        <row r="770">
          <cell r="B770">
            <v>8436526</v>
          </cell>
          <cell r="C770" t="str">
            <v>رشدي غريب ابراهيم</v>
          </cell>
          <cell r="D770">
            <v>43178</v>
          </cell>
          <cell r="E770">
            <v>1</v>
          </cell>
          <cell r="F770">
            <v>9</v>
          </cell>
          <cell r="G770">
            <v>525</v>
          </cell>
          <cell r="H770">
            <v>9</v>
          </cell>
          <cell r="I770">
            <v>265</v>
          </cell>
          <cell r="J770">
            <v>9</v>
          </cell>
          <cell r="K770">
            <v>825</v>
          </cell>
          <cell r="L770">
            <v>12</v>
          </cell>
          <cell r="M770">
            <v>421</v>
          </cell>
          <cell r="N770">
            <v>9</v>
          </cell>
          <cell r="O770">
            <v>68</v>
          </cell>
          <cell r="P770">
            <v>9</v>
          </cell>
        </row>
        <row r="771">
          <cell r="B771">
            <v>8436375</v>
          </cell>
          <cell r="C771" t="str">
            <v xml:space="preserve">سعيد رشدي غريب </v>
          </cell>
          <cell r="D771">
            <v>43178</v>
          </cell>
          <cell r="E771">
            <v>1</v>
          </cell>
          <cell r="F771">
            <v>9</v>
          </cell>
          <cell r="G771">
            <v>525</v>
          </cell>
          <cell r="H771">
            <v>9</v>
          </cell>
          <cell r="I771">
            <v>265</v>
          </cell>
          <cell r="J771">
            <v>9</v>
          </cell>
          <cell r="K771">
            <v>825</v>
          </cell>
          <cell r="L771">
            <v>12</v>
          </cell>
          <cell r="M771">
            <v>421</v>
          </cell>
          <cell r="N771">
            <v>9</v>
          </cell>
          <cell r="O771">
            <v>68</v>
          </cell>
          <cell r="P771">
            <v>9</v>
          </cell>
        </row>
        <row r="772">
          <cell r="B772">
            <v>8971042</v>
          </cell>
          <cell r="C772" t="str">
            <v>صبري عبدالمحسن وهبه</v>
          </cell>
          <cell r="D772">
            <v>43178</v>
          </cell>
          <cell r="E772">
            <v>79</v>
          </cell>
          <cell r="F772">
            <v>9</v>
          </cell>
          <cell r="G772">
            <v>265</v>
          </cell>
          <cell r="H772">
            <v>9</v>
          </cell>
          <cell r="I772">
            <v>488</v>
          </cell>
          <cell r="J772">
            <v>18</v>
          </cell>
          <cell r="K772">
            <v>525</v>
          </cell>
          <cell r="L772">
            <v>9</v>
          </cell>
          <cell r="M772">
            <v>68</v>
          </cell>
          <cell r="N772">
            <v>9</v>
          </cell>
          <cell r="O772">
            <v>825</v>
          </cell>
          <cell r="P772">
            <v>12</v>
          </cell>
        </row>
        <row r="773">
          <cell r="B773">
            <v>8245738</v>
          </cell>
          <cell r="C773" t="str">
            <v>محمد ابوالمجد رضوان</v>
          </cell>
          <cell r="D773">
            <v>43178</v>
          </cell>
          <cell r="E773">
            <v>488</v>
          </cell>
          <cell r="F773">
            <v>12</v>
          </cell>
          <cell r="G773">
            <v>525</v>
          </cell>
          <cell r="H773">
            <v>6</v>
          </cell>
          <cell r="I773">
            <v>825</v>
          </cell>
          <cell r="J773">
            <v>8</v>
          </cell>
          <cell r="K773">
            <v>421</v>
          </cell>
          <cell r="L773">
            <v>6</v>
          </cell>
        </row>
        <row r="774">
          <cell r="B774">
            <v>8924775</v>
          </cell>
          <cell r="C774" t="str">
            <v>صالحه احمد محمد الشاهد</v>
          </cell>
          <cell r="D774">
            <v>43178</v>
          </cell>
          <cell r="E774">
            <v>243</v>
          </cell>
          <cell r="F774">
            <v>9</v>
          </cell>
          <cell r="G774">
            <v>293</v>
          </cell>
          <cell r="H774">
            <v>18</v>
          </cell>
          <cell r="I774">
            <v>825</v>
          </cell>
          <cell r="J774">
            <v>12</v>
          </cell>
        </row>
        <row r="775">
          <cell r="B775">
            <v>8858663</v>
          </cell>
          <cell r="C775" t="str">
            <v>ساميه عبدالغني اسماعيل</v>
          </cell>
          <cell r="D775">
            <v>43178</v>
          </cell>
          <cell r="E775">
            <v>621</v>
          </cell>
          <cell r="F775">
            <v>6</v>
          </cell>
          <cell r="G775">
            <v>1</v>
          </cell>
          <cell r="H775">
            <v>9</v>
          </cell>
          <cell r="I775">
            <v>421</v>
          </cell>
          <cell r="J775">
            <v>9</v>
          </cell>
          <cell r="K775">
            <v>525</v>
          </cell>
          <cell r="L775">
            <v>9</v>
          </cell>
          <cell r="M775">
            <v>825</v>
          </cell>
          <cell r="N775">
            <v>12</v>
          </cell>
          <cell r="O775">
            <v>670</v>
          </cell>
          <cell r="P775">
            <v>9</v>
          </cell>
          <cell r="Q775">
            <v>231</v>
          </cell>
          <cell r="R775">
            <v>18</v>
          </cell>
          <cell r="S775">
            <v>265</v>
          </cell>
          <cell r="T775">
            <v>18</v>
          </cell>
        </row>
        <row r="776">
          <cell r="B776">
            <v>8292341</v>
          </cell>
          <cell r="C776" t="str">
            <v>صبري سعد ميرجح</v>
          </cell>
          <cell r="D776">
            <v>43178</v>
          </cell>
          <cell r="E776">
            <v>488</v>
          </cell>
          <cell r="F776">
            <v>18</v>
          </cell>
          <cell r="G776">
            <v>525</v>
          </cell>
          <cell r="H776">
            <v>9</v>
          </cell>
          <cell r="I776">
            <v>825</v>
          </cell>
          <cell r="J776">
            <v>12</v>
          </cell>
          <cell r="K776">
            <v>243</v>
          </cell>
          <cell r="L776">
            <v>9</v>
          </cell>
          <cell r="M776">
            <v>421</v>
          </cell>
          <cell r="N776">
            <v>9</v>
          </cell>
        </row>
        <row r="777">
          <cell r="B777">
            <v>8485105</v>
          </cell>
          <cell r="C777" t="str">
            <v>السيد ابراهيم خليل</v>
          </cell>
          <cell r="D777">
            <v>43178</v>
          </cell>
          <cell r="E777" t="str">
            <v>768/1</v>
          </cell>
          <cell r="F777">
            <v>18</v>
          </cell>
          <cell r="G777">
            <v>243</v>
          </cell>
          <cell r="H777">
            <v>9</v>
          </cell>
          <cell r="I777">
            <v>421</v>
          </cell>
          <cell r="J777">
            <v>9</v>
          </cell>
        </row>
        <row r="778">
          <cell r="B778">
            <v>8089414</v>
          </cell>
          <cell r="C778" t="str">
            <v>السيد ابراهيم خليل ابوعوشه</v>
          </cell>
          <cell r="D778">
            <v>43178</v>
          </cell>
          <cell r="E778">
            <v>343</v>
          </cell>
          <cell r="F778">
            <v>8</v>
          </cell>
        </row>
        <row r="779">
          <cell r="B779">
            <v>8228909</v>
          </cell>
          <cell r="C779" t="str">
            <v>سحر علي محمد</v>
          </cell>
          <cell r="D779">
            <v>43178</v>
          </cell>
          <cell r="E779">
            <v>265</v>
          </cell>
          <cell r="F779">
            <v>6</v>
          </cell>
          <cell r="G779">
            <v>1</v>
          </cell>
          <cell r="H779">
            <v>6</v>
          </cell>
          <cell r="I779">
            <v>525</v>
          </cell>
          <cell r="J779">
            <v>6</v>
          </cell>
          <cell r="K779">
            <v>825</v>
          </cell>
          <cell r="L779">
            <v>8</v>
          </cell>
          <cell r="M779">
            <v>421</v>
          </cell>
          <cell r="N779">
            <v>6</v>
          </cell>
        </row>
        <row r="780">
          <cell r="B780">
            <v>8786381</v>
          </cell>
          <cell r="C780" t="str">
            <v>سيد حسن علي</v>
          </cell>
          <cell r="D780">
            <v>43178</v>
          </cell>
          <cell r="E780">
            <v>1</v>
          </cell>
          <cell r="F780">
            <v>9</v>
          </cell>
          <cell r="G780">
            <v>421</v>
          </cell>
          <cell r="H780">
            <v>9</v>
          </cell>
          <cell r="I780">
            <v>243</v>
          </cell>
          <cell r="J780">
            <v>9</v>
          </cell>
          <cell r="K780">
            <v>525</v>
          </cell>
          <cell r="L780">
            <v>9</v>
          </cell>
          <cell r="M780">
            <v>79</v>
          </cell>
          <cell r="N780">
            <v>9</v>
          </cell>
          <cell r="O780">
            <v>825</v>
          </cell>
          <cell r="P780">
            <v>12</v>
          </cell>
        </row>
        <row r="781">
          <cell r="B781">
            <v>8462389</v>
          </cell>
          <cell r="C781" t="str">
            <v xml:space="preserve">نحمده محمد عبدالفتاح </v>
          </cell>
          <cell r="D781">
            <v>43178</v>
          </cell>
          <cell r="E781">
            <v>79</v>
          </cell>
          <cell r="F781">
            <v>9</v>
          </cell>
          <cell r="G781">
            <v>1</v>
          </cell>
          <cell r="H781">
            <v>9</v>
          </cell>
          <cell r="I781">
            <v>525</v>
          </cell>
          <cell r="J781">
            <v>9</v>
          </cell>
          <cell r="K781">
            <v>825</v>
          </cell>
          <cell r="L781">
            <v>12</v>
          </cell>
          <cell r="M781">
            <v>421</v>
          </cell>
          <cell r="N781">
            <v>9</v>
          </cell>
          <cell r="O781">
            <v>68</v>
          </cell>
          <cell r="P781">
            <v>9</v>
          </cell>
        </row>
        <row r="782">
          <cell r="B782">
            <v>8245665</v>
          </cell>
          <cell r="C782" t="str">
            <v>حسني مصطفي احمد</v>
          </cell>
          <cell r="D782">
            <v>43178</v>
          </cell>
          <cell r="E782">
            <v>488</v>
          </cell>
          <cell r="F782">
            <v>18</v>
          </cell>
          <cell r="G782">
            <v>525</v>
          </cell>
          <cell r="H782">
            <v>9</v>
          </cell>
          <cell r="I782">
            <v>421</v>
          </cell>
          <cell r="J782">
            <v>9</v>
          </cell>
          <cell r="K782">
            <v>825</v>
          </cell>
          <cell r="L782">
            <v>12</v>
          </cell>
        </row>
        <row r="783">
          <cell r="B783">
            <v>8924813</v>
          </cell>
          <cell r="C783" t="str">
            <v>سمر خيري محمد</v>
          </cell>
          <cell r="D783">
            <v>43178</v>
          </cell>
          <cell r="E783">
            <v>488</v>
          </cell>
          <cell r="F783">
            <v>18</v>
          </cell>
          <cell r="G783">
            <v>525</v>
          </cell>
          <cell r="H783">
            <v>9</v>
          </cell>
          <cell r="I783">
            <v>825</v>
          </cell>
          <cell r="J783">
            <v>12</v>
          </cell>
          <cell r="K783">
            <v>421</v>
          </cell>
          <cell r="L783">
            <v>9</v>
          </cell>
        </row>
        <row r="784">
          <cell r="B784">
            <v>8841998</v>
          </cell>
          <cell r="C784" t="str">
            <v>فتحيه عبدالحميد بكر</v>
          </cell>
          <cell r="D784">
            <v>43178</v>
          </cell>
          <cell r="E784">
            <v>1</v>
          </cell>
          <cell r="F784">
            <v>9</v>
          </cell>
          <cell r="G784">
            <v>525</v>
          </cell>
          <cell r="H784">
            <v>9</v>
          </cell>
          <cell r="I784">
            <v>825</v>
          </cell>
          <cell r="J784">
            <v>12</v>
          </cell>
          <cell r="K784">
            <v>421</v>
          </cell>
          <cell r="L784">
            <v>9</v>
          </cell>
        </row>
        <row r="785">
          <cell r="B785">
            <v>8320605</v>
          </cell>
          <cell r="C785" t="str">
            <v>اميره نصحي سعيد</v>
          </cell>
          <cell r="D785">
            <v>43178</v>
          </cell>
          <cell r="E785">
            <v>1</v>
          </cell>
          <cell r="F785">
            <v>9</v>
          </cell>
          <cell r="G785">
            <v>525</v>
          </cell>
          <cell r="H785">
            <v>9</v>
          </cell>
          <cell r="I785">
            <v>825</v>
          </cell>
          <cell r="J785">
            <v>12</v>
          </cell>
          <cell r="K785">
            <v>421</v>
          </cell>
          <cell r="L785">
            <v>9</v>
          </cell>
        </row>
        <row r="786">
          <cell r="B786">
            <v>8970930</v>
          </cell>
          <cell r="C786" t="str">
            <v>جمعه محمد خلف الله</v>
          </cell>
          <cell r="D786">
            <v>43178</v>
          </cell>
          <cell r="E786">
            <v>488</v>
          </cell>
          <cell r="F786">
            <v>18</v>
          </cell>
          <cell r="G786">
            <v>525</v>
          </cell>
          <cell r="H786">
            <v>9</v>
          </cell>
          <cell r="I786">
            <v>825</v>
          </cell>
          <cell r="J786">
            <v>12</v>
          </cell>
          <cell r="K786">
            <v>421</v>
          </cell>
          <cell r="L786">
            <v>9</v>
          </cell>
        </row>
        <row r="787">
          <cell r="B787">
            <v>8254167</v>
          </cell>
          <cell r="C787" t="str">
            <v>مني فاضل امين</v>
          </cell>
          <cell r="D787">
            <v>43178</v>
          </cell>
          <cell r="E787">
            <v>488</v>
          </cell>
          <cell r="F787">
            <v>18</v>
          </cell>
          <cell r="G787">
            <v>525</v>
          </cell>
          <cell r="H787">
            <v>9</v>
          </cell>
          <cell r="I787">
            <v>825</v>
          </cell>
          <cell r="J787">
            <v>12</v>
          </cell>
          <cell r="K787">
            <v>265</v>
          </cell>
          <cell r="L787">
            <v>9</v>
          </cell>
          <cell r="M787">
            <v>421</v>
          </cell>
          <cell r="N787">
            <v>9</v>
          </cell>
        </row>
        <row r="788">
          <cell r="B788">
            <v>8464133</v>
          </cell>
          <cell r="C788" t="str">
            <v>رجب عبدالعليم السيد</v>
          </cell>
          <cell r="D788">
            <v>43178</v>
          </cell>
          <cell r="E788">
            <v>488</v>
          </cell>
          <cell r="F788">
            <v>18</v>
          </cell>
          <cell r="G788">
            <v>525</v>
          </cell>
          <cell r="H788">
            <v>9</v>
          </cell>
          <cell r="I788">
            <v>825</v>
          </cell>
          <cell r="J788">
            <v>12</v>
          </cell>
          <cell r="K788">
            <v>421</v>
          </cell>
          <cell r="L788">
            <v>9</v>
          </cell>
        </row>
        <row r="789">
          <cell r="B789">
            <v>8446069</v>
          </cell>
          <cell r="C789" t="str">
            <v>عطيات عبده منصور</v>
          </cell>
          <cell r="D789">
            <v>43178</v>
          </cell>
          <cell r="E789">
            <v>343</v>
          </cell>
          <cell r="F789">
            <v>8</v>
          </cell>
        </row>
        <row r="790">
          <cell r="B790">
            <v>8476693</v>
          </cell>
          <cell r="C790" t="str">
            <v>جمال طه احمد</v>
          </cell>
          <cell r="D790">
            <v>43179</v>
          </cell>
          <cell r="E790">
            <v>1</v>
          </cell>
          <cell r="F790">
            <v>9</v>
          </cell>
          <cell r="G790">
            <v>525</v>
          </cell>
          <cell r="H790">
            <v>9</v>
          </cell>
          <cell r="I790">
            <v>421</v>
          </cell>
          <cell r="J790">
            <v>9</v>
          </cell>
          <cell r="K790">
            <v>825</v>
          </cell>
          <cell r="L790">
            <v>12</v>
          </cell>
        </row>
        <row r="791">
          <cell r="B791">
            <v>8292285</v>
          </cell>
          <cell r="C791" t="str">
            <v>فاطمه صابر عبدالواحد</v>
          </cell>
          <cell r="D791">
            <v>43179</v>
          </cell>
          <cell r="E791">
            <v>1</v>
          </cell>
          <cell r="F791">
            <v>9</v>
          </cell>
          <cell r="G791">
            <v>525</v>
          </cell>
          <cell r="H791">
            <v>9</v>
          </cell>
          <cell r="I791">
            <v>243</v>
          </cell>
          <cell r="J791">
            <v>18</v>
          </cell>
          <cell r="K791">
            <v>825</v>
          </cell>
          <cell r="L791">
            <v>12</v>
          </cell>
        </row>
        <row r="792">
          <cell r="B792">
            <v>8474380</v>
          </cell>
          <cell r="C792" t="str">
            <v>فوزيه عبدالواحد ابراهيم</v>
          </cell>
          <cell r="D792">
            <v>43179</v>
          </cell>
          <cell r="E792">
            <v>1</v>
          </cell>
          <cell r="F792">
            <v>9</v>
          </cell>
          <cell r="G792">
            <v>525</v>
          </cell>
          <cell r="H792">
            <v>9</v>
          </cell>
          <cell r="I792">
            <v>825</v>
          </cell>
          <cell r="J792">
            <v>12</v>
          </cell>
          <cell r="K792">
            <v>68</v>
          </cell>
          <cell r="L792">
            <v>9</v>
          </cell>
          <cell r="M792">
            <v>421</v>
          </cell>
          <cell r="N792">
            <v>9</v>
          </cell>
        </row>
        <row r="793">
          <cell r="B793">
            <v>8739815</v>
          </cell>
          <cell r="C793" t="str">
            <v>صفاء عبدالفتاح عبدالحافظ</v>
          </cell>
          <cell r="D793">
            <v>43179</v>
          </cell>
          <cell r="E793">
            <v>343</v>
          </cell>
          <cell r="F793">
            <v>8</v>
          </cell>
        </row>
        <row r="794">
          <cell r="B794">
            <v>8474342</v>
          </cell>
          <cell r="C794" t="str">
            <v>فايده ابراهيم سيد</v>
          </cell>
          <cell r="D794">
            <v>43179</v>
          </cell>
          <cell r="E794">
            <v>1</v>
          </cell>
          <cell r="F794">
            <v>9</v>
          </cell>
          <cell r="G794">
            <v>525</v>
          </cell>
          <cell r="H794">
            <v>9</v>
          </cell>
          <cell r="I794">
            <v>825</v>
          </cell>
          <cell r="J794">
            <v>12</v>
          </cell>
          <cell r="K794">
            <v>265</v>
          </cell>
          <cell r="L794">
            <v>9</v>
          </cell>
          <cell r="M794">
            <v>68</v>
          </cell>
          <cell r="N794">
            <v>9</v>
          </cell>
        </row>
        <row r="795">
          <cell r="B795">
            <v>8112737</v>
          </cell>
          <cell r="C795" t="str">
            <v>اعتماد محمد عبدالرحيم</v>
          </cell>
          <cell r="D795">
            <v>43179</v>
          </cell>
          <cell r="E795">
            <v>772</v>
          </cell>
          <cell r="F795">
            <v>3</v>
          </cell>
          <cell r="G795">
            <v>421</v>
          </cell>
          <cell r="H795">
            <v>6</v>
          </cell>
          <cell r="I795" t="str">
            <v>768/1</v>
          </cell>
          <cell r="J795">
            <v>27</v>
          </cell>
        </row>
        <row r="796">
          <cell r="B796">
            <v>8973536</v>
          </cell>
          <cell r="C796" t="str">
            <v>زوزو سيد كشك عبدالصمد</v>
          </cell>
          <cell r="D796">
            <v>43179</v>
          </cell>
          <cell r="E796">
            <v>1</v>
          </cell>
          <cell r="F796">
            <v>9</v>
          </cell>
          <cell r="G796">
            <v>525</v>
          </cell>
          <cell r="H796">
            <v>9</v>
          </cell>
          <cell r="I796">
            <v>825</v>
          </cell>
          <cell r="J796">
            <v>12</v>
          </cell>
          <cell r="K796">
            <v>68</v>
          </cell>
          <cell r="L796">
            <v>9</v>
          </cell>
        </row>
        <row r="797">
          <cell r="B797">
            <v>8281158</v>
          </cell>
          <cell r="C797" t="str">
            <v>ثريا عبدالعزيز محمد</v>
          </cell>
          <cell r="D797">
            <v>43179</v>
          </cell>
          <cell r="E797">
            <v>1</v>
          </cell>
          <cell r="F797">
            <v>6</v>
          </cell>
          <cell r="G797">
            <v>825</v>
          </cell>
          <cell r="H797">
            <v>8</v>
          </cell>
          <cell r="I797">
            <v>231</v>
          </cell>
          <cell r="J797">
            <v>6</v>
          </cell>
          <cell r="K797">
            <v>243</v>
          </cell>
          <cell r="L797">
            <v>6</v>
          </cell>
          <cell r="M797" t="str">
            <v>768/1</v>
          </cell>
          <cell r="N797">
            <v>6</v>
          </cell>
          <cell r="O797">
            <v>293</v>
          </cell>
          <cell r="P797">
            <v>6</v>
          </cell>
          <cell r="Q797">
            <v>68</v>
          </cell>
          <cell r="R797">
            <v>12</v>
          </cell>
        </row>
        <row r="798">
          <cell r="B798">
            <v>8953692</v>
          </cell>
          <cell r="C798" t="str">
            <v>نعيمه عبدالرؤوف الصاوي</v>
          </cell>
          <cell r="D798">
            <v>43179</v>
          </cell>
          <cell r="E798">
            <v>1</v>
          </cell>
          <cell r="F798">
            <v>9</v>
          </cell>
          <cell r="G798">
            <v>421</v>
          </cell>
          <cell r="H798">
            <v>9</v>
          </cell>
          <cell r="I798">
            <v>825</v>
          </cell>
          <cell r="J798">
            <v>12</v>
          </cell>
          <cell r="K798">
            <v>265</v>
          </cell>
          <cell r="L798">
            <v>9</v>
          </cell>
          <cell r="M798">
            <v>525</v>
          </cell>
          <cell r="N798">
            <v>9</v>
          </cell>
          <cell r="O798">
            <v>68</v>
          </cell>
          <cell r="P798">
            <v>9</v>
          </cell>
        </row>
        <row r="799">
          <cell r="B799">
            <v>8953983</v>
          </cell>
          <cell r="C799" t="str">
            <v>عيوشه صالح سليمان</v>
          </cell>
          <cell r="D799">
            <v>43179</v>
          </cell>
          <cell r="E799">
            <v>523</v>
          </cell>
          <cell r="F799">
            <v>9</v>
          </cell>
          <cell r="G799">
            <v>525</v>
          </cell>
          <cell r="H799">
            <v>9</v>
          </cell>
          <cell r="I799">
            <v>265</v>
          </cell>
          <cell r="J799">
            <v>9</v>
          </cell>
          <cell r="K799">
            <v>421</v>
          </cell>
          <cell r="L799">
            <v>9</v>
          </cell>
        </row>
        <row r="800">
          <cell r="B800">
            <v>8474540</v>
          </cell>
          <cell r="C800" t="str">
            <v>فوزيه محمود بدوي</v>
          </cell>
          <cell r="D800">
            <v>43179</v>
          </cell>
          <cell r="E800">
            <v>265</v>
          </cell>
          <cell r="F800">
            <v>9</v>
          </cell>
          <cell r="G800">
            <v>525</v>
          </cell>
          <cell r="H800">
            <v>9</v>
          </cell>
          <cell r="I800">
            <v>825</v>
          </cell>
          <cell r="J800">
            <v>12</v>
          </cell>
          <cell r="K800">
            <v>488</v>
          </cell>
          <cell r="L800">
            <v>9</v>
          </cell>
        </row>
        <row r="801">
          <cell r="B801">
            <v>8464127</v>
          </cell>
          <cell r="C801" t="str">
            <v>عزه عبدالنبي مرزوق</v>
          </cell>
          <cell r="D801">
            <v>43179</v>
          </cell>
          <cell r="E801">
            <v>1</v>
          </cell>
          <cell r="F801">
            <v>9</v>
          </cell>
          <cell r="G801">
            <v>525</v>
          </cell>
          <cell r="H801">
            <v>9</v>
          </cell>
          <cell r="I801">
            <v>265</v>
          </cell>
          <cell r="J801">
            <v>9</v>
          </cell>
          <cell r="K801">
            <v>825</v>
          </cell>
          <cell r="L801">
            <v>12</v>
          </cell>
          <cell r="M801">
            <v>421</v>
          </cell>
          <cell r="N801">
            <v>9</v>
          </cell>
        </row>
        <row r="802">
          <cell r="B802">
            <v>8464138</v>
          </cell>
          <cell r="C802" t="str">
            <v>محمد فاروق محمد</v>
          </cell>
          <cell r="D802">
            <v>43179</v>
          </cell>
          <cell r="E802">
            <v>1</v>
          </cell>
          <cell r="F802">
            <v>9</v>
          </cell>
          <cell r="G802">
            <v>525</v>
          </cell>
          <cell r="H802">
            <v>9</v>
          </cell>
          <cell r="I802">
            <v>825</v>
          </cell>
          <cell r="J802">
            <v>12</v>
          </cell>
          <cell r="K802">
            <v>68</v>
          </cell>
          <cell r="L802">
            <v>9</v>
          </cell>
        </row>
        <row r="803">
          <cell r="B803">
            <v>8243936</v>
          </cell>
          <cell r="C803" t="str">
            <v>رضا عبداللاه عبدالمجيد</v>
          </cell>
          <cell r="D803">
            <v>43179</v>
          </cell>
          <cell r="E803">
            <v>1</v>
          </cell>
          <cell r="F803">
            <v>6</v>
          </cell>
          <cell r="G803">
            <v>525</v>
          </cell>
          <cell r="H803">
            <v>6</v>
          </cell>
          <cell r="I803">
            <v>265</v>
          </cell>
          <cell r="J803">
            <v>6</v>
          </cell>
          <cell r="K803">
            <v>825</v>
          </cell>
          <cell r="L803">
            <v>8</v>
          </cell>
          <cell r="M803">
            <v>421</v>
          </cell>
          <cell r="N803">
            <v>6</v>
          </cell>
        </row>
        <row r="804">
          <cell r="B804">
            <v>8245899</v>
          </cell>
          <cell r="C804" t="str">
            <v>ليلي السيد حسين</v>
          </cell>
          <cell r="D804">
            <v>43179</v>
          </cell>
          <cell r="E804">
            <v>1</v>
          </cell>
          <cell r="F804">
            <v>6</v>
          </cell>
          <cell r="G804">
            <v>525</v>
          </cell>
          <cell r="H804">
            <v>6</v>
          </cell>
          <cell r="I804">
            <v>825</v>
          </cell>
          <cell r="J804">
            <v>8</v>
          </cell>
          <cell r="K804">
            <v>265</v>
          </cell>
          <cell r="L804">
            <v>6</v>
          </cell>
          <cell r="M804">
            <v>421</v>
          </cell>
          <cell r="N804">
            <v>6</v>
          </cell>
          <cell r="O804">
            <v>68</v>
          </cell>
          <cell r="P804">
            <v>6</v>
          </cell>
        </row>
        <row r="805">
          <cell r="B805">
            <v>8245937</v>
          </cell>
          <cell r="C805" t="str">
            <v>عيشه عمر يوسف</v>
          </cell>
          <cell r="D805">
            <v>43179</v>
          </cell>
          <cell r="E805">
            <v>1</v>
          </cell>
          <cell r="F805">
            <v>6</v>
          </cell>
          <cell r="G805">
            <v>525</v>
          </cell>
          <cell r="H805">
            <v>6</v>
          </cell>
          <cell r="I805">
            <v>265</v>
          </cell>
          <cell r="J805">
            <v>6</v>
          </cell>
          <cell r="K805">
            <v>825</v>
          </cell>
          <cell r="L805">
            <v>8</v>
          </cell>
        </row>
        <row r="806">
          <cell r="B806">
            <v>8254501</v>
          </cell>
          <cell r="C806" t="str">
            <v>امينه عبدالرحمن عبدالعاطي</v>
          </cell>
          <cell r="D806">
            <v>43179</v>
          </cell>
          <cell r="E806">
            <v>488</v>
          </cell>
          <cell r="F806">
            <v>6</v>
          </cell>
          <cell r="G806">
            <v>525</v>
          </cell>
          <cell r="H806">
            <v>6</v>
          </cell>
          <cell r="I806">
            <v>825</v>
          </cell>
          <cell r="J806">
            <v>8</v>
          </cell>
          <cell r="K806">
            <v>421</v>
          </cell>
          <cell r="L806">
            <v>6</v>
          </cell>
          <cell r="M806">
            <v>68</v>
          </cell>
          <cell r="N806">
            <v>6</v>
          </cell>
        </row>
        <row r="807">
          <cell r="B807">
            <v>8292191</v>
          </cell>
          <cell r="C807" t="str">
            <v>عبدالنبي مرسي بيومي</v>
          </cell>
          <cell r="D807">
            <v>43179</v>
          </cell>
          <cell r="E807">
            <v>1</v>
          </cell>
          <cell r="F807">
            <v>9</v>
          </cell>
          <cell r="G807">
            <v>525</v>
          </cell>
          <cell r="H807">
            <v>9</v>
          </cell>
          <cell r="I807">
            <v>825</v>
          </cell>
          <cell r="J807">
            <v>12</v>
          </cell>
          <cell r="K807">
            <v>265</v>
          </cell>
          <cell r="L807">
            <v>9</v>
          </cell>
          <cell r="M807">
            <v>421</v>
          </cell>
          <cell r="N807">
            <v>9</v>
          </cell>
          <cell r="O807">
            <v>68</v>
          </cell>
          <cell r="P807">
            <v>9</v>
          </cell>
        </row>
        <row r="808">
          <cell r="B808">
            <v>8986450</v>
          </cell>
          <cell r="C808" t="str">
            <v>احمد شعبان صافي</v>
          </cell>
          <cell r="D808">
            <v>43179</v>
          </cell>
          <cell r="E808">
            <v>343</v>
          </cell>
          <cell r="F808">
            <v>8</v>
          </cell>
        </row>
        <row r="809">
          <cell r="B809">
            <v>8970957</v>
          </cell>
          <cell r="C809" t="str">
            <v xml:space="preserve">منال محمد رشاد </v>
          </cell>
          <cell r="D809">
            <v>43179</v>
          </cell>
          <cell r="E809">
            <v>1</v>
          </cell>
          <cell r="F809">
            <v>9</v>
          </cell>
          <cell r="G809">
            <v>525</v>
          </cell>
          <cell r="H809">
            <v>9</v>
          </cell>
          <cell r="I809">
            <v>68</v>
          </cell>
          <cell r="J809">
            <v>9</v>
          </cell>
        </row>
        <row r="810">
          <cell r="B810">
            <v>8714778</v>
          </cell>
          <cell r="C810" t="str">
            <v>انيسه عبدالمجيب علي</v>
          </cell>
          <cell r="D810">
            <v>43179</v>
          </cell>
          <cell r="E810">
            <v>523</v>
          </cell>
          <cell r="F810">
            <v>9</v>
          </cell>
          <cell r="G810">
            <v>525</v>
          </cell>
          <cell r="H810">
            <v>9</v>
          </cell>
          <cell r="I810">
            <v>857</v>
          </cell>
          <cell r="J810">
            <v>9</v>
          </cell>
          <cell r="K810">
            <v>243</v>
          </cell>
          <cell r="L810">
            <v>9</v>
          </cell>
          <cell r="M810">
            <v>421</v>
          </cell>
          <cell r="N810">
            <v>9</v>
          </cell>
          <cell r="O810">
            <v>825</v>
          </cell>
          <cell r="P810">
            <v>12</v>
          </cell>
        </row>
        <row r="811">
          <cell r="B811">
            <v>8293616</v>
          </cell>
          <cell r="C811" t="str">
            <v>محمد عيد احمد</v>
          </cell>
          <cell r="D811">
            <v>43179</v>
          </cell>
          <cell r="E811">
            <v>1</v>
          </cell>
          <cell r="F811">
            <v>9</v>
          </cell>
          <cell r="G811">
            <v>525</v>
          </cell>
          <cell r="H811">
            <v>9</v>
          </cell>
          <cell r="I811">
            <v>825</v>
          </cell>
          <cell r="J811">
            <v>12</v>
          </cell>
          <cell r="K811">
            <v>68</v>
          </cell>
          <cell r="L811">
            <v>9</v>
          </cell>
        </row>
        <row r="812">
          <cell r="B812">
            <v>8950743</v>
          </cell>
          <cell r="C812" t="str">
            <v>عبدالحميد عبدالعزيز محمد</v>
          </cell>
          <cell r="D812">
            <v>43179</v>
          </cell>
          <cell r="E812">
            <v>488</v>
          </cell>
          <cell r="F812">
            <v>9</v>
          </cell>
          <cell r="G812">
            <v>525</v>
          </cell>
          <cell r="H812">
            <v>9</v>
          </cell>
          <cell r="I812">
            <v>825</v>
          </cell>
          <cell r="J812">
            <v>9</v>
          </cell>
          <cell r="K812">
            <v>68</v>
          </cell>
          <cell r="L812">
            <v>9</v>
          </cell>
        </row>
        <row r="813">
          <cell r="B813">
            <v>8971139</v>
          </cell>
          <cell r="C813" t="str">
            <v>عليه كمال السيد</v>
          </cell>
          <cell r="D813">
            <v>43179</v>
          </cell>
          <cell r="E813">
            <v>1</v>
          </cell>
          <cell r="F813">
            <v>9</v>
          </cell>
          <cell r="G813">
            <v>525</v>
          </cell>
          <cell r="H813">
            <v>9</v>
          </cell>
          <cell r="I813">
            <v>825</v>
          </cell>
          <cell r="J813">
            <v>12</v>
          </cell>
          <cell r="K813">
            <v>265</v>
          </cell>
          <cell r="L813">
            <v>9</v>
          </cell>
          <cell r="M813">
            <v>68</v>
          </cell>
          <cell r="N813">
            <v>9</v>
          </cell>
          <cell r="O813">
            <v>421</v>
          </cell>
          <cell r="P813">
            <v>9</v>
          </cell>
        </row>
        <row r="814">
          <cell r="B814">
            <v>8344670</v>
          </cell>
          <cell r="C814" t="str">
            <v>هدي عيد حامد</v>
          </cell>
          <cell r="D814">
            <v>43179</v>
          </cell>
          <cell r="E814">
            <v>1</v>
          </cell>
          <cell r="F814">
            <v>9</v>
          </cell>
          <cell r="G814">
            <v>525</v>
          </cell>
          <cell r="H814">
            <v>9</v>
          </cell>
          <cell r="I814">
            <v>265</v>
          </cell>
          <cell r="J814">
            <v>9</v>
          </cell>
          <cell r="K814">
            <v>825</v>
          </cell>
          <cell r="L814">
            <v>24</v>
          </cell>
          <cell r="M814">
            <v>68</v>
          </cell>
          <cell r="N814">
            <v>9</v>
          </cell>
        </row>
        <row r="815">
          <cell r="B815">
            <v>8953869</v>
          </cell>
          <cell r="C815" t="str">
            <v>سعديه محمد سيد</v>
          </cell>
          <cell r="D815">
            <v>43179</v>
          </cell>
          <cell r="E815">
            <v>488</v>
          </cell>
          <cell r="F815">
            <v>9</v>
          </cell>
          <cell r="G815">
            <v>525</v>
          </cell>
          <cell r="H815">
            <v>9</v>
          </cell>
          <cell r="I815">
            <v>243</v>
          </cell>
          <cell r="J815">
            <v>9</v>
          </cell>
          <cell r="K815">
            <v>825</v>
          </cell>
          <cell r="L815">
            <v>24</v>
          </cell>
        </row>
        <row r="816">
          <cell r="B816">
            <v>8734028</v>
          </cell>
          <cell r="C816" t="str">
            <v>اميره ابراهيم امين</v>
          </cell>
          <cell r="D816">
            <v>43179</v>
          </cell>
          <cell r="E816">
            <v>343</v>
          </cell>
          <cell r="F816">
            <v>8</v>
          </cell>
        </row>
        <row r="817">
          <cell r="B817">
            <v>8243388</v>
          </cell>
          <cell r="C817" t="str">
            <v>شربات رجب محمد</v>
          </cell>
          <cell r="D817">
            <v>43179</v>
          </cell>
          <cell r="E817">
            <v>1</v>
          </cell>
          <cell r="F817">
            <v>6</v>
          </cell>
          <cell r="G817">
            <v>525</v>
          </cell>
          <cell r="H817">
            <v>6</v>
          </cell>
          <cell r="I817">
            <v>265</v>
          </cell>
          <cell r="J817">
            <v>6</v>
          </cell>
          <cell r="K817">
            <v>825</v>
          </cell>
          <cell r="L817">
            <v>8</v>
          </cell>
          <cell r="M817">
            <v>68</v>
          </cell>
          <cell r="N817">
            <v>6</v>
          </cell>
        </row>
        <row r="818">
          <cell r="B818">
            <v>8545280</v>
          </cell>
          <cell r="C818" t="str">
            <v>احمد حمزه عوض</v>
          </cell>
          <cell r="D818">
            <v>43179</v>
          </cell>
          <cell r="E818">
            <v>343</v>
          </cell>
          <cell r="F818">
            <v>8</v>
          </cell>
        </row>
        <row r="819">
          <cell r="B819">
            <v>8924818</v>
          </cell>
          <cell r="C819" t="str">
            <v>عواطف متولي احمد</v>
          </cell>
          <cell r="D819">
            <v>43179</v>
          </cell>
          <cell r="E819">
            <v>488</v>
          </cell>
          <cell r="F819">
            <v>9</v>
          </cell>
          <cell r="G819">
            <v>525</v>
          </cell>
          <cell r="H819">
            <v>9</v>
          </cell>
          <cell r="I819">
            <v>421</v>
          </cell>
          <cell r="J819">
            <v>9</v>
          </cell>
          <cell r="K819">
            <v>825</v>
          </cell>
          <cell r="L819">
            <v>12</v>
          </cell>
          <cell r="M819">
            <v>68</v>
          </cell>
          <cell r="N819">
            <v>9</v>
          </cell>
        </row>
        <row r="820">
          <cell r="B820">
            <v>811273</v>
          </cell>
          <cell r="C820" t="str">
            <v xml:space="preserve">اعتماد محمد </v>
          </cell>
          <cell r="D820">
            <v>43179</v>
          </cell>
          <cell r="E820">
            <v>343</v>
          </cell>
          <cell r="F820">
            <v>8</v>
          </cell>
        </row>
        <row r="821">
          <cell r="B821">
            <v>8243951</v>
          </cell>
          <cell r="C821" t="str">
            <v>بسمه محمد عبدالفتاح</v>
          </cell>
          <cell r="D821">
            <v>43179</v>
          </cell>
          <cell r="E821">
            <v>488</v>
          </cell>
          <cell r="F821">
            <v>6</v>
          </cell>
          <cell r="G821">
            <v>421</v>
          </cell>
          <cell r="H821">
            <v>6</v>
          </cell>
          <cell r="I821">
            <v>68</v>
          </cell>
          <cell r="J821">
            <v>6</v>
          </cell>
          <cell r="K821">
            <v>825</v>
          </cell>
          <cell r="L821">
            <v>8</v>
          </cell>
        </row>
        <row r="822">
          <cell r="B822">
            <v>8971080</v>
          </cell>
          <cell r="C822" t="str">
            <v xml:space="preserve">عواطف عبدالفتاح عبدالفضيل </v>
          </cell>
          <cell r="D822">
            <v>43179</v>
          </cell>
          <cell r="E822">
            <v>1</v>
          </cell>
          <cell r="F822">
            <v>6</v>
          </cell>
          <cell r="G822">
            <v>525</v>
          </cell>
          <cell r="H822">
            <v>6</v>
          </cell>
          <cell r="I822">
            <v>68</v>
          </cell>
          <cell r="J822">
            <v>6</v>
          </cell>
        </row>
        <row r="823">
          <cell r="B823">
            <v>8341723</v>
          </cell>
          <cell r="C823" t="str">
            <v xml:space="preserve">بنات محمد هنداوي </v>
          </cell>
          <cell r="D823">
            <v>43179</v>
          </cell>
          <cell r="E823">
            <v>1</v>
          </cell>
          <cell r="F823">
            <v>9</v>
          </cell>
          <cell r="G823">
            <v>525</v>
          </cell>
          <cell r="H823">
            <v>9</v>
          </cell>
          <cell r="I823">
            <v>421</v>
          </cell>
          <cell r="J823">
            <v>9</v>
          </cell>
          <cell r="K823">
            <v>825</v>
          </cell>
          <cell r="L823">
            <v>12</v>
          </cell>
          <cell r="M823">
            <v>68</v>
          </cell>
          <cell r="N823">
            <v>9</v>
          </cell>
        </row>
        <row r="824">
          <cell r="B824">
            <v>8341762</v>
          </cell>
          <cell r="C824" t="str">
            <v>ام العز فرحات هنداوي</v>
          </cell>
          <cell r="D824">
            <v>43179</v>
          </cell>
          <cell r="E824">
            <v>1</v>
          </cell>
          <cell r="F824">
            <v>9</v>
          </cell>
          <cell r="G824">
            <v>525</v>
          </cell>
          <cell r="H824">
            <v>9</v>
          </cell>
          <cell r="I824">
            <v>421</v>
          </cell>
          <cell r="J824">
            <v>9</v>
          </cell>
          <cell r="K824">
            <v>68</v>
          </cell>
          <cell r="L824">
            <v>9</v>
          </cell>
          <cell r="M824">
            <v>825</v>
          </cell>
          <cell r="N824">
            <v>12</v>
          </cell>
        </row>
        <row r="825">
          <cell r="B825">
            <v>8983564</v>
          </cell>
          <cell r="C825" t="str">
            <v>هبه عبدالمنعم مصطفي</v>
          </cell>
          <cell r="D825">
            <v>43179</v>
          </cell>
          <cell r="E825">
            <v>1</v>
          </cell>
          <cell r="F825">
            <v>9</v>
          </cell>
          <cell r="G825">
            <v>525</v>
          </cell>
          <cell r="H825">
            <v>9</v>
          </cell>
          <cell r="I825">
            <v>825</v>
          </cell>
          <cell r="J825">
            <v>12</v>
          </cell>
          <cell r="K825">
            <v>421</v>
          </cell>
          <cell r="L825">
            <v>9</v>
          </cell>
        </row>
        <row r="826">
          <cell r="B826">
            <v>8253683</v>
          </cell>
          <cell r="C826" t="str">
            <v>سناء منصور محمد</v>
          </cell>
          <cell r="D826">
            <v>43179</v>
          </cell>
          <cell r="E826">
            <v>1</v>
          </cell>
          <cell r="F826">
            <v>9</v>
          </cell>
          <cell r="G826">
            <v>265</v>
          </cell>
          <cell r="H826">
            <v>9</v>
          </cell>
          <cell r="I826">
            <v>525</v>
          </cell>
          <cell r="J826">
            <v>9</v>
          </cell>
          <cell r="K826">
            <v>825</v>
          </cell>
          <cell r="L826">
            <v>12</v>
          </cell>
          <cell r="M826">
            <v>421</v>
          </cell>
          <cell r="N826">
            <v>9</v>
          </cell>
          <cell r="O826">
            <v>79</v>
          </cell>
          <cell r="P826">
            <v>18</v>
          </cell>
        </row>
        <row r="827">
          <cell r="B827">
            <v>8334546</v>
          </cell>
          <cell r="C827" t="str">
            <v>فاطمه ابراهيم محمد</v>
          </cell>
          <cell r="D827">
            <v>43179</v>
          </cell>
          <cell r="E827">
            <v>1</v>
          </cell>
          <cell r="F827">
            <v>9</v>
          </cell>
          <cell r="G827">
            <v>265</v>
          </cell>
          <cell r="H827">
            <v>9</v>
          </cell>
          <cell r="I827">
            <v>825</v>
          </cell>
          <cell r="J827">
            <v>12</v>
          </cell>
          <cell r="K827">
            <v>525</v>
          </cell>
          <cell r="L827">
            <v>9</v>
          </cell>
          <cell r="M827">
            <v>79</v>
          </cell>
          <cell r="N827">
            <v>18</v>
          </cell>
          <cell r="O827">
            <v>243</v>
          </cell>
          <cell r="P827">
            <v>9</v>
          </cell>
          <cell r="Q827">
            <v>231</v>
          </cell>
          <cell r="R827">
            <v>18</v>
          </cell>
        </row>
        <row r="828">
          <cell r="B828">
            <v>8476798</v>
          </cell>
          <cell r="C828" t="str">
            <v>نعيمه حسن ابراهيم</v>
          </cell>
          <cell r="D828">
            <v>43179</v>
          </cell>
          <cell r="E828">
            <v>1</v>
          </cell>
          <cell r="F828">
            <v>9</v>
          </cell>
          <cell r="G828">
            <v>525</v>
          </cell>
          <cell r="H828">
            <v>9</v>
          </cell>
          <cell r="I828">
            <v>421</v>
          </cell>
          <cell r="J828">
            <v>9</v>
          </cell>
          <cell r="K828">
            <v>825</v>
          </cell>
          <cell r="L828">
            <v>12</v>
          </cell>
        </row>
        <row r="829">
          <cell r="B829">
            <v>8254329</v>
          </cell>
          <cell r="C829" t="str">
            <v>امال عبدالعظيم علي</v>
          </cell>
          <cell r="D829">
            <v>43179</v>
          </cell>
          <cell r="E829">
            <v>1</v>
          </cell>
          <cell r="F829">
            <v>9</v>
          </cell>
          <cell r="G829">
            <v>525</v>
          </cell>
          <cell r="H829">
            <v>9</v>
          </cell>
          <cell r="I829">
            <v>825</v>
          </cell>
          <cell r="J829">
            <v>12</v>
          </cell>
          <cell r="K829">
            <v>265</v>
          </cell>
          <cell r="L829">
            <v>9</v>
          </cell>
          <cell r="M829">
            <v>68</v>
          </cell>
          <cell r="N829">
            <v>9</v>
          </cell>
        </row>
        <row r="830">
          <cell r="B830">
            <v>8254281</v>
          </cell>
          <cell r="C830" t="str">
            <v>فتحيه عبدالفتاح احمد</v>
          </cell>
          <cell r="D830">
            <v>43179</v>
          </cell>
          <cell r="E830">
            <v>523</v>
          </cell>
          <cell r="F830">
            <v>9</v>
          </cell>
          <cell r="G830">
            <v>525</v>
          </cell>
          <cell r="H830">
            <v>9</v>
          </cell>
          <cell r="I830">
            <v>825</v>
          </cell>
          <cell r="J830">
            <v>8</v>
          </cell>
          <cell r="K830">
            <v>421</v>
          </cell>
          <cell r="L830">
            <v>6</v>
          </cell>
          <cell r="M830">
            <v>68</v>
          </cell>
          <cell r="N830">
            <v>6</v>
          </cell>
        </row>
        <row r="831">
          <cell r="B831">
            <v>8736703</v>
          </cell>
          <cell r="C831" t="str">
            <v>حميده عبدالحميد ابوزيد</v>
          </cell>
          <cell r="D831">
            <v>43179</v>
          </cell>
          <cell r="E831">
            <v>1</v>
          </cell>
          <cell r="F831">
            <v>9</v>
          </cell>
          <cell r="G831">
            <v>825</v>
          </cell>
          <cell r="H831">
            <v>12</v>
          </cell>
          <cell r="I831">
            <v>421</v>
          </cell>
          <cell r="J831">
            <v>9</v>
          </cell>
          <cell r="K831">
            <v>68</v>
          </cell>
          <cell r="L831">
            <v>9</v>
          </cell>
        </row>
        <row r="832">
          <cell r="B832">
            <v>8954140</v>
          </cell>
          <cell r="C832" t="str">
            <v>حفيظه صابر مبروك</v>
          </cell>
          <cell r="D832">
            <v>43179</v>
          </cell>
          <cell r="E832">
            <v>488</v>
          </cell>
          <cell r="F832">
            <v>9</v>
          </cell>
          <cell r="G832">
            <v>525</v>
          </cell>
          <cell r="H832">
            <v>9</v>
          </cell>
          <cell r="I832">
            <v>265</v>
          </cell>
          <cell r="J832">
            <v>9</v>
          </cell>
          <cell r="K832">
            <v>825</v>
          </cell>
          <cell r="L832">
            <v>12</v>
          </cell>
        </row>
        <row r="833">
          <cell r="B833">
            <v>8409287</v>
          </cell>
          <cell r="C833" t="str">
            <v>حبيبه السيد السيد</v>
          </cell>
          <cell r="D833">
            <v>43179</v>
          </cell>
          <cell r="E833">
            <v>1</v>
          </cell>
          <cell r="F833">
            <v>9</v>
          </cell>
          <cell r="G833">
            <v>525</v>
          </cell>
          <cell r="H833">
            <v>9</v>
          </cell>
          <cell r="I833">
            <v>825</v>
          </cell>
          <cell r="J833">
            <v>12</v>
          </cell>
        </row>
        <row r="834">
          <cell r="B834">
            <v>8243597</v>
          </cell>
          <cell r="C834" t="str">
            <v>وفاء سيد سليمان</v>
          </cell>
          <cell r="D834">
            <v>43179</v>
          </cell>
          <cell r="E834">
            <v>1</v>
          </cell>
          <cell r="F834">
            <v>9</v>
          </cell>
          <cell r="G834">
            <v>525</v>
          </cell>
          <cell r="H834">
            <v>9</v>
          </cell>
          <cell r="I834">
            <v>265</v>
          </cell>
          <cell r="J834">
            <v>9</v>
          </cell>
          <cell r="K834">
            <v>825</v>
          </cell>
          <cell r="L834">
            <v>12</v>
          </cell>
          <cell r="M834">
            <v>421</v>
          </cell>
          <cell r="N834">
            <v>9</v>
          </cell>
        </row>
        <row r="835">
          <cell r="B835">
            <v>8586151</v>
          </cell>
          <cell r="C835" t="str">
            <v>فوزيه عبدالهادي محمد</v>
          </cell>
          <cell r="D835">
            <v>43179</v>
          </cell>
          <cell r="E835">
            <v>1</v>
          </cell>
          <cell r="F835">
            <v>9</v>
          </cell>
          <cell r="G835">
            <v>265</v>
          </cell>
          <cell r="H835">
            <v>9</v>
          </cell>
          <cell r="I835">
            <v>825</v>
          </cell>
          <cell r="J835">
            <v>12</v>
          </cell>
          <cell r="K835">
            <v>421</v>
          </cell>
          <cell r="L835">
            <v>9</v>
          </cell>
        </row>
        <row r="836">
          <cell r="B836">
            <v>8860861</v>
          </cell>
          <cell r="C836" t="str">
            <v>مني فتحي عبدالجواد</v>
          </cell>
          <cell r="D836">
            <v>43179</v>
          </cell>
          <cell r="E836">
            <v>1</v>
          </cell>
          <cell r="F836">
            <v>9</v>
          </cell>
          <cell r="G836">
            <v>525</v>
          </cell>
          <cell r="H836">
            <v>6</v>
          </cell>
          <cell r="I836">
            <v>265</v>
          </cell>
          <cell r="J836">
            <v>9</v>
          </cell>
          <cell r="K836">
            <v>825</v>
          </cell>
          <cell r="L836">
            <v>12</v>
          </cell>
        </row>
        <row r="837">
          <cell r="B837">
            <v>8984032</v>
          </cell>
          <cell r="C837" t="str">
            <v>نجيه عبدالسلام عبدالرحمن</v>
          </cell>
          <cell r="D837">
            <v>43179</v>
          </cell>
          <cell r="E837">
            <v>1</v>
          </cell>
          <cell r="F837">
            <v>9</v>
          </cell>
          <cell r="G837">
            <v>825</v>
          </cell>
          <cell r="H837">
            <v>12</v>
          </cell>
          <cell r="I837">
            <v>525</v>
          </cell>
          <cell r="J837">
            <v>9</v>
          </cell>
        </row>
        <row r="838">
          <cell r="B838">
            <v>8970977</v>
          </cell>
          <cell r="C838" t="str">
            <v>صبرين محمد عبدالسلام</v>
          </cell>
          <cell r="D838">
            <v>43179</v>
          </cell>
          <cell r="E838">
            <v>488</v>
          </cell>
          <cell r="F838">
            <v>18</v>
          </cell>
          <cell r="G838">
            <v>525</v>
          </cell>
          <cell r="H838">
            <v>9</v>
          </cell>
          <cell r="I838">
            <v>825</v>
          </cell>
          <cell r="J838">
            <v>12</v>
          </cell>
        </row>
        <row r="839">
          <cell r="B839">
            <v>8954154</v>
          </cell>
          <cell r="C839" t="str">
            <v>بدريه بدير السيد</v>
          </cell>
          <cell r="D839">
            <v>43179</v>
          </cell>
          <cell r="E839">
            <v>1</v>
          </cell>
          <cell r="F839">
            <v>9</v>
          </cell>
          <cell r="G839">
            <v>525</v>
          </cell>
          <cell r="H839">
            <v>9</v>
          </cell>
          <cell r="I839">
            <v>825</v>
          </cell>
          <cell r="J839">
            <v>12</v>
          </cell>
          <cell r="K839">
            <v>421</v>
          </cell>
          <cell r="L839">
            <v>9</v>
          </cell>
        </row>
        <row r="840">
          <cell r="B840">
            <v>8989309</v>
          </cell>
          <cell r="C840" t="str">
            <v>صابرين ماهر امين</v>
          </cell>
          <cell r="D840">
            <v>43179</v>
          </cell>
          <cell r="E840">
            <v>1</v>
          </cell>
          <cell r="F840">
            <v>9</v>
          </cell>
          <cell r="G840">
            <v>525</v>
          </cell>
          <cell r="H840">
            <v>9</v>
          </cell>
          <cell r="I840">
            <v>825</v>
          </cell>
          <cell r="J840">
            <v>12</v>
          </cell>
          <cell r="K840">
            <v>243</v>
          </cell>
          <cell r="L840">
            <v>18</v>
          </cell>
          <cell r="M840">
            <v>68</v>
          </cell>
          <cell r="N840">
            <v>9</v>
          </cell>
          <cell r="O840">
            <v>421</v>
          </cell>
          <cell r="P840">
            <v>9</v>
          </cell>
        </row>
        <row r="841">
          <cell r="B841">
            <v>8960005</v>
          </cell>
          <cell r="C841" t="str">
            <v>سعاد احمد حسن</v>
          </cell>
          <cell r="D841">
            <v>43179</v>
          </cell>
          <cell r="E841">
            <v>265</v>
          </cell>
          <cell r="F841">
            <v>18</v>
          </cell>
          <cell r="G841" t="str">
            <v>2/</v>
          </cell>
          <cell r="H841">
            <v>18</v>
          </cell>
          <cell r="I841">
            <v>312</v>
          </cell>
          <cell r="J841">
            <v>18</v>
          </cell>
          <cell r="K841">
            <v>825</v>
          </cell>
          <cell r="L841">
            <v>12</v>
          </cell>
          <cell r="M841">
            <v>421</v>
          </cell>
          <cell r="N841">
            <v>9</v>
          </cell>
          <cell r="O841">
            <v>68</v>
          </cell>
          <cell r="P841">
            <v>9</v>
          </cell>
        </row>
        <row r="842">
          <cell r="B842">
            <v>8144875</v>
          </cell>
          <cell r="C842" t="str">
            <v>حمد محمد احمد محمد</v>
          </cell>
          <cell r="D842">
            <v>43179</v>
          </cell>
          <cell r="E842">
            <v>1</v>
          </cell>
          <cell r="F842">
            <v>6</v>
          </cell>
          <cell r="G842">
            <v>825</v>
          </cell>
          <cell r="H842">
            <v>12</v>
          </cell>
          <cell r="I842">
            <v>68</v>
          </cell>
          <cell r="J842">
            <v>9</v>
          </cell>
          <cell r="K842">
            <v>421</v>
          </cell>
          <cell r="L842">
            <v>6</v>
          </cell>
        </row>
        <row r="843">
          <cell r="B843">
            <v>8971000</v>
          </cell>
          <cell r="C843" t="str">
            <v>نجفه محمد حسن</v>
          </cell>
          <cell r="D843">
            <v>43179</v>
          </cell>
          <cell r="E843">
            <v>265</v>
          </cell>
          <cell r="F843">
            <v>9</v>
          </cell>
          <cell r="G843">
            <v>1</v>
          </cell>
          <cell r="H843">
            <v>9</v>
          </cell>
          <cell r="I843">
            <v>525</v>
          </cell>
          <cell r="J843">
            <v>9</v>
          </cell>
          <cell r="K843">
            <v>825</v>
          </cell>
          <cell r="L843">
            <v>12</v>
          </cell>
          <cell r="M843">
            <v>421</v>
          </cell>
          <cell r="N843">
            <v>9</v>
          </cell>
          <cell r="O843">
            <v>68</v>
          </cell>
          <cell r="P843">
            <v>9</v>
          </cell>
        </row>
        <row r="844">
          <cell r="B844">
            <v>8970989</v>
          </cell>
          <cell r="C844" t="str">
            <v>هناء امام ابراهيم</v>
          </cell>
          <cell r="D844">
            <v>43179</v>
          </cell>
          <cell r="E844">
            <v>1</v>
          </cell>
          <cell r="F844">
            <v>9</v>
          </cell>
          <cell r="G844">
            <v>825</v>
          </cell>
          <cell r="H844">
            <v>12</v>
          </cell>
        </row>
        <row r="845">
          <cell r="B845">
            <v>8245727</v>
          </cell>
          <cell r="C845" t="str">
            <v>نجات عبدالله احمد</v>
          </cell>
          <cell r="D845">
            <v>43179</v>
          </cell>
          <cell r="E845">
            <v>523</v>
          </cell>
          <cell r="F845">
            <v>12</v>
          </cell>
          <cell r="G845">
            <v>825</v>
          </cell>
          <cell r="H845">
            <v>8</v>
          </cell>
          <cell r="I845">
            <v>525</v>
          </cell>
          <cell r="J845">
            <v>6</v>
          </cell>
          <cell r="K845">
            <v>421</v>
          </cell>
          <cell r="L845">
            <v>6</v>
          </cell>
          <cell r="M845">
            <v>265</v>
          </cell>
          <cell r="N845">
            <v>12</v>
          </cell>
          <cell r="O845">
            <v>68</v>
          </cell>
          <cell r="P845">
            <v>6</v>
          </cell>
        </row>
        <row r="846">
          <cell r="B846">
            <v>8246152</v>
          </cell>
          <cell r="C846" t="str">
            <v>مسموعه محمد حسن</v>
          </cell>
          <cell r="D846">
            <v>43179</v>
          </cell>
          <cell r="E846">
            <v>265</v>
          </cell>
          <cell r="F846">
            <v>9</v>
          </cell>
          <cell r="G846">
            <v>523</v>
          </cell>
          <cell r="H846">
            <v>18</v>
          </cell>
          <cell r="I846">
            <v>525</v>
          </cell>
          <cell r="J846">
            <v>9</v>
          </cell>
          <cell r="K846">
            <v>825</v>
          </cell>
          <cell r="L846">
            <v>12</v>
          </cell>
          <cell r="M846">
            <v>421</v>
          </cell>
          <cell r="N846">
            <v>9</v>
          </cell>
          <cell r="O846">
            <v>68</v>
          </cell>
          <cell r="P846">
            <v>9</v>
          </cell>
        </row>
        <row r="847">
          <cell r="B847">
            <v>8474555</v>
          </cell>
          <cell r="C847" t="str">
            <v>مندي توفيق محمد</v>
          </cell>
          <cell r="D847">
            <v>43179</v>
          </cell>
          <cell r="E847">
            <v>1</v>
          </cell>
          <cell r="F847">
            <v>9</v>
          </cell>
          <cell r="G847">
            <v>525</v>
          </cell>
          <cell r="H847">
            <v>9</v>
          </cell>
          <cell r="I847">
            <v>825</v>
          </cell>
          <cell r="J847">
            <v>12</v>
          </cell>
          <cell r="K847">
            <v>421</v>
          </cell>
          <cell r="L847">
            <v>9</v>
          </cell>
        </row>
        <row r="848">
          <cell r="B848">
            <v>8984061</v>
          </cell>
          <cell r="C848" t="str">
            <v>محمد خالد مصطفي</v>
          </cell>
          <cell r="D848">
            <v>43179</v>
          </cell>
          <cell r="E848">
            <v>1</v>
          </cell>
          <cell r="F848">
            <v>9</v>
          </cell>
          <cell r="G848">
            <v>825</v>
          </cell>
          <cell r="H848">
            <v>12</v>
          </cell>
          <cell r="I848">
            <v>421</v>
          </cell>
          <cell r="J848">
            <v>9</v>
          </cell>
          <cell r="K848">
            <v>68</v>
          </cell>
          <cell r="L848">
            <v>9</v>
          </cell>
        </row>
        <row r="849">
          <cell r="B849">
            <v>8144880</v>
          </cell>
          <cell r="C849" t="str">
            <v>رمضان ابراهيم السيد</v>
          </cell>
          <cell r="D849">
            <v>43179</v>
          </cell>
          <cell r="E849">
            <v>1</v>
          </cell>
          <cell r="F849">
            <v>6</v>
          </cell>
          <cell r="G849">
            <v>525</v>
          </cell>
          <cell r="H849">
            <v>6</v>
          </cell>
          <cell r="I849">
            <v>825</v>
          </cell>
          <cell r="J849">
            <v>8</v>
          </cell>
          <cell r="K849">
            <v>68</v>
          </cell>
          <cell r="L849">
            <v>6</v>
          </cell>
          <cell r="M849">
            <v>421</v>
          </cell>
          <cell r="N849">
            <v>6</v>
          </cell>
        </row>
        <row r="850">
          <cell r="B850">
            <v>8816541</v>
          </cell>
          <cell r="C850" t="str">
            <v>كريمه حلمي محمود</v>
          </cell>
          <cell r="D850">
            <v>43179</v>
          </cell>
          <cell r="E850">
            <v>488</v>
          </cell>
          <cell r="F850">
            <v>18</v>
          </cell>
          <cell r="G850">
            <v>525</v>
          </cell>
          <cell r="H850">
            <v>9</v>
          </cell>
          <cell r="I850">
            <v>265</v>
          </cell>
          <cell r="J850">
            <v>9</v>
          </cell>
          <cell r="K850">
            <v>421</v>
          </cell>
          <cell r="L850">
            <v>9</v>
          </cell>
          <cell r="M850">
            <v>825</v>
          </cell>
          <cell r="N850">
            <v>12</v>
          </cell>
        </row>
        <row r="851">
          <cell r="B851">
            <v>8254648</v>
          </cell>
          <cell r="C851" t="str">
            <v>شربات علي عبدالعليم</v>
          </cell>
          <cell r="D851">
            <v>43179</v>
          </cell>
          <cell r="E851">
            <v>1</v>
          </cell>
          <cell r="F851">
            <v>6</v>
          </cell>
          <cell r="G851">
            <v>525</v>
          </cell>
          <cell r="H851">
            <v>6</v>
          </cell>
          <cell r="I851">
            <v>421</v>
          </cell>
          <cell r="J851">
            <v>6</v>
          </cell>
          <cell r="K851">
            <v>825</v>
          </cell>
          <cell r="L851">
            <v>8</v>
          </cell>
          <cell r="M851">
            <v>68</v>
          </cell>
          <cell r="N851">
            <v>6</v>
          </cell>
        </row>
        <row r="852">
          <cell r="B852">
            <v>8245933</v>
          </cell>
          <cell r="C852" t="str">
            <v>رزقه عبدالحكيم السيد</v>
          </cell>
          <cell r="D852">
            <v>43179</v>
          </cell>
          <cell r="E852">
            <v>523</v>
          </cell>
          <cell r="F852">
            <v>6</v>
          </cell>
          <cell r="G852">
            <v>825</v>
          </cell>
          <cell r="H852">
            <v>6</v>
          </cell>
          <cell r="I852">
            <v>265</v>
          </cell>
          <cell r="J852">
            <v>6</v>
          </cell>
          <cell r="K852">
            <v>525</v>
          </cell>
          <cell r="L852">
            <v>6</v>
          </cell>
          <cell r="M852">
            <v>68</v>
          </cell>
          <cell r="N852">
            <v>6</v>
          </cell>
          <cell r="O852">
            <v>391</v>
          </cell>
          <cell r="P852">
            <v>9</v>
          </cell>
          <cell r="Q852">
            <v>421</v>
          </cell>
          <cell r="R852">
            <v>6</v>
          </cell>
        </row>
        <row r="853">
          <cell r="B853">
            <v>8242123</v>
          </cell>
          <cell r="C853" t="str">
            <v>شريفه محمد ابراهيم</v>
          </cell>
          <cell r="D853">
            <v>43179</v>
          </cell>
          <cell r="E853">
            <v>79</v>
          </cell>
          <cell r="F853">
            <v>18</v>
          </cell>
          <cell r="G853">
            <v>243</v>
          </cell>
          <cell r="H853">
            <v>18</v>
          </cell>
          <cell r="I853">
            <v>296</v>
          </cell>
          <cell r="J853">
            <v>18</v>
          </cell>
          <cell r="K853">
            <v>825</v>
          </cell>
          <cell r="L853">
            <v>12</v>
          </cell>
          <cell r="M853">
            <v>231</v>
          </cell>
          <cell r="N853">
            <v>18</v>
          </cell>
          <cell r="O853">
            <v>265</v>
          </cell>
          <cell r="P853">
            <v>18</v>
          </cell>
          <cell r="Q853">
            <v>421</v>
          </cell>
          <cell r="R853">
            <v>9</v>
          </cell>
        </row>
        <row r="854">
          <cell r="B854">
            <v>8274316</v>
          </cell>
          <cell r="C854" t="str">
            <v>رجاء عبداللطيف عبدالعاطي</v>
          </cell>
          <cell r="D854">
            <v>43180</v>
          </cell>
          <cell r="E854" t="str">
            <v>2/</v>
          </cell>
          <cell r="F854">
            <v>18</v>
          </cell>
          <cell r="G854">
            <v>312</v>
          </cell>
          <cell r="H854">
            <v>18</v>
          </cell>
          <cell r="I854">
            <v>265</v>
          </cell>
          <cell r="J854">
            <v>18</v>
          </cell>
          <cell r="K854">
            <v>1</v>
          </cell>
          <cell r="L854">
            <v>9</v>
          </cell>
          <cell r="M854">
            <v>825</v>
          </cell>
          <cell r="N854">
            <v>12</v>
          </cell>
          <cell r="O854">
            <v>295</v>
          </cell>
          <cell r="P854">
            <v>18</v>
          </cell>
        </row>
        <row r="855">
          <cell r="B855">
            <v>8274338</v>
          </cell>
          <cell r="C855" t="str">
            <v>طلعت عبدالسيد عبدالمولي</v>
          </cell>
          <cell r="D855">
            <v>43180</v>
          </cell>
          <cell r="E855">
            <v>523</v>
          </cell>
          <cell r="F855">
            <v>18</v>
          </cell>
          <cell r="G855">
            <v>525</v>
          </cell>
          <cell r="H855">
            <v>9</v>
          </cell>
          <cell r="I855">
            <v>825</v>
          </cell>
          <cell r="J855">
            <v>12</v>
          </cell>
          <cell r="K855">
            <v>421</v>
          </cell>
          <cell r="L855">
            <v>9</v>
          </cell>
          <cell r="M855">
            <v>68</v>
          </cell>
          <cell r="N855">
            <v>9</v>
          </cell>
        </row>
        <row r="856">
          <cell r="B856">
            <v>8213188</v>
          </cell>
          <cell r="C856" t="str">
            <v>عبدالفتاح قاسم حسين</v>
          </cell>
          <cell r="D856">
            <v>43180</v>
          </cell>
          <cell r="E856">
            <v>1</v>
          </cell>
          <cell r="F856">
            <v>5</v>
          </cell>
          <cell r="G856">
            <v>825</v>
          </cell>
          <cell r="H856">
            <v>8</v>
          </cell>
          <cell r="I856">
            <v>421</v>
          </cell>
          <cell r="J856">
            <v>6</v>
          </cell>
        </row>
        <row r="857">
          <cell r="B857">
            <v>8971001</v>
          </cell>
          <cell r="C857" t="str">
            <v>عبدالفتاح السيد عبده</v>
          </cell>
          <cell r="D857">
            <v>43180</v>
          </cell>
          <cell r="E857">
            <v>265</v>
          </cell>
          <cell r="F857">
            <v>18</v>
          </cell>
          <cell r="G857">
            <v>1</v>
          </cell>
          <cell r="H857">
            <v>9</v>
          </cell>
          <cell r="I857">
            <v>525</v>
          </cell>
          <cell r="J857">
            <v>9</v>
          </cell>
          <cell r="K857">
            <v>825</v>
          </cell>
          <cell r="L857">
            <v>12</v>
          </cell>
          <cell r="M857">
            <v>421</v>
          </cell>
          <cell r="N857">
            <v>9</v>
          </cell>
          <cell r="O857">
            <v>68</v>
          </cell>
          <cell r="P857">
            <v>9</v>
          </cell>
        </row>
        <row r="858">
          <cell r="B858">
            <v>8953688</v>
          </cell>
          <cell r="C858" t="str">
            <v>عزه عبدالفتاح اسماعيل</v>
          </cell>
          <cell r="D858">
            <v>43180</v>
          </cell>
          <cell r="E858">
            <v>1</v>
          </cell>
          <cell r="F858">
            <v>9</v>
          </cell>
          <cell r="G858">
            <v>525</v>
          </cell>
          <cell r="H858">
            <v>9</v>
          </cell>
          <cell r="I858">
            <v>825</v>
          </cell>
          <cell r="J858">
            <v>12</v>
          </cell>
          <cell r="K858">
            <v>421</v>
          </cell>
          <cell r="L858">
            <v>9</v>
          </cell>
          <cell r="M858">
            <v>68</v>
          </cell>
          <cell r="N858">
            <v>9</v>
          </cell>
        </row>
        <row r="859">
          <cell r="B859">
            <v>8982720</v>
          </cell>
          <cell r="C859" t="str">
            <v>حنان محمد صالح</v>
          </cell>
          <cell r="D859">
            <v>43180</v>
          </cell>
          <cell r="E859">
            <v>1</v>
          </cell>
          <cell r="F859">
            <v>9</v>
          </cell>
          <cell r="G859">
            <v>525</v>
          </cell>
          <cell r="H859">
            <v>9</v>
          </cell>
          <cell r="I859">
            <v>825</v>
          </cell>
          <cell r="J859">
            <v>12</v>
          </cell>
          <cell r="K859">
            <v>421</v>
          </cell>
          <cell r="L859">
            <v>9</v>
          </cell>
          <cell r="M859">
            <v>68</v>
          </cell>
          <cell r="N859">
            <v>9</v>
          </cell>
        </row>
        <row r="860">
          <cell r="B860">
            <v>8982714</v>
          </cell>
          <cell r="C860" t="str">
            <v>نيره سيد عبده</v>
          </cell>
          <cell r="D860">
            <v>43180</v>
          </cell>
          <cell r="E860">
            <v>488</v>
          </cell>
          <cell r="F860">
            <v>18</v>
          </cell>
          <cell r="G860">
            <v>525</v>
          </cell>
          <cell r="H860">
            <v>9</v>
          </cell>
          <cell r="I860">
            <v>825</v>
          </cell>
          <cell r="J860">
            <v>12</v>
          </cell>
          <cell r="K860">
            <v>421</v>
          </cell>
          <cell r="L860">
            <v>9</v>
          </cell>
          <cell r="M860" t="str">
            <v>2/</v>
          </cell>
          <cell r="N860">
            <v>18</v>
          </cell>
          <cell r="O860">
            <v>312</v>
          </cell>
          <cell r="P860">
            <v>18</v>
          </cell>
          <cell r="Q860">
            <v>68</v>
          </cell>
          <cell r="R860">
            <v>9</v>
          </cell>
        </row>
        <row r="861">
          <cell r="B861">
            <v>8408984</v>
          </cell>
          <cell r="C861" t="str">
            <v>فاطمه علي ابراهيم</v>
          </cell>
          <cell r="D861">
            <v>43180</v>
          </cell>
          <cell r="E861">
            <v>1</v>
          </cell>
          <cell r="F861">
            <v>9</v>
          </cell>
          <cell r="G861">
            <v>525</v>
          </cell>
          <cell r="H861">
            <v>9</v>
          </cell>
          <cell r="I861">
            <v>825</v>
          </cell>
          <cell r="J861">
            <v>12</v>
          </cell>
          <cell r="K861">
            <v>421</v>
          </cell>
          <cell r="L861">
            <v>9</v>
          </cell>
          <cell r="M861">
            <v>68</v>
          </cell>
          <cell r="N861">
            <v>9</v>
          </cell>
        </row>
        <row r="862">
          <cell r="B862">
            <v>8341198</v>
          </cell>
          <cell r="C862" t="str">
            <v>سناء سيد رمضان</v>
          </cell>
          <cell r="D862">
            <v>43180</v>
          </cell>
          <cell r="E862">
            <v>488</v>
          </cell>
          <cell r="F862">
            <v>18</v>
          </cell>
          <cell r="G862">
            <v>525</v>
          </cell>
          <cell r="H862">
            <v>9</v>
          </cell>
          <cell r="I862">
            <v>825</v>
          </cell>
          <cell r="J862">
            <v>12</v>
          </cell>
          <cell r="K862">
            <v>421</v>
          </cell>
          <cell r="L862">
            <v>9</v>
          </cell>
          <cell r="M862">
            <v>68</v>
          </cell>
          <cell r="N862">
            <v>9</v>
          </cell>
        </row>
        <row r="863">
          <cell r="B863">
            <v>8970905</v>
          </cell>
          <cell r="C863" t="str">
            <v>عمار عطيه عمر</v>
          </cell>
          <cell r="D863">
            <v>43180</v>
          </cell>
          <cell r="E863">
            <v>1</v>
          </cell>
          <cell r="F863">
            <v>9</v>
          </cell>
          <cell r="G863">
            <v>525</v>
          </cell>
          <cell r="H863">
            <v>9</v>
          </cell>
          <cell r="I863">
            <v>825</v>
          </cell>
          <cell r="J863">
            <v>12</v>
          </cell>
          <cell r="K863">
            <v>421</v>
          </cell>
          <cell r="L863">
            <v>9</v>
          </cell>
          <cell r="M863">
            <v>68</v>
          </cell>
          <cell r="N863">
            <v>9</v>
          </cell>
        </row>
        <row r="864">
          <cell r="B864">
            <v>8002264</v>
          </cell>
          <cell r="C864" t="str">
            <v>صباح زكي ابراهيم</v>
          </cell>
          <cell r="D864">
            <v>43180</v>
          </cell>
          <cell r="E864">
            <v>343</v>
          </cell>
          <cell r="F864">
            <v>8</v>
          </cell>
        </row>
        <row r="865">
          <cell r="B865">
            <v>8144871</v>
          </cell>
          <cell r="C865" t="str">
            <v xml:space="preserve">ناديه زناتي عبدالمجيد </v>
          </cell>
          <cell r="D865">
            <v>43180</v>
          </cell>
          <cell r="E865">
            <v>265</v>
          </cell>
          <cell r="F865">
            <v>12</v>
          </cell>
          <cell r="G865">
            <v>523</v>
          </cell>
          <cell r="H865">
            <v>12</v>
          </cell>
          <cell r="I865">
            <v>825</v>
          </cell>
          <cell r="J865">
            <v>8</v>
          </cell>
          <cell r="K865">
            <v>421</v>
          </cell>
          <cell r="L865">
            <v>6</v>
          </cell>
          <cell r="M865">
            <v>68</v>
          </cell>
          <cell r="N865">
            <v>6</v>
          </cell>
          <cell r="O865">
            <v>525</v>
          </cell>
          <cell r="P865">
            <v>6</v>
          </cell>
        </row>
        <row r="866">
          <cell r="B866">
            <v>8983603</v>
          </cell>
          <cell r="C866" t="str">
            <v>امال توفيق احمد</v>
          </cell>
          <cell r="D866">
            <v>43180</v>
          </cell>
          <cell r="E866">
            <v>488</v>
          </cell>
          <cell r="F866">
            <v>18</v>
          </cell>
          <cell r="G866">
            <v>525</v>
          </cell>
          <cell r="H866">
            <v>9</v>
          </cell>
          <cell r="I866">
            <v>825</v>
          </cell>
          <cell r="J866">
            <v>12</v>
          </cell>
          <cell r="K866">
            <v>421</v>
          </cell>
          <cell r="L866">
            <v>9</v>
          </cell>
          <cell r="M866">
            <v>68</v>
          </cell>
          <cell r="N866">
            <v>9</v>
          </cell>
        </row>
        <row r="867">
          <cell r="B867">
            <v>8253982</v>
          </cell>
          <cell r="C867" t="str">
            <v>وفاء شعبان محروس</v>
          </cell>
          <cell r="D867">
            <v>43180</v>
          </cell>
          <cell r="E867">
            <v>488</v>
          </cell>
          <cell r="F867">
            <v>12</v>
          </cell>
          <cell r="G867">
            <v>525</v>
          </cell>
          <cell r="H867">
            <v>6</v>
          </cell>
          <cell r="I867">
            <v>825</v>
          </cell>
          <cell r="J867">
            <v>8</v>
          </cell>
          <cell r="K867">
            <v>421</v>
          </cell>
          <cell r="L867">
            <v>6</v>
          </cell>
          <cell r="M867">
            <v>68</v>
          </cell>
          <cell r="N867">
            <v>6</v>
          </cell>
        </row>
        <row r="868">
          <cell r="B868">
            <v>8971068</v>
          </cell>
          <cell r="C868" t="str">
            <v>مبروكه السيد عبدالمعطي</v>
          </cell>
          <cell r="D868">
            <v>43180</v>
          </cell>
          <cell r="E868">
            <v>1</v>
          </cell>
          <cell r="F868">
            <v>9</v>
          </cell>
          <cell r="G868">
            <v>525</v>
          </cell>
          <cell r="H868">
            <v>9</v>
          </cell>
          <cell r="I868">
            <v>825</v>
          </cell>
          <cell r="J868">
            <v>12</v>
          </cell>
          <cell r="K868">
            <v>421</v>
          </cell>
          <cell r="L868">
            <v>9</v>
          </cell>
          <cell r="M868">
            <v>265</v>
          </cell>
          <cell r="N868">
            <v>9</v>
          </cell>
          <cell r="O868">
            <v>68</v>
          </cell>
          <cell r="P868">
            <v>9</v>
          </cell>
        </row>
        <row r="869">
          <cell r="B869">
            <v>8984029</v>
          </cell>
          <cell r="C869" t="str">
            <v>نعمه احمد عبدالجواد</v>
          </cell>
          <cell r="D869">
            <v>43180</v>
          </cell>
          <cell r="E869">
            <v>265</v>
          </cell>
          <cell r="F869">
            <v>9</v>
          </cell>
          <cell r="G869">
            <v>1</v>
          </cell>
          <cell r="H869">
            <v>9</v>
          </cell>
          <cell r="I869">
            <v>525</v>
          </cell>
          <cell r="J869">
            <v>9</v>
          </cell>
          <cell r="K869">
            <v>825</v>
          </cell>
          <cell r="L869">
            <v>12</v>
          </cell>
          <cell r="M869">
            <v>421</v>
          </cell>
          <cell r="N869">
            <v>9</v>
          </cell>
        </row>
        <row r="870">
          <cell r="B870">
            <v>8213164</v>
          </cell>
          <cell r="C870" t="str">
            <v>ناهد العربي فرج خليل</v>
          </cell>
          <cell r="D870">
            <v>43180</v>
          </cell>
          <cell r="E870">
            <v>1</v>
          </cell>
          <cell r="F870">
            <v>6</v>
          </cell>
          <cell r="G870">
            <v>265</v>
          </cell>
          <cell r="H870">
            <v>12</v>
          </cell>
          <cell r="I870">
            <v>825</v>
          </cell>
          <cell r="J870">
            <v>8</v>
          </cell>
          <cell r="K870">
            <v>421</v>
          </cell>
          <cell r="L870">
            <v>6</v>
          </cell>
          <cell r="M870">
            <v>525</v>
          </cell>
          <cell r="N870">
            <v>6</v>
          </cell>
        </row>
        <row r="871">
          <cell r="B871">
            <v>8971065</v>
          </cell>
          <cell r="C871" t="str">
            <v>سناء قناوي سليم</v>
          </cell>
          <cell r="D871">
            <v>43180</v>
          </cell>
          <cell r="E871">
            <v>488</v>
          </cell>
          <cell r="F871">
            <v>18</v>
          </cell>
          <cell r="G871">
            <v>265</v>
          </cell>
          <cell r="H871">
            <v>9</v>
          </cell>
          <cell r="I871">
            <v>525</v>
          </cell>
          <cell r="J871">
            <v>9</v>
          </cell>
          <cell r="K871">
            <v>825</v>
          </cell>
          <cell r="L871">
            <v>12</v>
          </cell>
          <cell r="M871">
            <v>421</v>
          </cell>
          <cell r="N871">
            <v>9</v>
          </cell>
          <cell r="O871">
            <v>243</v>
          </cell>
          <cell r="P871">
            <v>9</v>
          </cell>
        </row>
        <row r="872">
          <cell r="B872">
            <v>8254228</v>
          </cell>
          <cell r="C872" t="str">
            <v xml:space="preserve">رضا مرضي عبدالسلام </v>
          </cell>
          <cell r="D872">
            <v>43180</v>
          </cell>
          <cell r="E872">
            <v>265</v>
          </cell>
          <cell r="F872">
            <v>12</v>
          </cell>
          <cell r="G872">
            <v>1</v>
          </cell>
          <cell r="H872">
            <v>6</v>
          </cell>
          <cell r="I872">
            <v>525</v>
          </cell>
          <cell r="J872">
            <v>6</v>
          </cell>
          <cell r="K872">
            <v>825</v>
          </cell>
          <cell r="L872">
            <v>8</v>
          </cell>
          <cell r="M872">
            <v>421</v>
          </cell>
          <cell r="N872">
            <v>6</v>
          </cell>
          <cell r="O872">
            <v>68</v>
          </cell>
          <cell r="P872">
            <v>6</v>
          </cell>
        </row>
        <row r="873">
          <cell r="B873">
            <v>8245975</v>
          </cell>
          <cell r="C873" t="str">
            <v>ساميه محمد ابوالغيط</v>
          </cell>
          <cell r="D873">
            <v>43180</v>
          </cell>
          <cell r="E873">
            <v>1</v>
          </cell>
          <cell r="F873">
            <v>9</v>
          </cell>
          <cell r="G873">
            <v>525</v>
          </cell>
          <cell r="H873">
            <v>9</v>
          </cell>
          <cell r="I873">
            <v>265</v>
          </cell>
          <cell r="J873">
            <v>9</v>
          </cell>
          <cell r="K873">
            <v>825</v>
          </cell>
          <cell r="L873">
            <v>12</v>
          </cell>
          <cell r="M873">
            <v>421</v>
          </cell>
          <cell r="N873">
            <v>9</v>
          </cell>
          <cell r="O873">
            <v>68</v>
          </cell>
          <cell r="P873">
            <v>9</v>
          </cell>
        </row>
        <row r="874">
          <cell r="B874">
            <v>8462471</v>
          </cell>
          <cell r="C874" t="str">
            <v>عبدالونيس صلاح السيد</v>
          </cell>
          <cell r="D874">
            <v>43180</v>
          </cell>
          <cell r="E874">
            <v>1</v>
          </cell>
          <cell r="F874">
            <v>9</v>
          </cell>
          <cell r="G874">
            <v>825</v>
          </cell>
          <cell r="H874">
            <v>12</v>
          </cell>
          <cell r="I874">
            <v>525</v>
          </cell>
          <cell r="J874">
            <v>9</v>
          </cell>
          <cell r="K874">
            <v>68</v>
          </cell>
          <cell r="L874">
            <v>9</v>
          </cell>
          <cell r="M874">
            <v>265</v>
          </cell>
          <cell r="N874">
            <v>9</v>
          </cell>
        </row>
        <row r="875">
          <cell r="B875">
            <v>8924743</v>
          </cell>
          <cell r="C875" t="str">
            <v>فايده فتحي محمد</v>
          </cell>
          <cell r="D875">
            <v>43180</v>
          </cell>
          <cell r="E875">
            <v>1</v>
          </cell>
          <cell r="F875">
            <v>9</v>
          </cell>
          <cell r="G875">
            <v>525</v>
          </cell>
          <cell r="H875">
            <v>9</v>
          </cell>
          <cell r="I875">
            <v>825</v>
          </cell>
          <cell r="J875">
            <v>12</v>
          </cell>
          <cell r="K875">
            <v>421</v>
          </cell>
          <cell r="L875">
            <v>9</v>
          </cell>
          <cell r="M875">
            <v>68</v>
          </cell>
          <cell r="N875">
            <v>9</v>
          </cell>
        </row>
        <row r="876">
          <cell r="B876">
            <v>8245949</v>
          </cell>
          <cell r="C876" t="str">
            <v xml:space="preserve">مهيره سعد ابراهيم </v>
          </cell>
          <cell r="D876">
            <v>43180</v>
          </cell>
          <cell r="E876">
            <v>488</v>
          </cell>
          <cell r="F876">
            <v>12</v>
          </cell>
          <cell r="G876">
            <v>525</v>
          </cell>
          <cell r="H876">
            <v>6</v>
          </cell>
          <cell r="I876">
            <v>825</v>
          </cell>
          <cell r="J876">
            <v>8</v>
          </cell>
          <cell r="K876">
            <v>421</v>
          </cell>
          <cell r="L876">
            <v>6</v>
          </cell>
          <cell r="M876">
            <v>68</v>
          </cell>
          <cell r="N876">
            <v>6</v>
          </cell>
        </row>
        <row r="877">
          <cell r="B877">
            <v>8245901</v>
          </cell>
          <cell r="C877" t="str">
            <v>سعديه فتحي عبدالغفار</v>
          </cell>
          <cell r="D877">
            <v>43180</v>
          </cell>
          <cell r="E877">
            <v>1</v>
          </cell>
          <cell r="F877">
            <v>6</v>
          </cell>
          <cell r="G877">
            <v>525</v>
          </cell>
          <cell r="H877">
            <v>6</v>
          </cell>
          <cell r="I877">
            <v>825</v>
          </cell>
          <cell r="J877">
            <v>8</v>
          </cell>
          <cell r="K877">
            <v>68</v>
          </cell>
          <cell r="L877">
            <v>6</v>
          </cell>
          <cell r="M877">
            <v>421</v>
          </cell>
          <cell r="N877">
            <v>6</v>
          </cell>
        </row>
        <row r="878">
          <cell r="B878">
            <v>8245889</v>
          </cell>
          <cell r="C878" t="str">
            <v>سميره عبدالعال عبدالعاطي</v>
          </cell>
          <cell r="D878">
            <v>43180</v>
          </cell>
          <cell r="E878">
            <v>1</v>
          </cell>
          <cell r="F878">
            <v>9</v>
          </cell>
          <cell r="G878">
            <v>525</v>
          </cell>
          <cell r="H878">
            <v>9</v>
          </cell>
          <cell r="I878">
            <v>825</v>
          </cell>
          <cell r="J878">
            <v>12</v>
          </cell>
          <cell r="K878">
            <v>421</v>
          </cell>
          <cell r="L878">
            <v>9</v>
          </cell>
          <cell r="M878">
            <v>68</v>
          </cell>
          <cell r="N878">
            <v>9</v>
          </cell>
        </row>
        <row r="879">
          <cell r="B879">
            <v>8984013</v>
          </cell>
          <cell r="C879" t="str">
            <v>عايده محمد رمضان</v>
          </cell>
          <cell r="D879">
            <v>43180</v>
          </cell>
          <cell r="E879">
            <v>488</v>
          </cell>
          <cell r="F879">
            <v>18</v>
          </cell>
          <cell r="G879">
            <v>525</v>
          </cell>
          <cell r="H879">
            <v>9</v>
          </cell>
          <cell r="I879">
            <v>825</v>
          </cell>
          <cell r="J879">
            <v>12</v>
          </cell>
          <cell r="K879">
            <v>421</v>
          </cell>
          <cell r="L879">
            <v>9</v>
          </cell>
          <cell r="M879">
            <v>68</v>
          </cell>
          <cell r="N879">
            <v>9</v>
          </cell>
        </row>
        <row r="880">
          <cell r="B880">
            <v>8980922</v>
          </cell>
          <cell r="C880" t="str">
            <v>فاطمه عبدالتواب جاد</v>
          </cell>
          <cell r="D880">
            <v>43180</v>
          </cell>
          <cell r="E880">
            <v>265</v>
          </cell>
          <cell r="F880">
            <v>9</v>
          </cell>
          <cell r="G880">
            <v>1</v>
          </cell>
          <cell r="H880">
            <v>9</v>
          </cell>
          <cell r="I880">
            <v>525</v>
          </cell>
          <cell r="J880">
            <v>9</v>
          </cell>
          <cell r="K880">
            <v>825</v>
          </cell>
          <cell r="L880">
            <v>12</v>
          </cell>
          <cell r="M880">
            <v>421</v>
          </cell>
          <cell r="N880">
            <v>9</v>
          </cell>
          <cell r="O880">
            <v>68</v>
          </cell>
          <cell r="P880">
            <v>9</v>
          </cell>
        </row>
        <row r="881">
          <cell r="B881">
            <v>9064160</v>
          </cell>
          <cell r="C881" t="str">
            <v>ماجده محمد عبدالمنعم</v>
          </cell>
          <cell r="D881">
            <v>43180</v>
          </cell>
          <cell r="E881">
            <v>343</v>
          </cell>
          <cell r="F881">
            <v>8</v>
          </cell>
        </row>
        <row r="882">
          <cell r="B882">
            <v>8274319</v>
          </cell>
          <cell r="C882" t="str">
            <v>محمد ابوالعلا محمد احمد</v>
          </cell>
          <cell r="D882">
            <v>43180</v>
          </cell>
          <cell r="E882">
            <v>825</v>
          </cell>
          <cell r="F882">
            <v>12</v>
          </cell>
          <cell r="G882">
            <v>1</v>
          </cell>
          <cell r="H882">
            <v>9</v>
          </cell>
          <cell r="I882">
            <v>421</v>
          </cell>
          <cell r="J882">
            <v>9</v>
          </cell>
          <cell r="K882">
            <v>243</v>
          </cell>
          <cell r="L882">
            <v>9</v>
          </cell>
          <cell r="M882">
            <v>68</v>
          </cell>
          <cell r="N882">
            <v>9</v>
          </cell>
        </row>
        <row r="883">
          <cell r="B883">
            <v>8245940</v>
          </cell>
          <cell r="C883" t="str">
            <v xml:space="preserve">طيبه عبدالمنعم سيد </v>
          </cell>
          <cell r="D883">
            <v>43180</v>
          </cell>
          <cell r="E883">
            <v>825</v>
          </cell>
          <cell r="F883">
            <v>8</v>
          </cell>
          <cell r="G883">
            <v>79</v>
          </cell>
          <cell r="H883">
            <v>12</v>
          </cell>
          <cell r="I883">
            <v>265</v>
          </cell>
          <cell r="J883">
            <v>12</v>
          </cell>
          <cell r="K883">
            <v>488</v>
          </cell>
          <cell r="L883">
            <v>12</v>
          </cell>
          <cell r="M883">
            <v>525</v>
          </cell>
          <cell r="N883">
            <v>6</v>
          </cell>
          <cell r="O883">
            <v>421</v>
          </cell>
          <cell r="P883">
            <v>6</v>
          </cell>
          <cell r="Q883">
            <v>68</v>
          </cell>
          <cell r="R883">
            <v>6</v>
          </cell>
        </row>
        <row r="884">
          <cell r="B884">
            <v>9031677</v>
          </cell>
          <cell r="C884" t="str">
            <v>خميس عبدالرؤوف عبدالسلام</v>
          </cell>
          <cell r="D884">
            <v>43180</v>
          </cell>
          <cell r="E884">
            <v>1</v>
          </cell>
          <cell r="F884">
            <v>7</v>
          </cell>
          <cell r="G884">
            <v>265</v>
          </cell>
          <cell r="H884">
            <v>9</v>
          </cell>
          <cell r="I884">
            <v>525</v>
          </cell>
          <cell r="J884">
            <v>9</v>
          </cell>
          <cell r="K884">
            <v>825</v>
          </cell>
          <cell r="L884">
            <v>12</v>
          </cell>
          <cell r="M884">
            <v>68</v>
          </cell>
          <cell r="N884">
            <v>9</v>
          </cell>
        </row>
        <row r="885">
          <cell r="B885">
            <v>8462521</v>
          </cell>
          <cell r="C885" t="str">
            <v>انوار عبدالعزيز عبدالتواب</v>
          </cell>
          <cell r="D885">
            <v>43180</v>
          </cell>
          <cell r="E885">
            <v>1</v>
          </cell>
          <cell r="F885">
            <v>6</v>
          </cell>
          <cell r="G885">
            <v>825</v>
          </cell>
          <cell r="H885">
            <v>12</v>
          </cell>
          <cell r="I885">
            <v>525</v>
          </cell>
          <cell r="J885">
            <v>9</v>
          </cell>
        </row>
        <row r="886">
          <cell r="B886">
            <v>8924815</v>
          </cell>
          <cell r="C886" t="str">
            <v>عطيات عبدالمحسن منصور</v>
          </cell>
          <cell r="D886">
            <v>43180</v>
          </cell>
          <cell r="E886">
            <v>1</v>
          </cell>
          <cell r="F886">
            <v>9</v>
          </cell>
          <cell r="G886">
            <v>825</v>
          </cell>
          <cell r="H886">
            <v>12</v>
          </cell>
          <cell r="I886">
            <v>265</v>
          </cell>
          <cell r="J886">
            <v>9</v>
          </cell>
        </row>
        <row r="887">
          <cell r="B887">
            <v>8983981</v>
          </cell>
          <cell r="C887" t="str">
            <v>فوقيه سليمان حامد</v>
          </cell>
          <cell r="D887">
            <v>43180</v>
          </cell>
          <cell r="E887">
            <v>1</v>
          </cell>
          <cell r="F887">
            <v>9</v>
          </cell>
          <cell r="G887">
            <v>525</v>
          </cell>
          <cell r="H887">
            <v>9</v>
          </cell>
          <cell r="I887">
            <v>825</v>
          </cell>
          <cell r="J887">
            <v>12</v>
          </cell>
          <cell r="K887">
            <v>421</v>
          </cell>
          <cell r="L887">
            <v>9</v>
          </cell>
          <cell r="M887">
            <v>68</v>
          </cell>
          <cell r="N887">
            <v>9</v>
          </cell>
        </row>
        <row r="888">
          <cell r="B888">
            <v>8333612</v>
          </cell>
          <cell r="C888" t="str">
            <v>اسماء عبدالحميد محمود</v>
          </cell>
          <cell r="D888">
            <v>43180</v>
          </cell>
          <cell r="E888">
            <v>488</v>
          </cell>
          <cell r="F888">
            <v>18</v>
          </cell>
          <cell r="G888">
            <v>525</v>
          </cell>
          <cell r="H888">
            <v>9</v>
          </cell>
          <cell r="I888">
            <v>825</v>
          </cell>
          <cell r="J888">
            <v>12</v>
          </cell>
          <cell r="K888">
            <v>243</v>
          </cell>
          <cell r="L888">
            <v>18</v>
          </cell>
          <cell r="M888">
            <v>265</v>
          </cell>
          <cell r="N888">
            <v>9</v>
          </cell>
        </row>
        <row r="889">
          <cell r="B889">
            <v>8243333</v>
          </cell>
          <cell r="C889" t="str">
            <v>عواطف عبدالرحيم عبدالسلام</v>
          </cell>
          <cell r="D889">
            <v>43180</v>
          </cell>
          <cell r="E889">
            <v>243</v>
          </cell>
          <cell r="F889">
            <v>6</v>
          </cell>
          <cell r="G889">
            <v>68</v>
          </cell>
          <cell r="H889">
            <v>6</v>
          </cell>
          <cell r="I889">
            <v>825</v>
          </cell>
          <cell r="J889">
            <v>6</v>
          </cell>
        </row>
        <row r="890">
          <cell r="B890">
            <v>8902965</v>
          </cell>
          <cell r="C890" t="str">
            <v>عواطف السيد احمد</v>
          </cell>
          <cell r="D890">
            <v>43180</v>
          </cell>
          <cell r="E890">
            <v>1</v>
          </cell>
          <cell r="F890">
            <v>7</v>
          </cell>
          <cell r="G890">
            <v>825</v>
          </cell>
          <cell r="H890">
            <v>12</v>
          </cell>
          <cell r="I890">
            <v>243</v>
          </cell>
          <cell r="J890">
            <v>18</v>
          </cell>
          <cell r="K890">
            <v>525</v>
          </cell>
          <cell r="L890">
            <v>9</v>
          </cell>
        </row>
        <row r="891">
          <cell r="B891">
            <v>8299346</v>
          </cell>
          <cell r="C891" t="str">
            <v>احسان محمد علي</v>
          </cell>
          <cell r="D891">
            <v>43180</v>
          </cell>
          <cell r="E891">
            <v>488</v>
          </cell>
          <cell r="F891">
            <v>9</v>
          </cell>
          <cell r="G891">
            <v>525</v>
          </cell>
          <cell r="H891">
            <v>9</v>
          </cell>
          <cell r="I891">
            <v>825</v>
          </cell>
          <cell r="J891">
            <v>12</v>
          </cell>
          <cell r="K891">
            <v>68</v>
          </cell>
          <cell r="L891">
            <v>9</v>
          </cell>
        </row>
        <row r="892">
          <cell r="B892">
            <v>8476801</v>
          </cell>
          <cell r="C892" t="str">
            <v>هدي محمود عطيه</v>
          </cell>
          <cell r="D892">
            <v>43180</v>
          </cell>
          <cell r="E892">
            <v>670</v>
          </cell>
          <cell r="F892">
            <v>9</v>
          </cell>
          <cell r="G892">
            <v>621</v>
          </cell>
          <cell r="H892">
            <v>6</v>
          </cell>
          <cell r="I892">
            <v>695</v>
          </cell>
          <cell r="J892">
            <v>6</v>
          </cell>
          <cell r="K892">
            <v>825</v>
          </cell>
          <cell r="L892">
            <v>12</v>
          </cell>
          <cell r="M892">
            <v>421</v>
          </cell>
          <cell r="N892">
            <v>9</v>
          </cell>
        </row>
        <row r="893">
          <cell r="B893">
            <v>9151743</v>
          </cell>
          <cell r="C893" t="str">
            <v>محمد عبدالمجيد اسماعيل</v>
          </cell>
          <cell r="D893">
            <v>43180</v>
          </cell>
          <cell r="E893">
            <v>343</v>
          </cell>
          <cell r="F893">
            <v>8</v>
          </cell>
        </row>
        <row r="894">
          <cell r="B894">
            <v>8374893</v>
          </cell>
          <cell r="C894" t="str">
            <v>هند عبدالمنعم عبدالعزيز</v>
          </cell>
          <cell r="D894">
            <v>43180</v>
          </cell>
          <cell r="E894">
            <v>1</v>
          </cell>
          <cell r="F894">
            <v>6</v>
          </cell>
          <cell r="G894">
            <v>68</v>
          </cell>
          <cell r="H894">
            <v>9</v>
          </cell>
          <cell r="I894">
            <v>525</v>
          </cell>
          <cell r="J894">
            <v>9</v>
          </cell>
          <cell r="K894">
            <v>265</v>
          </cell>
          <cell r="L894">
            <v>9</v>
          </cell>
          <cell r="M894">
            <v>825</v>
          </cell>
          <cell r="N894">
            <v>12</v>
          </cell>
          <cell r="O894">
            <v>421</v>
          </cell>
          <cell r="P894">
            <v>9</v>
          </cell>
        </row>
        <row r="895">
          <cell r="B895">
            <v>8983978</v>
          </cell>
          <cell r="C895" t="str">
            <v>امال سليمان حامد موسي</v>
          </cell>
          <cell r="D895">
            <v>43180</v>
          </cell>
          <cell r="E895">
            <v>265</v>
          </cell>
          <cell r="F895">
            <v>18</v>
          </cell>
          <cell r="G895">
            <v>825</v>
          </cell>
          <cell r="H895">
            <v>12</v>
          </cell>
          <cell r="I895">
            <v>421</v>
          </cell>
          <cell r="J895">
            <v>9</v>
          </cell>
          <cell r="K895">
            <v>68</v>
          </cell>
          <cell r="L895">
            <v>9</v>
          </cell>
          <cell r="M895">
            <v>1</v>
          </cell>
          <cell r="N895">
            <v>9</v>
          </cell>
        </row>
        <row r="896">
          <cell r="B896">
            <v>8983980</v>
          </cell>
          <cell r="C896" t="str">
            <v>حمدي محمد محمد</v>
          </cell>
          <cell r="D896">
            <v>43180</v>
          </cell>
          <cell r="E896">
            <v>1</v>
          </cell>
          <cell r="F896">
            <v>9</v>
          </cell>
          <cell r="G896">
            <v>525</v>
          </cell>
          <cell r="H896">
            <v>9</v>
          </cell>
          <cell r="I896">
            <v>825</v>
          </cell>
          <cell r="J896">
            <v>12</v>
          </cell>
          <cell r="K896">
            <v>421</v>
          </cell>
          <cell r="L896">
            <v>9</v>
          </cell>
          <cell r="M896">
            <v>68</v>
          </cell>
          <cell r="N896">
            <v>9</v>
          </cell>
        </row>
        <row r="897">
          <cell r="B897">
            <v>8245855</v>
          </cell>
          <cell r="C897" t="str">
            <v>عزه فاروق عباس</v>
          </cell>
          <cell r="D897">
            <v>43181</v>
          </cell>
          <cell r="E897">
            <v>488</v>
          </cell>
          <cell r="F897">
            <v>12</v>
          </cell>
          <cell r="G897">
            <v>525</v>
          </cell>
          <cell r="H897">
            <v>6</v>
          </cell>
          <cell r="I897">
            <v>68</v>
          </cell>
          <cell r="J897">
            <v>6</v>
          </cell>
          <cell r="K897">
            <v>825</v>
          </cell>
          <cell r="L897">
            <v>8</v>
          </cell>
          <cell r="M897">
            <v>104</v>
          </cell>
          <cell r="N897">
            <v>9</v>
          </cell>
        </row>
        <row r="898">
          <cell r="B898">
            <v>8517398</v>
          </cell>
          <cell r="C898" t="str">
            <v>صباح كمال عبدالحميد</v>
          </cell>
          <cell r="D898">
            <v>43181</v>
          </cell>
          <cell r="E898">
            <v>488</v>
          </cell>
          <cell r="F898">
            <v>18</v>
          </cell>
          <cell r="G898">
            <v>525</v>
          </cell>
          <cell r="H898">
            <v>9</v>
          </cell>
          <cell r="I898">
            <v>825</v>
          </cell>
          <cell r="J898">
            <v>12</v>
          </cell>
          <cell r="K898">
            <v>421</v>
          </cell>
          <cell r="L898">
            <v>9</v>
          </cell>
          <cell r="M898">
            <v>68</v>
          </cell>
          <cell r="N898">
            <v>9</v>
          </cell>
        </row>
        <row r="899">
          <cell r="B899">
            <v>9091218</v>
          </cell>
          <cell r="C899" t="str">
            <v>وفاء محمد عبدالجواد</v>
          </cell>
          <cell r="D899">
            <v>43181</v>
          </cell>
          <cell r="E899">
            <v>1</v>
          </cell>
          <cell r="F899">
            <v>9</v>
          </cell>
          <cell r="G899">
            <v>525</v>
          </cell>
          <cell r="H899">
            <v>9</v>
          </cell>
          <cell r="I899">
            <v>68</v>
          </cell>
          <cell r="J899">
            <v>9</v>
          </cell>
          <cell r="K899">
            <v>421</v>
          </cell>
          <cell r="L899">
            <v>9</v>
          </cell>
          <cell r="M899">
            <v>825</v>
          </cell>
          <cell r="N899">
            <v>12</v>
          </cell>
        </row>
        <row r="900">
          <cell r="B900">
            <v>9082541</v>
          </cell>
          <cell r="C900" t="str">
            <v>عزه عازر امام</v>
          </cell>
          <cell r="D900">
            <v>43181</v>
          </cell>
          <cell r="E900">
            <v>488</v>
          </cell>
          <cell r="F900">
            <v>18</v>
          </cell>
          <cell r="G900">
            <v>525</v>
          </cell>
          <cell r="H900">
            <v>9</v>
          </cell>
          <cell r="I900">
            <v>243</v>
          </cell>
          <cell r="J900">
            <v>18</v>
          </cell>
          <cell r="K900">
            <v>68</v>
          </cell>
          <cell r="L900">
            <v>9</v>
          </cell>
          <cell r="M900">
            <v>825</v>
          </cell>
          <cell r="N900">
            <v>12</v>
          </cell>
          <cell r="O900">
            <v>421</v>
          </cell>
          <cell r="P900">
            <v>9</v>
          </cell>
        </row>
        <row r="901">
          <cell r="B901">
            <v>8025895</v>
          </cell>
          <cell r="C901" t="str">
            <v>نبويه حسن احمد</v>
          </cell>
          <cell r="D901">
            <v>43181</v>
          </cell>
          <cell r="E901">
            <v>1</v>
          </cell>
          <cell r="F901">
            <v>6</v>
          </cell>
          <cell r="G901">
            <v>525</v>
          </cell>
          <cell r="H901">
            <v>6</v>
          </cell>
          <cell r="I901">
            <v>825</v>
          </cell>
          <cell r="J901">
            <v>8</v>
          </cell>
          <cell r="K901">
            <v>421</v>
          </cell>
          <cell r="L901">
            <v>6</v>
          </cell>
          <cell r="M901">
            <v>68</v>
          </cell>
          <cell r="N901">
            <v>6</v>
          </cell>
        </row>
        <row r="902">
          <cell r="B902">
            <v>9091242</v>
          </cell>
          <cell r="C902" t="str">
            <v>عبدالباسط محمد ابراهيم</v>
          </cell>
          <cell r="D902">
            <v>43181</v>
          </cell>
          <cell r="E902">
            <v>343</v>
          </cell>
          <cell r="F902">
            <v>8</v>
          </cell>
        </row>
        <row r="903">
          <cell r="B903">
            <v>8274106</v>
          </cell>
          <cell r="C903" t="str">
            <v>كريمه صابر محمد محمد</v>
          </cell>
          <cell r="D903">
            <v>43181</v>
          </cell>
          <cell r="E903">
            <v>488</v>
          </cell>
          <cell r="F903">
            <v>18</v>
          </cell>
          <cell r="G903">
            <v>525</v>
          </cell>
          <cell r="H903">
            <v>9</v>
          </cell>
          <cell r="I903">
            <v>825</v>
          </cell>
          <cell r="J903">
            <v>12</v>
          </cell>
        </row>
        <row r="904">
          <cell r="B904">
            <v>8971083</v>
          </cell>
          <cell r="C904" t="str">
            <v>ساميه جمال سليمان</v>
          </cell>
          <cell r="D904">
            <v>43181</v>
          </cell>
          <cell r="E904">
            <v>1</v>
          </cell>
          <cell r="F904">
            <v>9</v>
          </cell>
          <cell r="G904">
            <v>525</v>
          </cell>
          <cell r="H904">
            <v>9</v>
          </cell>
          <cell r="I904">
            <v>68</v>
          </cell>
          <cell r="J904">
            <v>9</v>
          </cell>
          <cell r="K904">
            <v>825</v>
          </cell>
          <cell r="L904">
            <v>12</v>
          </cell>
        </row>
        <row r="905">
          <cell r="B905">
            <v>8924739</v>
          </cell>
          <cell r="C905" t="str">
            <v>نعمان محمد ابراهيم</v>
          </cell>
          <cell r="D905">
            <v>43181</v>
          </cell>
          <cell r="E905">
            <v>523</v>
          </cell>
          <cell r="F905">
            <v>18</v>
          </cell>
          <cell r="G905">
            <v>525</v>
          </cell>
          <cell r="H905">
            <v>9</v>
          </cell>
          <cell r="I905">
            <v>421</v>
          </cell>
          <cell r="J905">
            <v>9</v>
          </cell>
          <cell r="K905">
            <v>825</v>
          </cell>
          <cell r="L905">
            <v>12</v>
          </cell>
        </row>
        <row r="906">
          <cell r="B906">
            <v>8980897</v>
          </cell>
          <cell r="C906" t="str">
            <v>فوقيه عبدالرؤوف محمد</v>
          </cell>
          <cell r="D906">
            <v>43181</v>
          </cell>
          <cell r="E906">
            <v>488</v>
          </cell>
          <cell r="F906">
            <v>18</v>
          </cell>
          <cell r="G906">
            <v>525</v>
          </cell>
          <cell r="H906">
            <v>9</v>
          </cell>
          <cell r="I906">
            <v>825</v>
          </cell>
          <cell r="J906">
            <v>12</v>
          </cell>
          <cell r="K906">
            <v>421</v>
          </cell>
          <cell r="L906">
            <v>9</v>
          </cell>
          <cell r="M906">
            <v>525</v>
          </cell>
          <cell r="N906">
            <v>9</v>
          </cell>
        </row>
        <row r="907">
          <cell r="B907">
            <v>8254637</v>
          </cell>
          <cell r="C907" t="str">
            <v>محاسن محمد السيد</v>
          </cell>
          <cell r="D907">
            <v>43181</v>
          </cell>
          <cell r="E907">
            <v>1</v>
          </cell>
          <cell r="F907">
            <v>9</v>
          </cell>
          <cell r="G907">
            <v>525</v>
          </cell>
          <cell r="H907">
            <v>9</v>
          </cell>
          <cell r="I907">
            <v>421</v>
          </cell>
          <cell r="J907">
            <v>9</v>
          </cell>
          <cell r="K907">
            <v>825</v>
          </cell>
          <cell r="L907">
            <v>12</v>
          </cell>
        </row>
        <row r="908">
          <cell r="B908">
            <v>8374667</v>
          </cell>
          <cell r="C908" t="str">
            <v>عنابيه جمعه عبدالعال</v>
          </cell>
          <cell r="D908">
            <v>43181</v>
          </cell>
          <cell r="E908">
            <v>1</v>
          </cell>
          <cell r="F908">
            <v>9</v>
          </cell>
          <cell r="G908">
            <v>525</v>
          </cell>
          <cell r="H908">
            <v>9</v>
          </cell>
          <cell r="I908">
            <v>421</v>
          </cell>
          <cell r="J908">
            <v>9</v>
          </cell>
          <cell r="K908">
            <v>825</v>
          </cell>
          <cell r="L908">
            <v>12</v>
          </cell>
        </row>
        <row r="909">
          <cell r="B909">
            <v>8984006</v>
          </cell>
          <cell r="C909" t="str">
            <v>انعام معوض محمد</v>
          </cell>
          <cell r="D909">
            <v>43181</v>
          </cell>
          <cell r="E909">
            <v>1</v>
          </cell>
          <cell r="F909">
            <v>9</v>
          </cell>
          <cell r="G909">
            <v>525</v>
          </cell>
          <cell r="H909">
            <v>9</v>
          </cell>
          <cell r="I909">
            <v>265</v>
          </cell>
          <cell r="J909">
            <v>9</v>
          </cell>
          <cell r="K909">
            <v>825</v>
          </cell>
          <cell r="L909">
            <v>12</v>
          </cell>
          <cell r="M909">
            <v>68</v>
          </cell>
          <cell r="N909">
            <v>9</v>
          </cell>
        </row>
        <row r="910">
          <cell r="B910">
            <v>8843449</v>
          </cell>
          <cell r="C910" t="str">
            <v>صابر عواد عبدالرازق</v>
          </cell>
          <cell r="D910">
            <v>43181</v>
          </cell>
          <cell r="E910">
            <v>343</v>
          </cell>
          <cell r="F910">
            <v>8</v>
          </cell>
        </row>
        <row r="911">
          <cell r="B911">
            <v>8983982</v>
          </cell>
          <cell r="C911" t="str">
            <v>شاديه عبدالفتاح محمود</v>
          </cell>
          <cell r="D911">
            <v>43181</v>
          </cell>
          <cell r="E911">
            <v>1</v>
          </cell>
          <cell r="F911">
            <v>9</v>
          </cell>
          <cell r="G911">
            <v>525</v>
          </cell>
          <cell r="H911">
            <v>9</v>
          </cell>
          <cell r="I911">
            <v>421</v>
          </cell>
          <cell r="J911">
            <v>9</v>
          </cell>
          <cell r="K911">
            <v>265</v>
          </cell>
          <cell r="L911">
            <v>9</v>
          </cell>
          <cell r="M911">
            <v>825</v>
          </cell>
          <cell r="N911">
            <v>12</v>
          </cell>
          <cell r="O911">
            <v>68</v>
          </cell>
          <cell r="P911">
            <v>9</v>
          </cell>
        </row>
        <row r="912">
          <cell r="B912">
            <v>8924740</v>
          </cell>
          <cell r="C912" t="str">
            <v xml:space="preserve">امينه محمود محمد </v>
          </cell>
          <cell r="D912">
            <v>43181</v>
          </cell>
          <cell r="E912">
            <v>1</v>
          </cell>
          <cell r="F912">
            <v>9</v>
          </cell>
          <cell r="G912">
            <v>525</v>
          </cell>
          <cell r="H912">
            <v>9</v>
          </cell>
          <cell r="I912">
            <v>825</v>
          </cell>
          <cell r="J912">
            <v>12</v>
          </cell>
          <cell r="K912">
            <v>421</v>
          </cell>
          <cell r="L912">
            <v>9</v>
          </cell>
        </row>
        <row r="913">
          <cell r="B913">
            <v>8971045</v>
          </cell>
          <cell r="C913" t="str">
            <v>ايمن عيد السيد</v>
          </cell>
          <cell r="D913">
            <v>43181</v>
          </cell>
          <cell r="E913">
            <v>1</v>
          </cell>
          <cell r="F913">
            <v>9</v>
          </cell>
          <cell r="G913">
            <v>265</v>
          </cell>
          <cell r="H913">
            <v>9</v>
          </cell>
          <cell r="I913">
            <v>525</v>
          </cell>
          <cell r="J913">
            <v>9</v>
          </cell>
          <cell r="K913">
            <v>825</v>
          </cell>
          <cell r="L913">
            <v>12</v>
          </cell>
          <cell r="M913">
            <v>68</v>
          </cell>
          <cell r="N913">
            <v>9</v>
          </cell>
        </row>
        <row r="914">
          <cell r="B914">
            <v>8816299</v>
          </cell>
          <cell r="C914" t="str">
            <v>صباح عبده حسين</v>
          </cell>
          <cell r="D914">
            <v>43181</v>
          </cell>
          <cell r="E914">
            <v>523</v>
          </cell>
          <cell r="F914">
            <v>18</v>
          </cell>
          <cell r="G914">
            <v>525</v>
          </cell>
          <cell r="H914">
            <v>9</v>
          </cell>
          <cell r="I914">
            <v>825</v>
          </cell>
          <cell r="J914">
            <v>12</v>
          </cell>
          <cell r="K914">
            <v>421</v>
          </cell>
          <cell r="L914">
            <v>9</v>
          </cell>
          <cell r="M914">
            <v>68</v>
          </cell>
          <cell r="N914">
            <v>9</v>
          </cell>
        </row>
        <row r="915">
          <cell r="B915">
            <v>8339692</v>
          </cell>
          <cell r="C915" t="str">
            <v>فرحانه عاشور عطاالله</v>
          </cell>
          <cell r="D915">
            <v>43181</v>
          </cell>
          <cell r="E915">
            <v>343</v>
          </cell>
          <cell r="F915">
            <v>8</v>
          </cell>
        </row>
        <row r="916">
          <cell r="B916">
            <v>8924807</v>
          </cell>
          <cell r="C916" t="str">
            <v>فتحيه بسيوني هيبه</v>
          </cell>
          <cell r="D916">
            <v>43181</v>
          </cell>
          <cell r="E916">
            <v>488</v>
          </cell>
          <cell r="F916">
            <v>18</v>
          </cell>
          <cell r="G916">
            <v>421</v>
          </cell>
          <cell r="H916">
            <v>9</v>
          </cell>
          <cell r="I916">
            <v>525</v>
          </cell>
          <cell r="J916">
            <v>9</v>
          </cell>
          <cell r="K916">
            <v>265</v>
          </cell>
          <cell r="L916">
            <v>9</v>
          </cell>
          <cell r="M916">
            <v>68</v>
          </cell>
          <cell r="N916">
            <v>9</v>
          </cell>
          <cell r="O916">
            <v>825</v>
          </cell>
          <cell r="P916">
            <v>12</v>
          </cell>
        </row>
        <row r="917">
          <cell r="B917">
            <v>8344652</v>
          </cell>
          <cell r="C917" t="str">
            <v>سميحه عبدالعزيز حسن</v>
          </cell>
          <cell r="D917">
            <v>43181</v>
          </cell>
          <cell r="E917">
            <v>1</v>
          </cell>
          <cell r="F917">
            <v>9</v>
          </cell>
          <cell r="G917">
            <v>265</v>
          </cell>
          <cell r="H917">
            <v>9</v>
          </cell>
          <cell r="I917">
            <v>825</v>
          </cell>
          <cell r="J917">
            <v>12</v>
          </cell>
          <cell r="K917">
            <v>525</v>
          </cell>
          <cell r="L917">
            <v>9</v>
          </cell>
          <cell r="M917">
            <v>421</v>
          </cell>
          <cell r="N917">
            <v>9</v>
          </cell>
        </row>
        <row r="918">
          <cell r="B918">
            <v>8243758</v>
          </cell>
          <cell r="C918" t="str">
            <v>نبيله عباس حسين</v>
          </cell>
          <cell r="D918">
            <v>43181</v>
          </cell>
          <cell r="E918">
            <v>488</v>
          </cell>
          <cell r="F918">
            <v>12</v>
          </cell>
          <cell r="G918">
            <v>525</v>
          </cell>
          <cell r="H918">
            <v>6</v>
          </cell>
          <cell r="I918">
            <v>825</v>
          </cell>
          <cell r="J918">
            <v>8</v>
          </cell>
        </row>
        <row r="919">
          <cell r="B919">
            <v>8983653</v>
          </cell>
          <cell r="C919" t="str">
            <v xml:space="preserve">وفاء كامل مليكه </v>
          </cell>
          <cell r="D919">
            <v>43181</v>
          </cell>
          <cell r="E919">
            <v>825</v>
          </cell>
          <cell r="F919">
            <v>12</v>
          </cell>
          <cell r="G919">
            <v>488</v>
          </cell>
          <cell r="H919">
            <v>18</v>
          </cell>
          <cell r="I919">
            <v>525</v>
          </cell>
          <cell r="J919">
            <v>9</v>
          </cell>
          <cell r="K919">
            <v>265</v>
          </cell>
          <cell r="L919">
            <v>9</v>
          </cell>
        </row>
        <row r="920">
          <cell r="B920">
            <v>8436532</v>
          </cell>
          <cell r="C920" t="str">
            <v>مسعده سعيد عبدالسميع</v>
          </cell>
          <cell r="D920">
            <v>43181</v>
          </cell>
          <cell r="E920">
            <v>1</v>
          </cell>
          <cell r="F920">
            <v>9</v>
          </cell>
          <cell r="G920">
            <v>825</v>
          </cell>
          <cell r="H920">
            <v>12</v>
          </cell>
          <cell r="I920">
            <v>68</v>
          </cell>
          <cell r="J920">
            <v>9</v>
          </cell>
        </row>
        <row r="921">
          <cell r="B921">
            <v>8464128</v>
          </cell>
          <cell r="C921" t="str">
            <v>عطيات فوزي عبدالفتاح</v>
          </cell>
          <cell r="D921">
            <v>43181</v>
          </cell>
          <cell r="E921">
            <v>488</v>
          </cell>
          <cell r="F921">
            <v>18</v>
          </cell>
          <cell r="G921">
            <v>825</v>
          </cell>
          <cell r="H921">
            <v>12</v>
          </cell>
          <cell r="I921">
            <v>525</v>
          </cell>
          <cell r="J921">
            <v>9</v>
          </cell>
        </row>
        <row r="922">
          <cell r="B922">
            <v>8464123</v>
          </cell>
          <cell r="C922" t="str">
            <v>فوزيه احمد محمد</v>
          </cell>
          <cell r="D922">
            <v>43181</v>
          </cell>
          <cell r="E922">
            <v>488</v>
          </cell>
          <cell r="F922">
            <v>18</v>
          </cell>
          <cell r="G922">
            <v>825</v>
          </cell>
          <cell r="H922">
            <v>12</v>
          </cell>
          <cell r="I922">
            <v>525</v>
          </cell>
          <cell r="J922">
            <v>9</v>
          </cell>
        </row>
        <row r="923">
          <cell r="B923">
            <v>8474589</v>
          </cell>
          <cell r="C923" t="str">
            <v>عزه محمد علي</v>
          </cell>
          <cell r="D923">
            <v>43181</v>
          </cell>
          <cell r="E923">
            <v>523</v>
          </cell>
          <cell r="F923">
            <v>18</v>
          </cell>
          <cell r="G923">
            <v>525</v>
          </cell>
          <cell r="H923">
            <v>9</v>
          </cell>
          <cell r="I923">
            <v>265</v>
          </cell>
          <cell r="J923">
            <v>9</v>
          </cell>
          <cell r="K923">
            <v>825</v>
          </cell>
          <cell r="L923">
            <v>12</v>
          </cell>
        </row>
        <row r="924">
          <cell r="B924">
            <v>8436456</v>
          </cell>
          <cell r="C924" t="str">
            <v>مجده سعيد عبدالسميع</v>
          </cell>
          <cell r="D924">
            <v>43181</v>
          </cell>
          <cell r="E924">
            <v>488</v>
          </cell>
          <cell r="F924">
            <v>18</v>
          </cell>
          <cell r="G924">
            <v>525</v>
          </cell>
          <cell r="H924">
            <v>9</v>
          </cell>
          <cell r="I924">
            <v>825</v>
          </cell>
          <cell r="J924">
            <v>12</v>
          </cell>
        </row>
        <row r="925">
          <cell r="B925">
            <v>8924768</v>
          </cell>
          <cell r="C925" t="str">
            <v xml:space="preserve">جمعه محمد السيد </v>
          </cell>
          <cell r="D925">
            <v>43181</v>
          </cell>
          <cell r="E925">
            <v>523</v>
          </cell>
          <cell r="F925">
            <v>18</v>
          </cell>
          <cell r="G925">
            <v>525</v>
          </cell>
          <cell r="H925">
            <v>9</v>
          </cell>
          <cell r="I925">
            <v>825</v>
          </cell>
          <cell r="J925">
            <v>12</v>
          </cell>
        </row>
        <row r="926">
          <cell r="B926">
            <v>8213217</v>
          </cell>
          <cell r="C926" t="str">
            <v>صابرين فتحي عامر</v>
          </cell>
          <cell r="D926">
            <v>43181</v>
          </cell>
          <cell r="E926">
            <v>525</v>
          </cell>
          <cell r="F926">
            <v>6</v>
          </cell>
          <cell r="G926">
            <v>488</v>
          </cell>
          <cell r="H926">
            <v>12</v>
          </cell>
          <cell r="I926">
            <v>265</v>
          </cell>
          <cell r="J926">
            <v>6</v>
          </cell>
          <cell r="K926">
            <v>825</v>
          </cell>
          <cell r="L926">
            <v>8</v>
          </cell>
          <cell r="M926">
            <v>421</v>
          </cell>
          <cell r="N926">
            <v>6</v>
          </cell>
          <cell r="O926">
            <v>68</v>
          </cell>
          <cell r="P926">
            <v>6</v>
          </cell>
        </row>
        <row r="927">
          <cell r="B927">
            <v>8245717</v>
          </cell>
          <cell r="C927" t="str">
            <v>نعناعه عبدالرحمن عبدالحافظ</v>
          </cell>
          <cell r="D927">
            <v>43181</v>
          </cell>
          <cell r="E927">
            <v>1</v>
          </cell>
          <cell r="F927">
            <v>6</v>
          </cell>
          <cell r="G927" t="str">
            <v>768/1</v>
          </cell>
          <cell r="H927">
            <v>6</v>
          </cell>
          <cell r="I927">
            <v>243</v>
          </cell>
          <cell r="J927">
            <v>12</v>
          </cell>
          <cell r="K927">
            <v>825</v>
          </cell>
          <cell r="L927">
            <v>8</v>
          </cell>
        </row>
        <row r="928">
          <cell r="B928">
            <v>7599784</v>
          </cell>
          <cell r="C928" t="str">
            <v>امينه فتح الله منصور</v>
          </cell>
          <cell r="D928">
            <v>43181</v>
          </cell>
          <cell r="E928">
            <v>1</v>
          </cell>
          <cell r="F928">
            <v>9</v>
          </cell>
          <cell r="G928">
            <v>525</v>
          </cell>
          <cell r="H928">
            <v>9</v>
          </cell>
          <cell r="I928">
            <v>421</v>
          </cell>
          <cell r="J928">
            <v>9</v>
          </cell>
          <cell r="K928">
            <v>68</v>
          </cell>
          <cell r="L928">
            <v>9</v>
          </cell>
          <cell r="M928">
            <v>825</v>
          </cell>
          <cell r="N928">
            <v>12</v>
          </cell>
        </row>
        <row r="929">
          <cell r="B929">
            <v>8965630</v>
          </cell>
          <cell r="C929" t="str">
            <v>نبيهه السيد ابراهيم</v>
          </cell>
          <cell r="D929">
            <v>43181</v>
          </cell>
          <cell r="E929">
            <v>1</v>
          </cell>
          <cell r="F929">
            <v>9</v>
          </cell>
          <cell r="G929">
            <v>525</v>
          </cell>
          <cell r="H929">
            <v>9</v>
          </cell>
          <cell r="I929">
            <v>421</v>
          </cell>
          <cell r="J929">
            <v>9</v>
          </cell>
          <cell r="K929" t="str">
            <v>768/1</v>
          </cell>
          <cell r="L929">
            <v>9</v>
          </cell>
          <cell r="M929">
            <v>825</v>
          </cell>
          <cell r="N929">
            <v>12</v>
          </cell>
          <cell r="O929">
            <v>68</v>
          </cell>
          <cell r="P929">
            <v>9</v>
          </cell>
          <cell r="Q929">
            <v>243</v>
          </cell>
          <cell r="R929">
            <v>9</v>
          </cell>
        </row>
        <row r="930">
          <cell r="B930">
            <v>8973538</v>
          </cell>
          <cell r="C930" t="str">
            <v>فريده عطيه عبدالمجيد</v>
          </cell>
          <cell r="D930">
            <v>43181</v>
          </cell>
          <cell r="E930">
            <v>523</v>
          </cell>
          <cell r="F930">
            <v>18</v>
          </cell>
          <cell r="G930">
            <v>525</v>
          </cell>
          <cell r="H930">
            <v>9</v>
          </cell>
          <cell r="I930">
            <v>825</v>
          </cell>
          <cell r="J930">
            <v>12</v>
          </cell>
          <cell r="K930">
            <v>421</v>
          </cell>
          <cell r="L930">
            <v>9</v>
          </cell>
        </row>
        <row r="931">
          <cell r="B931">
            <v>8857189</v>
          </cell>
          <cell r="C931" t="str">
            <v>رابحه يوسف شعبان</v>
          </cell>
          <cell r="D931">
            <v>43181</v>
          </cell>
          <cell r="E931">
            <v>1</v>
          </cell>
          <cell r="F931">
            <v>9</v>
          </cell>
          <cell r="G931">
            <v>421</v>
          </cell>
          <cell r="H931">
            <v>9</v>
          </cell>
          <cell r="I931">
            <v>243</v>
          </cell>
          <cell r="J931">
            <v>18</v>
          </cell>
          <cell r="K931">
            <v>825</v>
          </cell>
          <cell r="L931">
            <v>12</v>
          </cell>
          <cell r="M931" t="str">
            <v>2/</v>
          </cell>
          <cell r="N931">
            <v>18</v>
          </cell>
          <cell r="O931">
            <v>312</v>
          </cell>
          <cell r="P931">
            <v>18</v>
          </cell>
        </row>
        <row r="932">
          <cell r="B932">
            <v>8143234</v>
          </cell>
          <cell r="C932" t="str">
            <v>رضا عبدالحميد محمد</v>
          </cell>
          <cell r="D932">
            <v>43181</v>
          </cell>
          <cell r="E932">
            <v>525</v>
          </cell>
          <cell r="F932">
            <v>6</v>
          </cell>
          <cell r="G932">
            <v>488</v>
          </cell>
          <cell r="H932">
            <v>12</v>
          </cell>
          <cell r="I932">
            <v>265</v>
          </cell>
          <cell r="J932">
            <v>6</v>
          </cell>
          <cell r="K932">
            <v>421</v>
          </cell>
          <cell r="L932">
            <v>6</v>
          </cell>
          <cell r="M932">
            <v>825</v>
          </cell>
          <cell r="N932">
            <v>8</v>
          </cell>
          <cell r="O932">
            <v>68</v>
          </cell>
          <cell r="P932">
            <v>9</v>
          </cell>
        </row>
        <row r="933">
          <cell r="B933">
            <v>8650131</v>
          </cell>
          <cell r="C933" t="str">
            <v>صالح عبدالبي عبدالغفار</v>
          </cell>
          <cell r="D933">
            <v>43181</v>
          </cell>
          <cell r="E933">
            <v>343</v>
          </cell>
          <cell r="F933">
            <v>8</v>
          </cell>
        </row>
        <row r="934">
          <cell r="B934">
            <v>8953891</v>
          </cell>
          <cell r="C934" t="str">
            <v>احسان ياسين احمد</v>
          </cell>
          <cell r="D934">
            <v>43181</v>
          </cell>
          <cell r="E934">
            <v>488</v>
          </cell>
          <cell r="F934">
            <v>18</v>
          </cell>
          <cell r="G934">
            <v>525</v>
          </cell>
          <cell r="H934">
            <v>9</v>
          </cell>
          <cell r="I934">
            <v>825</v>
          </cell>
          <cell r="J934">
            <v>12</v>
          </cell>
        </row>
        <row r="935">
          <cell r="B935">
            <v>8954254</v>
          </cell>
          <cell r="C935" t="str">
            <v>نحمده عبدالرحمن عبدالعزيز</v>
          </cell>
          <cell r="D935">
            <v>43181</v>
          </cell>
          <cell r="E935">
            <v>231</v>
          </cell>
          <cell r="F935">
            <v>18</v>
          </cell>
          <cell r="G935">
            <v>79</v>
          </cell>
          <cell r="H935">
            <v>18</v>
          </cell>
          <cell r="I935">
            <v>421</v>
          </cell>
          <cell r="J935">
            <v>9</v>
          </cell>
          <cell r="K935">
            <v>391</v>
          </cell>
          <cell r="L935">
            <v>9</v>
          </cell>
          <cell r="M935">
            <v>825</v>
          </cell>
          <cell r="N935">
            <v>12</v>
          </cell>
        </row>
        <row r="936">
          <cell r="B936">
            <v>8199186</v>
          </cell>
          <cell r="C936" t="str">
            <v>صفيه عبدالحميد ابراهيم</v>
          </cell>
          <cell r="D936">
            <v>43181</v>
          </cell>
          <cell r="E936">
            <v>488</v>
          </cell>
          <cell r="F936">
            <v>12</v>
          </cell>
          <cell r="G936">
            <v>265</v>
          </cell>
          <cell r="H936">
            <v>6</v>
          </cell>
          <cell r="I936">
            <v>825</v>
          </cell>
          <cell r="J936">
            <v>8</v>
          </cell>
          <cell r="K936">
            <v>79</v>
          </cell>
          <cell r="L936">
            <v>12</v>
          </cell>
          <cell r="M936">
            <v>243</v>
          </cell>
          <cell r="N936">
            <v>12</v>
          </cell>
          <cell r="O936">
            <v>231</v>
          </cell>
          <cell r="P936">
            <v>12</v>
          </cell>
        </row>
        <row r="937">
          <cell r="B937">
            <v>8436638</v>
          </cell>
          <cell r="C937" t="str">
            <v>عبدالمنجى عبدالونيس</v>
          </cell>
          <cell r="D937">
            <v>43181</v>
          </cell>
          <cell r="E937">
            <v>488</v>
          </cell>
          <cell r="F937">
            <v>18</v>
          </cell>
          <cell r="G937">
            <v>825</v>
          </cell>
          <cell r="H937">
            <v>12</v>
          </cell>
          <cell r="I937">
            <v>265</v>
          </cell>
          <cell r="J937">
            <v>9</v>
          </cell>
          <cell r="K937">
            <v>105</v>
          </cell>
          <cell r="L937">
            <v>2</v>
          </cell>
          <cell r="M937">
            <v>68</v>
          </cell>
          <cell r="N937">
            <v>9</v>
          </cell>
        </row>
        <row r="938">
          <cell r="B938">
            <v>8243911</v>
          </cell>
          <cell r="C938" t="str">
            <v>اسماء عبداللطيف محمود</v>
          </cell>
          <cell r="D938">
            <v>43181</v>
          </cell>
          <cell r="E938">
            <v>1</v>
          </cell>
          <cell r="F938">
            <v>6</v>
          </cell>
          <cell r="G938">
            <v>525</v>
          </cell>
          <cell r="H938">
            <v>6</v>
          </cell>
          <cell r="I938">
            <v>825</v>
          </cell>
          <cell r="J938">
            <v>8</v>
          </cell>
        </row>
        <row r="939">
          <cell r="B939">
            <v>8112731</v>
          </cell>
          <cell r="C939" t="str">
            <v>رضا فرج الله جوده عبده</v>
          </cell>
          <cell r="D939">
            <v>43181</v>
          </cell>
          <cell r="E939">
            <v>343</v>
          </cell>
          <cell r="F939">
            <v>8</v>
          </cell>
        </row>
        <row r="940">
          <cell r="B940">
            <v>9091165</v>
          </cell>
          <cell r="C940" t="str">
            <v>محمد احمد عمر عبدالشافى</v>
          </cell>
          <cell r="D940">
            <v>43181</v>
          </cell>
          <cell r="E940">
            <v>1</v>
          </cell>
          <cell r="F940">
            <v>9</v>
          </cell>
          <cell r="G940">
            <v>525</v>
          </cell>
          <cell r="H940">
            <v>9</v>
          </cell>
          <cell r="I940">
            <v>825</v>
          </cell>
          <cell r="J940">
            <v>12</v>
          </cell>
        </row>
        <row r="941">
          <cell r="B941">
            <v>8990824</v>
          </cell>
          <cell r="C941" t="str">
            <v>اعتماد صالح حسانين</v>
          </cell>
          <cell r="D941">
            <v>43181</v>
          </cell>
          <cell r="E941" t="str">
            <v>768/1</v>
          </cell>
          <cell r="F941">
            <v>6</v>
          </cell>
          <cell r="G941">
            <v>243</v>
          </cell>
          <cell r="H941">
            <v>12</v>
          </cell>
        </row>
        <row r="942">
          <cell r="B942">
            <v>8424397</v>
          </cell>
          <cell r="C942" t="str">
            <v>مفيده السيد حسن عبدالله</v>
          </cell>
          <cell r="D942">
            <v>43183</v>
          </cell>
          <cell r="E942">
            <v>488</v>
          </cell>
          <cell r="F942">
            <v>18</v>
          </cell>
          <cell r="G942">
            <v>825</v>
          </cell>
          <cell r="H942">
            <v>12</v>
          </cell>
          <cell r="I942">
            <v>265</v>
          </cell>
          <cell r="J942">
            <v>9</v>
          </cell>
        </row>
        <row r="943">
          <cell r="B943">
            <v>8274176</v>
          </cell>
          <cell r="C943" t="str">
            <v>ايه ناصر السيد عامر</v>
          </cell>
          <cell r="D943">
            <v>43183</v>
          </cell>
          <cell r="E943">
            <v>1</v>
          </cell>
          <cell r="F943">
            <v>9</v>
          </cell>
          <cell r="G943">
            <v>525</v>
          </cell>
          <cell r="H943">
            <v>9</v>
          </cell>
          <cell r="I943">
            <v>825</v>
          </cell>
          <cell r="J943">
            <v>12</v>
          </cell>
          <cell r="K943">
            <v>68</v>
          </cell>
          <cell r="L943">
            <v>9</v>
          </cell>
          <cell r="M943">
            <v>421</v>
          </cell>
          <cell r="N943">
            <v>9</v>
          </cell>
        </row>
        <row r="944">
          <cell r="B944">
            <v>8243775</v>
          </cell>
          <cell r="C944" t="str">
            <v>لبيبه خلف رفاعى جاد</v>
          </cell>
          <cell r="D944">
            <v>43183</v>
          </cell>
          <cell r="E944">
            <v>1</v>
          </cell>
          <cell r="F944">
            <v>6</v>
          </cell>
          <cell r="G944">
            <v>525</v>
          </cell>
          <cell r="H944">
            <v>6</v>
          </cell>
          <cell r="I944">
            <v>68</v>
          </cell>
          <cell r="J944">
            <v>6</v>
          </cell>
          <cell r="K944">
            <v>825</v>
          </cell>
          <cell r="L944">
            <v>8</v>
          </cell>
        </row>
        <row r="945">
          <cell r="B945">
            <v>8474510</v>
          </cell>
          <cell r="C945" t="str">
            <v>ماجده عبدالوهاب محمود</v>
          </cell>
          <cell r="D945">
            <v>43183</v>
          </cell>
          <cell r="E945">
            <v>1</v>
          </cell>
          <cell r="F945">
            <v>9</v>
          </cell>
          <cell r="G945">
            <v>525</v>
          </cell>
          <cell r="H945">
            <v>9</v>
          </cell>
          <cell r="I945">
            <v>68</v>
          </cell>
          <cell r="J945">
            <v>9</v>
          </cell>
          <cell r="K945">
            <v>421</v>
          </cell>
          <cell r="L945">
            <v>9</v>
          </cell>
          <cell r="M945">
            <v>825</v>
          </cell>
          <cell r="N945">
            <v>12</v>
          </cell>
        </row>
        <row r="946">
          <cell r="B946">
            <v>8254578</v>
          </cell>
          <cell r="C946" t="str">
            <v>منى مكاوى الهم سيد</v>
          </cell>
          <cell r="D946">
            <v>43183</v>
          </cell>
          <cell r="E946">
            <v>1</v>
          </cell>
          <cell r="F946">
            <v>9</v>
          </cell>
          <cell r="G946">
            <v>525</v>
          </cell>
          <cell r="H946">
            <v>9</v>
          </cell>
          <cell r="I946">
            <v>825</v>
          </cell>
          <cell r="J946">
            <v>12</v>
          </cell>
          <cell r="K946">
            <v>68</v>
          </cell>
          <cell r="L946">
            <v>9</v>
          </cell>
          <cell r="M946">
            <v>421</v>
          </cell>
          <cell r="N946">
            <v>9</v>
          </cell>
        </row>
        <row r="947">
          <cell r="B947">
            <v>8242639</v>
          </cell>
          <cell r="C947" t="str">
            <v>فرحانه نوار محمد المهدى</v>
          </cell>
          <cell r="D947">
            <v>43183</v>
          </cell>
          <cell r="E947">
            <v>523</v>
          </cell>
          <cell r="F947">
            <v>12</v>
          </cell>
          <cell r="G947">
            <v>525</v>
          </cell>
          <cell r="H947">
            <v>6</v>
          </cell>
          <cell r="I947">
            <v>825</v>
          </cell>
          <cell r="J947">
            <v>8</v>
          </cell>
          <cell r="K947">
            <v>68</v>
          </cell>
          <cell r="L947">
            <v>6</v>
          </cell>
          <cell r="M947">
            <v>421</v>
          </cell>
          <cell r="N947">
            <v>6</v>
          </cell>
        </row>
        <row r="948">
          <cell r="B948">
            <v>8242694</v>
          </cell>
          <cell r="C948" t="str">
            <v>فتحيه محمد المهدى</v>
          </cell>
          <cell r="D948">
            <v>43183</v>
          </cell>
          <cell r="E948">
            <v>1</v>
          </cell>
          <cell r="F948">
            <v>6</v>
          </cell>
          <cell r="G948">
            <v>525</v>
          </cell>
          <cell r="H948">
            <v>6</v>
          </cell>
          <cell r="I948">
            <v>825</v>
          </cell>
          <cell r="J948">
            <v>8</v>
          </cell>
          <cell r="K948">
            <v>68</v>
          </cell>
          <cell r="L948">
            <v>6</v>
          </cell>
          <cell r="M948">
            <v>265</v>
          </cell>
          <cell r="N948">
            <v>12</v>
          </cell>
        </row>
        <row r="949">
          <cell r="B949">
            <v>8100855</v>
          </cell>
          <cell r="C949" t="str">
            <v>انتصار عبدالحميد محمود</v>
          </cell>
          <cell r="D949">
            <v>43183</v>
          </cell>
          <cell r="E949">
            <v>1</v>
          </cell>
          <cell r="F949">
            <v>6</v>
          </cell>
          <cell r="G949">
            <v>421</v>
          </cell>
          <cell r="H949">
            <v>6</v>
          </cell>
          <cell r="I949">
            <v>825</v>
          </cell>
          <cell r="J949">
            <v>8</v>
          </cell>
          <cell r="K949">
            <v>68</v>
          </cell>
          <cell r="L949">
            <v>6</v>
          </cell>
        </row>
        <row r="950">
          <cell r="B950">
            <v>8954293</v>
          </cell>
          <cell r="C950" t="str">
            <v>عطيات محمد خليل امين</v>
          </cell>
          <cell r="D950">
            <v>43183</v>
          </cell>
          <cell r="E950">
            <v>1</v>
          </cell>
          <cell r="F950">
            <v>9</v>
          </cell>
          <cell r="G950">
            <v>825</v>
          </cell>
          <cell r="H950">
            <v>12</v>
          </cell>
          <cell r="I950">
            <v>525</v>
          </cell>
          <cell r="J950">
            <v>9</v>
          </cell>
          <cell r="K950">
            <v>421</v>
          </cell>
          <cell r="L950">
            <v>9</v>
          </cell>
          <cell r="M950">
            <v>68</v>
          </cell>
          <cell r="N950">
            <v>9</v>
          </cell>
        </row>
        <row r="951">
          <cell r="B951">
            <v>8242613</v>
          </cell>
          <cell r="C951" t="str">
            <v>سميره عبدالرسول حامد</v>
          </cell>
          <cell r="D951">
            <v>43183</v>
          </cell>
          <cell r="E951">
            <v>295</v>
          </cell>
          <cell r="F951">
            <v>12</v>
          </cell>
          <cell r="G951">
            <v>243</v>
          </cell>
          <cell r="H951">
            <v>12</v>
          </cell>
          <cell r="I951">
            <v>825</v>
          </cell>
          <cell r="J951">
            <v>8</v>
          </cell>
          <cell r="K951">
            <v>421</v>
          </cell>
          <cell r="L951">
            <v>6</v>
          </cell>
        </row>
        <row r="952">
          <cell r="B952">
            <v>9018738</v>
          </cell>
          <cell r="C952" t="str">
            <v>فايزة كشك كشك عبدالصمد</v>
          </cell>
          <cell r="D952">
            <v>43183</v>
          </cell>
          <cell r="E952">
            <v>523</v>
          </cell>
          <cell r="F952">
            <v>18</v>
          </cell>
          <cell r="G952">
            <v>525</v>
          </cell>
          <cell r="H952">
            <v>9</v>
          </cell>
          <cell r="I952">
            <v>825</v>
          </cell>
          <cell r="J952">
            <v>12</v>
          </cell>
          <cell r="K952">
            <v>79</v>
          </cell>
          <cell r="L952">
            <v>18</v>
          </cell>
        </row>
        <row r="953">
          <cell r="B953">
            <v>8254656</v>
          </cell>
          <cell r="C953" t="str">
            <v>رمضان رمضان ابراهيم دبوس</v>
          </cell>
          <cell r="D953">
            <v>43183</v>
          </cell>
          <cell r="E953">
            <v>1</v>
          </cell>
          <cell r="F953">
            <v>9</v>
          </cell>
          <cell r="G953">
            <v>265</v>
          </cell>
          <cell r="H953">
            <v>9</v>
          </cell>
          <cell r="I953">
            <v>825</v>
          </cell>
          <cell r="J953">
            <v>12</v>
          </cell>
          <cell r="K953">
            <v>525</v>
          </cell>
          <cell r="L953">
            <v>9</v>
          </cell>
        </row>
        <row r="954">
          <cell r="B954">
            <v>8312976</v>
          </cell>
          <cell r="C954" t="str">
            <v>محمد عبدالله احمد عبدالله</v>
          </cell>
          <cell r="D954">
            <v>43183</v>
          </cell>
          <cell r="E954">
            <v>1</v>
          </cell>
          <cell r="F954">
            <v>9</v>
          </cell>
          <cell r="G954">
            <v>525</v>
          </cell>
          <cell r="H954">
            <v>9</v>
          </cell>
          <cell r="I954">
            <v>825</v>
          </cell>
          <cell r="J954">
            <v>12</v>
          </cell>
          <cell r="K954">
            <v>265</v>
          </cell>
          <cell r="L954">
            <v>9</v>
          </cell>
          <cell r="M954">
            <v>421</v>
          </cell>
          <cell r="N954">
            <v>9</v>
          </cell>
        </row>
        <row r="955">
          <cell r="B955">
            <v>8245815</v>
          </cell>
          <cell r="C955" t="str">
            <v>هويدا ابراهيم فرج الجبالى</v>
          </cell>
          <cell r="D955">
            <v>43183</v>
          </cell>
          <cell r="E955">
            <v>1</v>
          </cell>
          <cell r="F955">
            <v>9</v>
          </cell>
          <cell r="G955">
            <v>825</v>
          </cell>
          <cell r="H955">
            <v>12</v>
          </cell>
          <cell r="I955">
            <v>265</v>
          </cell>
          <cell r="J955">
            <v>9</v>
          </cell>
          <cell r="K955">
            <v>525</v>
          </cell>
          <cell r="L955">
            <v>9</v>
          </cell>
        </row>
        <row r="956">
          <cell r="B956">
            <v>8973545</v>
          </cell>
          <cell r="C956" t="str">
            <v>ورده رشدى محمود عمر</v>
          </cell>
          <cell r="D956">
            <v>43183</v>
          </cell>
          <cell r="E956">
            <v>1</v>
          </cell>
          <cell r="F956">
            <v>9</v>
          </cell>
          <cell r="G956">
            <v>525</v>
          </cell>
          <cell r="H956">
            <v>9</v>
          </cell>
          <cell r="I956">
            <v>825</v>
          </cell>
          <cell r="J956">
            <v>12</v>
          </cell>
        </row>
        <row r="957">
          <cell r="B957">
            <v>8989416</v>
          </cell>
          <cell r="C957" t="str">
            <v>فرجه محمد ابراهيم ابوسالم</v>
          </cell>
          <cell r="D957">
            <v>43183</v>
          </cell>
          <cell r="E957">
            <v>1</v>
          </cell>
          <cell r="F957">
            <v>5</v>
          </cell>
          <cell r="G957">
            <v>525</v>
          </cell>
          <cell r="H957">
            <v>9</v>
          </cell>
          <cell r="I957">
            <v>825</v>
          </cell>
          <cell r="J957">
            <v>12</v>
          </cell>
          <cell r="K957">
            <v>68</v>
          </cell>
          <cell r="L957">
            <v>9</v>
          </cell>
        </row>
        <row r="958">
          <cell r="B958">
            <v>9080314</v>
          </cell>
          <cell r="C958" t="str">
            <v>عادل رزق عمر السيد</v>
          </cell>
          <cell r="D958">
            <v>43183</v>
          </cell>
          <cell r="E958">
            <v>488</v>
          </cell>
          <cell r="F958">
            <v>18</v>
          </cell>
          <cell r="G958">
            <v>525</v>
          </cell>
          <cell r="H958">
            <v>9</v>
          </cell>
          <cell r="I958">
            <v>825</v>
          </cell>
          <cell r="J958">
            <v>12</v>
          </cell>
        </row>
        <row r="959">
          <cell r="B959">
            <v>8344405</v>
          </cell>
          <cell r="C959" t="str">
            <v>محمد شديد عطيه حواش</v>
          </cell>
          <cell r="D959">
            <v>43183</v>
          </cell>
          <cell r="E959">
            <v>1</v>
          </cell>
          <cell r="F959">
            <v>9</v>
          </cell>
          <cell r="G959">
            <v>825</v>
          </cell>
          <cell r="H959">
            <v>12</v>
          </cell>
          <cell r="I959">
            <v>68</v>
          </cell>
          <cell r="J959">
            <v>9</v>
          </cell>
        </row>
        <row r="960">
          <cell r="B960">
            <v>8341657</v>
          </cell>
          <cell r="C960" t="str">
            <v>فاطمه عيد عبدالرحمن</v>
          </cell>
          <cell r="D960">
            <v>43183</v>
          </cell>
          <cell r="E960">
            <v>488</v>
          </cell>
          <cell r="F960">
            <v>18</v>
          </cell>
          <cell r="G960">
            <v>525</v>
          </cell>
          <cell r="H960">
            <v>9</v>
          </cell>
          <cell r="I960">
            <v>825</v>
          </cell>
          <cell r="J960">
            <v>12</v>
          </cell>
        </row>
        <row r="961">
          <cell r="B961">
            <v>8274212</v>
          </cell>
          <cell r="C961" t="str">
            <v>رضا خميس احمد الصيفى</v>
          </cell>
          <cell r="D961">
            <v>43183</v>
          </cell>
          <cell r="E961">
            <v>488</v>
          </cell>
          <cell r="F961">
            <v>18</v>
          </cell>
          <cell r="G961">
            <v>525</v>
          </cell>
          <cell r="H961">
            <v>9</v>
          </cell>
          <cell r="I961">
            <v>265</v>
          </cell>
          <cell r="J961">
            <v>9</v>
          </cell>
          <cell r="K961">
            <v>825</v>
          </cell>
          <cell r="L961">
            <v>12</v>
          </cell>
        </row>
        <row r="962">
          <cell r="B962">
            <v>8341439</v>
          </cell>
          <cell r="C962" t="str">
            <v>عايده كمال موسى سعيد</v>
          </cell>
          <cell r="D962">
            <v>43183</v>
          </cell>
          <cell r="E962">
            <v>825</v>
          </cell>
          <cell r="F962">
            <v>12</v>
          </cell>
          <cell r="G962">
            <v>488</v>
          </cell>
          <cell r="H962">
            <v>9</v>
          </cell>
          <cell r="I962">
            <v>525</v>
          </cell>
          <cell r="J962">
            <v>9</v>
          </cell>
          <cell r="K962">
            <v>68</v>
          </cell>
          <cell r="L962">
            <v>9</v>
          </cell>
          <cell r="M962">
            <v>265</v>
          </cell>
          <cell r="N962">
            <v>9</v>
          </cell>
        </row>
        <row r="963">
          <cell r="B963">
            <v>8953844</v>
          </cell>
          <cell r="C963" t="str">
            <v>فتحى عبدة عبدالموجود</v>
          </cell>
          <cell r="D963">
            <v>43183</v>
          </cell>
          <cell r="E963">
            <v>525</v>
          </cell>
          <cell r="F963">
            <v>9</v>
          </cell>
          <cell r="G963">
            <v>488</v>
          </cell>
          <cell r="H963">
            <v>18</v>
          </cell>
          <cell r="I963">
            <v>825</v>
          </cell>
          <cell r="J963">
            <v>12</v>
          </cell>
        </row>
        <row r="964">
          <cell r="B964">
            <v>8989324</v>
          </cell>
          <cell r="C964" t="str">
            <v>نصره عطاالله عبدالغنى</v>
          </cell>
          <cell r="D964">
            <v>43183</v>
          </cell>
          <cell r="E964">
            <v>265</v>
          </cell>
          <cell r="F964">
            <v>18</v>
          </cell>
          <cell r="G964">
            <v>825</v>
          </cell>
          <cell r="H964">
            <v>12</v>
          </cell>
          <cell r="I964">
            <v>421</v>
          </cell>
          <cell r="J964">
            <v>9</v>
          </cell>
          <cell r="K964">
            <v>243</v>
          </cell>
          <cell r="L964">
            <v>18</v>
          </cell>
        </row>
        <row r="965">
          <cell r="B965">
            <v>8274087</v>
          </cell>
          <cell r="C965" t="str">
            <v>سعاد عطوه سليمان الوراقى</v>
          </cell>
          <cell r="D965">
            <v>43183</v>
          </cell>
          <cell r="E965">
            <v>1</v>
          </cell>
          <cell r="F965">
            <v>5</v>
          </cell>
          <cell r="G965">
            <v>525</v>
          </cell>
          <cell r="H965">
            <v>9</v>
          </cell>
          <cell r="I965">
            <v>825</v>
          </cell>
          <cell r="J965">
            <v>12</v>
          </cell>
          <cell r="K965">
            <v>68</v>
          </cell>
          <cell r="L965">
            <v>9</v>
          </cell>
        </row>
        <row r="966">
          <cell r="B966">
            <v>8245967</v>
          </cell>
          <cell r="C966" t="str">
            <v>صابر محمد جاد الرب</v>
          </cell>
          <cell r="D966">
            <v>43183</v>
          </cell>
          <cell r="E966">
            <v>1</v>
          </cell>
          <cell r="F966">
            <v>3</v>
          </cell>
          <cell r="G966">
            <v>825</v>
          </cell>
          <cell r="H966">
            <v>8</v>
          </cell>
          <cell r="I966">
            <v>265</v>
          </cell>
          <cell r="J966">
            <v>6</v>
          </cell>
          <cell r="K966">
            <v>68</v>
          </cell>
          <cell r="L966">
            <v>6</v>
          </cell>
        </row>
        <row r="967">
          <cell r="B967">
            <v>8962863</v>
          </cell>
          <cell r="C967" t="str">
            <v>حسن عبدالبر حسن</v>
          </cell>
          <cell r="D967">
            <v>43183</v>
          </cell>
          <cell r="E967">
            <v>343</v>
          </cell>
          <cell r="F967">
            <v>8</v>
          </cell>
        </row>
        <row r="968">
          <cell r="B968">
            <v>8463822</v>
          </cell>
          <cell r="C968" t="str">
            <v>شادية على هلال قاسم</v>
          </cell>
          <cell r="D968">
            <v>43183</v>
          </cell>
          <cell r="E968">
            <v>1</v>
          </cell>
          <cell r="F968">
            <v>7</v>
          </cell>
          <cell r="G968">
            <v>68</v>
          </cell>
          <cell r="H968">
            <v>9</v>
          </cell>
          <cell r="I968">
            <v>825</v>
          </cell>
          <cell r="J968">
            <v>12</v>
          </cell>
          <cell r="K968">
            <v>421</v>
          </cell>
          <cell r="L968">
            <v>9</v>
          </cell>
          <cell r="M968">
            <v>265</v>
          </cell>
          <cell r="N968">
            <v>9</v>
          </cell>
        </row>
        <row r="969">
          <cell r="B969">
            <v>8274344</v>
          </cell>
          <cell r="C969" t="str">
            <v>ياسمين السيد عبدالعزيز</v>
          </cell>
          <cell r="D969">
            <v>43183</v>
          </cell>
          <cell r="E969">
            <v>1</v>
          </cell>
          <cell r="F969">
            <v>6</v>
          </cell>
          <cell r="G969">
            <v>421</v>
          </cell>
          <cell r="H969">
            <v>9</v>
          </cell>
          <cell r="I969">
            <v>525</v>
          </cell>
          <cell r="J969">
            <v>9</v>
          </cell>
          <cell r="K969">
            <v>825</v>
          </cell>
          <cell r="L969">
            <v>12</v>
          </cell>
          <cell r="M969">
            <v>68</v>
          </cell>
          <cell r="N969">
            <v>9</v>
          </cell>
        </row>
        <row r="970">
          <cell r="B970">
            <v>8584699</v>
          </cell>
          <cell r="C970" t="str">
            <v>سعاد درويش محمد درويش</v>
          </cell>
          <cell r="D970">
            <v>43183</v>
          </cell>
          <cell r="E970">
            <v>1</v>
          </cell>
          <cell r="F970">
            <v>3</v>
          </cell>
          <cell r="G970">
            <v>525</v>
          </cell>
          <cell r="H970">
            <v>9</v>
          </cell>
          <cell r="I970">
            <v>825</v>
          </cell>
          <cell r="J970">
            <v>12</v>
          </cell>
        </row>
        <row r="971">
          <cell r="B971">
            <v>8130065</v>
          </cell>
          <cell r="C971" t="str">
            <v>سعاد عبدالغنى حسن</v>
          </cell>
          <cell r="D971">
            <v>43183</v>
          </cell>
          <cell r="E971">
            <v>488</v>
          </cell>
          <cell r="F971">
            <v>12</v>
          </cell>
          <cell r="G971">
            <v>265</v>
          </cell>
          <cell r="H971">
            <v>6</v>
          </cell>
          <cell r="I971">
            <v>825</v>
          </cell>
          <cell r="J971">
            <v>8</v>
          </cell>
          <cell r="K971">
            <v>525</v>
          </cell>
          <cell r="L971">
            <v>6</v>
          </cell>
        </row>
        <row r="972">
          <cell r="B972">
            <v>8464130</v>
          </cell>
          <cell r="C972" t="str">
            <v>نوهير على الشحات سعد</v>
          </cell>
          <cell r="D972">
            <v>43183</v>
          </cell>
          <cell r="E972">
            <v>1</v>
          </cell>
          <cell r="F972">
            <v>7</v>
          </cell>
          <cell r="G972">
            <v>525</v>
          </cell>
          <cell r="H972">
            <v>9</v>
          </cell>
          <cell r="I972">
            <v>825</v>
          </cell>
          <cell r="J972">
            <v>12</v>
          </cell>
          <cell r="K972">
            <v>68</v>
          </cell>
          <cell r="L972">
            <v>9</v>
          </cell>
        </row>
        <row r="973">
          <cell r="B973">
            <v>8245903</v>
          </cell>
          <cell r="C973" t="str">
            <v>جمالات على مرسى</v>
          </cell>
          <cell r="D973">
            <v>43183</v>
          </cell>
          <cell r="E973">
            <v>1</v>
          </cell>
          <cell r="F973">
            <v>5</v>
          </cell>
          <cell r="G973">
            <v>421</v>
          </cell>
          <cell r="H973">
            <v>6</v>
          </cell>
          <cell r="I973">
            <v>825</v>
          </cell>
          <cell r="J973">
            <v>8</v>
          </cell>
          <cell r="K973">
            <v>296</v>
          </cell>
          <cell r="L973">
            <v>12</v>
          </cell>
          <cell r="M973">
            <v>265</v>
          </cell>
          <cell r="N973">
            <v>12</v>
          </cell>
          <cell r="O973">
            <v>79</v>
          </cell>
          <cell r="P973">
            <v>12</v>
          </cell>
        </row>
        <row r="974">
          <cell r="B974">
            <v>8953831</v>
          </cell>
          <cell r="C974" t="str">
            <v>انتصار عبدالرحمن نصار</v>
          </cell>
          <cell r="D974">
            <v>43183</v>
          </cell>
          <cell r="E974">
            <v>523</v>
          </cell>
          <cell r="F974">
            <v>9</v>
          </cell>
          <cell r="G974">
            <v>525</v>
          </cell>
          <cell r="H974">
            <v>9</v>
          </cell>
          <cell r="I974">
            <v>825</v>
          </cell>
          <cell r="J974">
            <v>12</v>
          </cell>
        </row>
        <row r="975">
          <cell r="B975">
            <v>9029207</v>
          </cell>
          <cell r="C975" t="str">
            <v>محمد حافظ حسن على</v>
          </cell>
          <cell r="D975">
            <v>43183</v>
          </cell>
          <cell r="E975">
            <v>1</v>
          </cell>
          <cell r="F975">
            <v>9</v>
          </cell>
          <cell r="G975">
            <v>825</v>
          </cell>
          <cell r="H975">
            <v>12</v>
          </cell>
        </row>
        <row r="976">
          <cell r="B976">
            <v>8254689</v>
          </cell>
          <cell r="C976" t="str">
            <v>زينب محمد مرسى محسن</v>
          </cell>
          <cell r="D976">
            <v>43183</v>
          </cell>
          <cell r="E976">
            <v>265</v>
          </cell>
          <cell r="F976">
            <v>12</v>
          </cell>
          <cell r="G976">
            <v>79</v>
          </cell>
          <cell r="H976">
            <v>12</v>
          </cell>
          <cell r="I976">
            <v>825</v>
          </cell>
          <cell r="J976">
            <v>8</v>
          </cell>
        </row>
        <row r="977">
          <cell r="B977">
            <v>8245955</v>
          </cell>
          <cell r="C977" t="str">
            <v>فطومة محمد حسن رفاعى</v>
          </cell>
          <cell r="D977">
            <v>43183</v>
          </cell>
          <cell r="E977">
            <v>1</v>
          </cell>
          <cell r="F977">
            <v>5</v>
          </cell>
          <cell r="G977">
            <v>525</v>
          </cell>
          <cell r="H977">
            <v>6</v>
          </cell>
          <cell r="I977">
            <v>421</v>
          </cell>
          <cell r="J977">
            <v>6</v>
          </cell>
          <cell r="K977">
            <v>825</v>
          </cell>
          <cell r="L977">
            <v>8</v>
          </cell>
          <cell r="M977">
            <v>68</v>
          </cell>
          <cell r="N977">
            <v>6</v>
          </cell>
        </row>
        <row r="978">
          <cell r="B978">
            <v>8273498</v>
          </cell>
          <cell r="C978" t="str">
            <v>فوزية كامل محمد صالح</v>
          </cell>
          <cell r="D978">
            <v>43183</v>
          </cell>
          <cell r="E978">
            <v>1</v>
          </cell>
          <cell r="F978">
            <v>7</v>
          </cell>
          <cell r="G978">
            <v>525</v>
          </cell>
          <cell r="H978">
            <v>9</v>
          </cell>
          <cell r="I978">
            <v>421</v>
          </cell>
          <cell r="J978">
            <v>9</v>
          </cell>
          <cell r="K978">
            <v>825</v>
          </cell>
          <cell r="L978">
            <v>12</v>
          </cell>
          <cell r="M978">
            <v>265</v>
          </cell>
          <cell r="N978">
            <v>9</v>
          </cell>
          <cell r="O978">
            <v>68</v>
          </cell>
          <cell r="P978">
            <v>9</v>
          </cell>
        </row>
        <row r="979">
          <cell r="B979">
            <v>8243660</v>
          </cell>
          <cell r="C979" t="str">
            <v>زاهيه لطفى عبدالهادى</v>
          </cell>
          <cell r="D979">
            <v>43183</v>
          </cell>
          <cell r="E979">
            <v>488</v>
          </cell>
          <cell r="F979">
            <v>12</v>
          </cell>
          <cell r="G979">
            <v>825</v>
          </cell>
          <cell r="H979">
            <v>8</v>
          </cell>
          <cell r="I979">
            <v>68</v>
          </cell>
          <cell r="J979">
            <v>6</v>
          </cell>
        </row>
        <row r="980">
          <cell r="B980">
            <v>8476519</v>
          </cell>
          <cell r="C980" t="str">
            <v>احسان عبدالسلام حسين</v>
          </cell>
          <cell r="D980">
            <v>43183</v>
          </cell>
          <cell r="E980">
            <v>1</v>
          </cell>
          <cell r="F980">
            <v>9</v>
          </cell>
          <cell r="G980">
            <v>825</v>
          </cell>
          <cell r="H980">
            <v>12</v>
          </cell>
          <cell r="I980">
            <v>265</v>
          </cell>
          <cell r="J980">
            <v>9</v>
          </cell>
          <cell r="K980">
            <v>421</v>
          </cell>
          <cell r="L980">
            <v>9</v>
          </cell>
        </row>
        <row r="981">
          <cell r="B981">
            <v>8143186</v>
          </cell>
          <cell r="C981" t="str">
            <v>هناء محمود محمود منصور</v>
          </cell>
          <cell r="D981">
            <v>43183</v>
          </cell>
          <cell r="E981">
            <v>488</v>
          </cell>
          <cell r="F981">
            <v>12</v>
          </cell>
          <cell r="G981">
            <v>525</v>
          </cell>
          <cell r="H981">
            <v>6</v>
          </cell>
          <cell r="I981">
            <v>265</v>
          </cell>
          <cell r="J981">
            <v>6</v>
          </cell>
          <cell r="K981">
            <v>825</v>
          </cell>
          <cell r="L981">
            <v>8</v>
          </cell>
        </row>
        <row r="982">
          <cell r="B982">
            <v>8989374</v>
          </cell>
          <cell r="C982" t="str">
            <v>انشراح عتريس ابراهيم</v>
          </cell>
          <cell r="D982">
            <v>43183</v>
          </cell>
          <cell r="E982">
            <v>1</v>
          </cell>
          <cell r="F982">
            <v>7</v>
          </cell>
          <cell r="G982">
            <v>265</v>
          </cell>
          <cell r="H982">
            <v>9</v>
          </cell>
          <cell r="I982">
            <v>525</v>
          </cell>
          <cell r="J982">
            <v>9</v>
          </cell>
          <cell r="K982">
            <v>79</v>
          </cell>
          <cell r="L982">
            <v>18</v>
          </cell>
          <cell r="M982">
            <v>825</v>
          </cell>
          <cell r="N982">
            <v>12</v>
          </cell>
        </row>
        <row r="983">
          <cell r="B983">
            <v>8243463</v>
          </cell>
          <cell r="C983" t="str">
            <v>ناديه حسين موسى حسين</v>
          </cell>
          <cell r="D983">
            <v>43183</v>
          </cell>
          <cell r="E983">
            <v>1</v>
          </cell>
          <cell r="F983">
            <v>9</v>
          </cell>
          <cell r="G983">
            <v>825</v>
          </cell>
          <cell r="H983">
            <v>12</v>
          </cell>
          <cell r="I983">
            <v>525</v>
          </cell>
          <cell r="J983">
            <v>9</v>
          </cell>
          <cell r="K983">
            <v>421</v>
          </cell>
          <cell r="L983">
            <v>9</v>
          </cell>
          <cell r="M983">
            <v>243</v>
          </cell>
          <cell r="N983">
            <v>18</v>
          </cell>
        </row>
        <row r="984">
          <cell r="B984">
            <v>9028109</v>
          </cell>
          <cell r="C984" t="str">
            <v>فتحيه عيد درويش ابوسلامه</v>
          </cell>
          <cell r="D984">
            <v>43183</v>
          </cell>
          <cell r="E984">
            <v>1</v>
          </cell>
          <cell r="F984">
            <v>6</v>
          </cell>
          <cell r="G984">
            <v>525</v>
          </cell>
          <cell r="H984">
            <v>6</v>
          </cell>
          <cell r="I984">
            <v>825</v>
          </cell>
          <cell r="J984">
            <v>8</v>
          </cell>
        </row>
        <row r="985">
          <cell r="B985">
            <v>8245916</v>
          </cell>
          <cell r="C985" t="str">
            <v>نجاح هنداوى عبدالمعطى</v>
          </cell>
          <cell r="D985">
            <v>43183</v>
          </cell>
          <cell r="E985">
            <v>1</v>
          </cell>
          <cell r="F985">
            <v>6</v>
          </cell>
          <cell r="G985">
            <v>525</v>
          </cell>
          <cell r="H985">
            <v>9</v>
          </cell>
          <cell r="I985">
            <v>825</v>
          </cell>
          <cell r="J985">
            <v>12</v>
          </cell>
          <cell r="K985">
            <v>421</v>
          </cell>
          <cell r="L985">
            <v>9</v>
          </cell>
        </row>
        <row r="986">
          <cell r="B986">
            <v>9007555</v>
          </cell>
          <cell r="C986" t="str">
            <v>امينه عبدالرؤوف الصاوى</v>
          </cell>
          <cell r="D986">
            <v>43183</v>
          </cell>
          <cell r="E986">
            <v>343</v>
          </cell>
          <cell r="F986">
            <v>8</v>
          </cell>
          <cell r="G986">
            <v>293</v>
          </cell>
          <cell r="H986">
            <v>3</v>
          </cell>
          <cell r="I986">
            <v>231</v>
          </cell>
          <cell r="J986">
            <v>3</v>
          </cell>
          <cell r="K986">
            <v>295</v>
          </cell>
          <cell r="L986">
            <v>3</v>
          </cell>
          <cell r="M986" t="str">
            <v>768/1</v>
          </cell>
          <cell r="N986">
            <v>6</v>
          </cell>
          <cell r="O986">
            <v>243</v>
          </cell>
          <cell r="P986">
            <v>3</v>
          </cell>
          <cell r="Q986">
            <v>265</v>
          </cell>
          <cell r="R986">
            <v>6</v>
          </cell>
          <cell r="S986">
            <v>825</v>
          </cell>
          <cell r="T986">
            <v>12</v>
          </cell>
        </row>
        <row r="987">
          <cell r="B987">
            <v>7876726</v>
          </cell>
          <cell r="C987" t="str">
            <v>رمضان حلمى محمد سلمان</v>
          </cell>
          <cell r="D987">
            <v>43183</v>
          </cell>
          <cell r="E987">
            <v>343</v>
          </cell>
          <cell r="F987">
            <v>8</v>
          </cell>
        </row>
        <row r="988">
          <cell r="B988">
            <v>9028063</v>
          </cell>
          <cell r="C988" t="str">
            <v>نديه محمد درويش</v>
          </cell>
          <cell r="D988">
            <v>43183</v>
          </cell>
          <cell r="E988">
            <v>1</v>
          </cell>
          <cell r="F988">
            <v>9</v>
          </cell>
          <cell r="G988">
            <v>525</v>
          </cell>
          <cell r="H988">
            <v>9</v>
          </cell>
          <cell r="I988">
            <v>825</v>
          </cell>
          <cell r="J988">
            <v>12</v>
          </cell>
        </row>
        <row r="989">
          <cell r="B989">
            <v>9031312</v>
          </cell>
          <cell r="C989" t="str">
            <v>ابوسريع سعيد ابوسريع</v>
          </cell>
          <cell r="D989">
            <v>43183</v>
          </cell>
          <cell r="E989">
            <v>1</v>
          </cell>
          <cell r="F989">
            <v>6</v>
          </cell>
          <cell r="G989">
            <v>825</v>
          </cell>
          <cell r="H989">
            <v>12</v>
          </cell>
          <cell r="I989">
            <v>525</v>
          </cell>
          <cell r="J989">
            <v>9</v>
          </cell>
          <cell r="K989">
            <v>68</v>
          </cell>
          <cell r="L989">
            <v>9</v>
          </cell>
        </row>
        <row r="1048471">
          <cell r="C1048471">
            <v>43160</v>
          </cell>
        </row>
        <row r="1048472">
          <cell r="C1048472">
            <v>43190</v>
          </cell>
        </row>
      </sheetData>
      <sheetData sheetId="1"/>
      <sheetData sheetId="2"/>
      <sheetData sheetId="3">
        <row r="7">
          <cell r="A7">
            <v>1</v>
          </cell>
          <cell r="B7" t="str">
            <v>انسولين</v>
          </cell>
          <cell r="C7" t="str">
            <v>فيال</v>
          </cell>
          <cell r="D7">
            <v>20.350000000000001</v>
          </cell>
          <cell r="E7">
            <v>31</v>
          </cell>
          <cell r="F7">
            <v>16.600000000000001</v>
          </cell>
        </row>
        <row r="8">
          <cell r="A8">
            <v>343</v>
          </cell>
          <cell r="B8" t="str">
            <v>ايباو</v>
          </cell>
          <cell r="C8" t="str">
            <v>فيال</v>
          </cell>
          <cell r="D8">
            <v>23.24</v>
          </cell>
          <cell r="E8">
            <v>115</v>
          </cell>
        </row>
        <row r="9">
          <cell r="A9">
            <v>825</v>
          </cell>
          <cell r="B9" t="str">
            <v>ايكافيت</v>
          </cell>
          <cell r="C9" t="str">
            <v>امبول</v>
          </cell>
          <cell r="D9">
            <v>1.33</v>
          </cell>
          <cell r="E9">
            <v>2.15</v>
          </cell>
        </row>
        <row r="10">
          <cell r="A10">
            <v>247</v>
          </cell>
          <cell r="B10" t="str">
            <v>كابتوبريل25م</v>
          </cell>
          <cell r="C10" t="str">
            <v>شريط</v>
          </cell>
          <cell r="D10">
            <v>0.96</v>
          </cell>
          <cell r="E10">
            <v>3</v>
          </cell>
        </row>
        <row r="11">
          <cell r="A11">
            <v>265</v>
          </cell>
          <cell r="B11" t="str">
            <v>فاركوبريل</v>
          </cell>
          <cell r="C11" t="str">
            <v>شريط</v>
          </cell>
          <cell r="D11">
            <v>1.32</v>
          </cell>
          <cell r="E11">
            <v>6.5</v>
          </cell>
        </row>
        <row r="12">
          <cell r="A12">
            <v>243</v>
          </cell>
          <cell r="B12" t="str">
            <v>بيستول5م</v>
          </cell>
          <cell r="C12" t="str">
            <v>شريط</v>
          </cell>
          <cell r="D12">
            <v>1.5</v>
          </cell>
          <cell r="E12">
            <v>4.5</v>
          </cell>
        </row>
        <row r="13">
          <cell r="A13">
            <v>295</v>
          </cell>
          <cell r="B13" t="str">
            <v>لازكس40م</v>
          </cell>
          <cell r="C13" t="str">
            <v>شريط</v>
          </cell>
          <cell r="D13">
            <v>1.04</v>
          </cell>
          <cell r="E13">
            <v>2.75</v>
          </cell>
        </row>
        <row r="14">
          <cell r="A14">
            <v>716</v>
          </cell>
          <cell r="B14" t="str">
            <v>راميدازولاميد</v>
          </cell>
          <cell r="C14" t="str">
            <v>قطره</v>
          </cell>
          <cell r="D14">
            <v>12</v>
          </cell>
        </row>
        <row r="15">
          <cell r="A15">
            <v>287</v>
          </cell>
          <cell r="B15" t="str">
            <v>الداكتون100م</v>
          </cell>
          <cell r="C15" t="str">
            <v>شريط</v>
          </cell>
          <cell r="D15">
            <v>5.93</v>
          </cell>
          <cell r="E15">
            <v>5</v>
          </cell>
        </row>
        <row r="16">
          <cell r="A16">
            <v>275</v>
          </cell>
          <cell r="B16" t="str">
            <v>اتينو50م</v>
          </cell>
          <cell r="C16" t="str">
            <v>شريط</v>
          </cell>
          <cell r="D16">
            <v>0.98</v>
          </cell>
          <cell r="E16">
            <v>1.75</v>
          </cell>
        </row>
        <row r="17">
          <cell r="A17">
            <v>276</v>
          </cell>
          <cell r="B17" t="str">
            <v>اتينو100م</v>
          </cell>
          <cell r="C17" t="str">
            <v>شريط</v>
          </cell>
          <cell r="D17">
            <v>1.1599999999999999</v>
          </cell>
          <cell r="E17">
            <v>2.125</v>
          </cell>
        </row>
        <row r="18">
          <cell r="A18">
            <v>231</v>
          </cell>
          <cell r="B18" t="str">
            <v>كارديوكير2.5م</v>
          </cell>
          <cell r="C18" t="str">
            <v>شريط</v>
          </cell>
          <cell r="D18">
            <v>2.0099999999999998</v>
          </cell>
          <cell r="E18">
            <v>2.5</v>
          </cell>
        </row>
        <row r="19">
          <cell r="A19">
            <v>79</v>
          </cell>
          <cell r="B19" t="str">
            <v>اسبوسيد75م</v>
          </cell>
          <cell r="C19" t="str">
            <v>شريط</v>
          </cell>
          <cell r="D19">
            <v>1.1100000000000001</v>
          </cell>
          <cell r="E19">
            <v>1</v>
          </cell>
        </row>
        <row r="20">
          <cell r="A20">
            <v>523</v>
          </cell>
          <cell r="B20" t="str">
            <v>جلبين5م</v>
          </cell>
          <cell r="C20" t="str">
            <v>شريط</v>
          </cell>
          <cell r="D20">
            <v>0.8</v>
          </cell>
          <cell r="E20">
            <v>1</v>
          </cell>
        </row>
        <row r="21">
          <cell r="A21">
            <v>525</v>
          </cell>
          <cell r="B21" t="str">
            <v>سيدوفاج850م</v>
          </cell>
          <cell r="C21" t="str">
            <v>شريط</v>
          </cell>
          <cell r="D21">
            <v>1.33</v>
          </cell>
          <cell r="E21">
            <v>1.83</v>
          </cell>
        </row>
        <row r="22">
          <cell r="A22">
            <v>827</v>
          </cell>
          <cell r="B22" t="str">
            <v>بيكو</v>
          </cell>
          <cell r="C22" t="str">
            <v>شريط</v>
          </cell>
          <cell r="D22">
            <v>0.59</v>
          </cell>
          <cell r="E22">
            <v>0.6</v>
          </cell>
        </row>
        <row r="23">
          <cell r="A23">
            <v>421</v>
          </cell>
          <cell r="B23" t="str">
            <v>رانتدين150م</v>
          </cell>
          <cell r="C23" t="str">
            <v>شريط</v>
          </cell>
          <cell r="D23">
            <v>1.4</v>
          </cell>
          <cell r="E23">
            <v>4.95</v>
          </cell>
        </row>
        <row r="24">
          <cell r="A24">
            <v>312</v>
          </cell>
          <cell r="B24" t="str">
            <v>كوناديون</v>
          </cell>
          <cell r="C24" t="str">
            <v>شريط</v>
          </cell>
          <cell r="D24">
            <v>2.75</v>
          </cell>
          <cell r="E24">
            <v>6</v>
          </cell>
        </row>
        <row r="25">
          <cell r="A25" t="str">
            <v>2/</v>
          </cell>
          <cell r="B25" t="str">
            <v>سيلمارين140م</v>
          </cell>
          <cell r="C25" t="str">
            <v>شريط</v>
          </cell>
          <cell r="D25">
            <v>2.38</v>
          </cell>
          <cell r="E25">
            <v>6</v>
          </cell>
        </row>
        <row r="26">
          <cell r="A26">
            <v>495</v>
          </cell>
          <cell r="B26" t="str">
            <v>اورسوكول</v>
          </cell>
          <cell r="C26" t="str">
            <v>شريط</v>
          </cell>
          <cell r="D26">
            <v>7.5</v>
          </cell>
          <cell r="E26">
            <v>12</v>
          </cell>
        </row>
        <row r="27">
          <cell r="A27">
            <v>857</v>
          </cell>
          <cell r="B27" t="str">
            <v>هيبافورت</v>
          </cell>
          <cell r="C27" t="str">
            <v>شريط</v>
          </cell>
          <cell r="D27">
            <v>2.8</v>
          </cell>
          <cell r="E27">
            <v>6</v>
          </cell>
        </row>
        <row r="28">
          <cell r="A28">
            <v>296</v>
          </cell>
          <cell r="B28" t="str">
            <v>ليبونا 10قرص</v>
          </cell>
          <cell r="C28" t="str">
            <v>شريط</v>
          </cell>
          <cell r="D28">
            <v>2.08</v>
          </cell>
          <cell r="E28">
            <v>28</v>
          </cell>
        </row>
        <row r="29">
          <cell r="A29">
            <v>282</v>
          </cell>
          <cell r="B29" t="str">
            <v>املودبين5م</v>
          </cell>
          <cell r="C29" t="str">
            <v>شريط</v>
          </cell>
          <cell r="D29">
            <v>0.88</v>
          </cell>
          <cell r="E29">
            <v>6</v>
          </cell>
        </row>
        <row r="30">
          <cell r="A30">
            <v>460</v>
          </cell>
          <cell r="B30" t="str">
            <v>دومبيريدون</v>
          </cell>
          <cell r="C30" t="str">
            <v>شريط</v>
          </cell>
          <cell r="D30">
            <v>0.5</v>
          </cell>
          <cell r="E30">
            <v>3</v>
          </cell>
        </row>
        <row r="31">
          <cell r="A31">
            <v>695</v>
          </cell>
          <cell r="B31" t="str">
            <v>امبروكسول</v>
          </cell>
          <cell r="C31" t="str">
            <v>زجاجة</v>
          </cell>
          <cell r="D31">
            <v>3.3679999999999999</v>
          </cell>
          <cell r="E31">
            <v>5</v>
          </cell>
        </row>
        <row r="32">
          <cell r="A32">
            <v>418</v>
          </cell>
          <cell r="B32" t="str">
            <v>بانتوبرازول</v>
          </cell>
          <cell r="C32" t="str">
            <v>شريط</v>
          </cell>
          <cell r="D32">
            <v>2.8069999999999999</v>
          </cell>
          <cell r="E32">
            <v>12.5</v>
          </cell>
        </row>
        <row r="33">
          <cell r="A33">
            <v>104</v>
          </cell>
          <cell r="B33" t="str">
            <v>بريجابا</v>
          </cell>
          <cell r="C33" t="str">
            <v>شريط</v>
          </cell>
          <cell r="D33">
            <v>6.18</v>
          </cell>
          <cell r="E33">
            <v>0.75</v>
          </cell>
        </row>
        <row r="34">
          <cell r="A34">
            <v>486</v>
          </cell>
          <cell r="B34" t="str">
            <v>دياميدزين60</v>
          </cell>
          <cell r="C34" t="str">
            <v>شريط</v>
          </cell>
          <cell r="D34">
            <v>2</v>
          </cell>
          <cell r="E34">
            <v>4.5</v>
          </cell>
        </row>
        <row r="35">
          <cell r="A35">
            <v>105</v>
          </cell>
          <cell r="B35" t="str">
            <v>ماجنابيوتيك</v>
          </cell>
          <cell r="C35" t="str">
            <v>شريط</v>
          </cell>
          <cell r="D35">
            <v>14.608000000000001</v>
          </cell>
          <cell r="E35">
            <v>20.5</v>
          </cell>
        </row>
        <row r="36">
          <cell r="A36">
            <v>119</v>
          </cell>
          <cell r="B36" t="str">
            <v>انتودين</v>
          </cell>
          <cell r="C36" t="str">
            <v>شريط</v>
          </cell>
          <cell r="D36">
            <v>3.41</v>
          </cell>
        </row>
        <row r="37">
          <cell r="A37">
            <v>272</v>
          </cell>
          <cell r="B37" t="str">
            <v>اندرال10</v>
          </cell>
          <cell r="C37" t="str">
            <v>شريط</v>
          </cell>
          <cell r="D37">
            <v>0.32</v>
          </cell>
          <cell r="E37">
            <v>1</v>
          </cell>
        </row>
        <row r="38">
          <cell r="A38">
            <v>2</v>
          </cell>
          <cell r="B38" t="str">
            <v>انسولين خراطيش</v>
          </cell>
          <cell r="C38" t="str">
            <v>خرطوشة</v>
          </cell>
          <cell r="D38">
            <v>16.100000000000001</v>
          </cell>
        </row>
        <row r="39">
          <cell r="A39">
            <v>293</v>
          </cell>
          <cell r="B39" t="str">
            <v>كلاتكس75م</v>
          </cell>
          <cell r="C39" t="str">
            <v>شريط</v>
          </cell>
          <cell r="D39">
            <v>1.94</v>
          </cell>
          <cell r="E39">
            <v>14</v>
          </cell>
        </row>
        <row r="40">
          <cell r="A40">
            <v>638</v>
          </cell>
          <cell r="B40" t="str">
            <v>جابنتين100م</v>
          </cell>
          <cell r="C40" t="str">
            <v>شريط</v>
          </cell>
          <cell r="D40">
            <v>2.5099999999999998</v>
          </cell>
          <cell r="E40">
            <v>8</v>
          </cell>
        </row>
        <row r="41">
          <cell r="A41">
            <v>68</v>
          </cell>
          <cell r="B41" t="str">
            <v>باراسيتامول</v>
          </cell>
          <cell r="C41" t="str">
            <v>شريط</v>
          </cell>
          <cell r="D41">
            <v>1.19</v>
          </cell>
          <cell r="E41">
            <v>1.25</v>
          </cell>
        </row>
        <row r="42">
          <cell r="A42">
            <v>296</v>
          </cell>
          <cell r="B42" t="str">
            <v>اتور 10 7قرص</v>
          </cell>
          <cell r="C42" t="str">
            <v>شريط</v>
          </cell>
          <cell r="D42">
            <v>1.45</v>
          </cell>
          <cell r="E42">
            <v>11</v>
          </cell>
        </row>
        <row r="43">
          <cell r="A43">
            <v>670</v>
          </cell>
          <cell r="B43" t="str">
            <v>ثيوفيللين</v>
          </cell>
          <cell r="C43" t="str">
            <v>شريط</v>
          </cell>
          <cell r="D43">
            <v>2.5499999999999998</v>
          </cell>
          <cell r="E43">
            <v>3</v>
          </cell>
        </row>
        <row r="44">
          <cell r="A44">
            <v>621</v>
          </cell>
          <cell r="B44" t="str">
            <v>فنتال مركب</v>
          </cell>
          <cell r="C44" t="str">
            <v>بخاخ</v>
          </cell>
          <cell r="D44">
            <v>22.2</v>
          </cell>
          <cell r="E44">
            <v>20</v>
          </cell>
        </row>
        <row r="45">
          <cell r="A45">
            <v>619</v>
          </cell>
          <cell r="B45" t="str">
            <v>فنتال عادى</v>
          </cell>
          <cell r="C45" t="str">
            <v>بخاخ</v>
          </cell>
          <cell r="D45">
            <v>11.25</v>
          </cell>
          <cell r="E45">
            <v>12</v>
          </cell>
        </row>
        <row r="46">
          <cell r="A46">
            <v>673</v>
          </cell>
          <cell r="B46" t="str">
            <v>سالبيوتامول</v>
          </cell>
          <cell r="C46" t="str">
            <v>شريط</v>
          </cell>
          <cell r="D46">
            <v>0.78</v>
          </cell>
          <cell r="E46">
            <v>1.05</v>
          </cell>
        </row>
        <row r="47">
          <cell r="A47">
            <v>623</v>
          </cell>
          <cell r="B47" t="str">
            <v>بيوديلايزر</v>
          </cell>
          <cell r="C47" t="str">
            <v>بخاخ</v>
          </cell>
          <cell r="D47">
            <v>32</v>
          </cell>
          <cell r="E47">
            <v>66</v>
          </cell>
        </row>
        <row r="48">
          <cell r="A48" t="str">
            <v>768/1</v>
          </cell>
          <cell r="B48" t="str">
            <v>فاروكال</v>
          </cell>
          <cell r="C48" t="str">
            <v>شريط</v>
          </cell>
          <cell r="D48">
            <v>1.32</v>
          </cell>
          <cell r="E48">
            <v>1.5</v>
          </cell>
        </row>
        <row r="49">
          <cell r="A49">
            <v>846</v>
          </cell>
          <cell r="B49" t="str">
            <v>بون وان25.م.ج</v>
          </cell>
          <cell r="C49" t="str">
            <v>شريط</v>
          </cell>
          <cell r="D49">
            <v>4.13</v>
          </cell>
          <cell r="E49">
            <v>8</v>
          </cell>
        </row>
        <row r="50">
          <cell r="A50">
            <v>481</v>
          </cell>
          <cell r="B50" t="str">
            <v>جلوكان</v>
          </cell>
          <cell r="C50" t="str">
            <v>شريط</v>
          </cell>
          <cell r="D50">
            <v>2.63</v>
          </cell>
          <cell r="E50">
            <v>6.15</v>
          </cell>
        </row>
        <row r="51">
          <cell r="A51">
            <v>391</v>
          </cell>
          <cell r="B51" t="str">
            <v>اتور 20</v>
          </cell>
          <cell r="C51" t="str">
            <v>7قرص</v>
          </cell>
          <cell r="D51">
            <v>2.59</v>
          </cell>
        </row>
        <row r="52">
          <cell r="A52">
            <v>768</v>
          </cell>
          <cell r="B52" t="str">
            <v>كالسيمات</v>
          </cell>
          <cell r="C52" t="str">
            <v>شريط6ك</v>
          </cell>
          <cell r="D52">
            <v>0.66</v>
          </cell>
        </row>
        <row r="53">
          <cell r="A53">
            <v>754</v>
          </cell>
          <cell r="B53" t="str">
            <v>نيوروفيت</v>
          </cell>
          <cell r="C53" t="str">
            <v>شريط</v>
          </cell>
          <cell r="D53">
            <v>1.99</v>
          </cell>
        </row>
        <row r="54">
          <cell r="A54">
            <v>756</v>
          </cell>
          <cell r="B54" t="str">
            <v xml:space="preserve">نيورفيت </v>
          </cell>
          <cell r="C54" t="str">
            <v>امبول</v>
          </cell>
          <cell r="D54">
            <v>1</v>
          </cell>
        </row>
        <row r="55">
          <cell r="A55">
            <v>827</v>
          </cell>
          <cell r="B55" t="str">
            <v>بيكو</v>
          </cell>
          <cell r="C55" t="str">
            <v>شريط</v>
          </cell>
          <cell r="D55">
            <v>0.59</v>
          </cell>
        </row>
        <row r="56">
          <cell r="A56">
            <v>772</v>
          </cell>
          <cell r="B56" t="str">
            <v>بون وان 1 جرام</v>
          </cell>
          <cell r="C56" t="str">
            <v>شريط</v>
          </cell>
          <cell r="D56">
            <v>6.24</v>
          </cell>
        </row>
        <row r="57">
          <cell r="A57">
            <v>488</v>
          </cell>
          <cell r="B57" t="str">
            <v>ديابينور</v>
          </cell>
          <cell r="C57" t="str">
            <v>شريط</v>
          </cell>
          <cell r="D57">
            <v>0.48</v>
          </cell>
        </row>
        <row r="58">
          <cell r="A58">
            <v>119</v>
          </cell>
          <cell r="B58" t="str">
            <v>أنتودين 40مجم</v>
          </cell>
          <cell r="C58" t="str">
            <v>شريط</v>
          </cell>
          <cell r="D58">
            <v>3.41</v>
          </cell>
        </row>
        <row r="59">
          <cell r="A59">
            <v>716</v>
          </cell>
          <cell r="B59" t="str">
            <v>اوزولاميد+تيمولول</v>
          </cell>
          <cell r="C59" t="str">
            <v>قطره</v>
          </cell>
          <cell r="D59">
            <v>12</v>
          </cell>
        </row>
        <row r="60">
          <cell r="A60">
            <v>465</v>
          </cell>
          <cell r="B60" t="str">
            <v>اوزولاميد</v>
          </cell>
          <cell r="C60" t="str">
            <v>قطره</v>
          </cell>
          <cell r="D60">
            <v>13.95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rgb="FFFF0000"/>
  </sheetPr>
  <dimension ref="A1:Q126"/>
  <sheetViews>
    <sheetView rightToLeft="1" tabSelected="1" view="pageBreakPreview" zoomScale="70" zoomScaleSheetLayoutView="70" workbookViewId="0">
      <pane ySplit="10" topLeftCell="A35" activePane="bottomLeft" state="frozen"/>
      <selection activeCell="B1" sqref="B1"/>
      <selection pane="bottomLeft" activeCell="C46" sqref="C46"/>
    </sheetView>
  </sheetViews>
  <sheetFormatPr defaultColWidth="9" defaultRowHeight="14.25"/>
  <cols>
    <col min="1" max="1" width="4" style="6" customWidth="1"/>
    <col min="2" max="2" width="7" style="55" customWidth="1"/>
    <col min="3" max="3" width="22.75" style="6" customWidth="1"/>
    <col min="4" max="4" width="6.125" style="6" customWidth="1"/>
    <col min="5" max="5" width="7.875" style="6" customWidth="1"/>
    <col min="6" max="7" width="7.375" style="56" customWidth="1"/>
    <col min="8" max="8" width="10.875" style="56" customWidth="1"/>
    <col min="9" max="9" width="10.375" style="56" customWidth="1"/>
    <col min="10" max="10" width="7.125" style="56" customWidth="1"/>
    <col min="11" max="11" width="6.25" style="56" customWidth="1"/>
    <col min="12" max="12" width="11.25" style="56" bestFit="1" customWidth="1"/>
    <col min="13" max="13" width="1.625" style="6" customWidth="1"/>
    <col min="14" max="14" width="13" style="6" customWidth="1"/>
    <col min="15" max="15" width="9" style="6"/>
    <col min="16" max="16" width="9" style="6" customWidth="1"/>
    <col min="17" max="17" width="12.75" style="6" customWidth="1"/>
    <col min="18" max="19" width="9" style="6" customWidth="1"/>
    <col min="20" max="16384" width="9" style="6"/>
  </cols>
  <sheetData>
    <row r="1" spans="1:17" ht="7.5" customHeight="1">
      <c r="A1" s="1"/>
      <c r="B1" s="2"/>
      <c r="C1" s="1"/>
      <c r="D1" s="1"/>
      <c r="E1" s="1"/>
      <c r="F1" s="3"/>
      <c r="G1" s="3"/>
      <c r="H1" s="3"/>
      <c r="I1" s="3"/>
      <c r="J1" s="3"/>
      <c r="K1" s="3"/>
      <c r="L1" s="3"/>
      <c r="M1" s="1"/>
      <c r="N1" s="4"/>
      <c r="O1" s="5"/>
    </row>
    <row r="2" spans="1:17" ht="23.25">
      <c r="A2" s="1"/>
      <c r="B2" s="60" t="s">
        <v>0</v>
      </c>
      <c r="C2" s="60"/>
      <c r="D2" s="1"/>
      <c r="E2" s="1"/>
      <c r="F2" s="3"/>
      <c r="G2" s="3"/>
      <c r="H2" s="3"/>
      <c r="I2" s="3"/>
      <c r="J2" s="3"/>
      <c r="K2" s="3"/>
      <c r="L2" s="3"/>
      <c r="M2" s="1"/>
      <c r="N2" s="61" t="s">
        <v>1</v>
      </c>
      <c r="O2" s="62"/>
    </row>
    <row r="3" spans="1:17" ht="20.25">
      <c r="A3" s="1"/>
      <c r="B3" s="60" t="s">
        <v>2</v>
      </c>
      <c r="C3" s="60"/>
      <c r="D3" s="7"/>
      <c r="E3" s="7"/>
      <c r="F3" s="3"/>
      <c r="G3" s="3"/>
      <c r="H3" s="3"/>
      <c r="I3" s="3"/>
      <c r="J3" s="3"/>
      <c r="K3" s="3"/>
      <c r="L3" s="3"/>
      <c r="M3" s="1"/>
      <c r="N3" s="63"/>
      <c r="O3" s="64"/>
    </row>
    <row r="4" spans="1:17" ht="15.75" customHeight="1" thickBot="1">
      <c r="A4" s="1"/>
      <c r="B4" s="60" t="s">
        <v>3</v>
      </c>
      <c r="C4" s="60"/>
      <c r="D4" s="1"/>
      <c r="E4" s="1"/>
      <c r="F4" s="3"/>
      <c r="G4" s="3"/>
      <c r="H4" s="3"/>
      <c r="I4" s="3"/>
      <c r="J4" s="3"/>
      <c r="K4" s="3"/>
      <c r="L4" s="3"/>
      <c r="M4" s="1"/>
      <c r="N4" s="8"/>
      <c r="O4" s="9"/>
    </row>
    <row r="5" spans="1:17" ht="21.75" customHeight="1" thickTop="1" thickBot="1">
      <c r="A5" s="1"/>
      <c r="B5" s="2"/>
      <c r="C5" s="2"/>
      <c r="D5" s="57" t="s">
        <v>4</v>
      </c>
      <c r="E5" s="57"/>
      <c r="F5" s="57"/>
      <c r="G5" s="57"/>
      <c r="H5" s="57"/>
      <c r="I5" s="3"/>
      <c r="J5" s="3"/>
      <c r="K5" s="3"/>
      <c r="L5" s="3"/>
      <c r="M5" s="1"/>
      <c r="N5" s="58">
        <v>8953983</v>
      </c>
      <c r="O5" s="59"/>
    </row>
    <row r="6" spans="1:17" ht="12" customHeight="1" thickTop="1">
      <c r="A6" s="1"/>
      <c r="B6" s="2"/>
      <c r="C6" s="2"/>
      <c r="D6" s="10"/>
      <c r="E6" s="10"/>
      <c r="F6" s="11"/>
      <c r="G6" s="3"/>
      <c r="H6" s="3"/>
      <c r="I6" s="3"/>
      <c r="J6" s="3"/>
      <c r="K6" s="3"/>
      <c r="L6" s="3"/>
      <c r="M6" s="1"/>
    </row>
    <row r="7" spans="1:17" ht="20.25">
      <c r="A7" s="12"/>
      <c r="B7" s="13" t="s">
        <v>5</v>
      </c>
      <c r="C7" s="65" t="str">
        <f>VLOOKUP(N5,data00,2,0)</f>
        <v>عيوشه صالح سليمان</v>
      </c>
      <c r="D7" s="66"/>
      <c r="E7" s="14"/>
      <c r="F7" s="15"/>
      <c r="G7" s="3"/>
      <c r="H7" s="10" t="s">
        <v>6</v>
      </c>
      <c r="I7" s="67">
        <f>VLOOKUP(C7,data,2,FALSE)</f>
        <v>43179</v>
      </c>
      <c r="J7" s="68"/>
      <c r="K7" s="69"/>
      <c r="L7" s="3"/>
      <c r="M7" s="1"/>
      <c r="Q7" s="6" t="s">
        <v>7</v>
      </c>
    </row>
    <row r="8" spans="1:17" ht="15" thickBot="1">
      <c r="A8" s="1"/>
      <c r="B8" s="2"/>
      <c r="C8" s="1"/>
      <c r="D8" s="1"/>
      <c r="E8" s="1"/>
      <c r="F8" s="3"/>
      <c r="G8" s="3"/>
      <c r="H8" s="3"/>
      <c r="I8" s="3"/>
      <c r="J8" s="3"/>
      <c r="K8" s="3"/>
      <c r="L8" s="3"/>
      <c r="M8" s="1"/>
      <c r="Q8" s="6" t="s">
        <v>8</v>
      </c>
    </row>
    <row r="9" spans="1:17" ht="17.25" customHeight="1" thickTop="1" thickBot="1">
      <c r="A9" s="1"/>
      <c r="B9" s="70" t="s">
        <v>9</v>
      </c>
      <c r="C9" s="72" t="s">
        <v>10</v>
      </c>
      <c r="D9" s="75" t="s">
        <v>11</v>
      </c>
      <c r="E9" s="76"/>
      <c r="F9" s="79" t="s">
        <v>12</v>
      </c>
      <c r="G9" s="80"/>
      <c r="H9" s="80"/>
      <c r="I9" s="80"/>
      <c r="J9" s="80"/>
      <c r="K9" s="80"/>
      <c r="L9" s="81"/>
      <c r="M9" s="1"/>
      <c r="Q9" s="6" t="s">
        <v>13</v>
      </c>
    </row>
    <row r="10" spans="1:17" ht="20.25">
      <c r="A10" s="1"/>
      <c r="B10" s="71"/>
      <c r="C10" s="73"/>
      <c r="D10" s="77"/>
      <c r="E10" s="78"/>
      <c r="F10" s="82" t="s">
        <v>14</v>
      </c>
      <c r="G10" s="82"/>
      <c r="H10" s="82" t="s">
        <v>15</v>
      </c>
      <c r="I10" s="82"/>
      <c r="J10" s="83">
        <v>0.05</v>
      </c>
      <c r="K10" s="85">
        <v>0.02</v>
      </c>
      <c r="L10" s="16" t="s">
        <v>16</v>
      </c>
      <c r="M10" s="1"/>
      <c r="Q10" s="6" t="s">
        <v>17</v>
      </c>
    </row>
    <row r="11" spans="1:17" ht="21" thickBot="1">
      <c r="A11" s="1"/>
      <c r="B11" s="17" t="s">
        <v>18</v>
      </c>
      <c r="C11" s="74"/>
      <c r="D11" s="87" t="s">
        <v>19</v>
      </c>
      <c r="E11" s="78"/>
      <c r="F11" s="18" t="s">
        <v>20</v>
      </c>
      <c r="G11" s="19" t="s">
        <v>21</v>
      </c>
      <c r="H11" s="18" t="s">
        <v>20</v>
      </c>
      <c r="I11" s="20" t="s">
        <v>21</v>
      </c>
      <c r="J11" s="84"/>
      <c r="K11" s="86"/>
      <c r="L11" s="21" t="s">
        <v>22</v>
      </c>
      <c r="M11" s="1"/>
    </row>
    <row r="12" spans="1:17" ht="24" customHeight="1" thickBot="1">
      <c r="A12" s="1"/>
      <c r="B12" s="22">
        <f>VLOOKUP(N5,data00,4,0)</f>
        <v>523</v>
      </c>
      <c r="C12" s="23" t="str">
        <f t="shared" ref="C12:C39" si="0">IFERROR(VLOOKUP(B12,datahosam,2,0),"")</f>
        <v>جلبين5م</v>
      </c>
      <c r="D12" s="24">
        <f>VLOOKUP(N5,data00,5,0)</f>
        <v>9</v>
      </c>
      <c r="E12" s="25" t="str">
        <f t="shared" ref="E12:E26" si="1">IFERROR(VLOOKUP(B12,datahosam,3,0),"")</f>
        <v>شريط</v>
      </c>
      <c r="F12" s="26"/>
      <c r="G12" s="27"/>
      <c r="H12" s="28">
        <f t="shared" ref="H12:H27" si="2">IFERROR(VLOOKUP(B12,datahosam,4,0),"")</f>
        <v>0.8</v>
      </c>
      <c r="I12" s="29">
        <f>IFERROR(H12*D12,"")</f>
        <v>7.2</v>
      </c>
      <c r="J12" s="26"/>
      <c r="K12" s="30"/>
      <c r="L12" s="31"/>
      <c r="M12" s="1"/>
    </row>
    <row r="13" spans="1:17" ht="24" customHeight="1" thickBot="1">
      <c r="A13" s="1"/>
      <c r="B13" s="32">
        <f>VLOOKUP(C7,data,5,FALSE)</f>
        <v>525</v>
      </c>
      <c r="C13" s="23" t="str">
        <f t="shared" si="0"/>
        <v>سيدوفاج850م</v>
      </c>
      <c r="D13" s="33">
        <f>VLOOKUP(C7,data,6,FALSE)</f>
        <v>9</v>
      </c>
      <c r="E13" s="25" t="str">
        <f t="shared" si="1"/>
        <v>شريط</v>
      </c>
      <c r="F13" s="26"/>
      <c r="G13" s="27"/>
      <c r="H13" s="28">
        <f t="shared" si="2"/>
        <v>1.33</v>
      </c>
      <c r="I13" s="29">
        <f t="shared" ref="I13:I26" si="3">IFERROR(H13*D13,"")</f>
        <v>11.97</v>
      </c>
      <c r="J13" s="26"/>
      <c r="K13" s="30"/>
      <c r="L13" s="31"/>
      <c r="M13" s="1"/>
    </row>
    <row r="14" spans="1:17" ht="24" customHeight="1" thickBot="1">
      <c r="A14" s="1"/>
      <c r="B14" s="32">
        <f>VLOOKUP(C7,data,7,FALSE)</f>
        <v>265</v>
      </c>
      <c r="C14" s="23" t="str">
        <f t="shared" si="0"/>
        <v>فاركوبريل</v>
      </c>
      <c r="D14" s="33">
        <f>VLOOKUP(C7,data,8,FALSE)</f>
        <v>9</v>
      </c>
      <c r="E14" s="25" t="str">
        <f t="shared" si="1"/>
        <v>شريط</v>
      </c>
      <c r="F14" s="26"/>
      <c r="G14" s="27"/>
      <c r="H14" s="28">
        <f t="shared" si="2"/>
        <v>1.32</v>
      </c>
      <c r="I14" s="29">
        <f t="shared" si="3"/>
        <v>11.88</v>
      </c>
      <c r="J14" s="26"/>
      <c r="K14" s="30"/>
      <c r="L14" s="31"/>
      <c r="M14" s="1"/>
    </row>
    <row r="15" spans="1:17" ht="24" customHeight="1" thickBot="1">
      <c r="A15" s="1"/>
      <c r="B15" s="32">
        <f>VLOOKUP(C7,data,9,FALSE)</f>
        <v>421</v>
      </c>
      <c r="C15" s="23" t="str">
        <f>IFERROR(VLOOKUP(B15,datahosam,2,0),"")</f>
        <v>رانتدين150م</v>
      </c>
      <c r="D15" s="33">
        <f>VLOOKUP(C7,data,10,FALSE)</f>
        <v>9</v>
      </c>
      <c r="E15" s="25" t="str">
        <f t="shared" si="1"/>
        <v>شريط</v>
      </c>
      <c r="F15" s="26"/>
      <c r="G15" s="27"/>
      <c r="H15" s="28">
        <f t="shared" si="2"/>
        <v>1.4</v>
      </c>
      <c r="I15" s="29">
        <f t="shared" si="3"/>
        <v>12.6</v>
      </c>
      <c r="J15" s="26"/>
      <c r="K15" s="30"/>
      <c r="L15" s="31"/>
      <c r="M15" s="1"/>
    </row>
    <row r="16" spans="1:17" ht="24" customHeight="1" thickBot="1">
      <c r="A16" s="1"/>
      <c r="B16" s="32">
        <f>VLOOKUP(C7,data,11,FALSE)</f>
        <v>0</v>
      </c>
      <c r="C16" s="23" t="str">
        <f t="shared" si="0"/>
        <v/>
      </c>
      <c r="D16" s="33">
        <f>VLOOKUP(C7,data,12,FALSE)</f>
        <v>0</v>
      </c>
      <c r="E16" s="25" t="str">
        <f t="shared" si="1"/>
        <v/>
      </c>
      <c r="F16" s="26"/>
      <c r="G16" s="27"/>
      <c r="H16" s="28" t="str">
        <f t="shared" si="2"/>
        <v/>
      </c>
      <c r="I16" s="29" t="str">
        <f t="shared" si="3"/>
        <v/>
      </c>
      <c r="J16" s="26"/>
      <c r="K16" s="30"/>
      <c r="L16" s="31"/>
      <c r="M16" s="1"/>
    </row>
    <row r="17" spans="1:13" ht="24" customHeight="1" thickBot="1">
      <c r="A17" s="1"/>
      <c r="B17" s="32">
        <f>VLOOKUP(C7,data,13,FALSE)</f>
        <v>0</v>
      </c>
      <c r="C17" s="23" t="str">
        <f t="shared" si="0"/>
        <v/>
      </c>
      <c r="D17" s="33">
        <f>VLOOKUP(C7,data,14,FALSE)</f>
        <v>0</v>
      </c>
      <c r="E17" s="25" t="str">
        <f t="shared" si="1"/>
        <v/>
      </c>
      <c r="F17" s="26"/>
      <c r="G17" s="27"/>
      <c r="H17" s="28" t="str">
        <f t="shared" si="2"/>
        <v/>
      </c>
      <c r="I17" s="29" t="str">
        <f t="shared" si="3"/>
        <v/>
      </c>
      <c r="J17" s="26"/>
      <c r="K17" s="30"/>
      <c r="L17" s="31"/>
      <c r="M17" s="1"/>
    </row>
    <row r="18" spans="1:13" ht="24" customHeight="1" thickBot="1">
      <c r="A18" s="1"/>
      <c r="B18" s="32">
        <f>VLOOKUP(C7,data,15,FALSE)</f>
        <v>0</v>
      </c>
      <c r="C18" s="23" t="str">
        <f t="shared" si="0"/>
        <v/>
      </c>
      <c r="D18" s="33">
        <f>VLOOKUP(C7,data,16,FALSE)</f>
        <v>0</v>
      </c>
      <c r="E18" s="25" t="str">
        <f t="shared" si="1"/>
        <v/>
      </c>
      <c r="F18" s="26"/>
      <c r="G18" s="27"/>
      <c r="H18" s="28" t="str">
        <f t="shared" si="2"/>
        <v/>
      </c>
      <c r="I18" s="29" t="str">
        <f t="shared" si="3"/>
        <v/>
      </c>
      <c r="J18" s="26"/>
      <c r="K18" s="30"/>
      <c r="L18" s="31"/>
      <c r="M18" s="1"/>
    </row>
    <row r="19" spans="1:13" ht="24" customHeight="1" thickBot="1">
      <c r="A19" s="1"/>
      <c r="B19" s="32">
        <f>VLOOKUP(C7,data,17,FALSE)</f>
        <v>0</v>
      </c>
      <c r="C19" s="23" t="str">
        <f t="shared" si="0"/>
        <v/>
      </c>
      <c r="D19" s="33">
        <f>VLOOKUP(C7,data,18,FALSE)</f>
        <v>0</v>
      </c>
      <c r="E19" s="25" t="str">
        <f t="shared" si="1"/>
        <v/>
      </c>
      <c r="F19" s="26"/>
      <c r="G19" s="27"/>
      <c r="H19" s="28" t="str">
        <f t="shared" si="2"/>
        <v/>
      </c>
      <c r="I19" s="29" t="str">
        <f t="shared" si="3"/>
        <v/>
      </c>
      <c r="J19" s="26"/>
      <c r="K19" s="30"/>
      <c r="L19" s="31"/>
      <c r="M19" s="1"/>
    </row>
    <row r="20" spans="1:13" ht="24" customHeight="1" thickBot="1">
      <c r="A20" s="1"/>
      <c r="B20" s="32">
        <f>VLOOKUP(C7,data,19,FALSE)</f>
        <v>0</v>
      </c>
      <c r="C20" s="23" t="str">
        <f t="shared" si="0"/>
        <v/>
      </c>
      <c r="D20" s="33">
        <f>VLOOKUP(C7,data,20,FALSE)</f>
        <v>0</v>
      </c>
      <c r="E20" s="25" t="str">
        <f t="shared" si="1"/>
        <v/>
      </c>
      <c r="F20" s="26"/>
      <c r="G20" s="27"/>
      <c r="H20" s="28" t="str">
        <f t="shared" si="2"/>
        <v/>
      </c>
      <c r="I20" s="29" t="str">
        <f t="shared" si="3"/>
        <v/>
      </c>
      <c r="J20" s="26"/>
      <c r="K20" s="30"/>
      <c r="L20" s="34"/>
      <c r="M20" s="1"/>
    </row>
    <row r="21" spans="1:13" ht="24" customHeight="1" thickBot="1">
      <c r="A21" s="1"/>
      <c r="B21" s="32">
        <f>VLOOKUP(C7,data,21,FALSE)</f>
        <v>0</v>
      </c>
      <c r="C21" s="23" t="str">
        <f t="shared" si="0"/>
        <v/>
      </c>
      <c r="D21" s="33">
        <f>VLOOKUP(C7,data,22,FALSE)</f>
        <v>0</v>
      </c>
      <c r="E21" s="25" t="str">
        <f t="shared" si="1"/>
        <v/>
      </c>
      <c r="F21" s="26"/>
      <c r="G21" s="27"/>
      <c r="H21" s="28" t="str">
        <f t="shared" si="2"/>
        <v/>
      </c>
      <c r="I21" s="29" t="str">
        <f t="shared" si="3"/>
        <v/>
      </c>
      <c r="J21" s="35"/>
      <c r="K21" s="36"/>
      <c r="L21" s="34"/>
      <c r="M21" s="1"/>
    </row>
    <row r="22" spans="1:13" ht="24" customHeight="1" thickBot="1">
      <c r="A22" s="1"/>
      <c r="B22" s="37">
        <f>VLOOKUP(C7,data,23,FALSE)</f>
        <v>0</v>
      </c>
      <c r="C22" s="23" t="str">
        <f t="shared" si="0"/>
        <v/>
      </c>
      <c r="D22" s="33">
        <f>VLOOKUP(C7,data,24,FALSE)</f>
        <v>0</v>
      </c>
      <c r="E22" s="25" t="str">
        <f t="shared" si="1"/>
        <v/>
      </c>
      <c r="F22" s="26" t="str">
        <f t="shared" ref="F22:F23" si="4">IFERROR(VLOOKUP(B22,datahosam,5,0),"")</f>
        <v/>
      </c>
      <c r="G22" s="27" t="str">
        <f t="shared" ref="G22:G23" si="5">IFERROR(D22*F22,"")</f>
        <v/>
      </c>
      <c r="H22" s="28" t="str">
        <f t="shared" si="2"/>
        <v/>
      </c>
      <c r="I22" s="29" t="str">
        <f t="shared" si="3"/>
        <v/>
      </c>
      <c r="J22" s="35"/>
      <c r="K22" s="36"/>
      <c r="L22" s="38"/>
      <c r="M22" s="1"/>
    </row>
    <row r="23" spans="1:13" ht="24" customHeight="1" thickBot="1">
      <c r="A23" s="1"/>
      <c r="B23" s="37">
        <f>VLOOKUP(C7,data,25,FALSE)</f>
        <v>0</v>
      </c>
      <c r="C23" s="23" t="str">
        <f t="shared" si="0"/>
        <v/>
      </c>
      <c r="D23" s="33">
        <f>VLOOKUP(C7,data,26,FALSE)</f>
        <v>0</v>
      </c>
      <c r="E23" s="25" t="str">
        <f t="shared" si="1"/>
        <v/>
      </c>
      <c r="F23" s="39" t="str">
        <f t="shared" si="4"/>
        <v/>
      </c>
      <c r="G23" s="39" t="str">
        <f t="shared" si="5"/>
        <v/>
      </c>
      <c r="H23" s="28" t="str">
        <f t="shared" si="2"/>
        <v/>
      </c>
      <c r="I23" s="29" t="str">
        <f t="shared" si="3"/>
        <v/>
      </c>
      <c r="J23" s="35"/>
      <c r="K23" s="36"/>
      <c r="L23" s="34"/>
      <c r="M23" s="1"/>
    </row>
    <row r="24" spans="1:13" ht="24" customHeight="1" thickBot="1">
      <c r="A24" s="1"/>
      <c r="B24" s="37">
        <f>VLOOKUP(C7,data,27,FALSE)</f>
        <v>0</v>
      </c>
      <c r="C24" s="23" t="str">
        <f>IFERROR(VLOOKUP(B24,datahosam,2,0),"")</f>
        <v/>
      </c>
      <c r="D24" s="33">
        <f>VLOOKUP(C7,data,28,FALSE)</f>
        <v>0</v>
      </c>
      <c r="E24" s="25" t="str">
        <f t="shared" si="1"/>
        <v/>
      </c>
      <c r="F24" s="39"/>
      <c r="G24" s="39"/>
      <c r="H24" s="28" t="str">
        <f t="shared" si="2"/>
        <v/>
      </c>
      <c r="I24" s="29" t="str">
        <f t="shared" si="3"/>
        <v/>
      </c>
      <c r="J24" s="35"/>
      <c r="K24" s="36"/>
      <c r="L24" s="34"/>
      <c r="M24" s="1"/>
    </row>
    <row r="25" spans="1:13" ht="24" customHeight="1" thickBot="1">
      <c r="A25" s="1"/>
      <c r="B25" s="37">
        <f>VLOOKUP(C7,data,29,FALSE)</f>
        <v>0</v>
      </c>
      <c r="C25" s="23" t="str">
        <f t="shared" si="0"/>
        <v/>
      </c>
      <c r="D25" s="33">
        <f>VLOOKUP(C7,data,30,FALSE)</f>
        <v>0</v>
      </c>
      <c r="E25" s="25" t="str">
        <f t="shared" si="1"/>
        <v/>
      </c>
      <c r="F25" s="40"/>
      <c r="G25" s="40"/>
      <c r="H25" s="28" t="str">
        <f t="shared" si="2"/>
        <v/>
      </c>
      <c r="I25" s="29" t="str">
        <f t="shared" si="3"/>
        <v/>
      </c>
      <c r="J25" s="35"/>
      <c r="K25" s="36"/>
      <c r="L25" s="34"/>
      <c r="M25" s="1"/>
    </row>
    <row r="26" spans="1:13" ht="24" customHeight="1">
      <c r="A26" s="1"/>
      <c r="B26" s="37">
        <f>VLOOKUP(C7,data,31,FALSE)</f>
        <v>0</v>
      </c>
      <c r="C26" s="41" t="str">
        <f t="shared" si="0"/>
        <v/>
      </c>
      <c r="D26" s="33">
        <f>VLOOKUP(C7,data,32,FALSE)</f>
        <v>0</v>
      </c>
      <c r="E26" s="25" t="str">
        <f t="shared" si="1"/>
        <v/>
      </c>
      <c r="F26" s="42"/>
      <c r="G26" s="43"/>
      <c r="H26" s="28" t="str">
        <f t="shared" si="2"/>
        <v/>
      </c>
      <c r="I26" s="29" t="str">
        <f t="shared" si="3"/>
        <v/>
      </c>
      <c r="J26" s="35"/>
      <c r="K26" s="36"/>
      <c r="L26" s="34"/>
      <c r="M26" s="1"/>
    </row>
    <row r="27" spans="1:13" ht="24" customHeight="1">
      <c r="A27" s="1"/>
      <c r="B27" s="37">
        <f>VLOOKUP(C7,data,33,FALSE)</f>
        <v>0</v>
      </c>
      <c r="C27" s="23" t="str">
        <f t="shared" si="0"/>
        <v/>
      </c>
      <c r="D27" s="33">
        <f>VLOOKUP(C7,data,34,FALSE)</f>
        <v>0</v>
      </c>
      <c r="E27" s="39"/>
      <c r="F27" s="42"/>
      <c r="G27" s="39"/>
      <c r="H27" s="28" t="str">
        <f t="shared" si="2"/>
        <v/>
      </c>
      <c r="I27" s="44">
        <f>SUM(I12:I26)</f>
        <v>43.650000000000006</v>
      </c>
      <c r="J27" s="35"/>
      <c r="K27" s="36"/>
      <c r="L27" s="45">
        <f>I27+I29+I30</f>
        <v>46.705500000000001</v>
      </c>
      <c r="M27" s="1"/>
    </row>
    <row r="28" spans="1:13" ht="24" customHeight="1">
      <c r="A28" s="1"/>
      <c r="B28" s="37">
        <f>VLOOKUP(C7,data,35,FALSE)</f>
        <v>0</v>
      </c>
      <c r="C28" s="23" t="str">
        <f t="shared" si="0"/>
        <v/>
      </c>
      <c r="D28" s="33">
        <f>VLOOKUP(C7,data,36,FALSE)</f>
        <v>0</v>
      </c>
      <c r="E28" s="88" t="s">
        <v>23</v>
      </c>
      <c r="F28" s="88"/>
      <c r="G28" s="88"/>
      <c r="H28" s="88"/>
      <c r="I28" s="89"/>
      <c r="J28" s="26"/>
      <c r="K28" s="30"/>
      <c r="L28" s="31"/>
      <c r="M28" s="1"/>
    </row>
    <row r="29" spans="1:13" ht="24" customHeight="1">
      <c r="A29" s="1"/>
      <c r="B29" s="37">
        <f>VLOOKUP(C7,data,37,FALSE)</f>
        <v>0</v>
      </c>
      <c r="C29" s="23" t="str">
        <f t="shared" si="0"/>
        <v/>
      </c>
      <c r="D29" s="33">
        <f>VLOOKUP(C7,data,38,FALSE)</f>
        <v>0</v>
      </c>
      <c r="E29" s="46"/>
      <c r="F29" s="47">
        <v>0.05</v>
      </c>
      <c r="G29" s="90" t="s">
        <v>24</v>
      </c>
      <c r="H29" s="91"/>
      <c r="I29" s="48">
        <f>I27*5/100</f>
        <v>2.1825000000000001</v>
      </c>
      <c r="J29" s="26"/>
      <c r="K29" s="30"/>
      <c r="L29" s="31"/>
      <c r="M29" s="1"/>
    </row>
    <row r="30" spans="1:13" ht="24" customHeight="1">
      <c r="A30" s="1"/>
      <c r="B30" s="37">
        <f>VLOOKUP(C7,data,39,FALSE)</f>
        <v>0</v>
      </c>
      <c r="C30" s="23" t="str">
        <f t="shared" si="0"/>
        <v/>
      </c>
      <c r="D30" s="33">
        <f>VLOOKUP(C7,data,40,FALSE)</f>
        <v>0</v>
      </c>
      <c r="E30" s="46"/>
      <c r="F30" s="47">
        <v>0.02</v>
      </c>
      <c r="G30" s="90" t="s">
        <v>25</v>
      </c>
      <c r="H30" s="91"/>
      <c r="I30" s="48">
        <f>I27*2/100</f>
        <v>0.87300000000000011</v>
      </c>
      <c r="J30" s="26"/>
      <c r="K30" s="30"/>
      <c r="L30" s="31"/>
      <c r="M30" s="1"/>
    </row>
    <row r="31" spans="1:13" ht="24" customHeight="1">
      <c r="A31" s="1"/>
      <c r="B31" s="37">
        <f>VLOOKUP(C7,data,41,FALSE)</f>
        <v>0</v>
      </c>
      <c r="C31" s="23" t="str">
        <f t="shared" si="0"/>
        <v/>
      </c>
      <c r="D31" s="33">
        <f>VLOOKUP(C7,data,42,FALSE)</f>
        <v>0</v>
      </c>
      <c r="E31" s="46"/>
      <c r="F31" s="26"/>
      <c r="G31" s="27"/>
      <c r="H31" s="26"/>
      <c r="I31" s="30"/>
      <c r="J31" s="26"/>
      <c r="K31" s="30"/>
      <c r="L31" s="31"/>
      <c r="M31" s="1"/>
    </row>
    <row r="32" spans="1:13" ht="24" customHeight="1">
      <c r="A32" s="1"/>
      <c r="B32" s="37">
        <f>VLOOKUP(C7,data,43,FALSE)</f>
        <v>0</v>
      </c>
      <c r="C32" s="23" t="str">
        <f t="shared" si="0"/>
        <v/>
      </c>
      <c r="D32" s="33">
        <f>VLOOKUP(C7,data,44,FALSE)</f>
        <v>0</v>
      </c>
      <c r="E32" s="46"/>
      <c r="F32" s="26"/>
      <c r="G32" s="27"/>
      <c r="H32" s="26"/>
      <c r="I32" s="30"/>
      <c r="J32" s="26"/>
      <c r="K32" s="30"/>
      <c r="L32" s="31"/>
      <c r="M32" s="1"/>
    </row>
    <row r="33" spans="1:13" ht="24" customHeight="1">
      <c r="A33" s="1"/>
      <c r="B33" s="37">
        <f>VLOOKUP(C7,data,45,FALSE)</f>
        <v>0</v>
      </c>
      <c r="C33" s="23" t="str">
        <f t="shared" si="0"/>
        <v/>
      </c>
      <c r="D33" s="33">
        <f>VLOOKUP(C7,data,46,FALSE)</f>
        <v>0</v>
      </c>
      <c r="E33" s="46"/>
      <c r="F33" s="26"/>
      <c r="G33" s="27"/>
      <c r="H33" s="26"/>
      <c r="I33" s="30"/>
      <c r="J33" s="26"/>
      <c r="K33" s="30"/>
      <c r="L33" s="31"/>
      <c r="M33" s="1"/>
    </row>
    <row r="34" spans="1:13" ht="24" customHeight="1">
      <c r="A34" s="1"/>
      <c r="B34" s="37">
        <f>VLOOKUP(C7,data,47,FALSE)</f>
        <v>0</v>
      </c>
      <c r="C34" s="23" t="str">
        <f t="shared" si="0"/>
        <v/>
      </c>
      <c r="D34" s="33">
        <f>VLOOKUP(C7,data,48,FALSE)</f>
        <v>0</v>
      </c>
      <c r="E34" s="46"/>
      <c r="F34" s="26"/>
      <c r="G34" s="27"/>
      <c r="H34" s="26"/>
      <c r="I34" s="30"/>
      <c r="J34" s="26"/>
      <c r="K34" s="30"/>
      <c r="L34" s="31"/>
      <c r="M34" s="1"/>
    </row>
    <row r="35" spans="1:13" ht="24" customHeight="1">
      <c r="A35" s="1"/>
      <c r="B35" s="49">
        <f>VLOOKUP(C7,data,49,FALSE)</f>
        <v>0</v>
      </c>
      <c r="C35" s="23" t="str">
        <f t="shared" si="0"/>
        <v/>
      </c>
      <c r="D35" s="33">
        <f>VLOOKUP(C7,data,50,FALSE)</f>
        <v>0</v>
      </c>
      <c r="E35" s="46"/>
      <c r="F35" s="26"/>
      <c r="G35" s="27"/>
      <c r="H35" s="26"/>
      <c r="I35" s="30"/>
      <c r="J35" s="26"/>
      <c r="K35" s="30"/>
      <c r="L35" s="31"/>
      <c r="M35" s="1"/>
    </row>
    <row r="36" spans="1:13" ht="24" customHeight="1">
      <c r="A36" s="1"/>
      <c r="B36" s="49">
        <f>VLOOKUP(C7,data,51,FALSE)</f>
        <v>0</v>
      </c>
      <c r="C36" s="23" t="str">
        <f t="shared" si="0"/>
        <v/>
      </c>
      <c r="D36" s="33">
        <f>VLOOKUP(C7,data,52,FALSE)</f>
        <v>0</v>
      </c>
      <c r="E36" s="46"/>
      <c r="F36" s="26"/>
      <c r="G36" s="27"/>
      <c r="H36" s="26"/>
      <c r="I36" s="30"/>
      <c r="J36" s="26"/>
      <c r="K36" s="30"/>
      <c r="L36" s="31"/>
      <c r="M36" s="1"/>
    </row>
    <row r="37" spans="1:13" ht="24" customHeight="1">
      <c r="A37" s="1"/>
      <c r="B37" s="49">
        <f>VLOOKUP(C7,data,53,FALSE)</f>
        <v>0</v>
      </c>
      <c r="C37" s="23" t="str">
        <f t="shared" si="0"/>
        <v/>
      </c>
      <c r="D37" s="33">
        <f>VLOOKUP(C7,data,54,FALSE)</f>
        <v>0</v>
      </c>
      <c r="E37" s="46"/>
      <c r="F37" s="26"/>
      <c r="G37" s="27"/>
      <c r="H37" s="26"/>
      <c r="I37" s="30"/>
      <c r="J37" s="26"/>
      <c r="K37" s="30"/>
      <c r="L37" s="31"/>
      <c r="M37" s="1"/>
    </row>
    <row r="38" spans="1:13" ht="24" customHeight="1">
      <c r="A38" s="1"/>
      <c r="B38" s="49">
        <f>VLOOKUP(C7,data,55,FALSE)</f>
        <v>0</v>
      </c>
      <c r="C38" s="23" t="str">
        <f t="shared" si="0"/>
        <v/>
      </c>
      <c r="D38" s="33">
        <f>VLOOKUP(C7,data,56,FALSE)</f>
        <v>0</v>
      </c>
      <c r="E38" s="46"/>
      <c r="F38" s="26"/>
      <c r="G38" s="27"/>
      <c r="H38" s="26"/>
      <c r="I38" s="30"/>
      <c r="J38" s="26"/>
      <c r="K38" s="30"/>
      <c r="L38" s="31"/>
      <c r="M38" s="1"/>
    </row>
    <row r="39" spans="1:13" ht="24" customHeight="1" thickBot="1">
      <c r="A39" s="1"/>
      <c r="B39" s="49">
        <f>VLOOKUP(C7,data,57,FALSE)</f>
        <v>0</v>
      </c>
      <c r="C39" s="23" t="str">
        <f t="shared" si="0"/>
        <v/>
      </c>
      <c r="D39" s="33">
        <f>VLOOKUP(C7,data,58,FALSE)</f>
        <v>0</v>
      </c>
      <c r="E39" s="46"/>
      <c r="F39" s="26"/>
      <c r="G39" s="27"/>
      <c r="H39" s="26"/>
      <c r="I39" s="30"/>
      <c r="J39" s="26"/>
      <c r="K39" s="30"/>
      <c r="L39" s="31"/>
      <c r="M39" s="1"/>
    </row>
    <row r="40" spans="1:13" ht="21" thickTop="1">
      <c r="A40" s="1"/>
      <c r="B40" s="2"/>
      <c r="C40" s="50" t="s">
        <v>26</v>
      </c>
      <c r="D40" s="14"/>
      <c r="E40" s="14"/>
      <c r="F40" s="15"/>
      <c r="G40" s="15"/>
      <c r="H40" s="15"/>
      <c r="I40" s="92" t="s">
        <v>27</v>
      </c>
      <c r="J40" s="92"/>
      <c r="K40" s="92"/>
      <c r="L40" s="3"/>
      <c r="M40" s="1"/>
    </row>
    <row r="41" spans="1:13" ht="20.25">
      <c r="A41" s="1"/>
      <c r="B41" s="2"/>
      <c r="C41" s="51" t="s">
        <v>8</v>
      </c>
      <c r="D41" s="14"/>
      <c r="E41" s="14"/>
      <c r="F41" s="15"/>
      <c r="G41" s="15"/>
      <c r="H41" s="15"/>
      <c r="I41" s="93" t="s">
        <v>28</v>
      </c>
      <c r="J41" s="93"/>
      <c r="K41" s="93"/>
      <c r="L41" s="3"/>
      <c r="M41" s="1"/>
    </row>
    <row r="42" spans="1:13">
      <c r="A42" s="1"/>
      <c r="B42" s="2"/>
      <c r="C42" s="1"/>
      <c r="D42" s="1"/>
      <c r="E42" s="1"/>
      <c r="F42" s="3"/>
      <c r="G42" s="3"/>
      <c r="H42" s="3"/>
      <c r="I42" s="3"/>
      <c r="J42" s="3"/>
      <c r="K42" s="3"/>
      <c r="L42" s="3"/>
      <c r="M42" s="1"/>
    </row>
    <row r="43" spans="1:13" ht="18">
      <c r="A43" s="1"/>
      <c r="B43" s="60" t="s">
        <v>0</v>
      </c>
      <c r="C43" s="60"/>
      <c r="D43" s="1"/>
      <c r="E43" s="1"/>
      <c r="F43" s="3"/>
      <c r="G43" s="3"/>
      <c r="H43" s="3"/>
      <c r="I43" s="3"/>
      <c r="J43" s="3"/>
      <c r="K43" s="3"/>
      <c r="L43" s="3"/>
      <c r="M43" s="1"/>
    </row>
    <row r="44" spans="1:13" ht="18">
      <c r="A44" s="1"/>
      <c r="B44" s="60" t="s">
        <v>2</v>
      </c>
      <c r="C44" s="60"/>
      <c r="D44" s="7"/>
      <c r="E44" s="7"/>
      <c r="F44" s="3"/>
      <c r="G44" s="3"/>
      <c r="H44" s="3"/>
      <c r="I44" s="3"/>
      <c r="J44" s="3"/>
      <c r="K44" s="3"/>
      <c r="L44" s="3"/>
      <c r="M44" s="1"/>
    </row>
    <row r="45" spans="1:13" ht="18.75" thickBot="1">
      <c r="A45" s="1"/>
      <c r="B45" s="60" t="s">
        <v>3</v>
      </c>
      <c r="C45" s="60"/>
      <c r="D45" s="1"/>
      <c r="E45" s="1"/>
      <c r="F45" s="3"/>
      <c r="G45" s="3"/>
      <c r="H45" s="3"/>
      <c r="I45" s="3"/>
      <c r="J45" s="3"/>
      <c r="K45" s="3"/>
      <c r="L45" s="3"/>
      <c r="M45" s="1"/>
    </row>
    <row r="46" spans="1:13" ht="27" thickTop="1" thickBot="1">
      <c r="A46" s="1"/>
      <c r="B46" s="2"/>
      <c r="C46" s="2"/>
      <c r="D46" s="57" t="s">
        <v>29</v>
      </c>
      <c r="E46" s="57"/>
      <c r="F46" s="57"/>
      <c r="G46" s="57"/>
      <c r="H46" s="57"/>
      <c r="I46" s="52"/>
      <c r="J46" s="3"/>
      <c r="K46" s="3"/>
      <c r="L46" s="3"/>
      <c r="M46" s="1"/>
    </row>
    <row r="47" spans="1:13" ht="21" thickTop="1">
      <c r="A47" s="1"/>
      <c r="B47" s="2"/>
      <c r="C47" s="2"/>
      <c r="D47" s="10"/>
      <c r="E47" s="10"/>
      <c r="F47" s="11"/>
      <c r="G47" s="3"/>
      <c r="H47" s="3"/>
      <c r="I47" s="3"/>
      <c r="J47" s="3"/>
      <c r="K47" s="3"/>
      <c r="L47" s="3"/>
      <c r="M47" s="1"/>
    </row>
    <row r="48" spans="1:13" ht="20.25">
      <c r="A48" s="12"/>
      <c r="B48" s="13" t="s">
        <v>5</v>
      </c>
      <c r="C48" s="65" t="str">
        <f>VLOOKUP(N5,data00,2,0)</f>
        <v>عيوشه صالح سليمان</v>
      </c>
      <c r="D48" s="66"/>
      <c r="E48" s="14"/>
      <c r="F48" s="15"/>
      <c r="G48" s="3"/>
      <c r="H48" s="10" t="s">
        <v>6</v>
      </c>
      <c r="I48" s="67">
        <f>VLOOKUP(C48,data,2,FALSE)</f>
        <v>43179</v>
      </c>
      <c r="J48" s="68"/>
      <c r="K48" s="69"/>
      <c r="L48" s="3"/>
      <c r="M48" s="1"/>
    </row>
    <row r="49" spans="1:13" ht="15" thickBot="1">
      <c r="A49" s="1"/>
      <c r="B49" s="2"/>
      <c r="C49" s="1"/>
      <c r="D49" s="1"/>
      <c r="E49" s="1"/>
      <c r="F49" s="3"/>
      <c r="G49" s="3"/>
      <c r="H49" s="3"/>
      <c r="I49" s="3"/>
      <c r="J49" s="3"/>
      <c r="K49" s="3"/>
      <c r="L49" s="3"/>
      <c r="M49" s="1"/>
    </row>
    <row r="50" spans="1:13" ht="21.75" thickTop="1" thickBot="1">
      <c r="A50" s="1"/>
      <c r="B50" s="70" t="s">
        <v>9</v>
      </c>
      <c r="C50" s="72" t="s">
        <v>10</v>
      </c>
      <c r="D50" s="75" t="s">
        <v>11</v>
      </c>
      <c r="E50" s="76"/>
      <c r="F50" s="79" t="s">
        <v>12</v>
      </c>
      <c r="G50" s="80"/>
      <c r="H50" s="80"/>
      <c r="I50" s="80"/>
      <c r="J50" s="80"/>
      <c r="K50" s="80"/>
      <c r="L50" s="81"/>
      <c r="M50" s="1"/>
    </row>
    <row r="51" spans="1:13" ht="20.25">
      <c r="A51" s="1"/>
      <c r="B51" s="71"/>
      <c r="C51" s="73"/>
      <c r="D51" s="77"/>
      <c r="E51" s="78"/>
      <c r="F51" s="82" t="s">
        <v>14</v>
      </c>
      <c r="G51" s="82"/>
      <c r="H51" s="82" t="s">
        <v>15</v>
      </c>
      <c r="I51" s="82"/>
      <c r="J51" s="83">
        <v>0.05</v>
      </c>
      <c r="K51" s="85">
        <v>0.02</v>
      </c>
      <c r="L51" s="16" t="s">
        <v>16</v>
      </c>
      <c r="M51" s="1"/>
    </row>
    <row r="52" spans="1:13" ht="21" thickBot="1">
      <c r="A52" s="1"/>
      <c r="B52" s="17" t="s">
        <v>18</v>
      </c>
      <c r="C52" s="74"/>
      <c r="D52" s="87" t="s">
        <v>19</v>
      </c>
      <c r="E52" s="78"/>
      <c r="F52" s="18" t="s">
        <v>20</v>
      </c>
      <c r="G52" s="19" t="s">
        <v>21</v>
      </c>
      <c r="H52" s="18" t="s">
        <v>20</v>
      </c>
      <c r="I52" s="20" t="s">
        <v>21</v>
      </c>
      <c r="J52" s="84"/>
      <c r="K52" s="86"/>
      <c r="L52" s="21" t="s">
        <v>22</v>
      </c>
      <c r="M52" s="1"/>
    </row>
    <row r="53" spans="1:13" ht="19.5" customHeight="1" thickBot="1">
      <c r="A53" s="1"/>
      <c r="B53" s="22">
        <f>VLOOKUP(N5,data00,4,0)</f>
        <v>523</v>
      </c>
      <c r="C53" s="23" t="str">
        <f t="shared" ref="C53:C55" si="6">IFERROR(VLOOKUP(B53,datahosam,2,0),"")</f>
        <v>جلبين5م</v>
      </c>
      <c r="D53" s="24">
        <f>VLOOKUP(N5,data00,5,0)</f>
        <v>9</v>
      </c>
      <c r="E53" s="25" t="str">
        <f t="shared" ref="E53:E67" si="7">IFERROR(VLOOKUP(B53,datahosam,3,0),"")</f>
        <v>شريط</v>
      </c>
      <c r="F53" s="26"/>
      <c r="G53" s="27"/>
      <c r="H53" s="28">
        <f t="shared" ref="H53:H68" si="8">IFERROR(VLOOKUP(B53,datahosam,4,0),"")</f>
        <v>0.8</v>
      </c>
      <c r="I53" s="29">
        <f>IFERROR(H53*D53,"")</f>
        <v>7.2</v>
      </c>
      <c r="J53" s="26"/>
      <c r="K53" s="30"/>
      <c r="L53" s="31"/>
      <c r="M53" s="1"/>
    </row>
    <row r="54" spans="1:13" ht="22.5" customHeight="1" thickBot="1">
      <c r="A54" s="1"/>
      <c r="B54" s="32">
        <f>VLOOKUP(C48,data,5,FALSE)</f>
        <v>525</v>
      </c>
      <c r="C54" s="23" t="str">
        <f t="shared" si="6"/>
        <v>سيدوفاج850م</v>
      </c>
      <c r="D54" s="33">
        <f>VLOOKUP(C48,data,6,FALSE)</f>
        <v>9</v>
      </c>
      <c r="E54" s="25" t="str">
        <f t="shared" si="7"/>
        <v>شريط</v>
      </c>
      <c r="F54" s="26"/>
      <c r="G54" s="27"/>
      <c r="H54" s="28">
        <f t="shared" si="8"/>
        <v>1.33</v>
      </c>
      <c r="I54" s="29">
        <f t="shared" ref="I54:I67" si="9">IFERROR(H54*D54,"")</f>
        <v>11.97</v>
      </c>
      <c r="J54" s="26"/>
      <c r="K54" s="30"/>
      <c r="L54" s="31"/>
      <c r="M54" s="1"/>
    </row>
    <row r="55" spans="1:13" ht="22.5" customHeight="1" thickBot="1">
      <c r="A55" s="1"/>
      <c r="B55" s="32">
        <f>VLOOKUP(C48,data,7,FALSE)</f>
        <v>265</v>
      </c>
      <c r="C55" s="23" t="str">
        <f t="shared" si="6"/>
        <v>فاركوبريل</v>
      </c>
      <c r="D55" s="33">
        <f>VLOOKUP(C48,data,8,FALSE)</f>
        <v>9</v>
      </c>
      <c r="E55" s="25" t="str">
        <f t="shared" si="7"/>
        <v>شريط</v>
      </c>
      <c r="F55" s="26"/>
      <c r="G55" s="27"/>
      <c r="H55" s="28">
        <f t="shared" si="8"/>
        <v>1.32</v>
      </c>
      <c r="I55" s="29">
        <f t="shared" si="9"/>
        <v>11.88</v>
      </c>
      <c r="J55" s="26"/>
      <c r="K55" s="30"/>
      <c r="L55" s="31"/>
      <c r="M55" s="1"/>
    </row>
    <row r="56" spans="1:13" ht="22.5" customHeight="1" thickBot="1">
      <c r="A56" s="1"/>
      <c r="B56" s="32">
        <f>VLOOKUP(C48,data,9,FALSE)</f>
        <v>421</v>
      </c>
      <c r="C56" s="23" t="str">
        <f>IFERROR(VLOOKUP(B56,datahosam,2,0),"")</f>
        <v>رانتدين150م</v>
      </c>
      <c r="D56" s="33">
        <f>VLOOKUP(C48,data,10,FALSE)</f>
        <v>9</v>
      </c>
      <c r="E56" s="25" t="str">
        <f t="shared" si="7"/>
        <v>شريط</v>
      </c>
      <c r="F56" s="26"/>
      <c r="G56" s="27"/>
      <c r="H56" s="28">
        <f t="shared" si="8"/>
        <v>1.4</v>
      </c>
      <c r="I56" s="29">
        <f t="shared" si="9"/>
        <v>12.6</v>
      </c>
      <c r="J56" s="26"/>
      <c r="K56" s="30"/>
      <c r="L56" s="31"/>
      <c r="M56" s="1"/>
    </row>
    <row r="57" spans="1:13" ht="22.5" customHeight="1" thickBot="1">
      <c r="A57" s="1"/>
      <c r="B57" s="32">
        <f>VLOOKUP(C48,data,11,FALSE)</f>
        <v>0</v>
      </c>
      <c r="C57" s="23" t="str">
        <f t="shared" ref="C57:C64" si="10">IFERROR(VLOOKUP(B57,datahosam,2,0),"")</f>
        <v/>
      </c>
      <c r="D57" s="33">
        <f>VLOOKUP(C48,data,12,FALSE)</f>
        <v>0</v>
      </c>
      <c r="E57" s="25" t="str">
        <f t="shared" si="7"/>
        <v/>
      </c>
      <c r="F57" s="26"/>
      <c r="G57" s="27"/>
      <c r="H57" s="28" t="str">
        <f t="shared" si="8"/>
        <v/>
      </c>
      <c r="I57" s="29" t="str">
        <f t="shared" si="9"/>
        <v/>
      </c>
      <c r="J57" s="26"/>
      <c r="K57" s="30"/>
      <c r="L57" s="31"/>
      <c r="M57" s="1"/>
    </row>
    <row r="58" spans="1:13" ht="22.5" customHeight="1" thickBot="1">
      <c r="A58" s="1"/>
      <c r="B58" s="32">
        <f>VLOOKUP(C48,data,13,FALSE)</f>
        <v>0</v>
      </c>
      <c r="C58" s="23" t="str">
        <f t="shared" si="10"/>
        <v/>
      </c>
      <c r="D58" s="33">
        <f>VLOOKUP(C48,data,14,FALSE)</f>
        <v>0</v>
      </c>
      <c r="E58" s="25" t="str">
        <f t="shared" si="7"/>
        <v/>
      </c>
      <c r="F58" s="26"/>
      <c r="G58" s="27"/>
      <c r="H58" s="28" t="str">
        <f t="shared" si="8"/>
        <v/>
      </c>
      <c r="I58" s="29" t="str">
        <f t="shared" si="9"/>
        <v/>
      </c>
      <c r="J58" s="26"/>
      <c r="K58" s="30"/>
      <c r="L58" s="31"/>
      <c r="M58" s="1"/>
    </row>
    <row r="59" spans="1:13" ht="22.5" customHeight="1" thickBot="1">
      <c r="A59" s="1"/>
      <c r="B59" s="32">
        <f>VLOOKUP(C48,data,15,FALSE)</f>
        <v>0</v>
      </c>
      <c r="C59" s="23" t="str">
        <f t="shared" si="10"/>
        <v/>
      </c>
      <c r="D59" s="33">
        <f>VLOOKUP(C48,data,16,FALSE)</f>
        <v>0</v>
      </c>
      <c r="E59" s="25" t="str">
        <f t="shared" si="7"/>
        <v/>
      </c>
      <c r="F59" s="26"/>
      <c r="G59" s="27"/>
      <c r="H59" s="28" t="str">
        <f t="shared" si="8"/>
        <v/>
      </c>
      <c r="I59" s="29" t="str">
        <f t="shared" si="9"/>
        <v/>
      </c>
      <c r="J59" s="26"/>
      <c r="K59" s="30"/>
      <c r="L59" s="31"/>
      <c r="M59" s="1"/>
    </row>
    <row r="60" spans="1:13" ht="22.5" customHeight="1" thickBot="1">
      <c r="A60" s="1"/>
      <c r="B60" s="32">
        <f>VLOOKUP(C48,data,17,FALSE)</f>
        <v>0</v>
      </c>
      <c r="C60" s="23" t="str">
        <f t="shared" si="10"/>
        <v/>
      </c>
      <c r="D60" s="33">
        <f>VLOOKUP(C48,data,18,FALSE)</f>
        <v>0</v>
      </c>
      <c r="E60" s="25" t="str">
        <f t="shared" si="7"/>
        <v/>
      </c>
      <c r="F60" s="26"/>
      <c r="G60" s="27"/>
      <c r="H60" s="28" t="str">
        <f t="shared" si="8"/>
        <v/>
      </c>
      <c r="I60" s="29" t="str">
        <f t="shared" si="9"/>
        <v/>
      </c>
      <c r="J60" s="26"/>
      <c r="K60" s="30"/>
      <c r="L60" s="31"/>
      <c r="M60" s="1"/>
    </row>
    <row r="61" spans="1:13" ht="22.5" customHeight="1" thickBot="1">
      <c r="A61" s="1"/>
      <c r="B61" s="32">
        <f>VLOOKUP(C48,data,19,FALSE)</f>
        <v>0</v>
      </c>
      <c r="C61" s="23" t="str">
        <f t="shared" si="10"/>
        <v/>
      </c>
      <c r="D61" s="33">
        <f>VLOOKUP(C48,data,20,FALSE)</f>
        <v>0</v>
      </c>
      <c r="E61" s="25" t="str">
        <f t="shared" si="7"/>
        <v/>
      </c>
      <c r="F61" s="26"/>
      <c r="G61" s="27"/>
      <c r="H61" s="28" t="str">
        <f t="shared" si="8"/>
        <v/>
      </c>
      <c r="I61" s="29" t="str">
        <f t="shared" si="9"/>
        <v/>
      </c>
      <c r="J61" s="26"/>
      <c r="K61" s="30"/>
      <c r="L61" s="34"/>
      <c r="M61" s="1"/>
    </row>
    <row r="62" spans="1:13" ht="22.5" customHeight="1" thickBot="1">
      <c r="A62" s="1"/>
      <c r="B62" s="32">
        <f>VLOOKUP(C48,data,21,FALSE)</f>
        <v>0</v>
      </c>
      <c r="C62" s="23" t="str">
        <f t="shared" si="10"/>
        <v/>
      </c>
      <c r="D62" s="33">
        <f>VLOOKUP(C48,data,22,FALSE)</f>
        <v>0</v>
      </c>
      <c r="E62" s="25" t="str">
        <f t="shared" si="7"/>
        <v/>
      </c>
      <c r="F62" s="26"/>
      <c r="G62" s="27"/>
      <c r="H62" s="28" t="str">
        <f t="shared" si="8"/>
        <v/>
      </c>
      <c r="I62" s="29" t="str">
        <f t="shared" si="9"/>
        <v/>
      </c>
      <c r="J62" s="35"/>
      <c r="K62" s="36"/>
      <c r="L62" s="34"/>
      <c r="M62" s="1"/>
    </row>
    <row r="63" spans="1:13" ht="22.5" customHeight="1" thickBot="1">
      <c r="A63" s="1"/>
      <c r="B63" s="37">
        <f>VLOOKUP(C48,data,23,FALSE)</f>
        <v>0</v>
      </c>
      <c r="C63" s="23" t="str">
        <f t="shared" si="10"/>
        <v/>
      </c>
      <c r="D63" s="33">
        <f>VLOOKUP(C48,data,24,FALSE)</f>
        <v>0</v>
      </c>
      <c r="E63" s="25" t="str">
        <f t="shared" si="7"/>
        <v/>
      </c>
      <c r="F63" s="26" t="str">
        <f t="shared" ref="F63:F64" si="11">IFERROR(VLOOKUP(B63,datahosam,5,0),"")</f>
        <v/>
      </c>
      <c r="G63" s="27" t="str">
        <f t="shared" ref="G63:G64" si="12">IFERROR(D63*F63,"")</f>
        <v/>
      </c>
      <c r="H63" s="28" t="str">
        <f t="shared" si="8"/>
        <v/>
      </c>
      <c r="I63" s="29" t="str">
        <f t="shared" si="9"/>
        <v/>
      </c>
      <c r="J63" s="35"/>
      <c r="K63" s="36"/>
      <c r="L63" s="38"/>
      <c r="M63" s="1"/>
    </row>
    <row r="64" spans="1:13" ht="22.5" customHeight="1" thickBot="1">
      <c r="A64" s="1"/>
      <c r="B64" s="37">
        <f>VLOOKUP(C48,data,25,FALSE)</f>
        <v>0</v>
      </c>
      <c r="C64" s="23" t="str">
        <f t="shared" si="10"/>
        <v/>
      </c>
      <c r="D64" s="33">
        <f>VLOOKUP(C48,data,26,FALSE)</f>
        <v>0</v>
      </c>
      <c r="E64" s="25" t="str">
        <f t="shared" si="7"/>
        <v/>
      </c>
      <c r="F64" s="39" t="str">
        <f t="shared" si="11"/>
        <v/>
      </c>
      <c r="G64" s="39" t="str">
        <f t="shared" si="12"/>
        <v/>
      </c>
      <c r="H64" s="28" t="str">
        <f t="shared" si="8"/>
        <v/>
      </c>
      <c r="I64" s="29" t="str">
        <f t="shared" si="9"/>
        <v/>
      </c>
      <c r="J64" s="35"/>
      <c r="K64" s="36"/>
      <c r="L64" s="34"/>
      <c r="M64" s="1"/>
    </row>
    <row r="65" spans="1:13" ht="22.5" customHeight="1" thickBot="1">
      <c r="A65" s="1"/>
      <c r="B65" s="37">
        <f>VLOOKUP(C48,data,27,FALSE)</f>
        <v>0</v>
      </c>
      <c r="C65" s="23" t="str">
        <f>IFERROR(VLOOKUP(B65,datahosam,2,0),"")</f>
        <v/>
      </c>
      <c r="D65" s="33">
        <f>VLOOKUP(C48,data,28,FALSE)</f>
        <v>0</v>
      </c>
      <c r="E65" s="25" t="str">
        <f t="shared" si="7"/>
        <v/>
      </c>
      <c r="F65" s="39"/>
      <c r="G65" s="39"/>
      <c r="H65" s="28" t="str">
        <f t="shared" si="8"/>
        <v/>
      </c>
      <c r="I65" s="29" t="str">
        <f t="shared" si="9"/>
        <v/>
      </c>
      <c r="J65" s="35"/>
      <c r="K65" s="36"/>
      <c r="L65" s="34"/>
      <c r="M65" s="1"/>
    </row>
    <row r="66" spans="1:13" ht="22.5" customHeight="1" thickBot="1">
      <c r="A66" s="1"/>
      <c r="B66" s="37">
        <f>VLOOKUP(C48,data,29,FALSE)</f>
        <v>0</v>
      </c>
      <c r="C66" s="23" t="str">
        <f t="shared" ref="C66:C80" si="13">IFERROR(VLOOKUP(B66,datahosam,2,0),"")</f>
        <v/>
      </c>
      <c r="D66" s="33">
        <f>VLOOKUP(C48,data,30,FALSE)</f>
        <v>0</v>
      </c>
      <c r="E66" s="25" t="str">
        <f t="shared" si="7"/>
        <v/>
      </c>
      <c r="F66" s="40"/>
      <c r="G66" s="40"/>
      <c r="H66" s="28" t="str">
        <f t="shared" si="8"/>
        <v/>
      </c>
      <c r="I66" s="29" t="str">
        <f t="shared" si="9"/>
        <v/>
      </c>
      <c r="J66" s="35"/>
      <c r="K66" s="36"/>
      <c r="L66" s="34"/>
      <c r="M66" s="1"/>
    </row>
    <row r="67" spans="1:13" ht="22.5" customHeight="1">
      <c r="A67" s="1"/>
      <c r="B67" s="37">
        <f>VLOOKUP(C48,data,31,FALSE)</f>
        <v>0</v>
      </c>
      <c r="C67" s="41" t="str">
        <f t="shared" si="13"/>
        <v/>
      </c>
      <c r="D67" s="33">
        <f>VLOOKUP(C48,data,32,FALSE)</f>
        <v>0</v>
      </c>
      <c r="E67" s="25" t="str">
        <f t="shared" si="7"/>
        <v/>
      </c>
      <c r="F67" s="42"/>
      <c r="G67" s="43"/>
      <c r="H67" s="28" t="str">
        <f t="shared" si="8"/>
        <v/>
      </c>
      <c r="I67" s="29" t="str">
        <f t="shared" si="9"/>
        <v/>
      </c>
      <c r="J67" s="35"/>
      <c r="K67" s="36"/>
      <c r="L67" s="34"/>
      <c r="M67" s="1"/>
    </row>
    <row r="68" spans="1:13" ht="22.5" customHeight="1">
      <c r="A68" s="1"/>
      <c r="B68" s="37">
        <f>VLOOKUP(C48,data,33,FALSE)</f>
        <v>0</v>
      </c>
      <c r="C68" s="23" t="str">
        <f t="shared" si="13"/>
        <v/>
      </c>
      <c r="D68" s="33">
        <f>VLOOKUP(C48,data,34,FALSE)</f>
        <v>0</v>
      </c>
      <c r="E68" s="39"/>
      <c r="F68" s="42"/>
      <c r="G68" s="39"/>
      <c r="H68" s="28" t="str">
        <f t="shared" si="8"/>
        <v/>
      </c>
      <c r="I68" s="44">
        <f>SUM(I53:I67)</f>
        <v>43.650000000000006</v>
      </c>
      <c r="J68" s="35"/>
      <c r="K68" s="36"/>
      <c r="L68" s="45">
        <f>I68+I70+I71</f>
        <v>46.705500000000001</v>
      </c>
      <c r="M68" s="1"/>
    </row>
    <row r="69" spans="1:13" ht="22.5" customHeight="1">
      <c r="A69" s="1"/>
      <c r="B69" s="37">
        <f>VLOOKUP(C48,data,35,FALSE)</f>
        <v>0</v>
      </c>
      <c r="C69" s="23" t="str">
        <f t="shared" si="13"/>
        <v/>
      </c>
      <c r="D69" s="33">
        <f>VLOOKUP(C48,data,36,FALSE)</f>
        <v>0</v>
      </c>
      <c r="E69" s="53"/>
      <c r="F69" s="53"/>
      <c r="G69" s="53"/>
      <c r="H69" s="53"/>
      <c r="I69" s="54"/>
      <c r="J69" s="26"/>
      <c r="K69" s="30"/>
      <c r="L69" s="31"/>
      <c r="M69" s="1"/>
    </row>
    <row r="70" spans="1:13" ht="22.5" customHeight="1">
      <c r="A70" s="1"/>
      <c r="B70" s="37">
        <f>VLOOKUP(C48,data,37,FALSE)</f>
        <v>0</v>
      </c>
      <c r="C70" s="23" t="str">
        <f t="shared" si="13"/>
        <v/>
      </c>
      <c r="D70" s="33">
        <f>VLOOKUP(C48,data,38,FALSE)</f>
        <v>0</v>
      </c>
      <c r="E70" s="46"/>
      <c r="F70" s="47">
        <v>0.05</v>
      </c>
      <c r="G70" s="90" t="s">
        <v>24</v>
      </c>
      <c r="H70" s="91"/>
      <c r="I70" s="48">
        <f>I68*5/100</f>
        <v>2.1825000000000001</v>
      </c>
      <c r="J70" s="26"/>
      <c r="K70" s="30"/>
      <c r="L70" s="31"/>
      <c r="M70" s="1"/>
    </row>
    <row r="71" spans="1:13" ht="22.5" customHeight="1">
      <c r="A71" s="1"/>
      <c r="B71" s="37">
        <f>VLOOKUP(C48,data,39,FALSE)</f>
        <v>0</v>
      </c>
      <c r="C71" s="23" t="str">
        <f t="shared" si="13"/>
        <v/>
      </c>
      <c r="D71" s="33">
        <f>VLOOKUP(C48,data,40,FALSE)</f>
        <v>0</v>
      </c>
      <c r="E71" s="46"/>
      <c r="F71" s="47">
        <v>0.02</v>
      </c>
      <c r="G71" s="90" t="s">
        <v>25</v>
      </c>
      <c r="H71" s="91"/>
      <c r="I71" s="48">
        <f>I68*2/100</f>
        <v>0.87300000000000011</v>
      </c>
      <c r="J71" s="26"/>
      <c r="K71" s="30"/>
      <c r="L71" s="31"/>
      <c r="M71" s="1"/>
    </row>
    <row r="72" spans="1:13" ht="22.5" customHeight="1">
      <c r="A72" s="1"/>
      <c r="B72" s="37">
        <f>VLOOKUP(C48,data,41,FALSE)</f>
        <v>0</v>
      </c>
      <c r="C72" s="23" t="str">
        <f t="shared" si="13"/>
        <v/>
      </c>
      <c r="D72" s="33">
        <f>VLOOKUP(C48,data,42,FALSE)</f>
        <v>0</v>
      </c>
      <c r="E72" s="46"/>
      <c r="F72" s="26"/>
      <c r="G72" s="27"/>
      <c r="H72" s="26"/>
      <c r="I72" s="30"/>
      <c r="J72" s="26"/>
      <c r="K72" s="30"/>
      <c r="L72" s="31"/>
      <c r="M72" s="1"/>
    </row>
    <row r="73" spans="1:13" ht="22.5" customHeight="1">
      <c r="A73" s="1"/>
      <c r="B73" s="37">
        <f>VLOOKUP(C48,data,43,FALSE)</f>
        <v>0</v>
      </c>
      <c r="C73" s="23" t="str">
        <f t="shared" si="13"/>
        <v/>
      </c>
      <c r="D73" s="33">
        <f>VLOOKUP(C48,data,44,FALSE)</f>
        <v>0</v>
      </c>
      <c r="E73" s="46"/>
      <c r="F73" s="26"/>
      <c r="G73" s="27"/>
      <c r="H73" s="26"/>
      <c r="I73" s="30"/>
      <c r="J73" s="26"/>
      <c r="K73" s="30"/>
      <c r="L73" s="31"/>
      <c r="M73" s="1"/>
    </row>
    <row r="74" spans="1:13" ht="22.5" customHeight="1">
      <c r="A74" s="1"/>
      <c r="B74" s="37">
        <f>VLOOKUP(C48,data,45,FALSE)</f>
        <v>0</v>
      </c>
      <c r="C74" s="23" t="str">
        <f t="shared" si="13"/>
        <v/>
      </c>
      <c r="D74" s="33">
        <f>VLOOKUP(C48,data,46,FALSE)</f>
        <v>0</v>
      </c>
      <c r="E74" s="46"/>
      <c r="F74" s="26"/>
      <c r="G74" s="27"/>
      <c r="H74" s="26"/>
      <c r="I74" s="30"/>
      <c r="J74" s="26"/>
      <c r="K74" s="30"/>
      <c r="L74" s="31"/>
      <c r="M74" s="1"/>
    </row>
    <row r="75" spans="1:13" ht="22.5" customHeight="1">
      <c r="A75" s="1"/>
      <c r="B75" s="37">
        <f>VLOOKUP(C48,data,47,FALSE)</f>
        <v>0</v>
      </c>
      <c r="C75" s="23" t="str">
        <f t="shared" si="13"/>
        <v/>
      </c>
      <c r="D75" s="33">
        <f>VLOOKUP(C48,data,48,FALSE)</f>
        <v>0</v>
      </c>
      <c r="E75" s="46"/>
      <c r="F75" s="26"/>
      <c r="G75" s="27"/>
      <c r="H75" s="26"/>
      <c r="I75" s="30"/>
      <c r="J75" s="26"/>
      <c r="K75" s="30"/>
      <c r="L75" s="31"/>
      <c r="M75" s="1"/>
    </row>
    <row r="76" spans="1:13" ht="22.5" customHeight="1">
      <c r="A76" s="1"/>
      <c r="B76" s="49">
        <f>VLOOKUP(C48,data,49,FALSE)</f>
        <v>0</v>
      </c>
      <c r="C76" s="23" t="str">
        <f t="shared" si="13"/>
        <v/>
      </c>
      <c r="D76" s="33">
        <f>VLOOKUP(C48,data,50,FALSE)</f>
        <v>0</v>
      </c>
      <c r="E76" s="94" t="e">
        <f ca="1">NumtoTxt(L68,"جنيها","قرشا")</f>
        <v>#NAME?</v>
      </c>
      <c r="F76" s="94"/>
      <c r="G76" s="94"/>
      <c r="H76" s="94"/>
      <c r="I76" s="94"/>
      <c r="J76" s="95"/>
      <c r="K76" s="30"/>
      <c r="L76" s="31"/>
      <c r="M76" s="1"/>
    </row>
    <row r="77" spans="1:13" ht="22.5" customHeight="1">
      <c r="A77" s="1"/>
      <c r="B77" s="49">
        <f>VLOOKUP(C48,data,51,FALSE)</f>
        <v>0</v>
      </c>
      <c r="C77" s="23" t="str">
        <f t="shared" si="13"/>
        <v/>
      </c>
      <c r="D77" s="33">
        <f>VLOOKUP(C48,data,52,FALSE)</f>
        <v>0</v>
      </c>
      <c r="E77" s="46"/>
      <c r="F77" s="26"/>
      <c r="G77" s="27"/>
      <c r="H77" s="26"/>
      <c r="I77" s="30"/>
      <c r="J77" s="26"/>
      <c r="K77" s="30"/>
      <c r="L77" s="31"/>
      <c r="M77" s="1"/>
    </row>
    <row r="78" spans="1:13" ht="22.5" customHeight="1">
      <c r="A78" s="1"/>
      <c r="B78" s="49">
        <f>VLOOKUP(C48,data,53,FALSE)</f>
        <v>0</v>
      </c>
      <c r="C78" s="23" t="str">
        <f t="shared" si="13"/>
        <v/>
      </c>
      <c r="D78" s="33">
        <f>VLOOKUP(C48,data,54,FALSE)</f>
        <v>0</v>
      </c>
      <c r="E78" s="46"/>
      <c r="F78" s="26"/>
      <c r="G78" s="27"/>
      <c r="H78" s="26"/>
      <c r="I78" s="30"/>
      <c r="J78" s="26"/>
      <c r="K78" s="30"/>
      <c r="L78" s="31"/>
      <c r="M78" s="1"/>
    </row>
    <row r="79" spans="1:13" ht="22.5" customHeight="1">
      <c r="A79" s="1"/>
      <c r="B79" s="49">
        <f>VLOOKUP(C48,data,55,FALSE)</f>
        <v>0</v>
      </c>
      <c r="C79" s="23" t="str">
        <f t="shared" si="13"/>
        <v/>
      </c>
      <c r="D79" s="33">
        <f>VLOOKUP(C48,data,56,FALSE)</f>
        <v>0</v>
      </c>
      <c r="E79" s="46"/>
      <c r="F79" s="26"/>
      <c r="G79" s="27"/>
      <c r="H79" s="26"/>
      <c r="I79" s="30"/>
      <c r="J79" s="26"/>
      <c r="K79" s="30"/>
      <c r="L79" s="31"/>
      <c r="M79" s="1"/>
    </row>
    <row r="80" spans="1:13" ht="22.5" customHeight="1" thickBot="1">
      <c r="A80" s="1"/>
      <c r="B80" s="49">
        <f>VLOOKUP(C48,data,57,FALSE)</f>
        <v>0</v>
      </c>
      <c r="C80" s="23" t="str">
        <f t="shared" si="13"/>
        <v/>
      </c>
      <c r="D80" s="33">
        <f>VLOOKUP(C48,data,58,FALSE)</f>
        <v>0</v>
      </c>
      <c r="E80" s="46"/>
      <c r="F80" s="26"/>
      <c r="G80" s="27"/>
      <c r="H80" s="26"/>
      <c r="I80" s="30"/>
      <c r="J80" s="26"/>
      <c r="K80" s="30"/>
      <c r="L80" s="31"/>
      <c r="M80" s="1"/>
    </row>
    <row r="81" spans="1:13" ht="22.5" customHeight="1" thickTop="1">
      <c r="A81" s="1"/>
      <c r="B81" s="2"/>
      <c r="C81" s="50" t="s">
        <v>26</v>
      </c>
      <c r="D81" s="14"/>
      <c r="E81" s="96" t="s">
        <v>30</v>
      </c>
      <c r="F81" s="96"/>
      <c r="G81" s="96"/>
      <c r="H81" s="96"/>
      <c r="I81" s="92" t="s">
        <v>27</v>
      </c>
      <c r="J81" s="92"/>
      <c r="K81" s="92"/>
      <c r="L81" s="3"/>
      <c r="M81" s="1"/>
    </row>
    <row r="82" spans="1:13" ht="20.25">
      <c r="A82" s="1"/>
      <c r="B82" s="2"/>
      <c r="C82" s="51" t="s">
        <v>8</v>
      </c>
      <c r="D82" s="14"/>
      <c r="E82" s="93" t="s">
        <v>31</v>
      </c>
      <c r="F82" s="93"/>
      <c r="G82" s="93"/>
      <c r="H82" s="93"/>
      <c r="I82" s="93" t="s">
        <v>28</v>
      </c>
      <c r="J82" s="93"/>
      <c r="K82" s="93"/>
      <c r="L82" s="3"/>
      <c r="M82" s="1"/>
    </row>
    <row r="83" spans="1:13">
      <c r="A83" s="1"/>
      <c r="B83" s="2"/>
      <c r="C83" s="1"/>
      <c r="D83" s="1"/>
      <c r="E83" s="1"/>
      <c r="F83" s="3"/>
      <c r="G83" s="3"/>
      <c r="H83" s="3"/>
      <c r="I83" s="3"/>
      <c r="J83" s="3"/>
      <c r="K83" s="3"/>
      <c r="L83" s="3"/>
      <c r="M83" s="1"/>
    </row>
    <row r="84" spans="1:13">
      <c r="F84" s="6"/>
      <c r="G84" s="6"/>
      <c r="H84" s="6"/>
      <c r="I84" s="6"/>
      <c r="J84" s="6"/>
      <c r="K84" s="6"/>
      <c r="L84" s="6"/>
    </row>
    <row r="85" spans="1:13">
      <c r="F85" s="6"/>
      <c r="G85" s="6"/>
      <c r="H85" s="6"/>
      <c r="I85" s="6"/>
      <c r="J85" s="6"/>
      <c r="K85" s="6"/>
      <c r="L85" s="6"/>
    </row>
    <row r="86" spans="1:13">
      <c r="F86" s="6"/>
      <c r="G86" s="6"/>
      <c r="H86" s="6"/>
      <c r="I86" s="6"/>
      <c r="J86" s="6"/>
      <c r="K86" s="6"/>
      <c r="L86" s="6"/>
    </row>
    <row r="87" spans="1:13">
      <c r="F87" s="6"/>
      <c r="G87" s="6"/>
      <c r="H87" s="6"/>
      <c r="I87" s="6"/>
      <c r="J87" s="6"/>
      <c r="K87" s="6"/>
      <c r="L87" s="6"/>
    </row>
    <row r="88" spans="1:13">
      <c r="F88" s="6"/>
      <c r="G88" s="6"/>
      <c r="H88" s="6"/>
      <c r="I88" s="6"/>
      <c r="J88" s="6"/>
      <c r="K88" s="6"/>
      <c r="L88" s="6"/>
    </row>
    <row r="89" spans="1:13">
      <c r="F89" s="6"/>
      <c r="G89" s="6"/>
      <c r="H89" s="6"/>
      <c r="I89" s="6"/>
      <c r="J89" s="6"/>
      <c r="K89" s="6"/>
      <c r="L89" s="6"/>
    </row>
    <row r="90" spans="1:13">
      <c r="F90" s="6"/>
      <c r="G90" s="6"/>
      <c r="H90" s="6"/>
      <c r="I90" s="6"/>
      <c r="J90" s="6"/>
      <c r="K90" s="6"/>
      <c r="L90" s="6"/>
    </row>
    <row r="91" spans="1:13">
      <c r="F91" s="6"/>
      <c r="G91" s="6"/>
      <c r="H91" s="6"/>
      <c r="I91" s="6"/>
      <c r="J91" s="6"/>
      <c r="K91" s="6"/>
      <c r="L91" s="6"/>
    </row>
    <row r="92" spans="1:13">
      <c r="F92" s="6"/>
      <c r="G92" s="6"/>
      <c r="H92" s="6"/>
      <c r="I92" s="6"/>
      <c r="J92" s="6"/>
      <c r="K92" s="6"/>
      <c r="L92" s="6"/>
    </row>
    <row r="93" spans="1:13">
      <c r="F93" s="6"/>
      <c r="G93" s="6"/>
      <c r="H93" s="6"/>
      <c r="I93" s="6"/>
      <c r="J93" s="6"/>
      <c r="K93" s="6"/>
      <c r="L93" s="6"/>
    </row>
    <row r="94" spans="1:13">
      <c r="F94" s="6"/>
      <c r="G94" s="6"/>
      <c r="H94" s="6"/>
      <c r="I94" s="6"/>
      <c r="J94" s="6"/>
      <c r="K94" s="6"/>
      <c r="L94" s="6"/>
    </row>
    <row r="95" spans="1:13">
      <c r="F95" s="6"/>
      <c r="G95" s="6"/>
      <c r="H95" s="6"/>
      <c r="I95" s="6"/>
      <c r="J95" s="6"/>
      <c r="K95" s="6"/>
      <c r="L95" s="6"/>
    </row>
    <row r="96" spans="1:13">
      <c r="F96" s="6"/>
      <c r="G96" s="6"/>
      <c r="H96" s="6"/>
      <c r="I96" s="6"/>
      <c r="J96" s="6"/>
      <c r="K96" s="6"/>
      <c r="L96" s="6"/>
    </row>
    <row r="97" spans="6:12">
      <c r="F97" s="6"/>
      <c r="G97" s="6"/>
      <c r="H97" s="6"/>
      <c r="I97" s="6"/>
      <c r="J97" s="6"/>
      <c r="K97" s="6"/>
      <c r="L97" s="6"/>
    </row>
    <row r="98" spans="6:12">
      <c r="F98" s="6"/>
      <c r="G98" s="6"/>
      <c r="H98" s="6"/>
      <c r="I98" s="6"/>
      <c r="J98" s="6"/>
      <c r="K98" s="6"/>
      <c r="L98" s="6"/>
    </row>
    <row r="99" spans="6:12">
      <c r="F99" s="6"/>
      <c r="G99" s="6"/>
      <c r="H99" s="6"/>
      <c r="I99" s="6"/>
      <c r="J99" s="6"/>
      <c r="K99" s="6"/>
      <c r="L99" s="6"/>
    </row>
    <row r="100" spans="6:12">
      <c r="F100" s="6"/>
      <c r="G100" s="6"/>
      <c r="H100" s="6"/>
      <c r="I100" s="6"/>
      <c r="J100" s="6"/>
      <c r="K100" s="6"/>
      <c r="L100" s="6"/>
    </row>
    <row r="101" spans="6:12">
      <c r="F101" s="6"/>
      <c r="G101" s="6"/>
      <c r="H101" s="6"/>
      <c r="I101" s="6"/>
      <c r="J101" s="6"/>
      <c r="K101" s="6"/>
      <c r="L101" s="6"/>
    </row>
    <row r="102" spans="6:12">
      <c r="F102" s="6"/>
      <c r="G102" s="6"/>
      <c r="H102" s="6"/>
      <c r="I102" s="6"/>
      <c r="J102" s="6"/>
      <c r="K102" s="6"/>
      <c r="L102" s="6"/>
    </row>
    <row r="103" spans="6:12">
      <c r="F103" s="6"/>
      <c r="G103" s="6"/>
      <c r="H103" s="6"/>
      <c r="I103" s="6"/>
      <c r="J103" s="6"/>
      <c r="K103" s="6"/>
      <c r="L103" s="6"/>
    </row>
    <row r="104" spans="6:12">
      <c r="F104" s="6"/>
      <c r="G104" s="6"/>
      <c r="H104" s="6"/>
      <c r="I104" s="6"/>
      <c r="J104" s="6"/>
      <c r="K104" s="6"/>
      <c r="L104" s="6"/>
    </row>
    <row r="105" spans="6:12">
      <c r="F105" s="6"/>
      <c r="G105" s="6"/>
      <c r="H105" s="6"/>
      <c r="I105" s="6"/>
      <c r="J105" s="6"/>
      <c r="K105" s="6"/>
      <c r="L105" s="6"/>
    </row>
    <row r="106" spans="6:12">
      <c r="F106" s="6"/>
      <c r="G106" s="6"/>
      <c r="H106" s="6"/>
      <c r="I106" s="6"/>
      <c r="J106" s="6"/>
      <c r="K106" s="6"/>
      <c r="L106" s="6"/>
    </row>
    <row r="107" spans="6:12">
      <c r="F107" s="6"/>
      <c r="G107" s="6"/>
      <c r="H107" s="6"/>
      <c r="I107" s="6"/>
      <c r="J107" s="6"/>
      <c r="K107" s="6"/>
      <c r="L107" s="6"/>
    </row>
    <row r="108" spans="6:12">
      <c r="F108" s="6"/>
      <c r="G108" s="6"/>
      <c r="H108" s="6"/>
      <c r="I108" s="6"/>
      <c r="J108" s="6"/>
      <c r="K108" s="6"/>
      <c r="L108" s="6"/>
    </row>
    <row r="109" spans="6:12">
      <c r="F109" s="6"/>
      <c r="G109" s="6"/>
      <c r="H109" s="6"/>
      <c r="I109" s="6"/>
      <c r="J109" s="6"/>
      <c r="K109" s="6"/>
      <c r="L109" s="6"/>
    </row>
    <row r="110" spans="6:12">
      <c r="F110" s="6"/>
      <c r="G110" s="6"/>
      <c r="H110" s="6"/>
      <c r="I110" s="6"/>
      <c r="J110" s="6"/>
      <c r="K110" s="6"/>
      <c r="L110" s="6"/>
    </row>
    <row r="111" spans="6:12">
      <c r="F111" s="6"/>
      <c r="G111" s="6"/>
      <c r="H111" s="6"/>
      <c r="I111" s="6"/>
      <c r="J111" s="6"/>
      <c r="K111" s="6"/>
      <c r="L111" s="6"/>
    </row>
    <row r="112" spans="6:12">
      <c r="F112" s="6"/>
      <c r="G112" s="6"/>
      <c r="H112" s="6"/>
      <c r="I112" s="6"/>
      <c r="J112" s="6"/>
      <c r="K112" s="6"/>
      <c r="L112" s="6"/>
    </row>
    <row r="113" spans="6:12">
      <c r="F113" s="6"/>
      <c r="G113" s="6"/>
      <c r="H113" s="6"/>
      <c r="I113" s="6"/>
      <c r="J113" s="6"/>
      <c r="K113" s="6"/>
      <c r="L113" s="6"/>
    </row>
    <row r="114" spans="6:12">
      <c r="F114" s="6"/>
      <c r="G114" s="6"/>
      <c r="H114" s="6"/>
      <c r="I114" s="6"/>
      <c r="J114" s="6"/>
      <c r="K114" s="6"/>
      <c r="L114" s="6"/>
    </row>
    <row r="115" spans="6:12">
      <c r="F115" s="6"/>
      <c r="G115" s="6"/>
      <c r="H115" s="6"/>
      <c r="I115" s="6"/>
      <c r="J115" s="6"/>
      <c r="K115" s="6"/>
      <c r="L115" s="6"/>
    </row>
    <row r="116" spans="6:12">
      <c r="F116" s="6"/>
      <c r="G116" s="6"/>
      <c r="H116" s="6"/>
      <c r="I116" s="6"/>
      <c r="J116" s="6"/>
      <c r="K116" s="6"/>
      <c r="L116" s="6"/>
    </row>
    <row r="117" spans="6:12">
      <c r="F117" s="6"/>
      <c r="G117" s="6"/>
      <c r="H117" s="6"/>
      <c r="I117" s="6"/>
      <c r="J117" s="6"/>
      <c r="K117" s="6"/>
      <c r="L117" s="6"/>
    </row>
    <row r="118" spans="6:12">
      <c r="F118" s="6"/>
      <c r="G118" s="6"/>
      <c r="H118" s="6"/>
      <c r="I118" s="6"/>
      <c r="J118" s="6"/>
      <c r="K118" s="6"/>
      <c r="L118" s="6"/>
    </row>
    <row r="119" spans="6:12">
      <c r="F119" s="6"/>
      <c r="G119" s="6"/>
      <c r="H119" s="6"/>
      <c r="I119" s="6"/>
      <c r="J119" s="6"/>
      <c r="K119" s="6"/>
      <c r="L119" s="6"/>
    </row>
    <row r="120" spans="6:12">
      <c r="F120" s="6"/>
      <c r="G120" s="6"/>
      <c r="H120" s="6"/>
      <c r="I120" s="6"/>
      <c r="J120" s="6"/>
      <c r="K120" s="6"/>
      <c r="L120" s="6"/>
    </row>
    <row r="121" spans="6:12">
      <c r="F121" s="6"/>
      <c r="G121" s="6"/>
      <c r="H121" s="6"/>
      <c r="I121" s="6"/>
      <c r="J121" s="6"/>
      <c r="K121" s="6"/>
      <c r="L121" s="6"/>
    </row>
    <row r="122" spans="6:12">
      <c r="F122" s="6"/>
      <c r="G122" s="6"/>
      <c r="H122" s="6"/>
      <c r="I122" s="6"/>
      <c r="J122" s="6"/>
      <c r="K122" s="6"/>
      <c r="L122" s="6"/>
    </row>
    <row r="123" spans="6:12">
      <c r="F123" s="6"/>
      <c r="G123" s="6"/>
      <c r="H123" s="6"/>
      <c r="I123" s="6"/>
      <c r="J123" s="6"/>
      <c r="K123" s="6"/>
      <c r="L123" s="6"/>
    </row>
    <row r="124" spans="6:12">
      <c r="F124" s="6"/>
      <c r="G124" s="6"/>
      <c r="H124" s="6"/>
      <c r="I124" s="6"/>
      <c r="J124" s="6"/>
      <c r="K124" s="6"/>
      <c r="L124" s="6"/>
    </row>
    <row r="125" spans="6:12">
      <c r="F125" s="6"/>
      <c r="G125" s="6"/>
      <c r="H125" s="6"/>
      <c r="I125" s="6"/>
      <c r="J125" s="6"/>
      <c r="K125" s="6"/>
      <c r="L125" s="6"/>
    </row>
    <row r="126" spans="6:12">
      <c r="F126" s="6"/>
      <c r="G126" s="6"/>
      <c r="H126" s="6"/>
      <c r="I126" s="6"/>
      <c r="J126" s="6"/>
      <c r="K126" s="6"/>
      <c r="L126" s="6"/>
    </row>
  </sheetData>
  <sheetProtection selectLockedCells="1"/>
  <dataConsolidate/>
  <mergeCells count="45">
    <mergeCell ref="E82:H82"/>
    <mergeCell ref="I82:K82"/>
    <mergeCell ref="B50:B51"/>
    <mergeCell ref="C50:C52"/>
    <mergeCell ref="D50:E51"/>
    <mergeCell ref="F50:L50"/>
    <mergeCell ref="F51:G51"/>
    <mergeCell ref="H51:I51"/>
    <mergeCell ref="J51:J52"/>
    <mergeCell ref="K51:K52"/>
    <mergeCell ref="D52:E52"/>
    <mergeCell ref="G70:H70"/>
    <mergeCell ref="G71:H71"/>
    <mergeCell ref="E76:J76"/>
    <mergeCell ref="E81:H81"/>
    <mergeCell ref="I81:K81"/>
    <mergeCell ref="B43:C43"/>
    <mergeCell ref="B44:C44"/>
    <mergeCell ref="B45:C45"/>
    <mergeCell ref="D46:H46"/>
    <mergeCell ref="C48:D48"/>
    <mergeCell ref="I48:K48"/>
    <mergeCell ref="D11:E11"/>
    <mergeCell ref="E28:I28"/>
    <mergeCell ref="G29:H29"/>
    <mergeCell ref="G30:H30"/>
    <mergeCell ref="I40:K40"/>
    <mergeCell ref="I41:K41"/>
    <mergeCell ref="C7:D7"/>
    <mergeCell ref="I7:K7"/>
    <mergeCell ref="B9:B10"/>
    <mergeCell ref="C9:C11"/>
    <mergeCell ref="D9:E10"/>
    <mergeCell ref="F9:L9"/>
    <mergeCell ref="F10:G10"/>
    <mergeCell ref="H10:I10"/>
    <mergeCell ref="J10:J11"/>
    <mergeCell ref="K10:K11"/>
    <mergeCell ref="D5:H5"/>
    <mergeCell ref="N5:O5"/>
    <mergeCell ref="B2:C2"/>
    <mergeCell ref="N2:O2"/>
    <mergeCell ref="B3:C3"/>
    <mergeCell ref="N3:O3"/>
    <mergeCell ref="B4:C4"/>
  </mergeCells>
  <conditionalFormatting sqref="B12:B39 D12:D39 E29:E39 E12:E26 B53:B80 D53:D80 E70:E80 E53:E67">
    <cfRule type="cellIs" dxfId="1" priority="2" operator="equal">
      <formula>0</formula>
    </cfRule>
  </conditionalFormatting>
  <conditionalFormatting sqref="C41 C82">
    <cfRule type="expression" dxfId="0" priority="1">
      <formula>ROW()=ROW(INDIRECT($P$1))</formula>
    </cfRule>
  </conditionalFormatting>
  <dataValidations count="1">
    <dataValidation type="list" allowBlank="1" showInputMessage="1" showErrorMessage="1" sqref="C41 C82">
      <formula1>$Q$6:$Q$10</formula1>
    </dataValidation>
  </dataValidations>
  <pageMargins left="0.23622047244094491" right="0.23622047244094491" top="0.74803149606299213" bottom="0.74803149606299213" header="0.31496062992125984" footer="0.31496062992125984"/>
  <pageSetup paperSize="9" scale="85" fitToWidth="2" fitToHeight="2" orientation="portrait" r:id="rId1"/>
  <headerFooter>
    <oddFooter>&amp;C
Page :1 Hosam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اذن صرف</vt:lpstr>
      <vt:lpstr>'اذن صرف'!Print_Area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H</cp:lastModifiedBy>
  <dcterms:created xsi:type="dcterms:W3CDTF">2018-04-17T18:14:16Z</dcterms:created>
  <dcterms:modified xsi:type="dcterms:W3CDTF">2018-04-17T18:18:21Z</dcterms:modified>
</cp:coreProperties>
</file>