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470" windowWidth="15480" windowHeight="7065"/>
  </bookViews>
  <sheets>
    <sheet name="حساب نهاية الخدمة" sheetId="4" r:id="rId1"/>
  </sheets>
  <calcPr calcId="125725"/>
</workbook>
</file>

<file path=xl/calcChain.xml><?xml version="1.0" encoding="utf-8"?>
<calcChain xmlns="http://schemas.openxmlformats.org/spreadsheetml/2006/main">
  <c r="D23" i="4"/>
  <c r="D22"/>
  <c r="D21"/>
  <c r="E11"/>
  <c r="D19" s="1"/>
  <c r="D11"/>
  <c r="C11"/>
  <c r="D18" l="1"/>
  <c r="D20"/>
  <c r="D24" l="1"/>
</calcChain>
</file>

<file path=xl/comments1.xml><?xml version="1.0" encoding="utf-8"?>
<comments xmlns="http://schemas.openxmlformats.org/spreadsheetml/2006/main">
  <authors>
    <author>user</author>
  </authors>
  <commentList>
    <comment ref="C18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سنة</t>
        </r>
      </text>
    </comment>
    <comment ref="C1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سنة</t>
        </r>
      </text>
    </comment>
    <comment ref="C20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سنة</t>
        </r>
      </text>
    </comment>
    <comment ref="C2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سنة</t>
        </r>
      </text>
    </comment>
    <comment ref="C22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الأشهر الزائدة عن السنوات</t>
        </r>
      </text>
    </comment>
    <comment ref="C2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الأيام الزائدة عن السنوات والأشهر</t>
        </r>
      </text>
    </comment>
  </commentList>
</comments>
</file>

<file path=xl/sharedStrings.xml><?xml version="1.0" encoding="utf-8"?>
<sst xmlns="http://schemas.openxmlformats.org/spreadsheetml/2006/main" count="28" uniqueCount="26">
  <si>
    <t>يوم</t>
  </si>
  <si>
    <t>سنة</t>
  </si>
  <si>
    <t>شهر</t>
  </si>
  <si>
    <t>الراتب</t>
  </si>
  <si>
    <t>الاجمالي</t>
  </si>
  <si>
    <t xml:space="preserve">بداية العمل </t>
  </si>
  <si>
    <t xml:space="preserve">نهاية العمل </t>
  </si>
  <si>
    <t xml:space="preserve">مدة الخدمة الفعلية  </t>
  </si>
  <si>
    <t xml:space="preserve">كامل مدة الخدمة </t>
  </si>
  <si>
    <t xml:space="preserve">  اجازه بدون راتب </t>
  </si>
  <si>
    <t>اسم الموظف</t>
  </si>
  <si>
    <t>إنهاء العقد من 1-5 = نصف الراتب</t>
  </si>
  <si>
    <t>إنهاء العقد من 5- فما فوق = الراتب كاملا</t>
  </si>
  <si>
    <t>الاستقالة من 1-2 = لا يستحق</t>
  </si>
  <si>
    <t>الاستقالة من 1-5 = ثلث الراتب</t>
  </si>
  <si>
    <t>الاستقالة من 5-10 = ثلثي الراتب</t>
  </si>
  <si>
    <t>الاستقالة من 10- فما فوق = مثل إنهاء العقد</t>
  </si>
  <si>
    <t>من 1-5</t>
  </si>
  <si>
    <t>تفريغ مدة الخدمة حسب السنوات والأشهر والأيام</t>
  </si>
  <si>
    <t>صافي مدة الخدمة بعد خصم أشهر وأيام الإجازة</t>
  </si>
  <si>
    <t>من 1-2</t>
  </si>
  <si>
    <t>من 5-10</t>
  </si>
  <si>
    <t>من 10- فما فوق</t>
  </si>
  <si>
    <t>العدد</t>
  </si>
  <si>
    <t>الفترة</t>
  </si>
  <si>
    <t>المبلغ</t>
  </si>
</sst>
</file>

<file path=xl/styles.xml><?xml version="1.0" encoding="utf-8"?>
<styleSheet xmlns="http://schemas.openxmlformats.org/spreadsheetml/2006/main">
  <numFmts count="2">
    <numFmt numFmtId="164" formatCode="_-* #,##0.00_-;_-* #,##0.00\-;_-* &quot;-&quot;??_-;_-@_-"/>
    <numFmt numFmtId="165" formatCode="_-* #,##0.00_-;\-* #,##0.00_-;_-* &quot;-&quot;??_-;_-@_-"/>
  </numFmts>
  <fonts count="13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1"/>
      <color rgb="FFC00000"/>
      <name val="Calibri"/>
      <family val="2"/>
      <scheme val="minor"/>
    </font>
    <font>
      <b/>
      <sz val="11"/>
      <color rgb="FF7C0E74"/>
      <name val="Calibri"/>
      <family val="2"/>
      <scheme val="minor"/>
    </font>
    <font>
      <sz val="11"/>
      <name val="Calibri"/>
      <family val="2"/>
      <charset val="178"/>
      <scheme val="minor"/>
    </font>
    <font>
      <sz val="14"/>
      <name val="Calibri"/>
      <family val="2"/>
      <charset val="178"/>
      <scheme val="minor"/>
    </font>
    <font>
      <b/>
      <sz val="11"/>
      <name val="Calibri"/>
      <family val="2"/>
      <charset val="178"/>
      <scheme val="minor"/>
    </font>
    <font>
      <b/>
      <i/>
      <sz val="15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002060"/>
      <name val="Calibri"/>
      <family val="2"/>
      <charset val="178"/>
      <scheme val="minor"/>
    </font>
    <font>
      <b/>
      <sz val="12"/>
      <color rgb="FF66006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</cellStyleXfs>
  <cellXfs count="27">
    <xf numFmtId="0" fontId="0" fillId="0" borderId="0" xfId="0"/>
    <xf numFmtId="164" fontId="2" fillId="0" borderId="0" xfId="1" applyFont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164" fontId="5" fillId="0" borderId="0" xfId="1" applyFont="1"/>
    <xf numFmtId="0" fontId="5" fillId="0" borderId="0" xfId="0" applyFont="1"/>
    <xf numFmtId="0" fontId="6" fillId="0" borderId="0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7" fillId="3" borderId="1" xfId="1" applyNumberFormat="1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5" fillId="0" borderId="1" xfId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8" fillId="2" borderId="1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14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1" xfId="1" applyNumberFormat="1" applyFont="1" applyFill="1" applyBorder="1" applyAlignment="1">
      <alignment horizontal="center"/>
    </xf>
    <xf numFmtId="164" fontId="12" fillId="0" borderId="1" xfId="1" applyFont="1" applyBorder="1" applyAlignment="1">
      <alignment horizontal="center" vertical="center"/>
    </xf>
  </cellXfs>
  <cellStyles count="5">
    <cellStyle name="Comma" xfId="1" builtinId="3"/>
    <cellStyle name="Comma 2" xfId="2"/>
    <cellStyle name="Normal" xfId="0" builtinId="0"/>
    <cellStyle name="Normal 2" xfId="3"/>
    <cellStyle name="Normal 3" xfId="4"/>
  </cellStyles>
  <dxfs count="0"/>
  <tableStyles count="0" defaultTableStyle="TableStyleMedium9" defaultPivotStyle="PivotStyleLight16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24"/>
  <sheetViews>
    <sheetView rightToLeft="1" tabSelected="1" topLeftCell="A10" zoomScaleNormal="100" workbookViewId="0">
      <selection activeCell="C21" sqref="C21"/>
    </sheetView>
  </sheetViews>
  <sheetFormatPr defaultRowHeight="21" customHeight="1"/>
  <cols>
    <col min="1" max="1" width="2.7109375" customWidth="1"/>
    <col min="2" max="2" width="15.5703125" bestFit="1" customWidth="1"/>
    <col min="3" max="3" width="8.28515625" bestFit="1" customWidth="1"/>
    <col min="4" max="4" width="18.42578125" style="1" bestFit="1" customWidth="1"/>
    <col min="5" max="5" width="14.140625" customWidth="1"/>
    <col min="6" max="6" width="16.5703125" bestFit="1" customWidth="1"/>
  </cols>
  <sheetData>
    <row r="2" spans="1:8" ht="21" customHeight="1">
      <c r="B2" s="21" t="s">
        <v>10</v>
      </c>
      <c r="C2" s="21"/>
      <c r="D2" s="21"/>
      <c r="E2" s="21"/>
      <c r="H2" t="s">
        <v>11</v>
      </c>
    </row>
    <row r="3" spans="1:8" ht="21" customHeight="1">
      <c r="B3" s="7"/>
      <c r="C3" s="7"/>
      <c r="D3" s="7"/>
      <c r="E3" s="7"/>
      <c r="H3" t="s">
        <v>12</v>
      </c>
    </row>
    <row r="4" spans="1:8" ht="21" customHeight="1">
      <c r="A4" s="2"/>
    </row>
    <row r="5" spans="1:8" ht="21" customHeight="1">
      <c r="A5" s="4"/>
      <c r="B5" s="12" t="s">
        <v>5</v>
      </c>
      <c r="C5" s="22">
        <v>34700</v>
      </c>
      <c r="D5" s="23"/>
      <c r="E5" s="12"/>
      <c r="H5" t="s">
        <v>13</v>
      </c>
    </row>
    <row r="6" spans="1:8" ht="21" customHeight="1">
      <c r="A6" s="3"/>
      <c r="B6" s="13" t="s">
        <v>6</v>
      </c>
      <c r="C6" s="22">
        <v>40683</v>
      </c>
      <c r="D6" s="22"/>
      <c r="E6" s="13"/>
      <c r="H6" t="s">
        <v>14</v>
      </c>
    </row>
    <row r="7" spans="1:8" ht="21" customHeight="1">
      <c r="A7" s="3"/>
      <c r="H7" t="s">
        <v>15</v>
      </c>
    </row>
    <row r="8" spans="1:8" ht="21" customHeight="1">
      <c r="A8" s="3"/>
      <c r="H8" t="s">
        <v>16</v>
      </c>
    </row>
    <row r="9" spans="1:8" ht="21" customHeight="1">
      <c r="A9" s="3"/>
    </row>
    <row r="10" spans="1:8" ht="21" customHeight="1">
      <c r="B10" s="8"/>
      <c r="C10" s="8" t="s">
        <v>0</v>
      </c>
      <c r="D10" s="8" t="s">
        <v>2</v>
      </c>
      <c r="E10" s="8" t="s">
        <v>1</v>
      </c>
    </row>
    <row r="11" spans="1:8" ht="21" customHeight="1">
      <c r="B11" s="8" t="s">
        <v>8</v>
      </c>
      <c r="C11" s="24">
        <f>DATEDIF($C$5,$C$6,"MD")</f>
        <v>19</v>
      </c>
      <c r="D11" s="24">
        <f>DATEDIF($C$5,$C$6,"YM")</f>
        <v>4</v>
      </c>
      <c r="E11" s="24">
        <f>DATEDIF($C$5,$C$6,"Y")</f>
        <v>16</v>
      </c>
      <c r="F11" t="s">
        <v>18</v>
      </c>
    </row>
    <row r="12" spans="1:8" ht="21" customHeight="1">
      <c r="B12" s="8" t="s">
        <v>9</v>
      </c>
      <c r="C12" s="24"/>
      <c r="D12" s="25"/>
      <c r="E12" s="24"/>
    </row>
    <row r="13" spans="1:8" ht="21" customHeight="1">
      <c r="B13" s="9" t="s">
        <v>7</v>
      </c>
      <c r="C13" s="10"/>
      <c r="D13" s="11"/>
      <c r="E13" s="10"/>
      <c r="F13" t="s">
        <v>19</v>
      </c>
    </row>
    <row r="14" spans="1:8" ht="21" customHeight="1">
      <c r="B14" s="6"/>
      <c r="C14" s="6"/>
      <c r="D14" s="5"/>
      <c r="E14" s="6"/>
    </row>
    <row r="15" spans="1:8" ht="21" customHeight="1">
      <c r="B15" s="15" t="s">
        <v>3</v>
      </c>
      <c r="C15" s="15">
        <v>5100</v>
      </c>
      <c r="D15" s="5"/>
      <c r="E15" s="6"/>
    </row>
    <row r="16" spans="1:8" ht="21" customHeight="1">
      <c r="B16" s="16"/>
      <c r="C16" s="16"/>
      <c r="D16" s="5"/>
      <c r="E16" s="6"/>
    </row>
    <row r="17" spans="2:6" ht="21" customHeight="1">
      <c r="B17" s="15" t="s">
        <v>24</v>
      </c>
      <c r="C17" s="15" t="s">
        <v>23</v>
      </c>
      <c r="D17" s="17" t="s">
        <v>25</v>
      </c>
      <c r="E17" s="6"/>
    </row>
    <row r="18" spans="2:6" ht="21" customHeight="1">
      <c r="B18" s="15" t="s">
        <v>20</v>
      </c>
      <c r="C18" s="15"/>
      <c r="D18" s="26" t="str">
        <f>IF($E$11&lt;=2,"","لا يستحق")</f>
        <v>لا يستحق</v>
      </c>
      <c r="E18" s="6"/>
      <c r="F18" s="14"/>
    </row>
    <row r="19" spans="2:6" ht="21" customHeight="1">
      <c r="B19" s="15" t="s">
        <v>17</v>
      </c>
      <c r="C19" s="15"/>
      <c r="D19" s="26" t="str">
        <f>IF($E$11&gt;5,"",IF($E$11=5,$C$15/3,""))</f>
        <v/>
      </c>
      <c r="E19" s="6"/>
      <c r="F19" s="14"/>
    </row>
    <row r="20" spans="2:6" ht="21" customHeight="1">
      <c r="B20" s="15" t="s">
        <v>21</v>
      </c>
      <c r="C20" s="15"/>
      <c r="D20" s="26" t="str">
        <f>IF(AND($E$11&gt;=5,$E$11&lt;10),$C$15*2/3,"")</f>
        <v/>
      </c>
      <c r="E20" s="6"/>
      <c r="F20" s="14"/>
    </row>
    <row r="21" spans="2:6" ht="21" customHeight="1">
      <c r="B21" s="15" t="s">
        <v>22</v>
      </c>
      <c r="C21" s="15">
        <v>16</v>
      </c>
      <c r="D21" s="26">
        <f>IF($E$11&gt;=10,$C$15,"")</f>
        <v>5100</v>
      </c>
      <c r="E21" s="6"/>
      <c r="F21" s="14"/>
    </row>
    <row r="22" spans="2:6" ht="21" customHeight="1">
      <c r="B22" s="15" t="s">
        <v>2</v>
      </c>
      <c r="C22" s="15">
        <v>4</v>
      </c>
      <c r="D22" s="26">
        <f>IF(AND($E$11=5,$D$11&gt;=1),$C$15/3/12,IF(AND($E$11&gt;=5,$E$11&lt;10,$D$11&gt;=1),($C$15*2/3)/12,IF(AND($E$11&gt;=10,$D$11&gt;=1),$C$15/12,"")))</f>
        <v>425</v>
      </c>
      <c r="E22" s="6"/>
    </row>
    <row r="23" spans="2:6" ht="21" customHeight="1">
      <c r="B23" s="15" t="s">
        <v>0</v>
      </c>
      <c r="C23" s="15">
        <v>19</v>
      </c>
      <c r="D23" s="26">
        <f>IF(AND($E$11=5,$C$11&gt;=1),$C$15/3/365,IF(AND($E$11&gt;=5,$E$11&lt;10,$C$11&gt;=1),($C$15*2/3)/365,IF(AND($E$11&gt;=10,$C$11&gt;=1),$C$15/365,"")))</f>
        <v>13.972602739726028</v>
      </c>
      <c r="E23" s="6"/>
    </row>
    <row r="24" spans="2:6" ht="21" customHeight="1">
      <c r="B24" s="18" t="s">
        <v>4</v>
      </c>
      <c r="C24" s="19"/>
      <c r="D24" s="20">
        <f>SUM(D18:D23)</f>
        <v>5538.9726027397264</v>
      </c>
      <c r="E24" s="6"/>
    </row>
  </sheetData>
  <mergeCells count="3">
    <mergeCell ref="B2:E2"/>
    <mergeCell ref="C5:D5"/>
    <mergeCell ref="C6:D6"/>
  </mergeCells>
  <pageMargins left="0.70866141732283505" right="0.70866141732283505" top="0.74803149606299202" bottom="0.74803149606299202" header="0.31496062992126" footer="0.31496062992126"/>
  <pageSetup paperSize="9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حساب نهاية الخدمة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</dc:creator>
  <cp:lastModifiedBy>ahmed.mohsen</cp:lastModifiedBy>
  <cp:lastPrinted>2018-05-17T09:20:47Z</cp:lastPrinted>
  <dcterms:created xsi:type="dcterms:W3CDTF">2010-11-04T21:38:49Z</dcterms:created>
  <dcterms:modified xsi:type="dcterms:W3CDTF">2018-05-24T12:15:01Z</dcterms:modified>
</cp:coreProperties>
</file>