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xr:revisionPtr revIDLastSave="0" documentId="13_ncr:1000001_{423F867D-6F5C-6748-99D6-930B14D42F87}" xr6:coauthVersionLast="33" xr6:coauthVersionMax="33" xr10:uidLastSave="{00000000-0000-0000-0000-000000000000}"/>
  <bookViews>
    <workbookView xWindow="0" yWindow="15" windowWidth="9720" windowHeight="6540" firstSheet="2" activeTab="4" xr2:uid="{00000000-000D-0000-FFFF-FFFF00000000}"/>
  </bookViews>
  <sheets>
    <sheet name="Suivi Budgétaire Dépenses 2 (2)" sheetId="6" r:id="rId1"/>
    <sheet name="حالة الصندوق الشهرية" sheetId="1" r:id="rId2"/>
    <sheet name="جدول متابعة تنفي الميزانية" sheetId="2" r:id="rId3"/>
    <sheet name="Suivi Budgétaire Recettes 2018" sheetId="3" r:id="rId4"/>
    <sheet name="Suivi Budgétaire Dépenses 2018" sheetId="5" r:id="rId5"/>
  </sheets>
  <calcPr calcId="179016"/>
</workbook>
</file>

<file path=xl/calcChain.xml><?xml version="1.0" encoding="utf-8"?>
<calcChain xmlns="http://schemas.openxmlformats.org/spreadsheetml/2006/main">
  <c r="G54" i="5" l="1"/>
  <c r="G58" i="5"/>
  <c r="G65" i="5"/>
  <c r="G66" i="5"/>
  <c r="E54" i="5"/>
  <c r="F42" i="3"/>
  <c r="F44" i="3"/>
  <c r="F48" i="3"/>
  <c r="F50" i="3"/>
  <c r="F52" i="3"/>
  <c r="D42" i="3"/>
  <c r="D44" i="3"/>
  <c r="D48" i="3"/>
  <c r="D50" i="3"/>
  <c r="I72" i="5"/>
  <c r="I71" i="5"/>
  <c r="I70" i="5"/>
  <c r="E73" i="5"/>
  <c r="D73" i="5"/>
  <c r="L73" i="6"/>
  <c r="H73" i="6"/>
  <c r="E73" i="6"/>
  <c r="S73" i="6"/>
  <c r="S72" i="6"/>
  <c r="Q72" i="6"/>
  <c r="S71" i="6"/>
  <c r="Q71" i="6"/>
  <c r="S70" i="6"/>
  <c r="Q70" i="6"/>
  <c r="Q73" i="6"/>
  <c r="G65" i="6"/>
  <c r="E65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G58" i="6"/>
  <c r="E58" i="6"/>
  <c r="J58" i="6"/>
  <c r="J57" i="6"/>
  <c r="I57" i="6"/>
  <c r="J56" i="6"/>
  <c r="I56" i="6"/>
  <c r="J55" i="6"/>
  <c r="I55" i="6"/>
  <c r="I58" i="6"/>
  <c r="G54" i="6"/>
  <c r="G66" i="6"/>
  <c r="E54" i="6"/>
  <c r="E66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3" i="6"/>
  <c r="I33" i="6"/>
  <c r="J32" i="6"/>
  <c r="I32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2" i="6"/>
  <c r="I22" i="6"/>
  <c r="J21" i="6"/>
  <c r="I21" i="6"/>
  <c r="J20" i="6"/>
  <c r="I20" i="6"/>
  <c r="D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J9" i="6"/>
  <c r="I9" i="6"/>
  <c r="J8" i="6"/>
  <c r="I8" i="6"/>
  <c r="J7" i="6"/>
  <c r="I7" i="6"/>
  <c r="J6" i="6"/>
  <c r="I6" i="6"/>
  <c r="J72" i="5"/>
  <c r="J71" i="5"/>
  <c r="J70" i="5"/>
  <c r="E65" i="5"/>
  <c r="J64" i="5"/>
  <c r="I64" i="5"/>
  <c r="J63" i="5"/>
  <c r="I63" i="5"/>
  <c r="J62" i="5"/>
  <c r="I62" i="5"/>
  <c r="J61" i="5"/>
  <c r="I61" i="5"/>
  <c r="J60" i="5"/>
  <c r="I60" i="5"/>
  <c r="J59" i="5"/>
  <c r="I59" i="5"/>
  <c r="E58" i="5"/>
  <c r="J57" i="5"/>
  <c r="I57" i="5"/>
  <c r="J56" i="5"/>
  <c r="I56" i="5"/>
  <c r="J55" i="5"/>
  <c r="I55" i="5"/>
  <c r="E66" i="5"/>
  <c r="J53" i="5"/>
  <c r="I53" i="5"/>
  <c r="J52" i="5"/>
  <c r="I52" i="5"/>
  <c r="J51" i="5"/>
  <c r="I51" i="5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I36" i="5"/>
  <c r="J35" i="5"/>
  <c r="I35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D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J8" i="5"/>
  <c r="I8" i="5"/>
  <c r="J7" i="5"/>
  <c r="I7" i="5"/>
  <c r="J6" i="5"/>
  <c r="I6" i="5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7" i="3"/>
  <c r="H47" i="3"/>
  <c r="I46" i="3"/>
  <c r="H46" i="3"/>
  <c r="I45" i="3"/>
  <c r="H45" i="3"/>
  <c r="H48" i="3"/>
  <c r="I44" i="3"/>
  <c r="H44" i="3"/>
  <c r="I43" i="3"/>
  <c r="H43" i="3"/>
  <c r="I41" i="3"/>
  <c r="H41" i="3"/>
  <c r="I40" i="3"/>
  <c r="H40" i="3"/>
  <c r="I39" i="3"/>
  <c r="H39" i="3"/>
  <c r="I38" i="3"/>
  <c r="H38" i="3"/>
  <c r="I37" i="3"/>
  <c r="H37" i="3"/>
  <c r="H42" i="3"/>
  <c r="F36" i="3"/>
  <c r="D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H36" i="3"/>
  <c r="F25" i="3"/>
  <c r="D25" i="3"/>
  <c r="I24" i="3"/>
  <c r="H24" i="3"/>
  <c r="I23" i="3"/>
  <c r="H23" i="3"/>
  <c r="F22" i="3"/>
  <c r="D22" i="3"/>
  <c r="I21" i="3"/>
  <c r="H21" i="3"/>
  <c r="I20" i="3"/>
  <c r="H20" i="3"/>
  <c r="I19" i="3"/>
  <c r="H19" i="3"/>
  <c r="I18" i="3"/>
  <c r="H18" i="3"/>
  <c r="I17" i="3"/>
  <c r="H17" i="3"/>
  <c r="H22" i="3"/>
  <c r="F16" i="3"/>
  <c r="F60" i="3"/>
  <c r="D16" i="3"/>
  <c r="D60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H16" i="3"/>
  <c r="H45" i="2"/>
  <c r="H46" i="2"/>
  <c r="H47" i="2"/>
  <c r="H48" i="2"/>
  <c r="F48" i="2"/>
  <c r="D48" i="2"/>
  <c r="H37" i="2"/>
  <c r="H38" i="2"/>
  <c r="H39" i="2"/>
  <c r="H40" i="2"/>
  <c r="H41" i="2"/>
  <c r="H42" i="2"/>
  <c r="F42" i="2"/>
  <c r="D42" i="2"/>
  <c r="H26" i="2"/>
  <c r="H27" i="2"/>
  <c r="H28" i="2"/>
  <c r="H29" i="2"/>
  <c r="H30" i="2"/>
  <c r="H31" i="2"/>
  <c r="H32" i="2"/>
  <c r="H33" i="2"/>
  <c r="H34" i="2"/>
  <c r="H35" i="2"/>
  <c r="H36" i="2"/>
  <c r="D36" i="2"/>
  <c r="F36" i="2"/>
  <c r="D25" i="2"/>
  <c r="F25" i="2"/>
  <c r="H17" i="2"/>
  <c r="H18" i="2"/>
  <c r="H19" i="2"/>
  <c r="H20" i="2"/>
  <c r="H21" i="2"/>
  <c r="H22" i="2"/>
  <c r="F22" i="2"/>
  <c r="D22" i="2"/>
  <c r="H6" i="2"/>
  <c r="H7" i="2"/>
  <c r="H8" i="2"/>
  <c r="H9" i="2"/>
  <c r="H10" i="2"/>
  <c r="H11" i="2"/>
  <c r="H12" i="2"/>
  <c r="H13" i="2"/>
  <c r="H14" i="2"/>
  <c r="H15" i="2"/>
  <c r="H16" i="2"/>
  <c r="F16" i="2"/>
  <c r="D16" i="2"/>
  <c r="I16" i="2"/>
  <c r="S72" i="2"/>
  <c r="S70" i="2"/>
  <c r="S71" i="2"/>
  <c r="R64" i="2"/>
  <c r="R63" i="2"/>
  <c r="R62" i="2"/>
  <c r="R61" i="2"/>
  <c r="R60" i="2"/>
  <c r="R59" i="2"/>
  <c r="R57" i="2"/>
  <c r="R56" i="2"/>
  <c r="R55" i="2"/>
  <c r="S64" i="2"/>
  <c r="S63" i="2"/>
  <c r="S62" i="2"/>
  <c r="S61" i="2"/>
  <c r="S60" i="2"/>
  <c r="S59" i="2"/>
  <c r="S57" i="2"/>
  <c r="S56" i="2"/>
  <c r="S55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6" i="2"/>
  <c r="S7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P65" i="2"/>
  <c r="N65" i="2"/>
  <c r="S65" i="2"/>
  <c r="R65" i="2"/>
  <c r="P58" i="2"/>
  <c r="N58" i="2"/>
  <c r="P54" i="2"/>
  <c r="P66" i="2"/>
  <c r="N54" i="2"/>
  <c r="L73" i="2"/>
  <c r="H73" i="2"/>
  <c r="E73" i="2"/>
  <c r="S73" i="2"/>
  <c r="Q72" i="2"/>
  <c r="Q71" i="2"/>
  <c r="Q70" i="2"/>
  <c r="F66" i="2"/>
  <c r="I58" i="2"/>
  <c r="I57" i="2"/>
  <c r="I56" i="2"/>
  <c r="I55" i="2"/>
  <c r="I54" i="2"/>
  <c r="I53" i="2"/>
  <c r="I52" i="2"/>
  <c r="I51" i="2"/>
  <c r="I50" i="2"/>
  <c r="I49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5" i="2"/>
  <c r="I14" i="2"/>
  <c r="I13" i="2"/>
  <c r="I12" i="2"/>
  <c r="I11" i="2"/>
  <c r="I10" i="2"/>
  <c r="I9" i="2"/>
  <c r="I8" i="2"/>
  <c r="H58" i="2"/>
  <c r="H57" i="2"/>
  <c r="H56" i="2"/>
  <c r="H55" i="2"/>
  <c r="H54" i="2"/>
  <c r="H53" i="2"/>
  <c r="H52" i="2"/>
  <c r="H51" i="2"/>
  <c r="H50" i="2"/>
  <c r="H49" i="2"/>
  <c r="H44" i="2"/>
  <c r="H43" i="2"/>
  <c r="H25" i="2"/>
  <c r="H24" i="2"/>
  <c r="H23" i="2"/>
  <c r="I7" i="2"/>
  <c r="I6" i="2"/>
  <c r="M20" i="2"/>
  <c r="K16" i="1"/>
  <c r="K14" i="1"/>
  <c r="K12" i="1"/>
  <c r="K18" i="1"/>
  <c r="K141" i="1"/>
  <c r="K136" i="1"/>
  <c r="K129" i="1"/>
  <c r="K125" i="1"/>
  <c r="K137" i="1"/>
  <c r="K142" i="1"/>
  <c r="E141" i="1"/>
  <c r="E129" i="1"/>
  <c r="E127" i="1"/>
  <c r="E125" i="1"/>
  <c r="E123" i="1"/>
  <c r="E121" i="1"/>
  <c r="E119" i="1"/>
  <c r="E115" i="1"/>
  <c r="E113" i="1"/>
  <c r="E107" i="1"/>
  <c r="C107" i="1"/>
  <c r="E96" i="1"/>
  <c r="E87" i="1"/>
  <c r="E93" i="1"/>
  <c r="E137" i="1"/>
  <c r="E142" i="1"/>
  <c r="I91" i="1"/>
  <c r="G27" i="1"/>
  <c r="I65" i="5"/>
  <c r="I48" i="3"/>
  <c r="I42" i="3"/>
  <c r="I36" i="3"/>
  <c r="H25" i="3"/>
  <c r="H60" i="3"/>
  <c r="I25" i="3"/>
  <c r="I22" i="3"/>
  <c r="I60" i="3"/>
  <c r="J66" i="5"/>
  <c r="J65" i="5"/>
  <c r="H73" i="5"/>
  <c r="J73" i="5"/>
  <c r="I73" i="5"/>
  <c r="J66" i="6"/>
  <c r="J54" i="6"/>
  <c r="I54" i="6"/>
  <c r="I66" i="6"/>
  <c r="I58" i="5"/>
  <c r="J58" i="5"/>
  <c r="J54" i="5"/>
  <c r="I54" i="5"/>
  <c r="I16" i="3"/>
  <c r="I48" i="2"/>
  <c r="D66" i="2"/>
  <c r="I66" i="2"/>
  <c r="H66" i="2"/>
  <c r="N66" i="2"/>
  <c r="S66" i="2"/>
  <c r="S58" i="2"/>
  <c r="S54" i="2"/>
  <c r="R54" i="2"/>
  <c r="Q73" i="2"/>
  <c r="R58" i="2"/>
  <c r="I66" i="5"/>
  <c r="R66" i="2"/>
</calcChain>
</file>

<file path=xl/sharedStrings.xml><?xml version="1.0" encoding="utf-8"?>
<sst xmlns="http://schemas.openxmlformats.org/spreadsheetml/2006/main" count="797" uniqueCount="243">
  <si>
    <t xml:space="preserve"> مـديـريـــة الـتـربـيــة  لـولايــة وهـــران</t>
  </si>
  <si>
    <t xml:space="preserve"> الـوضـعـيـــة الـمــــالـيـــــة الـشـهـــريــــة</t>
  </si>
  <si>
    <t xml:space="preserve"> الـمـجـمـــو ع</t>
  </si>
  <si>
    <t xml:space="preserve"> الـصـنـــدوق:</t>
  </si>
  <si>
    <t xml:space="preserve"> رصيـد الحسـاب الجـاري البـريـدي الـى أخـر الـشـهـر……….:</t>
  </si>
  <si>
    <t xml:space="preserve"> رصيـد حـســاب الخـزيـنــة  الـى أخـر الـشـهـر…………..…:</t>
  </si>
  <si>
    <t xml:space="preserve"> الـنـقــود الـمـوجـودة داخـل الـخـزيـنــة الـحديـديــة………….:</t>
  </si>
  <si>
    <t xml:space="preserve"> الـمـجـمــــو ع</t>
  </si>
  <si>
    <t xml:space="preserve"> </t>
  </si>
  <si>
    <t xml:space="preserve"> مــلاحــظـــة هــامــة:</t>
  </si>
  <si>
    <t xml:space="preserve"> الايـــــــر ا د ا ت</t>
  </si>
  <si>
    <t xml:space="preserve"> الـنــفــقــــــــــا ت</t>
  </si>
  <si>
    <t xml:space="preserve"> الـرصـيـد الى أخـر الـشـهــر</t>
  </si>
  <si>
    <t xml:space="preserve">  عـنـد الـمـصـادقـة على هـده الـوثـيـقـة فـان الـمـسـؤولـيـة للأمر بالـصـرف و الـمـحاسـب كامـلـة.</t>
  </si>
  <si>
    <t xml:space="preserve"> الأمــر بالصـرف</t>
  </si>
  <si>
    <t xml:space="preserve"> الـمــلاحــظـــات:  </t>
  </si>
  <si>
    <t xml:space="preserve"> حـالـــة الـصـنــدوق فـي</t>
  </si>
  <si>
    <r>
      <t xml:space="preserve"> الإيـرادات مـن </t>
    </r>
    <r>
      <rPr>
        <b/>
        <sz val="10"/>
        <rFont val="Arial"/>
        <family val="2"/>
        <charset val="178"/>
      </rPr>
      <t/>
    </r>
  </si>
  <si>
    <r>
      <t xml:space="preserve">  الـنـفـقـات من </t>
    </r>
    <r>
      <rPr>
        <b/>
        <sz val="10"/>
        <rFont val="Arial"/>
        <family val="2"/>
        <charset val="178"/>
      </rPr>
      <t/>
    </r>
  </si>
  <si>
    <t xml:space="preserve"> تـفـصـــيـــــل الإيــــرادات  و   الـنــفــقـــــــات</t>
  </si>
  <si>
    <t>مصـالح خـارج عن الميزانيـة</t>
  </si>
  <si>
    <t>الـعـمـلـيــات</t>
  </si>
  <si>
    <t>مصـالح  الميزانيـة</t>
  </si>
  <si>
    <t>المجمــوع</t>
  </si>
  <si>
    <t xml:space="preserve"> س ع  .  مدا ني   </t>
  </si>
  <si>
    <t>ثانوية ميلود مهاجي - حي الضاية - وهران</t>
  </si>
  <si>
    <r>
      <t xml:space="preserve">الرقم الميكانوغرافي 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31028</t>
    </r>
  </si>
  <si>
    <r>
      <t>الرقم الميكانوغرافي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>31028</t>
    </r>
  </si>
  <si>
    <t xml:space="preserve"> ن.  زينة</t>
  </si>
  <si>
    <t>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</si>
  <si>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</t>
  </si>
  <si>
    <t>الأول</t>
  </si>
  <si>
    <t xml:space="preserve"> العون  الـمـحـاســب</t>
  </si>
  <si>
    <r>
      <t xml:space="preserve">صنـدوق يـوم : </t>
    </r>
    <r>
      <rPr>
        <u/>
        <sz val="10"/>
        <rFont val="Arial"/>
        <family val="2"/>
      </rPr>
      <t>2018.01.31</t>
    </r>
  </si>
  <si>
    <t>31  يــنــايــر   2018</t>
  </si>
  <si>
    <r>
      <t xml:space="preserve"> الـرصـيـــد الى </t>
    </r>
    <r>
      <rPr>
        <b/>
        <sz val="10"/>
        <rFont val="Arial"/>
        <family val="2"/>
      </rPr>
      <t>2017/12/31</t>
    </r>
  </si>
  <si>
    <t>31 ينـايـر  2018</t>
  </si>
  <si>
    <t>تسديد المصاريف</t>
  </si>
  <si>
    <t>البــاب</t>
  </si>
  <si>
    <t>المــادة</t>
  </si>
  <si>
    <t xml:space="preserve">الإيرادات  من 01/01 الى  يومنا  هذا </t>
  </si>
  <si>
    <t>*1-1</t>
  </si>
  <si>
    <t>*1/2</t>
  </si>
  <si>
    <t>*2/1</t>
  </si>
  <si>
    <t>إعــانــأت</t>
  </si>
  <si>
    <t>التسييـــٍر</t>
  </si>
  <si>
    <t>الممنـــوحـة</t>
  </si>
  <si>
    <t xml:space="preserve">مـن  طـــرف </t>
  </si>
  <si>
    <t>الدولـــة</t>
  </si>
  <si>
    <t>2</t>
  </si>
  <si>
    <t>التكــاليــف</t>
  </si>
  <si>
    <t>الملحقـــة</t>
  </si>
  <si>
    <t>*2/2</t>
  </si>
  <si>
    <t>*2/3</t>
  </si>
  <si>
    <t>*2/4</t>
  </si>
  <si>
    <t>*2/5</t>
  </si>
  <si>
    <t>*2/6</t>
  </si>
  <si>
    <t>*3/1</t>
  </si>
  <si>
    <t>*3/2</t>
  </si>
  <si>
    <t>*3/3</t>
  </si>
  <si>
    <t>*3/4</t>
  </si>
  <si>
    <t>*3/5</t>
  </si>
  <si>
    <t>*3/6</t>
  </si>
  <si>
    <t>3</t>
  </si>
  <si>
    <t>اللـــوازم</t>
  </si>
  <si>
    <t>مجمــوع الباب 1</t>
  </si>
  <si>
    <t>الإعانات الممنوحة</t>
  </si>
  <si>
    <t>من الجماعات المحلية</t>
  </si>
  <si>
    <t>و المؤسسات  العمومية</t>
  </si>
  <si>
    <t>مجمــوع الباب 2</t>
  </si>
  <si>
    <t>4</t>
  </si>
  <si>
    <t>الأدوات</t>
  </si>
  <si>
    <t>و</t>
  </si>
  <si>
    <t>الأثــاث</t>
  </si>
  <si>
    <t>*4/1</t>
  </si>
  <si>
    <t>*4/2</t>
  </si>
  <si>
    <t>*4/3</t>
  </si>
  <si>
    <t>*4/4</t>
  </si>
  <si>
    <t>*4/5</t>
  </si>
  <si>
    <t xml:space="preserve"> الفـــــرع</t>
  </si>
  <si>
    <t>الهبــات و الوصــايا</t>
  </si>
  <si>
    <t>مجمــوع الباب 3</t>
  </si>
  <si>
    <t>*5/1</t>
  </si>
  <si>
    <t>*5/2</t>
  </si>
  <si>
    <t>*5/3</t>
  </si>
  <si>
    <t>الــلوازم</t>
  </si>
  <si>
    <t>البيـــداغوجيــة</t>
  </si>
  <si>
    <t xml:space="preserve">  نــفــقـــأت</t>
  </si>
  <si>
    <t xml:space="preserve"> الإطعــــأم</t>
  </si>
  <si>
    <t>*6/</t>
  </si>
  <si>
    <t>*6/2</t>
  </si>
  <si>
    <t>*6/3</t>
  </si>
  <si>
    <t>*7/1</t>
  </si>
  <si>
    <t>*8/1</t>
  </si>
  <si>
    <t xml:space="preserve">نفقـــات </t>
  </si>
  <si>
    <t>التكويـــــــــن</t>
  </si>
  <si>
    <t>*9/1</t>
  </si>
  <si>
    <t>*9/2</t>
  </si>
  <si>
    <t>*9/3</t>
  </si>
  <si>
    <t>*9/4</t>
  </si>
  <si>
    <t>*10/1</t>
  </si>
  <si>
    <t>*10/2</t>
  </si>
  <si>
    <t>*10/3</t>
  </si>
  <si>
    <t>*10/4</t>
  </si>
  <si>
    <t>*10/5</t>
  </si>
  <si>
    <t>*10/6</t>
  </si>
  <si>
    <t>*10/7</t>
  </si>
  <si>
    <t>*10/8</t>
  </si>
  <si>
    <t xml:space="preserve"> حظيــــــــرة </t>
  </si>
  <si>
    <t>السيــــــارات</t>
  </si>
  <si>
    <t>*11/1</t>
  </si>
  <si>
    <t>*12/1</t>
  </si>
  <si>
    <t>*12/2</t>
  </si>
  <si>
    <t>*13/1</t>
  </si>
  <si>
    <t>*13/2</t>
  </si>
  <si>
    <t>*14/1</t>
  </si>
  <si>
    <t>*14/2</t>
  </si>
  <si>
    <t>*14/3</t>
  </si>
  <si>
    <t>*15/1</t>
  </si>
  <si>
    <t xml:space="preserve">نفقـات </t>
  </si>
  <si>
    <t>التسييـر</t>
  </si>
  <si>
    <t xml:space="preserve">الفرع  </t>
  </si>
  <si>
    <t xml:space="preserve">  </t>
  </si>
  <si>
    <t>نفقات تسيير أقسام الرياضة</t>
  </si>
  <si>
    <t>و الدراســـة</t>
  </si>
  <si>
    <t>*1/1</t>
  </si>
  <si>
    <t>*1/3</t>
  </si>
  <si>
    <t>الفرع 2</t>
  </si>
  <si>
    <t>أقسام الرياضة</t>
  </si>
  <si>
    <t>و الدراسة</t>
  </si>
  <si>
    <t>منحة التمدرس  1</t>
  </si>
  <si>
    <t>النشاط التربوي افستثنائي</t>
  </si>
  <si>
    <t>الفرع 3</t>
  </si>
  <si>
    <t>نفقــات  ذات</t>
  </si>
  <si>
    <t>طــابع  خـــاص</t>
  </si>
  <si>
    <t>مجمـــــوع  مصـــالــح  الميـــزانيــــة</t>
  </si>
  <si>
    <t>مجمــــــــــوع  الفـــــــرع  الثــــالث</t>
  </si>
  <si>
    <t>مجمــــــــــــوع  الفــــــــــرع  الأول</t>
  </si>
  <si>
    <t>مجموع مصالح خارج الميزانية</t>
  </si>
  <si>
    <t>المجمــــــــوع    العــــــــام</t>
  </si>
  <si>
    <t xml:space="preserve">      مصـالـح</t>
  </si>
  <si>
    <t>خـارج</t>
  </si>
  <si>
    <t>الميـزانيـة</t>
  </si>
  <si>
    <t>*4/6,</t>
  </si>
  <si>
    <t>*4/7</t>
  </si>
  <si>
    <t>*4/8</t>
  </si>
  <si>
    <t>*4/9</t>
  </si>
  <si>
    <t>*4/10</t>
  </si>
  <si>
    <t>ايرادات</t>
  </si>
  <si>
    <t>مرتبـطة</t>
  </si>
  <si>
    <t>بنشـاط</t>
  </si>
  <si>
    <t>المؤسسـة</t>
  </si>
  <si>
    <t>مجمــوع الباب 4</t>
  </si>
  <si>
    <t>*5/4</t>
  </si>
  <si>
    <t>*5/5</t>
  </si>
  <si>
    <t>مجمــوع الباب 5</t>
  </si>
  <si>
    <t>مختلفـــة</t>
  </si>
  <si>
    <t>*6/1</t>
  </si>
  <si>
    <t>مجمــوع الباب 6</t>
  </si>
  <si>
    <t xml:space="preserve">ايرادات </t>
  </si>
  <si>
    <t>الإطعــأم</t>
  </si>
  <si>
    <t>*7/2</t>
  </si>
  <si>
    <t>*7/3</t>
  </si>
  <si>
    <t>مجمـــــوع   أبــــواب   الميـــزانيــــة</t>
  </si>
  <si>
    <t>3 الكتاب  المدرسي</t>
  </si>
  <si>
    <t>المنح  المدرسية 2</t>
  </si>
  <si>
    <t>النفقــات من 01/01   الى  يومنـا هذا</t>
  </si>
  <si>
    <r>
      <t>7-</t>
    </r>
    <r>
      <rPr>
        <b/>
        <sz val="12"/>
        <rFont val="Arial"/>
        <family val="2"/>
      </rPr>
      <t xml:space="preserve"> الألبســــة</t>
    </r>
  </si>
  <si>
    <r>
      <t>8 - ا</t>
    </r>
    <r>
      <rPr>
        <b/>
        <sz val="12"/>
        <rFont val="Arial"/>
        <family val="2"/>
      </rPr>
      <t>لتأميــــن</t>
    </r>
  </si>
  <si>
    <r>
      <t xml:space="preserve"> </t>
    </r>
    <r>
      <rPr>
        <b/>
        <sz val="10"/>
        <rFont val="Arial"/>
        <family val="2"/>
      </rPr>
      <t>حقوق التسجيل</t>
    </r>
    <r>
      <rPr>
        <sz val="10"/>
        <rFont val="Arial"/>
        <family val="2"/>
      </rPr>
      <t xml:space="preserve"> 6 </t>
    </r>
  </si>
  <si>
    <r>
      <t>11</t>
    </r>
    <r>
      <rPr>
        <b/>
        <sz val="10"/>
        <rFont val="Arial"/>
        <family val="2"/>
      </rPr>
      <t xml:space="preserve"> وحدة الكشف و المتابعة</t>
    </r>
  </si>
  <si>
    <r>
      <t>12</t>
    </r>
    <r>
      <rPr>
        <b/>
        <sz val="10"/>
        <rFont val="Arial"/>
        <family val="2"/>
      </rPr>
      <t xml:space="preserve"> المكتبة  المدرسية</t>
    </r>
  </si>
  <si>
    <r>
      <t>13</t>
    </r>
    <r>
      <rPr>
        <b/>
        <sz val="10"/>
        <rFont val="Arial"/>
        <family val="2"/>
      </rPr>
      <t xml:space="preserve"> النشاط الثقافي و الرياضي</t>
    </r>
  </si>
  <si>
    <r>
      <rPr>
        <b/>
        <sz val="10"/>
        <rFont val="Arial"/>
        <family val="2"/>
      </rPr>
      <t>مجمــوع الباب</t>
    </r>
    <r>
      <rPr>
        <sz val="10"/>
        <rFont val="Arial"/>
        <family val="2"/>
      </rPr>
      <t xml:space="preserve"> 7</t>
    </r>
  </si>
  <si>
    <r>
      <rPr>
        <b/>
        <sz val="10"/>
        <rFont val="Arial"/>
        <family val="2"/>
      </rPr>
      <t>مجمــوع الباب</t>
    </r>
    <r>
      <rPr>
        <sz val="10"/>
        <rFont val="Arial"/>
        <family val="2"/>
      </rPr>
      <t xml:space="preserve"> 8</t>
    </r>
  </si>
  <si>
    <r>
      <rPr>
        <b/>
        <sz val="10"/>
        <rFont val="Arabic Transparent"/>
        <charset val="1"/>
      </rPr>
      <t>المنحة المدرسية</t>
    </r>
    <r>
      <rPr>
        <sz val="10"/>
        <rFont val="Arabic Transparent"/>
        <charset val="1"/>
      </rPr>
      <t xml:space="preserve"> 8</t>
    </r>
  </si>
  <si>
    <r>
      <t xml:space="preserve">15 </t>
    </r>
    <r>
      <rPr>
        <b/>
        <sz val="10"/>
        <rFont val="Arial"/>
        <family val="2"/>
      </rPr>
      <t>م , القضائية و التعويضات</t>
    </r>
  </si>
  <si>
    <r>
      <rPr>
        <b/>
        <sz val="12"/>
        <rFont val="Arabic Transparent"/>
        <charset val="1"/>
      </rPr>
      <t xml:space="preserve">مجانية الكتاب </t>
    </r>
    <r>
      <rPr>
        <sz val="12"/>
        <rFont val="Arabic Transparent"/>
        <charset val="1"/>
      </rPr>
      <t>9</t>
    </r>
  </si>
  <si>
    <r>
      <rPr>
        <b/>
        <sz val="10"/>
        <rFont val="Arial"/>
        <family val="2"/>
      </rPr>
      <t xml:space="preserve">مجمــوع الباب </t>
    </r>
    <r>
      <rPr>
        <sz val="10"/>
        <rFont val="Arial"/>
        <family val="2"/>
      </rPr>
      <t>9</t>
    </r>
  </si>
  <si>
    <r>
      <rPr>
        <b/>
        <sz val="10"/>
        <rFont val="Arabic Transparent"/>
        <charset val="1"/>
      </rPr>
      <t>النشاط التربوي</t>
    </r>
    <r>
      <rPr>
        <sz val="10"/>
        <rFont val="Arabic Transparent"/>
        <charset val="1"/>
      </rPr>
      <t xml:space="preserve"> 10</t>
    </r>
  </si>
  <si>
    <r>
      <rPr>
        <b/>
        <sz val="10"/>
        <rFont val="Arial"/>
        <family val="2"/>
      </rPr>
      <t>مجمــوع الباب</t>
    </r>
    <r>
      <rPr>
        <sz val="10"/>
        <rFont val="Arial"/>
        <family val="2"/>
      </rPr>
      <t xml:space="preserve"> 10</t>
    </r>
  </si>
  <si>
    <r>
      <rPr>
        <b/>
        <sz val="10"/>
        <rFont val="Arabic Transparent"/>
        <charset val="1"/>
      </rPr>
      <t>ايرادات 43-03</t>
    </r>
    <r>
      <rPr>
        <sz val="10"/>
        <rFont val="Arabic Transparent"/>
        <charset val="1"/>
      </rPr>
      <t xml:space="preserve">   11</t>
    </r>
  </si>
  <si>
    <r>
      <rPr>
        <b/>
        <sz val="10"/>
        <rFont val="Arial"/>
        <family val="2"/>
      </rPr>
      <t xml:space="preserve">مجمــوع الباب </t>
    </r>
    <r>
      <rPr>
        <sz val="10"/>
        <rFont val="Arial"/>
        <family val="2"/>
      </rPr>
      <t xml:space="preserve"> 11 </t>
    </r>
  </si>
  <si>
    <r>
      <t>ا</t>
    </r>
    <r>
      <rPr>
        <b/>
        <sz val="10"/>
        <rFont val="Arabic Transparent"/>
        <charset val="1"/>
      </rPr>
      <t xml:space="preserve">يرادات 43-60 </t>
    </r>
    <r>
      <rPr>
        <sz val="10"/>
        <rFont val="Arabic Transparent"/>
        <charset val="1"/>
      </rPr>
      <t xml:space="preserve">  12</t>
    </r>
  </si>
  <si>
    <r>
      <rPr>
        <b/>
        <sz val="10"/>
        <rFont val="Arial"/>
        <family val="2"/>
      </rPr>
      <t>مجمــوع الباب</t>
    </r>
    <r>
      <rPr>
        <sz val="10"/>
        <rFont val="Arial"/>
        <family val="2"/>
      </rPr>
      <t xml:space="preserve">  12</t>
    </r>
  </si>
  <si>
    <t>مجمــــــــــوع  الفــــرع  الثاني</t>
  </si>
  <si>
    <t>جــدول متـابعـــة تنفيـــذ الميـزانيـــة</t>
  </si>
  <si>
    <t xml:space="preserve">    %</t>
  </si>
  <si>
    <t>المبالغ المقبوضة</t>
  </si>
  <si>
    <t>الميزانية</t>
  </si>
  <si>
    <t>الإعتماد المفتوح</t>
  </si>
  <si>
    <t>المبالغ المدفوعة</t>
  </si>
  <si>
    <t>الرصيد</t>
  </si>
  <si>
    <t>مجمــــــــــوع  الفــــــــرع  الأول</t>
  </si>
  <si>
    <t>مجموع مصالح الميزانية</t>
  </si>
  <si>
    <t>جـدول  المصــالــح  الخــارجة عن  الميــزانيــة</t>
  </si>
  <si>
    <r>
      <t xml:space="preserve"> الرصيد الى غايـة </t>
    </r>
    <r>
      <rPr>
        <b/>
        <sz val="10"/>
        <rFont val="Arial"/>
        <family val="2"/>
      </rPr>
      <t xml:space="preserve">2017/12/31 </t>
    </r>
  </si>
  <si>
    <t>طـابـع</t>
  </si>
  <si>
    <t>النــفــقـــات</t>
  </si>
  <si>
    <t>الرصـــيــــد</t>
  </si>
  <si>
    <t>الإيرادات</t>
  </si>
  <si>
    <t>المصالح</t>
  </si>
  <si>
    <t>الخارجة  عن</t>
  </si>
  <si>
    <t>ح</t>
  </si>
  <si>
    <t>مجمــــــوع  الفـــرع  الثــــالث</t>
  </si>
  <si>
    <t xml:space="preserve">مجمــــوع   أبـــواب  </t>
  </si>
  <si>
    <t xml:space="preserve"> الميزانيـة</t>
  </si>
  <si>
    <t>*1/4</t>
  </si>
  <si>
    <t>*1/5</t>
  </si>
  <si>
    <t>*1/6</t>
  </si>
  <si>
    <t>*1/7</t>
  </si>
  <si>
    <t>*1/8</t>
  </si>
  <si>
    <t>*1/9</t>
  </si>
  <si>
    <t>*1/10</t>
  </si>
  <si>
    <t xml:space="preserve"> %</t>
  </si>
  <si>
    <t>مصالح</t>
  </si>
  <si>
    <t>خارجة عن</t>
  </si>
  <si>
    <t>النفقات</t>
  </si>
  <si>
    <t>جــدول متـابعـــة تنفيـــذ مصـاريـف  الميـزانيـــة</t>
  </si>
  <si>
    <t>مجموع مصالح الميزانية ( النفقـات )</t>
  </si>
  <si>
    <t>ذات  طابع</t>
  </si>
  <si>
    <t>خاص</t>
  </si>
  <si>
    <t>7- الألبســــة</t>
  </si>
  <si>
    <t>8 - التأميــــن</t>
  </si>
  <si>
    <t>11 وحدة الكشف و المتابعة</t>
  </si>
  <si>
    <t>12 المكتبة  المدرسية</t>
  </si>
  <si>
    <t>13 النشاط الثقافي و الرياضي</t>
  </si>
  <si>
    <t>15 م , القضائية و التعويضات</t>
  </si>
  <si>
    <r>
      <t>الرقم الميكانوغرافي</t>
    </r>
    <r>
      <rPr>
        <b/>
        <sz val="14"/>
        <rFont val="Arial"/>
        <family val="2"/>
      </rPr>
      <t xml:space="preserve"> : </t>
    </r>
    <r>
      <rPr>
        <sz val="10"/>
        <rFont val="Arial"/>
        <family val="2"/>
      </rPr>
      <t>31028</t>
    </r>
  </si>
  <si>
    <t>جــدول متـابعـــة تحصيـل إيرادات  الميـزانيـــة</t>
  </si>
  <si>
    <r>
      <t xml:space="preserve"> </t>
    </r>
    <r>
      <rPr>
        <b/>
        <sz val="12"/>
        <rFont val="Arial"/>
        <family val="2"/>
      </rPr>
      <t>حقوق التسجيل</t>
    </r>
    <r>
      <rPr>
        <sz val="12"/>
        <rFont val="Arial"/>
        <family val="2"/>
      </rPr>
      <t xml:space="preserve"> 6 </t>
    </r>
  </si>
  <si>
    <r>
      <rPr>
        <b/>
        <sz val="12"/>
        <rFont val="Arial"/>
        <family val="2"/>
      </rPr>
      <t>مجمــوع الباب</t>
    </r>
    <r>
      <rPr>
        <sz val="12"/>
        <rFont val="Arial"/>
        <family val="2"/>
      </rPr>
      <t xml:space="preserve"> 7</t>
    </r>
  </si>
  <si>
    <r>
      <rPr>
        <b/>
        <sz val="12"/>
        <rFont val="Arial"/>
        <family val="2"/>
      </rPr>
      <t>مجمــوع الباب</t>
    </r>
    <r>
      <rPr>
        <sz val="12"/>
        <rFont val="Arial"/>
        <family val="2"/>
      </rPr>
      <t xml:space="preserve"> 8</t>
    </r>
  </si>
  <si>
    <r>
      <rPr>
        <b/>
        <sz val="12"/>
        <rFont val="Arial"/>
        <family val="2"/>
      </rPr>
      <t xml:space="preserve">مجانية الكتاب </t>
    </r>
    <r>
      <rPr>
        <sz val="12"/>
        <rFont val="Arial"/>
        <family val="2"/>
      </rPr>
      <t>9</t>
    </r>
  </si>
  <si>
    <r>
      <rPr>
        <b/>
        <sz val="12"/>
        <rFont val="Arial"/>
        <family val="2"/>
      </rPr>
      <t xml:space="preserve">مجمــوع الباب </t>
    </r>
    <r>
      <rPr>
        <sz val="12"/>
        <rFont val="Arial"/>
        <family val="2"/>
      </rPr>
      <t>9</t>
    </r>
  </si>
  <si>
    <r>
      <rPr>
        <b/>
        <sz val="12"/>
        <rFont val="Arial"/>
        <family val="2"/>
      </rPr>
      <t>النشاط التربوي</t>
    </r>
    <r>
      <rPr>
        <sz val="12"/>
        <rFont val="Arial"/>
        <family val="2"/>
      </rPr>
      <t xml:space="preserve"> 10</t>
    </r>
  </si>
  <si>
    <r>
      <rPr>
        <b/>
        <sz val="12"/>
        <rFont val="Arial"/>
        <family val="2"/>
      </rPr>
      <t>مجمــوع الباب</t>
    </r>
    <r>
      <rPr>
        <sz val="12"/>
        <rFont val="Arial"/>
        <family val="2"/>
      </rPr>
      <t xml:space="preserve"> 10</t>
    </r>
  </si>
  <si>
    <r>
      <rPr>
        <b/>
        <sz val="12"/>
        <rFont val="Arial"/>
        <family val="2"/>
      </rPr>
      <t xml:space="preserve">مجمــوع الباب </t>
    </r>
    <r>
      <rPr>
        <sz val="12"/>
        <rFont val="Arial"/>
        <family val="2"/>
      </rPr>
      <t xml:space="preserve"> 11 </t>
    </r>
  </si>
  <si>
    <r>
      <rPr>
        <b/>
        <sz val="12"/>
        <rFont val="Arial"/>
        <family val="2"/>
      </rPr>
      <t>ايرادات 43-03</t>
    </r>
    <r>
      <rPr>
        <sz val="12"/>
        <rFont val="Arial"/>
        <family val="2"/>
      </rPr>
      <t xml:space="preserve">   11</t>
    </r>
  </si>
  <si>
    <r>
      <t>ا</t>
    </r>
    <r>
      <rPr>
        <b/>
        <sz val="12"/>
        <rFont val="Arial"/>
        <family val="2"/>
      </rPr>
      <t xml:space="preserve">يرادات 43-60 </t>
    </r>
    <r>
      <rPr>
        <sz val="12"/>
        <rFont val="Arial"/>
        <family val="2"/>
      </rPr>
      <t xml:space="preserve">  12</t>
    </r>
  </si>
  <si>
    <r>
      <rPr>
        <b/>
        <sz val="12"/>
        <rFont val="Arial"/>
        <family val="2"/>
      </rPr>
      <t>مجمــوع الباب</t>
    </r>
    <r>
      <rPr>
        <sz val="12"/>
        <rFont val="Arial"/>
        <family val="2"/>
      </rPr>
      <t xml:space="preserve">  12</t>
    </r>
  </si>
  <si>
    <t>مجمــــوع   أبـــواب   الميزانيـة</t>
  </si>
  <si>
    <r>
      <t xml:space="preserve">صنـدوق يـوم : </t>
    </r>
    <r>
      <rPr>
        <u/>
        <sz val="10"/>
        <rFont val="Arial"/>
        <family val="2"/>
      </rPr>
      <t>2018.04.30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</si>
</sst>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000]d\ mmmm\ yyyy;@"/>
    <numFmt numFmtId="165" formatCode="d/m/yy;@"/>
    <numFmt numFmtId="166" formatCode="0.00;[Red]0.00"/>
  </numFmts>
  <fonts count="56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abic Transparent"/>
      <charset val="178"/>
    </font>
    <font>
      <sz val="11"/>
      <name val="Arabic Transparent"/>
      <charset val="178"/>
    </font>
    <font>
      <sz val="12"/>
      <name val="Arabic Transparent"/>
      <charset val="178"/>
    </font>
    <font>
      <sz val="18"/>
      <name val="Monotype Koufi"/>
      <charset val="178"/>
    </font>
    <font>
      <b/>
      <u/>
      <sz val="12"/>
      <name val="Monotype Koufi"/>
      <charset val="178"/>
    </font>
    <font>
      <b/>
      <sz val="12"/>
      <name val="Arial"/>
      <family val="2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u/>
      <sz val="12"/>
      <name val="Arabic Transparent"/>
      <charset val="178"/>
    </font>
    <font>
      <b/>
      <u/>
      <sz val="12"/>
      <name val="Arial"/>
      <family val="2"/>
      <charset val="178"/>
    </font>
    <font>
      <b/>
      <sz val="14"/>
      <name val="Monotype Koufi"/>
      <charset val="178"/>
    </font>
    <font>
      <b/>
      <u/>
      <sz val="16"/>
      <name val="Monotype Koufi"/>
      <charset val="178"/>
    </font>
    <font>
      <b/>
      <sz val="12"/>
      <name val="Arial (Arabic)"/>
      <family val="2"/>
      <charset val="178"/>
    </font>
    <font>
      <sz val="10"/>
      <name val="Arial (Arabic)"/>
      <family val="2"/>
      <charset val="178"/>
    </font>
    <font>
      <u/>
      <sz val="10"/>
      <name val="Arial (Arabic)"/>
      <family val="2"/>
      <charset val="178"/>
    </font>
    <font>
      <b/>
      <u/>
      <sz val="18"/>
      <name val="Monotype Koufi"/>
      <charset val="178"/>
    </font>
    <font>
      <b/>
      <sz val="10"/>
      <name val="Arial"/>
      <family val="2"/>
    </font>
    <font>
      <b/>
      <sz val="16"/>
      <name val="Arabic Transparent"/>
      <charset val="178"/>
    </font>
    <font>
      <sz val="10"/>
      <name val="Arial (Arabic)"/>
    </font>
    <font>
      <sz val="10"/>
      <name val="Arial"/>
      <family val="2"/>
    </font>
    <font>
      <u/>
      <sz val="10"/>
      <name val="Arial"/>
      <family val="2"/>
    </font>
    <font>
      <sz val="8"/>
      <name val="Arial (Arabic)"/>
      <family val="2"/>
      <charset val="178"/>
    </font>
    <font>
      <b/>
      <u/>
      <sz val="10"/>
      <name val="Arial"/>
      <family val="2"/>
    </font>
    <font>
      <sz val="12"/>
      <name val="Arabic Transparent"/>
      <charset val="1"/>
    </font>
    <font>
      <b/>
      <sz val="12"/>
      <name val="Arial"/>
      <family val="2"/>
    </font>
    <font>
      <b/>
      <sz val="12"/>
      <name val="Arabic Transparent"/>
      <charset val="1"/>
    </font>
    <font>
      <sz val="12"/>
      <name val="Arial"/>
      <family val="2"/>
    </font>
    <font>
      <sz val="10"/>
      <name val="Arabic Transparent"/>
      <charset val="1"/>
    </font>
    <font>
      <sz val="9"/>
      <name val="Arial"/>
      <family val="2"/>
    </font>
    <font>
      <b/>
      <sz val="10"/>
      <name val="Arabic Transparent"/>
      <charset val="1"/>
    </font>
    <font>
      <u/>
      <sz val="12"/>
      <name val="Arabic Transparent"/>
      <charset val="1"/>
    </font>
    <font>
      <sz val="12"/>
      <name val="Arial (Arabic)"/>
      <family val="2"/>
      <charset val="178"/>
    </font>
    <font>
      <u/>
      <sz val="12"/>
      <name val="Arabic Transparent"/>
      <charset val="178"/>
    </font>
    <font>
      <i/>
      <u/>
      <sz val="12"/>
      <name val="Arabic Transparent"/>
      <charset val="178"/>
    </font>
    <font>
      <u/>
      <sz val="14"/>
      <name val="Arial (Arabic)"/>
      <family val="2"/>
      <charset val="178"/>
    </font>
    <font>
      <sz val="14"/>
      <name val="Arial (Arabic)"/>
      <family val="2"/>
      <charset val="178"/>
    </font>
    <font>
      <sz val="11"/>
      <name val="Arial (Arabic)"/>
      <family val="2"/>
      <charset val="178"/>
    </font>
    <font>
      <u/>
      <sz val="12"/>
      <name val="Arial (Arabic)"/>
      <family val="2"/>
      <charset val="178"/>
    </font>
    <font>
      <u/>
      <sz val="14"/>
      <name val="Arial"/>
      <family val="2"/>
    </font>
    <font>
      <u/>
      <sz val="9"/>
      <name val="Arial"/>
      <family val="2"/>
    </font>
    <font>
      <sz val="12"/>
      <name val="Arial"/>
      <family val="2"/>
      <charset val="178"/>
    </font>
    <font>
      <sz val="14"/>
      <name val="Arial"/>
      <family val="2"/>
    </font>
    <font>
      <sz val="14"/>
      <name val="Arabic Transparent"/>
      <charset val="178"/>
    </font>
    <font>
      <b/>
      <sz val="14"/>
      <name val="Arial"/>
      <family val="2"/>
    </font>
    <font>
      <b/>
      <sz val="14"/>
      <name val="Arabic Transparent"/>
      <charset val="1"/>
    </font>
    <font>
      <b/>
      <u/>
      <sz val="14"/>
      <name val="Arial"/>
      <family val="2"/>
    </font>
    <font>
      <sz val="14"/>
      <name val="Arabic Transparent"/>
      <charset val="1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4"/>
      <name val="Arial (Arabic)"/>
      <family val="2"/>
      <charset val="17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0">
    <xf numFmtId="0" fontId="0" fillId="0" borderId="0" xfId="0"/>
    <xf numFmtId="0" fontId="2" fillId="0" borderId="0" xfId="0" applyFont="1" applyAlignment="1">
      <alignment readingOrder="2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6" fillId="0" borderId="0" xfId="0" applyFont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1" xfId="0" applyFont="1" applyBorder="1" applyAlignment="1">
      <alignment readingOrder="2"/>
    </xf>
    <xf numFmtId="0" fontId="2" fillId="0" borderId="2" xfId="0" applyFont="1" applyBorder="1" applyAlignment="1">
      <alignment readingOrder="2"/>
    </xf>
    <xf numFmtId="0" fontId="2" fillId="0" borderId="3" xfId="0" applyFont="1" applyBorder="1" applyAlignment="1">
      <alignment readingOrder="2"/>
    </xf>
    <xf numFmtId="0" fontId="2" fillId="0" borderId="4" xfId="0" applyFont="1" applyBorder="1" applyAlignment="1">
      <alignment readingOrder="2"/>
    </xf>
    <xf numFmtId="0" fontId="2" fillId="0" borderId="5" xfId="0" applyFont="1" applyBorder="1" applyAlignment="1">
      <alignment readingOrder="2"/>
    </xf>
    <xf numFmtId="0" fontId="2" fillId="0" borderId="6" xfId="0" applyFont="1" applyBorder="1" applyAlignment="1">
      <alignment readingOrder="2"/>
    </xf>
    <xf numFmtId="0" fontId="2" fillId="0" borderId="7" xfId="0" applyFont="1" applyBorder="1" applyAlignment="1">
      <alignment readingOrder="2"/>
    </xf>
    <xf numFmtId="0" fontId="2" fillId="0" borderId="8" xfId="0" applyFont="1" applyBorder="1" applyAlignment="1">
      <alignment readingOrder="2"/>
    </xf>
    <xf numFmtId="0" fontId="2" fillId="0" borderId="9" xfId="0" applyFont="1" applyBorder="1" applyAlignment="1">
      <alignment readingOrder="2"/>
    </xf>
    <xf numFmtId="2" fontId="9" fillId="0" borderId="0" xfId="0" applyNumberFormat="1" applyFont="1" applyBorder="1" applyAlignment="1">
      <alignment readingOrder="2"/>
    </xf>
    <xf numFmtId="2" fontId="9" fillId="0" borderId="10" xfId="0" applyNumberFormat="1" applyFont="1" applyBorder="1" applyAlignment="1">
      <alignment readingOrder="2"/>
    </xf>
    <xf numFmtId="2" fontId="9" fillId="0" borderId="6" xfId="0" applyNumberFormat="1" applyFont="1" applyBorder="1" applyAlignment="1">
      <alignment readingOrder="2"/>
    </xf>
    <xf numFmtId="2" fontId="9" fillId="0" borderId="1" xfId="0" applyNumberFormat="1" applyFont="1" applyBorder="1" applyAlignment="1">
      <alignment readingOrder="2"/>
    </xf>
    <xf numFmtId="2" fontId="9" fillId="0" borderId="3" xfId="0" applyNumberFormat="1" applyFont="1" applyBorder="1" applyAlignment="1">
      <alignment readingOrder="2"/>
    </xf>
    <xf numFmtId="2" fontId="9" fillId="0" borderId="5" xfId="0" applyNumberFormat="1" applyFont="1" applyBorder="1" applyAlignment="1">
      <alignment readingOrder="2"/>
    </xf>
    <xf numFmtId="2" fontId="9" fillId="0" borderId="0" xfId="0" applyNumberFormat="1" applyFont="1" applyAlignment="1">
      <alignment readingOrder="2"/>
    </xf>
    <xf numFmtId="2" fontId="9" fillId="0" borderId="2" xfId="0" applyNumberFormat="1" applyFont="1" applyBorder="1" applyAlignment="1">
      <alignment readingOrder="2"/>
    </xf>
    <xf numFmtId="0" fontId="0" fillId="0" borderId="3" xfId="0" applyBorder="1"/>
    <xf numFmtId="0" fontId="0" fillId="0" borderId="10" xfId="0" applyBorder="1"/>
    <xf numFmtId="2" fontId="9" fillId="0" borderId="4" xfId="0" applyNumberFormat="1" applyFont="1" applyBorder="1" applyAlignment="1">
      <alignment readingOrder="2"/>
    </xf>
    <xf numFmtId="0" fontId="0" fillId="0" borderId="9" xfId="0" applyBorder="1"/>
    <xf numFmtId="0" fontId="10" fillId="0" borderId="0" xfId="0" applyFont="1" applyAlignment="1">
      <alignment readingOrder="2"/>
    </xf>
    <xf numFmtId="0" fontId="11" fillId="0" borderId="0" xfId="0" applyFont="1" applyAlignment="1">
      <alignment readingOrder="2"/>
    </xf>
    <xf numFmtId="0" fontId="13" fillId="0" borderId="0" xfId="0" applyFont="1" applyAlignment="1">
      <alignment readingOrder="2"/>
    </xf>
    <xf numFmtId="0" fontId="12" fillId="0" borderId="0" xfId="0" applyFont="1" applyAlignment="1">
      <alignment readingOrder="2"/>
    </xf>
    <xf numFmtId="0" fontId="7" fillId="0" borderId="0" xfId="0" applyFont="1" applyAlignment="1"/>
    <xf numFmtId="0" fontId="2" fillId="0" borderId="0" xfId="0" applyFont="1" applyAlignment="1">
      <alignment horizontal="left" readingOrder="2"/>
    </xf>
    <xf numFmtId="2" fontId="9" fillId="0" borderId="0" xfId="0" applyNumberFormat="1" applyFont="1"/>
    <xf numFmtId="0" fontId="14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/>
    <xf numFmtId="2" fontId="9" fillId="0" borderId="12" xfId="0" applyNumberFormat="1" applyFont="1" applyBorder="1" applyAlignment="1">
      <alignment readingOrder="2"/>
    </xf>
    <xf numFmtId="2" fontId="15" fillId="0" borderId="0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2" fontId="16" fillId="0" borderId="0" xfId="0" applyNumberFormat="1" applyFont="1" applyBorder="1"/>
    <xf numFmtId="0" fontId="17" fillId="0" borderId="0" xfId="0" applyFont="1" applyAlignment="1">
      <alignment readingOrder="2"/>
    </xf>
    <xf numFmtId="0" fontId="2" fillId="0" borderId="0" xfId="0" applyFont="1" applyBorder="1" applyAlignment="1">
      <alignment horizontal="right" readingOrder="2"/>
    </xf>
    <xf numFmtId="0" fontId="0" fillId="0" borderId="0" xfId="0" applyBorder="1" applyAlignment="1">
      <alignment horizontal="right"/>
    </xf>
    <xf numFmtId="14" fontId="18" fillId="0" borderId="3" xfId="0" applyNumberFormat="1" applyFont="1" applyBorder="1"/>
    <xf numFmtId="14" fontId="18" fillId="0" borderId="10" xfId="0" applyNumberFormat="1" applyFont="1" applyBorder="1"/>
    <xf numFmtId="0" fontId="0" fillId="0" borderId="5" xfId="0" applyBorder="1"/>
    <xf numFmtId="0" fontId="10" fillId="0" borderId="0" xfId="0" applyFont="1"/>
    <xf numFmtId="165" fontId="18" fillId="0" borderId="10" xfId="0" applyNumberFormat="1" applyFont="1" applyBorder="1" applyAlignment="1">
      <alignment horizontal="center"/>
    </xf>
    <xf numFmtId="4" fontId="9" fillId="0" borderId="0" xfId="0" applyNumberFormat="1" applyFont="1"/>
    <xf numFmtId="4" fontId="9" fillId="0" borderId="6" xfId="0" applyNumberFormat="1" applyFont="1" applyBorder="1" applyAlignment="1">
      <alignment horizontal="center"/>
    </xf>
    <xf numFmtId="4" fontId="9" fillId="0" borderId="12" xfId="0" applyNumberFormat="1" applyFont="1" applyBorder="1"/>
    <xf numFmtId="4" fontId="9" fillId="0" borderId="10" xfId="0" applyNumberFormat="1" applyFont="1" applyBorder="1"/>
    <xf numFmtId="4" fontId="15" fillId="0" borderId="0" xfId="0" applyNumberFormat="1" applyFont="1" applyBorder="1"/>
    <xf numFmtId="0" fontId="24" fillId="0" borderId="0" xfId="0" applyFont="1"/>
    <xf numFmtId="0" fontId="9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4" xfId="0" applyBorder="1"/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33" fillId="0" borderId="0" xfId="0" applyFont="1" applyBorder="1"/>
    <xf numFmtId="0" fontId="40" fillId="0" borderId="0" xfId="0" applyFont="1" applyBorder="1" applyAlignment="1">
      <alignment horizontal="center"/>
    </xf>
    <xf numFmtId="0" fontId="4" fillId="0" borderId="0" xfId="0" applyFont="1" applyBorder="1" applyAlignment="1">
      <alignment readingOrder="2"/>
    </xf>
    <xf numFmtId="0" fontId="35" fillId="0" borderId="0" xfId="0" applyFont="1" applyBorder="1"/>
    <xf numFmtId="0" fontId="33" fillId="0" borderId="0" xfId="0" applyFont="1" applyBorder="1" applyAlignment="1">
      <alignment horizontal="center"/>
    </xf>
    <xf numFmtId="0" fontId="36" fillId="0" borderId="0" xfId="0" applyFont="1" applyBorder="1"/>
    <xf numFmtId="0" fontId="37" fillId="0" borderId="0" xfId="0" applyFont="1" applyBorder="1"/>
    <xf numFmtId="0" fontId="15" fillId="0" borderId="0" xfId="0" applyFont="1" applyBorder="1" applyAlignment="1">
      <alignment readingOrder="2"/>
    </xf>
    <xf numFmtId="4" fontId="20" fillId="0" borderId="0" xfId="0" applyNumberFormat="1" applyFont="1" applyBorder="1"/>
    <xf numFmtId="4" fontId="37" fillId="0" borderId="0" xfId="0" applyNumberFormat="1" applyFont="1" applyBorder="1"/>
    <xf numFmtId="4" fontId="33" fillId="0" borderId="0" xfId="0" applyNumberFormat="1" applyFont="1" applyBorder="1"/>
    <xf numFmtId="0" fontId="38" fillId="0" borderId="0" xfId="0" applyFont="1" applyBorder="1" applyAlignment="1">
      <alignment readingOrder="2"/>
    </xf>
    <xf numFmtId="0" fontId="38" fillId="0" borderId="0" xfId="0" applyFont="1" applyBorder="1" applyAlignment="1">
      <alignment readingOrder="1"/>
    </xf>
    <xf numFmtId="0" fontId="33" fillId="0" borderId="0" xfId="0" applyFont="1" applyBorder="1" applyAlignment="1">
      <alignment readingOrder="1"/>
    </xf>
    <xf numFmtId="0" fontId="23" fillId="0" borderId="0" xfId="0" applyFont="1" applyBorder="1" applyAlignment="1">
      <alignment horizontal="center"/>
    </xf>
    <xf numFmtId="0" fontId="39" fillId="0" borderId="0" xfId="0" applyFont="1" applyBorder="1" applyAlignment="1"/>
    <xf numFmtId="0" fontId="34" fillId="0" borderId="0" xfId="0" applyFont="1" applyBorder="1" applyAlignment="1">
      <alignment readingOrder="2"/>
    </xf>
    <xf numFmtId="0" fontId="2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1" fillId="0" borderId="4" xfId="0" applyFont="1" applyBorder="1" applyAlignment="1">
      <alignment horizontal="right"/>
    </xf>
    <xf numFmtId="4" fontId="0" fillId="0" borderId="10" xfId="0" applyNumberFormat="1" applyBorder="1"/>
    <xf numFmtId="0" fontId="9" fillId="0" borderId="4" xfId="0" applyFont="1" applyBorder="1"/>
    <xf numFmtId="0" fontId="21" fillId="0" borderId="4" xfId="0" applyFont="1" applyBorder="1"/>
    <xf numFmtId="4" fontId="21" fillId="0" borderId="10" xfId="0" applyNumberFormat="1" applyFont="1" applyBorder="1"/>
    <xf numFmtId="0" fontId="21" fillId="0" borderId="15" xfId="0" applyFont="1" applyBorder="1"/>
    <xf numFmtId="0" fontId="21" fillId="0" borderId="11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4" fontId="9" fillId="0" borderId="3" xfId="0" applyNumberFormat="1" applyFont="1" applyBorder="1"/>
    <xf numFmtId="0" fontId="0" fillId="0" borderId="24" xfId="0" applyBorder="1"/>
    <xf numFmtId="0" fontId="26" fillId="0" borderId="27" xfId="0" applyFont="1" applyBorder="1" applyAlignment="1">
      <alignment horizontal="center"/>
    </xf>
    <xf numFmtId="0" fontId="27" fillId="0" borderId="4" xfId="0" applyFont="1" applyBorder="1"/>
    <xf numFmtId="0" fontId="21" fillId="0" borderId="4" xfId="0" applyFont="1" applyBorder="1" applyAlignment="1">
      <alignment horizontal="center"/>
    </xf>
    <xf numFmtId="4" fontId="9" fillId="0" borderId="23" xfId="0" applyNumberFormat="1" applyFont="1" applyBorder="1"/>
    <xf numFmtId="0" fontId="21" fillId="0" borderId="25" xfId="0" applyFont="1" applyBorder="1" applyAlignment="1">
      <alignment horizontal="center"/>
    </xf>
    <xf numFmtId="4" fontId="9" fillId="0" borderId="10" xfId="0" applyNumberFormat="1" applyFont="1" applyFill="1" applyBorder="1"/>
    <xf numFmtId="0" fontId="21" fillId="0" borderId="5" xfId="0" applyFont="1" applyBorder="1"/>
    <xf numFmtId="0" fontId="21" fillId="0" borderId="24" xfId="0" applyFont="1" applyBorder="1"/>
    <xf numFmtId="4" fontId="9" fillId="0" borderId="23" xfId="0" applyNumberFormat="1" applyFont="1" applyFill="1" applyBorder="1"/>
    <xf numFmtId="0" fontId="21" fillId="0" borderId="27" xfId="0" applyFont="1" applyBorder="1"/>
    <xf numFmtId="49" fontId="21" fillId="0" borderId="0" xfId="0" applyNumberFormat="1" applyFont="1" applyBorder="1"/>
    <xf numFmtId="49" fontId="0" fillId="0" borderId="25" xfId="0" applyNumberFormat="1" applyBorder="1"/>
    <xf numFmtId="4" fontId="21" fillId="0" borderId="0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right"/>
    </xf>
    <xf numFmtId="0" fontId="32" fillId="0" borderId="0" xfId="0" applyFont="1" applyBorder="1"/>
    <xf numFmtId="0" fontId="29" fillId="0" borderId="0" xfId="0" applyFont="1" applyBorder="1"/>
    <xf numFmtId="0" fontId="25" fillId="0" borderId="0" xfId="0" applyFont="1" applyBorder="1" applyAlignment="1">
      <alignment readingOrder="2"/>
    </xf>
    <xf numFmtId="0" fontId="25" fillId="0" borderId="0" xfId="0" applyFont="1" applyBorder="1"/>
    <xf numFmtId="4" fontId="4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4" fillId="0" borderId="0" xfId="0" applyNumberFormat="1" applyFont="1" applyBorder="1"/>
    <xf numFmtId="2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4" fillId="0" borderId="22" xfId="0" applyFont="1" applyBorder="1" applyAlignment="1">
      <alignment readingOrder="2"/>
    </xf>
    <xf numFmtId="0" fontId="21" fillId="0" borderId="30" xfId="0" applyFont="1" applyBorder="1"/>
    <xf numFmtId="49" fontId="0" fillId="0" borderId="0" xfId="0" applyNumberFormat="1"/>
    <xf numFmtId="49" fontId="15" fillId="0" borderId="0" xfId="0" applyNumberFormat="1" applyFont="1" applyBorder="1"/>
    <xf numFmtId="49" fontId="20" fillId="0" borderId="0" xfId="0" applyNumberFormat="1" applyFont="1" applyBorder="1"/>
    <xf numFmtId="0" fontId="0" fillId="0" borderId="35" xfId="0" applyBorder="1"/>
    <xf numFmtId="0" fontId="0" fillId="0" borderId="34" xfId="0" applyBorder="1"/>
    <xf numFmtId="0" fontId="33" fillId="0" borderId="28" xfId="0" applyFont="1" applyBorder="1"/>
    <xf numFmtId="0" fontId="33" fillId="0" borderId="29" xfId="0" applyFont="1" applyBorder="1"/>
    <xf numFmtId="0" fontId="33" fillId="0" borderId="22" xfId="0" applyFont="1" applyBorder="1"/>
    <xf numFmtId="0" fontId="21" fillId="0" borderId="22" xfId="0" applyFont="1" applyBorder="1"/>
    <xf numFmtId="0" fontId="33" fillId="0" borderId="33" xfId="0" applyFont="1" applyBorder="1"/>
    <xf numFmtId="0" fontId="2" fillId="0" borderId="10" xfId="0" applyFont="1" applyBorder="1" applyAlignment="1">
      <alignment readingOrder="2"/>
    </xf>
    <xf numFmtId="4" fontId="9" fillId="0" borderId="5" xfId="0" applyNumberFormat="1" applyFont="1" applyBorder="1"/>
    <xf numFmtId="4" fontId="9" fillId="0" borderId="6" xfId="0" applyNumberFormat="1" applyFont="1" applyBorder="1"/>
    <xf numFmtId="4" fontId="9" fillId="0" borderId="38" xfId="0" applyNumberFormat="1" applyFont="1" applyBorder="1"/>
    <xf numFmtId="4" fontId="9" fillId="0" borderId="40" xfId="0" applyNumberFormat="1" applyFont="1" applyBorder="1"/>
    <xf numFmtId="0" fontId="21" fillId="0" borderId="41" xfId="0" applyFont="1" applyBorder="1"/>
    <xf numFmtId="0" fontId="4" fillId="0" borderId="4" xfId="0" applyFont="1" applyBorder="1"/>
    <xf numFmtId="4" fontId="21" fillId="0" borderId="38" xfId="0" applyNumberFormat="1" applyFont="1" applyBorder="1"/>
    <xf numFmtId="4" fontId="21" fillId="0" borderId="16" xfId="0" applyNumberFormat="1" applyFont="1" applyBorder="1"/>
    <xf numFmtId="4" fontId="21" fillId="0" borderId="40" xfId="0" applyNumberFormat="1" applyFont="1" applyBorder="1"/>
    <xf numFmtId="0" fontId="21" fillId="0" borderId="39" xfId="0" applyFont="1" applyBorder="1"/>
    <xf numFmtId="0" fontId="0" fillId="0" borderId="39" xfId="0" applyBorder="1"/>
    <xf numFmtId="0" fontId="0" fillId="0" borderId="41" xfId="0" applyBorder="1"/>
    <xf numFmtId="4" fontId="9" fillId="0" borderId="16" xfId="0" applyNumberFormat="1" applyFont="1" applyBorder="1"/>
    <xf numFmtId="4" fontId="9" fillId="0" borderId="16" xfId="0" applyNumberFormat="1" applyFont="1" applyFill="1" applyBorder="1"/>
    <xf numFmtId="4" fontId="21" fillId="0" borderId="10" xfId="0" applyNumberFormat="1" applyFont="1" applyFill="1" applyBorder="1"/>
    <xf numFmtId="4" fontId="21" fillId="0" borderId="16" xfId="0" applyNumberFormat="1" applyFont="1" applyFill="1" applyBorder="1"/>
    <xf numFmtId="0" fontId="43" fillId="0" borderId="4" xfId="0" applyFont="1" applyBorder="1" applyAlignment="1">
      <alignment horizontal="center"/>
    </xf>
    <xf numFmtId="0" fontId="43" fillId="0" borderId="4" xfId="0" applyFont="1" applyBorder="1" applyAlignment="1">
      <alignment horizontal="right"/>
    </xf>
    <xf numFmtId="0" fontId="18" fillId="0" borderId="1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Border="1"/>
    <xf numFmtId="0" fontId="18" fillId="0" borderId="4" xfId="0" applyFont="1" applyBorder="1" applyAlignment="1">
      <alignment horizontal="right"/>
    </xf>
    <xf numFmtId="0" fontId="27" fillId="0" borderId="4" xfId="0" applyFont="1" applyBorder="1" applyAlignment="1">
      <alignment horizontal="center"/>
    </xf>
    <xf numFmtId="0" fontId="21" fillId="0" borderId="15" xfId="0" applyFont="1" applyBorder="1" applyAlignment="1">
      <alignment horizontal="left"/>
    </xf>
    <xf numFmtId="0" fontId="21" fillId="0" borderId="15" xfId="0" applyFont="1" applyBorder="1" applyAlignment="1">
      <alignment horizontal="right"/>
    </xf>
    <xf numFmtId="49" fontId="14" fillId="0" borderId="4" xfId="0" applyNumberFormat="1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49" fontId="14" fillId="0" borderId="42" xfId="0" applyNumberFormat="1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4" fontId="21" fillId="0" borderId="44" xfId="0" applyNumberFormat="1" applyFont="1" applyBorder="1"/>
    <xf numFmtId="4" fontId="21" fillId="0" borderId="16" xfId="0" applyNumberFormat="1" applyFont="1" applyBorder="1" applyAlignment="1">
      <alignment readingOrder="2"/>
    </xf>
    <xf numFmtId="4" fontId="0" fillId="0" borderId="16" xfId="0" applyNumberFormat="1" applyBorder="1"/>
    <xf numFmtId="4" fontId="0" fillId="0" borderId="38" xfId="0" applyNumberFormat="1" applyBorder="1"/>
    <xf numFmtId="4" fontId="0" fillId="0" borderId="40" xfId="0" applyNumberFormat="1" applyBorder="1"/>
    <xf numFmtId="49" fontId="21" fillId="0" borderId="4" xfId="0" applyNumberFormat="1" applyFont="1" applyBorder="1" applyAlignment="1">
      <alignment horizontal="center"/>
    </xf>
    <xf numFmtId="49" fontId="21" fillId="0" borderId="4" xfId="0" applyNumberFormat="1" applyFont="1" applyBorder="1"/>
    <xf numFmtId="49" fontId="9" fillId="0" borderId="4" xfId="0" applyNumberFormat="1" applyFont="1" applyBorder="1" applyAlignment="1">
      <alignment horizontal="center"/>
    </xf>
    <xf numFmtId="49" fontId="0" fillId="0" borderId="4" xfId="0" applyNumberFormat="1" applyBorder="1"/>
    <xf numFmtId="49" fontId="43" fillId="0" borderId="4" xfId="0" applyNumberFormat="1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18" fillId="0" borderId="39" xfId="0" applyFont="1" applyBorder="1"/>
    <xf numFmtId="0" fontId="0" fillId="0" borderId="41" xfId="0" applyBorder="1" applyAlignment="1">
      <alignment horizontal="center"/>
    </xf>
    <xf numFmtId="0" fontId="18" fillId="0" borderId="15" xfId="0" applyFont="1" applyBorder="1" applyAlignment="1">
      <alignment horizontal="center" readingOrder="2"/>
    </xf>
    <xf numFmtId="0" fontId="43" fillId="0" borderId="20" xfId="0" applyFont="1" applyBorder="1"/>
    <xf numFmtId="4" fontId="21" fillId="0" borderId="4" xfId="0" applyNumberFormat="1" applyFont="1" applyBorder="1"/>
    <xf numFmtId="0" fontId="0" fillId="0" borderId="15" xfId="0" applyBorder="1"/>
    <xf numFmtId="9" fontId="33" fillId="0" borderId="15" xfId="1" applyFont="1" applyBorder="1"/>
    <xf numFmtId="0" fontId="30" fillId="0" borderId="17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49" fontId="43" fillId="0" borderId="5" xfId="0" applyNumberFormat="1" applyFont="1" applyBorder="1" applyAlignment="1">
      <alignment horizontal="right"/>
    </xf>
    <xf numFmtId="0" fontId="9" fillId="0" borderId="12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21" fillId="0" borderId="5" xfId="0" applyFont="1" applyBorder="1" applyAlignment="1">
      <alignment horizontal="right"/>
    </xf>
    <xf numFmtId="49" fontId="21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1" fillId="0" borderId="1" xfId="0" applyFont="1" applyBorder="1" applyAlignment="1">
      <alignment horizontal="right"/>
    </xf>
    <xf numFmtId="49" fontId="21" fillId="0" borderId="5" xfId="0" applyNumberFormat="1" applyFont="1" applyBorder="1" applyAlignment="1">
      <alignment horizontal="center"/>
    </xf>
    <xf numFmtId="0" fontId="42" fillId="0" borderId="12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2" xfId="0" applyFont="1" applyBorder="1"/>
    <xf numFmtId="0" fontId="21" fillId="0" borderId="11" xfId="0" applyFont="1" applyFill="1" applyBorder="1" applyAlignment="1">
      <alignment horizontal="center"/>
    </xf>
    <xf numFmtId="4" fontId="9" fillId="0" borderId="1" xfId="0" applyNumberFormat="1" applyFont="1" applyBorder="1"/>
    <xf numFmtId="0" fontId="44" fillId="0" borderId="5" xfId="0" applyFont="1" applyBorder="1" applyAlignment="1">
      <alignment horizontal="center"/>
    </xf>
    <xf numFmtId="0" fontId="21" fillId="0" borderId="12" xfId="0" applyFont="1" applyBorder="1"/>
    <xf numFmtId="0" fontId="28" fillId="0" borderId="24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4" fontId="21" fillId="0" borderId="23" xfId="0" applyNumberFormat="1" applyFont="1" applyBorder="1"/>
    <xf numFmtId="0" fontId="21" fillId="0" borderId="1" xfId="0" applyFont="1" applyBorder="1"/>
    <xf numFmtId="4" fontId="21" fillId="0" borderId="3" xfId="0" applyNumberFormat="1" applyFont="1" applyBorder="1"/>
    <xf numFmtId="4" fontId="21" fillId="0" borderId="6" xfId="0" applyNumberFormat="1" applyFont="1" applyBorder="1"/>
    <xf numFmtId="0" fontId="25" fillId="0" borderId="2" xfId="0" applyFont="1" applyBorder="1" applyAlignment="1">
      <alignment readingOrder="2"/>
    </xf>
    <xf numFmtId="0" fontId="21" fillId="0" borderId="48" xfId="0" applyFont="1" applyBorder="1" applyAlignment="1">
      <alignment horizontal="center"/>
    </xf>
    <xf numFmtId="0" fontId="21" fillId="0" borderId="36" xfId="0" applyFont="1" applyBorder="1"/>
    <xf numFmtId="4" fontId="21" fillId="0" borderId="37" xfId="0" applyNumberFormat="1" applyFont="1" applyBorder="1"/>
    <xf numFmtId="0" fontId="25" fillId="0" borderId="5" xfId="0" applyFont="1" applyBorder="1"/>
    <xf numFmtId="0" fontId="21" fillId="0" borderId="43" xfId="0" applyFont="1" applyBorder="1"/>
    <xf numFmtId="4" fontId="0" fillId="0" borderId="23" xfId="0" applyNumberFormat="1" applyBorder="1"/>
    <xf numFmtId="0" fontId="18" fillId="0" borderId="41" xfId="0" applyFont="1" applyBorder="1"/>
    <xf numFmtId="0" fontId="26" fillId="0" borderId="24" xfId="0" applyFont="1" applyBorder="1" applyAlignment="1">
      <alignment horizontal="right"/>
    </xf>
    <xf numFmtId="0" fontId="18" fillId="0" borderId="39" xfId="0" applyFont="1" applyBorder="1" applyAlignment="1">
      <alignment horizontal="center"/>
    </xf>
    <xf numFmtId="0" fontId="33" fillId="0" borderId="34" xfId="0" applyFont="1" applyBorder="1"/>
    <xf numFmtId="0" fontId="37" fillId="0" borderId="34" xfId="0" applyFont="1" applyBorder="1"/>
    <xf numFmtId="0" fontId="33" fillId="0" borderId="4" xfId="0" applyFont="1" applyBorder="1" applyAlignment="1">
      <alignment horizontal="center"/>
    </xf>
    <xf numFmtId="0" fontId="26" fillId="0" borderId="5" xfId="0" applyFont="1" applyBorder="1" applyAlignment="1">
      <alignment horizontal="right"/>
    </xf>
    <xf numFmtId="0" fontId="26" fillId="0" borderId="12" xfId="0" applyFont="1" applyBorder="1" applyAlignment="1">
      <alignment horizontal="center"/>
    </xf>
    <xf numFmtId="0" fontId="26" fillId="0" borderId="27" xfId="0" applyFont="1" applyBorder="1" applyAlignment="1">
      <alignment horizontal="right"/>
    </xf>
    <xf numFmtId="49" fontId="4" fillId="0" borderId="11" xfId="0" applyNumberFormat="1" applyFont="1" applyBorder="1" applyAlignment="1">
      <alignment readingOrder="2"/>
    </xf>
    <xf numFmtId="49" fontId="4" fillId="0" borderId="18" xfId="0" applyNumberFormat="1" applyFont="1" applyBorder="1" applyAlignment="1">
      <alignment readingOrder="2"/>
    </xf>
    <xf numFmtId="0" fontId="26" fillId="0" borderId="0" xfId="0" applyFont="1" applyBorder="1" applyAlignment="1">
      <alignment horizontal="right"/>
    </xf>
    <xf numFmtId="49" fontId="2" fillId="0" borderId="4" xfId="0" applyNumberFormat="1" applyFont="1" applyBorder="1" applyAlignment="1">
      <alignment horizontal="center" readingOrder="2"/>
    </xf>
    <xf numFmtId="4" fontId="9" fillId="0" borderId="40" xfId="0" applyNumberFormat="1" applyFont="1" applyFill="1" applyBorder="1"/>
    <xf numFmtId="0" fontId="21" fillId="0" borderId="24" xfId="0" applyFont="1" applyBorder="1" applyAlignment="1">
      <alignment horizontal="center"/>
    </xf>
    <xf numFmtId="49" fontId="21" fillId="0" borderId="27" xfId="0" applyNumberFormat="1" applyFont="1" applyBorder="1"/>
    <xf numFmtId="0" fontId="29" fillId="0" borderId="4" xfId="0" applyFont="1" applyBorder="1"/>
    <xf numFmtId="49" fontId="2" fillId="0" borderId="42" xfId="0" applyNumberFormat="1" applyFont="1" applyBorder="1" applyAlignment="1">
      <alignment horizontal="center" readingOrder="2"/>
    </xf>
    <xf numFmtId="0" fontId="18" fillId="0" borderId="35" xfId="0" applyFont="1" applyBorder="1" applyAlignment="1">
      <alignment horizontal="center" readingOrder="2"/>
    </xf>
    <xf numFmtId="0" fontId="4" fillId="0" borderId="31" xfId="0" applyFont="1" applyBorder="1" applyAlignment="1">
      <alignment readingOrder="2"/>
    </xf>
    <xf numFmtId="4" fontId="21" fillId="0" borderId="38" xfId="0" applyNumberFormat="1" applyFont="1" applyBorder="1" applyAlignment="1">
      <alignment readingOrder="2"/>
    </xf>
    <xf numFmtId="0" fontId="33" fillId="0" borderId="1" xfId="0" applyFont="1" applyBorder="1"/>
    <xf numFmtId="0" fontId="21" fillId="0" borderId="3" xfId="0" applyFont="1" applyBorder="1"/>
    <xf numFmtId="0" fontId="18" fillId="0" borderId="34" xfId="0" applyFont="1" applyBorder="1" applyAlignment="1">
      <alignment horizontal="center"/>
    </xf>
    <xf numFmtId="0" fontId="33" fillId="0" borderId="32" xfId="0" applyFont="1" applyBorder="1"/>
    <xf numFmtId="49" fontId="46" fillId="0" borderId="5" xfId="0" applyNumberFormat="1" applyFont="1" applyBorder="1" applyAlignment="1">
      <alignment readingOrder="2"/>
    </xf>
    <xf numFmtId="0" fontId="18" fillId="0" borderId="50" xfId="0" applyFont="1" applyBorder="1" applyAlignment="1">
      <alignment horizontal="left"/>
    </xf>
    <xf numFmtId="4" fontId="21" fillId="0" borderId="12" xfId="0" applyNumberFormat="1" applyFont="1" applyBorder="1"/>
    <xf numFmtId="49" fontId="46" fillId="0" borderId="24" xfId="0" applyNumberFormat="1" applyFont="1" applyBorder="1" applyAlignment="1">
      <alignment readingOrder="2"/>
    </xf>
    <xf numFmtId="0" fontId="26" fillId="0" borderId="46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43" fillId="0" borderId="27" xfId="0" applyFont="1" applyBorder="1" applyAlignment="1">
      <alignment horizontal="center"/>
    </xf>
    <xf numFmtId="0" fontId="45" fillId="0" borderId="27" xfId="0" applyFont="1" applyBorder="1" applyAlignment="1">
      <alignment horizontal="right"/>
    </xf>
    <xf numFmtId="0" fontId="45" fillId="0" borderId="12" xfId="0" applyFont="1" applyBorder="1" applyAlignment="1">
      <alignment horizontal="right"/>
    </xf>
    <xf numFmtId="0" fontId="45" fillId="0" borderId="49" xfId="0" applyFont="1" applyBorder="1" applyAlignment="1">
      <alignment horizontal="center"/>
    </xf>
    <xf numFmtId="0" fontId="27" fillId="0" borderId="4" xfId="0" applyFont="1" applyBorder="1" applyAlignment="1">
      <alignment horizontal="center" readingOrder="2"/>
    </xf>
    <xf numFmtId="0" fontId="21" fillId="0" borderId="24" xfId="0" applyFont="1" applyBorder="1" applyAlignment="1">
      <alignment horizontal="right"/>
    </xf>
    <xf numFmtId="0" fontId="25" fillId="0" borderId="24" xfId="0" applyFont="1" applyBorder="1"/>
    <xf numFmtId="0" fontId="18" fillId="0" borderId="24" xfId="0" applyFont="1" applyBorder="1" applyAlignment="1">
      <alignment horizontal="center"/>
    </xf>
    <xf numFmtId="0" fontId="18" fillId="0" borderId="24" xfId="0" applyFont="1" applyBorder="1" applyAlignment="1">
      <alignment horizontal="right"/>
    </xf>
    <xf numFmtId="0" fontId="9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right"/>
    </xf>
    <xf numFmtId="0" fontId="30" fillId="0" borderId="26" xfId="0" applyFont="1" applyBorder="1" applyAlignment="1">
      <alignment horizontal="center"/>
    </xf>
    <xf numFmtId="0" fontId="21" fillId="0" borderId="43" xfId="0" applyFont="1" applyBorder="1" applyAlignment="1">
      <alignment horizontal="right"/>
    </xf>
    <xf numFmtId="4" fontId="9" fillId="0" borderId="44" xfId="0" applyNumberFormat="1" applyFont="1" applyBorder="1"/>
    <xf numFmtId="0" fontId="10" fillId="0" borderId="34" xfId="0" applyFont="1" applyBorder="1" applyAlignment="1">
      <alignment readingOrder="2"/>
    </xf>
    <xf numFmtId="0" fontId="21" fillId="0" borderId="27" xfId="0" applyFont="1" applyFill="1" applyBorder="1" applyAlignment="1">
      <alignment readingOrder="2"/>
    </xf>
    <xf numFmtId="0" fontId="9" fillId="0" borderId="27" xfId="0" applyFont="1" applyFill="1" applyBorder="1" applyAlignment="1">
      <alignment readingOrder="2"/>
    </xf>
    <xf numFmtId="4" fontId="9" fillId="0" borderId="27" xfId="0" applyNumberFormat="1" applyFont="1" applyFill="1" applyBorder="1" applyAlignment="1">
      <alignment readingOrder="2"/>
    </xf>
    <xf numFmtId="4" fontId="9" fillId="0" borderId="4" xfId="0" applyNumberFormat="1" applyFont="1" applyBorder="1"/>
    <xf numFmtId="4" fontId="9" fillId="0" borderId="24" xfId="0" applyNumberFormat="1" applyFont="1" applyBorder="1"/>
    <xf numFmtId="0" fontId="9" fillId="0" borderId="2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47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9" fillId="0" borderId="11" xfId="0" applyFont="1" applyFill="1" applyBorder="1" applyAlignment="1">
      <alignment readingOrder="2"/>
    </xf>
    <xf numFmtId="0" fontId="41" fillId="0" borderId="11" xfId="0" applyFont="1" applyFill="1" applyBorder="1" applyAlignment="1">
      <alignment readingOrder="2"/>
    </xf>
    <xf numFmtId="0" fontId="30" fillId="0" borderId="13" xfId="0" applyFont="1" applyBorder="1" applyAlignment="1">
      <alignment horizontal="center"/>
    </xf>
    <xf numFmtId="0" fontId="30" fillId="0" borderId="47" xfId="0" applyFont="1" applyBorder="1" applyAlignment="1">
      <alignment horizontal="center"/>
    </xf>
    <xf numFmtId="0" fontId="44" fillId="0" borderId="19" xfId="0" applyFont="1" applyBorder="1" applyAlignment="1">
      <alignment horizontal="center" readingOrder="2"/>
    </xf>
    <xf numFmtId="0" fontId="27" fillId="0" borderId="19" xfId="0" applyFont="1" applyBorder="1" applyAlignment="1">
      <alignment horizontal="center" readingOrder="2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49" fontId="2" fillId="0" borderId="17" xfId="0" applyNumberFormat="1" applyFont="1" applyBorder="1" applyAlignment="1">
      <alignment readingOrder="2"/>
    </xf>
    <xf numFmtId="49" fontId="18" fillId="0" borderId="17" xfId="0" applyNumberFormat="1" applyFont="1" applyBorder="1"/>
    <xf numFmtId="49" fontId="18" fillId="0" borderId="18" xfId="0" applyNumberFormat="1" applyFont="1" applyBorder="1"/>
    <xf numFmtId="0" fontId="44" fillId="0" borderId="51" xfId="0" applyFont="1" applyBorder="1" applyAlignment="1">
      <alignment horizontal="center" readingOrder="2"/>
    </xf>
    <xf numFmtId="0" fontId="25" fillId="0" borderId="9" xfId="0" applyFont="1" applyBorder="1" applyAlignment="1">
      <alignment horizontal="center" readingOrder="2"/>
    </xf>
    <xf numFmtId="0" fontId="27" fillId="0" borderId="7" xfId="0" applyFont="1" applyBorder="1" applyAlignment="1">
      <alignment horizontal="center" readingOrder="2"/>
    </xf>
    <xf numFmtId="0" fontId="27" fillId="0" borderId="51" xfId="0" applyFont="1" applyBorder="1" applyAlignment="1">
      <alignment horizontal="center" readingOrder="2"/>
    </xf>
    <xf numFmtId="0" fontId="0" fillId="0" borderId="1" xfId="0" applyBorder="1"/>
    <xf numFmtId="0" fontId="0" fillId="0" borderId="17" xfId="0" applyBorder="1"/>
    <xf numFmtId="0" fontId="27" fillId="0" borderId="19" xfId="0" applyFont="1" applyBorder="1" applyAlignment="1">
      <alignment readingOrder="2"/>
    </xf>
    <xf numFmtId="0" fontId="21" fillId="0" borderId="17" xfId="0" applyFont="1" applyBorder="1"/>
    <xf numFmtId="4" fontId="30" fillId="0" borderId="0" xfId="0" applyNumberFormat="1" applyFont="1" applyBorder="1"/>
    <xf numFmtId="0" fontId="0" fillId="0" borderId="0" xfId="0" applyAlignment="1">
      <alignment horizontal="center"/>
    </xf>
    <xf numFmtId="0" fontId="30" fillId="0" borderId="0" xfId="0" applyFont="1" applyBorder="1"/>
    <xf numFmtId="0" fontId="43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readingOrder="2"/>
    </xf>
    <xf numFmtId="0" fontId="0" fillId="0" borderId="2" xfId="0" applyBorder="1"/>
    <xf numFmtId="0" fontId="47" fillId="0" borderId="0" xfId="0" applyFont="1"/>
    <xf numFmtId="49" fontId="48" fillId="0" borderId="0" xfId="0" applyNumberFormat="1" applyFont="1" applyBorder="1" applyAlignment="1">
      <alignment readingOrder="2"/>
    </xf>
    <xf numFmtId="0" fontId="28" fillId="0" borderId="0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43" fillId="0" borderId="0" xfId="0" applyFont="1" applyBorder="1" applyAlignment="1">
      <alignment horizontal="right"/>
    </xf>
    <xf numFmtId="0" fontId="0" fillId="0" borderId="0" xfId="0" applyAlignment="1"/>
    <xf numFmtId="0" fontId="25" fillId="0" borderId="12" xfId="0" applyFont="1" applyBorder="1"/>
    <xf numFmtId="0" fontId="43" fillId="0" borderId="17" xfId="0" applyFont="1" applyBorder="1" applyAlignment="1">
      <alignment horizontal="center"/>
    </xf>
    <xf numFmtId="49" fontId="21" fillId="0" borderId="17" xfId="0" applyNumberFormat="1" applyFont="1" applyBorder="1" applyAlignment="1">
      <alignment horizontal="center"/>
    </xf>
    <xf numFmtId="49" fontId="21" fillId="0" borderId="17" xfId="0" applyNumberFormat="1" applyFont="1" applyBorder="1"/>
    <xf numFmtId="49" fontId="9" fillId="0" borderId="17" xfId="0" applyNumberFormat="1" applyFon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43" fillId="0" borderId="19" xfId="0" applyFont="1" applyBorder="1"/>
    <xf numFmtId="0" fontId="30" fillId="0" borderId="10" xfId="0" applyFont="1" applyBorder="1" applyAlignment="1">
      <alignment horizontal="center"/>
    </xf>
    <xf numFmtId="0" fontId="9" fillId="0" borderId="1" xfId="0" applyFont="1" applyFill="1" applyBorder="1" applyAlignment="1">
      <alignment readingOrder="2"/>
    </xf>
    <xf numFmtId="0" fontId="41" fillId="0" borderId="5" xfId="0" applyFont="1" applyBorder="1" applyAlignment="1">
      <alignment horizontal="center"/>
    </xf>
    <xf numFmtId="0" fontId="41" fillId="0" borderId="1" xfId="0" applyFont="1" applyFill="1" applyBorder="1" applyAlignment="1">
      <alignment readingOrder="2"/>
    </xf>
    <xf numFmtId="2" fontId="30" fillId="0" borderId="17" xfId="0" applyNumberFormat="1" applyFont="1" applyBorder="1"/>
    <xf numFmtId="49" fontId="46" fillId="0" borderId="12" xfId="0" applyNumberFormat="1" applyFont="1" applyBorder="1" applyAlignment="1">
      <alignment readingOrder="2"/>
    </xf>
    <xf numFmtId="0" fontId="26" fillId="0" borderId="0" xfId="0" applyFont="1" applyBorder="1" applyAlignment="1"/>
    <xf numFmtId="0" fontId="0" fillId="0" borderId="6" xfId="0" applyBorder="1"/>
    <xf numFmtId="0" fontId="18" fillId="0" borderId="10" xfId="0" applyFont="1" applyBorder="1" applyAlignment="1">
      <alignment horizontal="center"/>
    </xf>
    <xf numFmtId="0" fontId="26" fillId="0" borderId="5" xfId="0" applyFont="1" applyBorder="1" applyAlignment="1"/>
    <xf numFmtId="0" fontId="26" fillId="0" borderId="12" xfId="0" applyFont="1" applyBorder="1" applyAlignment="1"/>
    <xf numFmtId="0" fontId="26" fillId="0" borderId="4" xfId="0" applyFont="1" applyBorder="1" applyAlignment="1"/>
    <xf numFmtId="0" fontId="0" fillId="0" borderId="12" xfId="0" applyBorder="1"/>
    <xf numFmtId="0" fontId="18" fillId="0" borderId="3" xfId="0" applyFont="1" applyBorder="1"/>
    <xf numFmtId="49" fontId="2" fillId="0" borderId="10" xfId="0" applyNumberFormat="1" applyFont="1" applyBorder="1" applyAlignment="1">
      <alignment readingOrder="2"/>
    </xf>
    <xf numFmtId="49" fontId="18" fillId="0" borderId="10" xfId="0" applyNumberFormat="1" applyFont="1" applyBorder="1"/>
    <xf numFmtId="49" fontId="18" fillId="0" borderId="10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0" fontId="27" fillId="0" borderId="8" xfId="0" applyFont="1" applyBorder="1" applyAlignment="1">
      <alignment horizontal="center" readingOrder="2"/>
    </xf>
    <xf numFmtId="166" fontId="49" fillId="0" borderId="23" xfId="0" applyNumberFormat="1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166" fontId="49" fillId="0" borderId="23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2" fontId="21" fillId="0" borderId="14" xfId="0" applyNumberFormat="1" applyFont="1" applyBorder="1"/>
    <xf numFmtId="166" fontId="21" fillId="0" borderId="17" xfId="0" applyNumberFormat="1" applyFont="1" applyBorder="1" applyAlignment="1">
      <alignment horizontal="center"/>
    </xf>
    <xf numFmtId="2" fontId="21" fillId="0" borderId="18" xfId="0" applyNumberFormat="1" applyFont="1" applyBorder="1"/>
    <xf numFmtId="166" fontId="21" fillId="0" borderId="26" xfId="0" applyNumberFormat="1" applyFont="1" applyBorder="1" applyAlignment="1">
      <alignment horizontal="center"/>
    </xf>
    <xf numFmtId="2" fontId="21" fillId="0" borderId="17" xfId="0" applyNumberFormat="1" applyFont="1" applyBorder="1"/>
    <xf numFmtId="2" fontId="21" fillId="0" borderId="13" xfId="0" applyNumberFormat="1" applyFont="1" applyBorder="1"/>
    <xf numFmtId="166" fontId="21" fillId="0" borderId="13" xfId="0" applyNumberFormat="1" applyFont="1" applyBorder="1" applyAlignment="1">
      <alignment horizontal="center"/>
    </xf>
    <xf numFmtId="166" fontId="21" fillId="0" borderId="18" xfId="0" applyNumberFormat="1" applyFont="1" applyBorder="1" applyAlignment="1">
      <alignment horizontal="center"/>
    </xf>
    <xf numFmtId="166" fontId="21" fillId="0" borderId="47" xfId="0" applyNumberFormat="1" applyFont="1" applyBorder="1" applyAlignment="1">
      <alignment horizontal="center"/>
    </xf>
    <xf numFmtId="166" fontId="21" fillId="0" borderId="25" xfId="0" applyNumberFormat="1" applyFont="1" applyBorder="1" applyAlignment="1">
      <alignment horizontal="center"/>
    </xf>
    <xf numFmtId="2" fontId="21" fillId="0" borderId="48" xfId="0" applyNumberFormat="1" applyFont="1" applyBorder="1"/>
    <xf numFmtId="166" fontId="21" fillId="0" borderId="48" xfId="0" applyNumberFormat="1" applyFont="1" applyBorder="1" applyAlignment="1">
      <alignment horizontal="center"/>
    </xf>
    <xf numFmtId="2" fontId="21" fillId="0" borderId="11" xfId="0" applyNumberFormat="1" applyFont="1" applyBorder="1"/>
    <xf numFmtId="2" fontId="21" fillId="0" borderId="26" xfId="0" applyNumberFormat="1" applyFont="1" applyBorder="1"/>
    <xf numFmtId="2" fontId="49" fillId="0" borderId="18" xfId="0" applyNumberFormat="1" applyFont="1" applyBorder="1"/>
    <xf numFmtId="166" fontId="49" fillId="0" borderId="18" xfId="0" applyNumberFormat="1" applyFont="1" applyBorder="1" applyAlignment="1">
      <alignment horizontal="center"/>
    </xf>
    <xf numFmtId="2" fontId="49" fillId="0" borderId="25" xfId="0" applyNumberFormat="1" applyFont="1" applyBorder="1"/>
    <xf numFmtId="2" fontId="21" fillId="0" borderId="47" xfId="0" applyNumberFormat="1" applyFont="1" applyBorder="1"/>
    <xf numFmtId="2" fontId="49" fillId="0" borderId="24" xfId="0" applyNumberFormat="1" applyFont="1" applyBorder="1" applyAlignment="1"/>
    <xf numFmtId="166" fontId="49" fillId="0" borderId="13" xfId="0" applyNumberFormat="1" applyFont="1" applyBorder="1" applyAlignment="1">
      <alignment horizontal="center"/>
    </xf>
    <xf numFmtId="166" fontId="49" fillId="0" borderId="18" xfId="0" applyNumberFormat="1" applyFont="1" applyBorder="1" applyAlignment="1"/>
    <xf numFmtId="166" fontId="49" fillId="0" borderId="6" xfId="0" applyNumberFormat="1" applyFont="1" applyBorder="1" applyAlignment="1">
      <alignment horizontal="center"/>
    </xf>
    <xf numFmtId="166" fontId="21" fillId="0" borderId="17" xfId="0" applyNumberFormat="1" applyFont="1" applyBorder="1"/>
    <xf numFmtId="166" fontId="21" fillId="0" borderId="0" xfId="0" applyNumberFormat="1" applyFont="1" applyAlignment="1">
      <alignment horizontal="center"/>
    </xf>
    <xf numFmtId="166" fontId="21" fillId="0" borderId="47" xfId="0" applyNumberFormat="1" applyFont="1" applyBorder="1"/>
    <xf numFmtId="166" fontId="21" fillId="0" borderId="34" xfId="0" applyNumberFormat="1" applyFont="1" applyBorder="1" applyAlignment="1">
      <alignment horizontal="center"/>
    </xf>
    <xf numFmtId="166" fontId="21" fillId="0" borderId="40" xfId="0" applyNumberFormat="1" applyFont="1" applyBorder="1" applyAlignment="1">
      <alignment horizontal="center"/>
    </xf>
    <xf numFmtId="166" fontId="49" fillId="0" borderId="25" xfId="0" applyNumberFormat="1" applyFont="1" applyBorder="1"/>
    <xf numFmtId="166" fontId="21" fillId="0" borderId="0" xfId="0" applyNumberFormat="1" applyFont="1" applyBorder="1" applyAlignment="1">
      <alignment horizontal="center"/>
    </xf>
    <xf numFmtId="166" fontId="21" fillId="0" borderId="10" xfId="0" applyNumberFormat="1" applyFont="1" applyBorder="1" applyAlignment="1">
      <alignment horizontal="center"/>
    </xf>
    <xf numFmtId="166" fontId="21" fillId="0" borderId="25" xfId="0" applyNumberFormat="1" applyFont="1" applyBorder="1"/>
    <xf numFmtId="166" fontId="21" fillId="0" borderId="23" xfId="0" applyNumberFormat="1" applyFont="1" applyBorder="1" applyAlignment="1">
      <alignment horizontal="center"/>
    </xf>
    <xf numFmtId="166" fontId="49" fillId="0" borderId="10" xfId="0" applyNumberFormat="1" applyFont="1" applyBorder="1" applyAlignment="1">
      <alignment horizontal="center"/>
    </xf>
    <xf numFmtId="166" fontId="49" fillId="0" borderId="17" xfId="0" applyNumberFormat="1" applyFont="1" applyBorder="1"/>
    <xf numFmtId="166" fontId="49" fillId="0" borderId="0" xfId="0" applyNumberFormat="1" applyFont="1" applyBorder="1" applyAlignment="1">
      <alignment horizontal="center"/>
    </xf>
    <xf numFmtId="166" fontId="49" fillId="0" borderId="11" xfId="0" applyNumberFormat="1" applyFont="1" applyBorder="1"/>
    <xf numFmtId="166" fontId="49" fillId="0" borderId="3" xfId="0" applyNumberFormat="1" applyFont="1" applyBorder="1" applyAlignment="1">
      <alignment horizontal="center"/>
    </xf>
    <xf numFmtId="0" fontId="21" fillId="0" borderId="0" xfId="0" applyFont="1" applyBorder="1" applyAlignment="1">
      <alignment readingOrder="2"/>
    </xf>
    <xf numFmtId="0" fontId="21" fillId="0" borderId="2" xfId="0" applyFont="1" applyBorder="1" applyAlignment="1">
      <alignment readingOrder="2"/>
    </xf>
    <xf numFmtId="0" fontId="47" fillId="0" borderId="0" xfId="0" applyFont="1" applyAlignment="1">
      <alignment readingOrder="2"/>
    </xf>
    <xf numFmtId="0" fontId="12" fillId="0" borderId="24" xfId="0" applyFont="1" applyBorder="1" applyAlignment="1">
      <alignment readingOrder="2"/>
    </xf>
    <xf numFmtId="0" fontId="12" fillId="0" borderId="27" xfId="0" applyFont="1" applyBorder="1" applyAlignment="1">
      <alignment readingOrder="2"/>
    </xf>
    <xf numFmtId="0" fontId="12" fillId="0" borderId="23" xfId="0" applyFont="1" applyBorder="1" applyAlignment="1">
      <alignment readingOrder="2"/>
    </xf>
    <xf numFmtId="0" fontId="21" fillId="0" borderId="0" xfId="0" applyFont="1" applyBorder="1" applyAlignment="1">
      <alignment horizontal="center"/>
    </xf>
    <xf numFmtId="166" fontId="50" fillId="0" borderId="0" xfId="0" applyNumberFormat="1" applyFont="1" applyBorder="1" applyAlignment="1">
      <alignment horizontal="center"/>
    </xf>
    <xf numFmtId="49" fontId="18" fillId="0" borderId="17" xfId="0" applyNumberFormat="1" applyFont="1" applyBorder="1" applyAlignment="1">
      <alignment horizontal="center"/>
    </xf>
    <xf numFmtId="49" fontId="18" fillId="0" borderId="18" xfId="0" applyNumberFormat="1" applyFont="1" applyBorder="1" applyAlignment="1">
      <alignment horizontal="center"/>
    </xf>
    <xf numFmtId="0" fontId="45" fillId="0" borderId="1" xfId="0" applyFont="1" applyBorder="1" applyAlignment="1"/>
    <xf numFmtId="0" fontId="45" fillId="0" borderId="0" xfId="0" applyFont="1" applyBorder="1" applyAlignment="1"/>
    <xf numFmtId="166" fontId="21" fillId="0" borderId="0" xfId="0" applyNumberFormat="1" applyFont="1" applyBorder="1" applyAlignment="1">
      <alignment readingOrder="2"/>
    </xf>
    <xf numFmtId="166" fontId="21" fillId="0" borderId="0" xfId="0" applyNumberFormat="1" applyFont="1" applyBorder="1" applyAlignment="1"/>
    <xf numFmtId="0" fontId="18" fillId="0" borderId="0" xfId="0" applyFont="1" applyBorder="1" applyAlignment="1"/>
    <xf numFmtId="166" fontId="49" fillId="0" borderId="0" xfId="0" applyNumberFormat="1" applyFont="1" applyBorder="1" applyAlignment="1"/>
    <xf numFmtId="0" fontId="26" fillId="0" borderId="0" xfId="0" applyFont="1" applyAlignment="1">
      <alignment readingOrder="2"/>
    </xf>
    <xf numFmtId="0" fontId="21" fillId="0" borderId="0" xfId="0" applyFont="1"/>
    <xf numFmtId="0" fontId="21" fillId="0" borderId="0" xfId="0" applyFont="1" applyAlignment="1"/>
    <xf numFmtId="0" fontId="26" fillId="0" borderId="19" xfId="0" applyFont="1" applyBorder="1" applyAlignment="1">
      <alignment horizontal="center" readingOrder="2"/>
    </xf>
    <xf numFmtId="49" fontId="21" fillId="0" borderId="18" xfId="0" applyNumberFormat="1" applyFont="1" applyBorder="1"/>
    <xf numFmtId="49" fontId="21" fillId="0" borderId="25" xfId="0" applyNumberFormat="1" applyFont="1" applyBorder="1"/>
    <xf numFmtId="0" fontId="21" fillId="0" borderId="35" xfId="0" applyFont="1" applyBorder="1"/>
    <xf numFmtId="0" fontId="21" fillId="0" borderId="34" xfId="0" applyFont="1" applyBorder="1"/>
    <xf numFmtId="0" fontId="21" fillId="0" borderId="41" xfId="0" applyFont="1" applyBorder="1" applyAlignment="1">
      <alignment horizontal="center"/>
    </xf>
    <xf numFmtId="49" fontId="28" fillId="0" borderId="11" xfId="0" applyNumberFormat="1" applyFont="1" applyBorder="1" applyAlignment="1">
      <alignment readingOrder="2"/>
    </xf>
    <xf numFmtId="49" fontId="28" fillId="0" borderId="18" xfId="0" applyNumberFormat="1" applyFont="1" applyBorder="1" applyAlignment="1">
      <alignment readingOrder="2"/>
    </xf>
    <xf numFmtId="0" fontId="51" fillId="0" borderId="0" xfId="0" applyFont="1" applyAlignment="1">
      <alignment readingOrder="2"/>
    </xf>
    <xf numFmtId="4" fontId="21" fillId="0" borderId="0" xfId="0" applyNumberFormat="1" applyFont="1" applyBorder="1"/>
    <xf numFmtId="0" fontId="18" fillId="0" borderId="0" xfId="0" applyFont="1" applyAlignment="1">
      <alignment readingOrder="2"/>
    </xf>
    <xf numFmtId="0" fontId="52" fillId="0" borderId="0" xfId="0" applyFont="1" applyAlignment="1">
      <alignment readingOrder="2"/>
    </xf>
    <xf numFmtId="0" fontId="54" fillId="0" borderId="0" xfId="0" applyFont="1"/>
    <xf numFmtId="0" fontId="54" fillId="0" borderId="0" xfId="0" applyFont="1" applyAlignment="1">
      <alignment readingOrder="2"/>
    </xf>
    <xf numFmtId="0" fontId="52" fillId="0" borderId="27" xfId="0" applyFont="1" applyBorder="1" applyAlignment="1">
      <alignment horizontal="right"/>
    </xf>
    <xf numFmtId="0" fontId="52" fillId="0" borderId="4" xfId="0" applyFont="1" applyBorder="1" applyAlignment="1">
      <alignment horizontal="center"/>
    </xf>
    <xf numFmtId="0" fontId="52" fillId="0" borderId="24" xfId="0" applyFont="1" applyBorder="1" applyAlignment="1">
      <alignment horizontal="right"/>
    </xf>
    <xf numFmtId="0" fontId="52" fillId="0" borderId="41" xfId="0" applyFont="1" applyBorder="1"/>
    <xf numFmtId="0" fontId="52" fillId="0" borderId="17" xfId="0" applyFont="1" applyBorder="1" applyAlignment="1">
      <alignment horizontal="center"/>
    </xf>
    <xf numFmtId="0" fontId="52" fillId="0" borderId="39" xfId="0" applyFont="1" applyBorder="1"/>
    <xf numFmtId="49" fontId="52" fillId="0" borderId="17" xfId="0" applyNumberFormat="1" applyFont="1" applyBorder="1" applyAlignment="1">
      <alignment readingOrder="2"/>
    </xf>
    <xf numFmtId="49" fontId="52" fillId="0" borderId="17" xfId="0" applyNumberFormat="1" applyFont="1" applyBorder="1" applyAlignment="1">
      <alignment horizontal="center"/>
    </xf>
    <xf numFmtId="0" fontId="52" fillId="0" borderId="4" xfId="0" applyFont="1" applyBorder="1" applyAlignment="1">
      <alignment horizontal="right"/>
    </xf>
    <xf numFmtId="0" fontId="26" fillId="0" borderId="17" xfId="0" applyFont="1" applyBorder="1" applyAlignment="1">
      <alignment horizontal="center"/>
    </xf>
    <xf numFmtId="0" fontId="18" fillId="0" borderId="2" xfId="0" applyFont="1" applyBorder="1" applyAlignment="1">
      <alignment readingOrder="2"/>
    </xf>
    <xf numFmtId="0" fontId="21" fillId="0" borderId="11" xfId="0" applyFont="1" applyBorder="1"/>
    <xf numFmtId="0" fontId="22" fillId="0" borderId="34" xfId="0" applyFont="1" applyBorder="1" applyAlignment="1">
      <alignment readingOrder="2"/>
    </xf>
    <xf numFmtId="49" fontId="21" fillId="0" borderId="18" xfId="0" applyNumberFormat="1" applyFont="1" applyBorder="1" applyAlignment="1">
      <alignment horizontal="center"/>
    </xf>
    <xf numFmtId="0" fontId="26" fillId="0" borderId="51" xfId="0" applyFont="1" applyBorder="1" applyAlignment="1">
      <alignment horizontal="center" readingOrder="2"/>
    </xf>
    <xf numFmtId="0" fontId="52" fillId="0" borderId="2" xfId="0" applyFont="1" applyBorder="1"/>
    <xf numFmtId="49" fontId="52" fillId="0" borderId="17" xfId="0" applyNumberFormat="1" applyFont="1" applyBorder="1" applyAlignment="1">
      <alignment horizontal="center" readingOrder="2"/>
    </xf>
    <xf numFmtId="0" fontId="18" fillId="0" borderId="12" xfId="0" applyFont="1" applyBorder="1" applyAlignment="1">
      <alignment horizontal="center"/>
    </xf>
    <xf numFmtId="49" fontId="18" fillId="0" borderId="4" xfId="0" applyNumberFormat="1" applyFont="1" applyBorder="1" applyAlignment="1"/>
    <xf numFmtId="49" fontId="18" fillId="0" borderId="1" xfId="0" applyNumberFormat="1" applyFont="1" applyBorder="1" applyAlignment="1">
      <alignment readingOrder="2"/>
    </xf>
    <xf numFmtId="49" fontId="18" fillId="0" borderId="5" xfId="0" applyNumberFormat="1" applyFont="1" applyBorder="1" applyAlignment="1"/>
    <xf numFmtId="49" fontId="52" fillId="0" borderId="5" xfId="0" applyNumberFormat="1" applyFont="1" applyBorder="1" applyAlignment="1">
      <alignment readingOrder="2"/>
    </xf>
    <xf numFmtId="0" fontId="52" fillId="0" borderId="12" xfId="0" applyFont="1" applyBorder="1" applyAlignment="1">
      <alignment horizontal="center"/>
    </xf>
    <xf numFmtId="0" fontId="26" fillId="0" borderId="24" xfId="0" applyFont="1" applyBorder="1" applyAlignment="1"/>
    <xf numFmtId="0" fontId="28" fillId="0" borderId="27" xfId="0" applyFont="1" applyBorder="1"/>
    <xf numFmtId="0" fontId="26" fillId="0" borderId="27" xfId="0" applyFont="1" applyBorder="1" applyAlignment="1"/>
    <xf numFmtId="0" fontId="26" fillId="0" borderId="25" xfId="0" applyFont="1" applyBorder="1" applyAlignment="1">
      <alignment horizontal="center"/>
    </xf>
    <xf numFmtId="166" fontId="21" fillId="0" borderId="11" xfId="0" applyNumberFormat="1" applyFont="1" applyBorder="1" applyAlignment="1">
      <alignment horizontal="center"/>
    </xf>
    <xf numFmtId="166" fontId="21" fillId="0" borderId="11" xfId="0" applyNumberFormat="1" applyFont="1" applyBorder="1" applyAlignment="1"/>
    <xf numFmtId="166" fontId="21" fillId="0" borderId="17" xfId="0" applyNumberFormat="1" applyFont="1" applyBorder="1" applyAlignment="1"/>
    <xf numFmtId="166" fontId="21" fillId="0" borderId="18" xfId="0" applyNumberFormat="1" applyFont="1" applyBorder="1" applyAlignment="1"/>
    <xf numFmtId="166" fontId="21" fillId="0" borderId="1" xfId="0" applyNumberFormat="1" applyFont="1" applyBorder="1" applyAlignment="1">
      <alignment readingOrder="2"/>
    </xf>
    <xf numFmtId="166" fontId="21" fillId="0" borderId="3" xfId="0" applyNumberFormat="1" applyFont="1" applyBorder="1" applyAlignment="1"/>
    <xf numFmtId="166" fontId="21" fillId="0" borderId="4" xfId="0" applyNumberFormat="1" applyFont="1" applyBorder="1" applyAlignment="1"/>
    <xf numFmtId="166" fontId="21" fillId="0" borderId="10" xfId="0" applyNumberFormat="1" applyFont="1" applyBorder="1" applyAlignment="1"/>
    <xf numFmtId="166" fontId="21" fillId="0" borderId="5" xfId="0" applyNumberFormat="1" applyFont="1" applyBorder="1" applyAlignment="1"/>
    <xf numFmtId="166" fontId="21" fillId="0" borderId="6" xfId="0" applyNumberFormat="1" applyFont="1" applyBorder="1" applyAlignment="1"/>
    <xf numFmtId="166" fontId="49" fillId="0" borderId="5" xfId="0" applyNumberFormat="1" applyFont="1" applyBorder="1" applyAlignment="1"/>
    <xf numFmtId="166" fontId="49" fillId="0" borderId="6" xfId="0" applyNumberFormat="1" applyFont="1" applyBorder="1" applyAlignment="1"/>
    <xf numFmtId="0" fontId="18" fillId="0" borderId="12" xfId="0" applyFont="1" applyBorder="1" applyAlignment="1"/>
    <xf numFmtId="166" fontId="21" fillId="0" borderId="11" xfId="0" applyNumberFormat="1" applyFont="1" applyBorder="1" applyAlignment="1">
      <alignment readingOrder="2"/>
    </xf>
    <xf numFmtId="0" fontId="26" fillId="0" borderId="19" xfId="0" applyFont="1" applyBorder="1" applyAlignment="1">
      <alignment horizontal="center"/>
    </xf>
    <xf numFmtId="0" fontId="53" fillId="0" borderId="11" xfId="0" applyFont="1" applyBorder="1" applyAlignment="1"/>
    <xf numFmtId="49" fontId="52" fillId="0" borderId="17" xfId="0" applyNumberFormat="1" applyFont="1" applyBorder="1" applyAlignment="1"/>
    <xf numFmtId="49" fontId="52" fillId="0" borderId="18" xfId="0" applyNumberFormat="1" applyFont="1" applyBorder="1" applyAlignment="1"/>
    <xf numFmtId="0" fontId="45" fillId="0" borderId="0" xfId="0" applyFont="1"/>
    <xf numFmtId="0" fontId="21" fillId="0" borderId="0" xfId="0" applyFont="1" applyBorder="1" applyAlignment="1">
      <alignment horizontal="center" readingOrder="2"/>
    </xf>
    <xf numFmtId="2" fontId="21" fillId="0" borderId="0" xfId="0" applyNumberFormat="1" applyFont="1" applyBorder="1"/>
    <xf numFmtId="49" fontId="21" fillId="0" borderId="0" xfId="0" applyNumberFormat="1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right"/>
    </xf>
    <xf numFmtId="2" fontId="50" fillId="0" borderId="0" xfId="0" applyNumberFormat="1" applyFont="1" applyBorder="1"/>
    <xf numFmtId="49" fontId="21" fillId="0" borderId="0" xfId="0" applyNumberFormat="1" applyFont="1" applyBorder="1" applyAlignment="1">
      <alignment readingOrder="2"/>
    </xf>
    <xf numFmtId="0" fontId="22" fillId="0" borderId="0" xfId="0" applyFont="1" applyBorder="1" applyAlignment="1">
      <alignment readingOrder="2"/>
    </xf>
    <xf numFmtId="2" fontId="50" fillId="0" borderId="0" xfId="0" applyNumberFormat="1" applyFont="1" applyBorder="1" applyAlignment="1"/>
    <xf numFmtId="0" fontId="21" fillId="0" borderId="0" xfId="0" applyFont="1" applyBorder="1" applyAlignment="1"/>
    <xf numFmtId="0" fontId="28" fillId="0" borderId="0" xfId="0" applyFont="1" applyBorder="1" applyAlignment="1"/>
    <xf numFmtId="0" fontId="43" fillId="0" borderId="0" xfId="0" applyFont="1" applyBorder="1" applyAlignment="1"/>
    <xf numFmtId="49" fontId="33" fillId="0" borderId="0" xfId="0" applyNumberFormat="1" applyFont="1" applyBorder="1" applyAlignment="1"/>
    <xf numFmtId="166" fontId="50" fillId="0" borderId="0" xfId="0" applyNumberFormat="1" applyFont="1" applyBorder="1" applyAlignment="1"/>
    <xf numFmtId="166" fontId="50" fillId="0" borderId="0" xfId="0" applyNumberFormat="1" applyFont="1" applyBorder="1" applyAlignment="1">
      <alignment readingOrder="2"/>
    </xf>
    <xf numFmtId="0" fontId="28" fillId="0" borderId="0" xfId="0" applyFont="1"/>
    <xf numFmtId="0" fontId="26" fillId="0" borderId="2" xfId="0" applyFont="1" applyBorder="1" applyAlignment="1"/>
    <xf numFmtId="2" fontId="30" fillId="0" borderId="11" xfId="0" applyNumberFormat="1" applyFont="1" applyBorder="1"/>
    <xf numFmtId="0" fontId="30" fillId="0" borderId="3" xfId="0" applyFont="1" applyBorder="1" applyAlignment="1">
      <alignment horizontal="center"/>
    </xf>
    <xf numFmtId="0" fontId="55" fillId="0" borderId="0" xfId="0" applyFont="1"/>
    <xf numFmtId="0" fontId="46" fillId="0" borderId="51" xfId="0" applyFont="1" applyBorder="1" applyAlignment="1">
      <alignment horizontal="center" readingOrder="2"/>
    </xf>
    <xf numFmtId="0" fontId="46" fillId="0" borderId="19" xfId="0" applyFont="1" applyBorder="1" applyAlignment="1">
      <alignment horizontal="center" readingOrder="2"/>
    </xf>
    <xf numFmtId="0" fontId="46" fillId="0" borderId="9" xfId="0" applyFont="1" applyBorder="1" applyAlignment="1">
      <alignment horizontal="center" readingOrder="2"/>
    </xf>
    <xf numFmtId="0" fontId="28" fillId="0" borderId="4" xfId="0" applyFont="1" applyBorder="1"/>
    <xf numFmtId="0" fontId="26" fillId="0" borderId="3" xfId="0" applyFont="1" applyBorder="1" applyAlignment="1"/>
    <xf numFmtId="0" fontId="45" fillId="0" borderId="5" xfId="0" applyFont="1" applyBorder="1" applyAlignment="1"/>
    <xf numFmtId="0" fontId="26" fillId="0" borderId="6" xfId="0" applyFont="1" applyBorder="1" applyAlignment="1"/>
    <xf numFmtId="49" fontId="21" fillId="0" borderId="0" xfId="0" applyNumberFormat="1" applyFont="1" applyBorder="1" applyAlignment="1"/>
    <xf numFmtId="2" fontId="21" fillId="0" borderId="0" xfId="0" applyNumberFormat="1" applyFont="1" applyBorder="1" applyAlignment="1"/>
    <xf numFmtId="166" fontId="49" fillId="0" borderId="24" xfId="0" applyNumberFormat="1" applyFont="1" applyBorder="1" applyAlignment="1">
      <alignment horizontal="center"/>
    </xf>
    <xf numFmtId="166" fontId="49" fillId="0" borderId="27" xfId="0" applyNumberFormat="1" applyFont="1" applyBorder="1" applyAlignment="1">
      <alignment horizontal="center"/>
    </xf>
    <xf numFmtId="166" fontId="49" fillId="0" borderId="23" xfId="0" applyNumberFormat="1" applyFont="1" applyBorder="1" applyAlignment="1">
      <alignment horizontal="center"/>
    </xf>
    <xf numFmtId="166" fontId="49" fillId="0" borderId="24" xfId="0" applyNumberFormat="1" applyFont="1" applyBorder="1" applyAlignment="1">
      <alignment horizontal="center" readingOrder="2"/>
    </xf>
    <xf numFmtId="166" fontId="49" fillId="0" borderId="27" xfId="0" applyNumberFormat="1" applyFont="1" applyBorder="1" applyAlignment="1">
      <alignment horizontal="center" readingOrder="2"/>
    </xf>
    <xf numFmtId="166" fontId="49" fillId="0" borderId="23" xfId="0" applyNumberFormat="1" applyFont="1" applyBorder="1" applyAlignment="1">
      <alignment horizontal="center" readingOrder="2"/>
    </xf>
    <xf numFmtId="49" fontId="14" fillId="0" borderId="12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166" fontId="21" fillId="0" borderId="43" xfId="0" applyNumberFormat="1" applyFont="1" applyBorder="1" applyAlignment="1">
      <alignment horizontal="center"/>
    </xf>
    <xf numFmtId="166" fontId="21" fillId="0" borderId="54" xfId="0" applyNumberFormat="1" applyFont="1" applyBorder="1" applyAlignment="1">
      <alignment horizontal="center"/>
    </xf>
    <xf numFmtId="166" fontId="21" fillId="0" borderId="44" xfId="0" applyNumberFormat="1" applyFont="1" applyBorder="1" applyAlignment="1">
      <alignment horizontal="center"/>
    </xf>
    <xf numFmtId="166" fontId="21" fillId="0" borderId="43" xfId="0" applyNumberFormat="1" applyFont="1" applyBorder="1" applyAlignment="1">
      <alignment horizontal="center" readingOrder="2"/>
    </xf>
    <xf numFmtId="166" fontId="21" fillId="0" borderId="54" xfId="0" applyNumberFormat="1" applyFont="1" applyBorder="1" applyAlignment="1">
      <alignment horizontal="center" readingOrder="2"/>
    </xf>
    <xf numFmtId="166" fontId="21" fillId="0" borderId="44" xfId="0" applyNumberFormat="1" applyFont="1" applyBorder="1" applyAlignment="1">
      <alignment horizontal="center" readingOrder="2"/>
    </xf>
    <xf numFmtId="166" fontId="21" fillId="0" borderId="5" xfId="0" applyNumberFormat="1" applyFont="1" applyBorder="1" applyAlignment="1">
      <alignment horizontal="center"/>
    </xf>
    <xf numFmtId="166" fontId="21" fillId="0" borderId="12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166" fontId="21" fillId="0" borderId="15" xfId="0" applyNumberFormat="1" applyFont="1" applyBorder="1" applyAlignment="1">
      <alignment horizontal="center"/>
    </xf>
    <xf numFmtId="166" fontId="21" fillId="0" borderId="22" xfId="0" applyNumberFormat="1" applyFont="1" applyBorder="1" applyAlignment="1">
      <alignment horizontal="center"/>
    </xf>
    <xf numFmtId="166" fontId="21" fillId="0" borderId="16" xfId="0" applyNumberFormat="1" applyFont="1" applyBorder="1" applyAlignment="1">
      <alignment horizontal="center"/>
    </xf>
    <xf numFmtId="166" fontId="21" fillId="0" borderId="15" xfId="0" applyNumberFormat="1" applyFont="1" applyBorder="1" applyAlignment="1">
      <alignment horizontal="center" readingOrder="2"/>
    </xf>
    <xf numFmtId="166" fontId="21" fillId="0" borderId="22" xfId="0" applyNumberFormat="1" applyFont="1" applyBorder="1" applyAlignment="1">
      <alignment horizontal="center" readingOrder="2"/>
    </xf>
    <xf numFmtId="166" fontId="21" fillId="0" borderId="16" xfId="0" applyNumberFormat="1" applyFont="1" applyBorder="1" applyAlignment="1">
      <alignment horizontal="center" readingOrder="2"/>
    </xf>
    <xf numFmtId="0" fontId="45" fillId="0" borderId="20" xfId="0" applyFont="1" applyBorder="1" applyAlignment="1">
      <alignment horizontal="center"/>
    </xf>
    <xf numFmtId="0" fontId="45" fillId="0" borderId="55" xfId="0" applyFont="1" applyBorder="1" applyAlignment="1">
      <alignment horizontal="center"/>
    </xf>
    <xf numFmtId="0" fontId="45" fillId="0" borderId="21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readingOrder="2"/>
    </xf>
    <xf numFmtId="0" fontId="18" fillId="0" borderId="57" xfId="0" applyFont="1" applyBorder="1" applyAlignment="1">
      <alignment horizontal="center" readingOrder="2"/>
    </xf>
    <xf numFmtId="0" fontId="18" fillId="0" borderId="59" xfId="0" applyFont="1" applyBorder="1" applyAlignment="1">
      <alignment horizontal="center" readingOrder="2"/>
    </xf>
    <xf numFmtId="166" fontId="21" fillId="0" borderId="52" xfId="0" applyNumberFormat="1" applyFont="1" applyBorder="1" applyAlignment="1">
      <alignment horizontal="center" readingOrder="2"/>
    </xf>
    <xf numFmtId="166" fontId="21" fillId="0" borderId="56" xfId="0" applyNumberFormat="1" applyFont="1" applyBorder="1" applyAlignment="1">
      <alignment horizontal="center" readingOrder="2"/>
    </xf>
    <xf numFmtId="166" fontId="21" fillId="0" borderId="53" xfId="0" applyNumberFormat="1" applyFont="1" applyBorder="1" applyAlignment="1">
      <alignment horizontal="center" readingOrder="2"/>
    </xf>
    <xf numFmtId="166" fontId="21" fillId="0" borderId="52" xfId="0" applyNumberFormat="1" applyFont="1" applyBorder="1" applyAlignment="1">
      <alignment horizontal="center"/>
    </xf>
    <xf numFmtId="166" fontId="21" fillId="0" borderId="56" xfId="0" applyNumberFormat="1" applyFont="1" applyBorder="1" applyAlignment="1">
      <alignment horizontal="center"/>
    </xf>
    <xf numFmtId="166" fontId="21" fillId="0" borderId="53" xfId="0" applyNumberFormat="1" applyFont="1" applyBorder="1" applyAlignment="1">
      <alignment horizontal="center"/>
    </xf>
    <xf numFmtId="166" fontId="21" fillId="0" borderId="57" xfId="0" applyNumberFormat="1" applyFont="1" applyBorder="1" applyAlignment="1">
      <alignment horizontal="center"/>
    </xf>
    <xf numFmtId="166" fontId="21" fillId="0" borderId="58" xfId="0" applyNumberFormat="1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2" fontId="49" fillId="0" borderId="24" xfId="0" applyNumberFormat="1" applyFont="1" applyBorder="1" applyAlignment="1">
      <alignment horizontal="center"/>
    </xf>
    <xf numFmtId="2" fontId="49" fillId="0" borderId="2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5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2" fontId="21" fillId="0" borderId="15" xfId="0" applyNumberFormat="1" applyFont="1" applyBorder="1" applyAlignment="1">
      <alignment horizontal="center"/>
    </xf>
    <xf numFmtId="2" fontId="21" fillId="0" borderId="16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1" fillId="0" borderId="6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2" fontId="21" fillId="0" borderId="24" xfId="0" applyNumberFormat="1" applyFont="1" applyBorder="1" applyAlignment="1">
      <alignment horizontal="center"/>
    </xf>
    <xf numFmtId="2" fontId="21" fillId="0" borderId="23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2" fontId="21" fillId="0" borderId="41" xfId="0" applyNumberFormat="1" applyFont="1" applyBorder="1" applyAlignment="1">
      <alignment horizontal="center"/>
    </xf>
    <xf numFmtId="2" fontId="21" fillId="0" borderId="38" xfId="0" applyNumberFormat="1" applyFont="1" applyBorder="1" applyAlignment="1">
      <alignment horizontal="center"/>
    </xf>
    <xf numFmtId="2" fontId="21" fillId="0" borderId="36" xfId="0" applyNumberFormat="1" applyFont="1" applyBorder="1" applyAlignment="1">
      <alignment horizontal="center"/>
    </xf>
    <xf numFmtId="2" fontId="21" fillId="0" borderId="37" xfId="0" applyNumberFormat="1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2" fontId="21" fillId="0" borderId="57" xfId="0" applyNumberFormat="1" applyFont="1" applyBorder="1" applyAlignment="1">
      <alignment horizontal="center"/>
    </xf>
    <xf numFmtId="2" fontId="21" fillId="0" borderId="59" xfId="0" applyNumberFormat="1" applyFont="1" applyBorder="1" applyAlignment="1">
      <alignment horizontal="center"/>
    </xf>
    <xf numFmtId="0" fontId="43" fillId="0" borderId="4" xfId="0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4" fillId="0" borderId="6" xfId="0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43" fillId="0" borderId="4" xfId="0" applyNumberFormat="1" applyFont="1" applyBorder="1" applyAlignment="1">
      <alignment horizontal="center"/>
    </xf>
    <xf numFmtId="49" fontId="43" fillId="0" borderId="10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0" fontId="44" fillId="0" borderId="20" xfId="0" applyFont="1" applyBorder="1" applyAlignment="1">
      <alignment horizontal="center" readingOrder="2"/>
    </xf>
    <xf numFmtId="0" fontId="44" fillId="0" borderId="21" xfId="0" applyFont="1" applyBorder="1" applyAlignment="1">
      <alignment horizontal="center" readingOrder="2"/>
    </xf>
    <xf numFmtId="0" fontId="27" fillId="0" borderId="20" xfId="0" applyFont="1" applyBorder="1" applyAlignment="1">
      <alignment horizontal="center" readingOrder="2"/>
    </xf>
    <xf numFmtId="0" fontId="27" fillId="0" borderId="21" xfId="0" applyFont="1" applyBorder="1" applyAlignment="1">
      <alignment horizontal="center" readingOrder="2"/>
    </xf>
    <xf numFmtId="49" fontId="21" fillId="0" borderId="57" xfId="0" applyNumberFormat="1" applyFont="1" applyBorder="1" applyAlignment="1">
      <alignment horizontal="center"/>
    </xf>
    <xf numFmtId="49" fontId="21" fillId="0" borderId="59" xfId="0" applyNumberFormat="1" applyFont="1" applyBorder="1" applyAlignment="1">
      <alignment horizontal="center"/>
    </xf>
    <xf numFmtId="2" fontId="21" fillId="0" borderId="52" xfId="0" applyNumberFormat="1" applyFont="1" applyBorder="1" applyAlignment="1">
      <alignment horizontal="center"/>
    </xf>
    <xf numFmtId="2" fontId="21" fillId="0" borderId="53" xfId="0" applyNumberFormat="1" applyFont="1" applyBorder="1" applyAlignment="1">
      <alignment horizontal="center"/>
    </xf>
    <xf numFmtId="49" fontId="43" fillId="0" borderId="5" xfId="0" applyNumberFormat="1" applyFont="1" applyBorder="1" applyAlignment="1">
      <alignment horizontal="center"/>
    </xf>
    <xf numFmtId="49" fontId="43" fillId="0" borderId="6" xfId="0" applyNumberFormat="1" applyFont="1" applyBorder="1" applyAlignment="1">
      <alignment horizontal="center"/>
    </xf>
    <xf numFmtId="2" fontId="21" fillId="0" borderId="43" xfId="0" applyNumberFormat="1" applyFont="1" applyBorder="1" applyAlignment="1">
      <alignment horizontal="center"/>
    </xf>
    <xf numFmtId="2" fontId="21" fillId="0" borderId="44" xfId="0" applyNumberFormat="1" applyFont="1" applyBorder="1" applyAlignment="1">
      <alignment horizontal="center"/>
    </xf>
    <xf numFmtId="0" fontId="25" fillId="0" borderId="20" xfId="0" applyFont="1" applyBorder="1" applyAlignment="1">
      <alignment horizontal="center" readingOrder="2"/>
    </xf>
    <xf numFmtId="0" fontId="25" fillId="0" borderId="21" xfId="0" applyFont="1" applyBorder="1" applyAlignment="1">
      <alignment horizontal="center" readingOrder="2"/>
    </xf>
    <xf numFmtId="0" fontId="12" fillId="0" borderId="24" xfId="0" applyFont="1" applyBorder="1" applyAlignment="1">
      <alignment horizontal="center" readingOrder="2"/>
    </xf>
    <xf numFmtId="0" fontId="12" fillId="0" borderId="27" xfId="0" applyFont="1" applyBorder="1" applyAlignment="1">
      <alignment horizontal="center" readingOrder="2"/>
    </xf>
    <xf numFmtId="0" fontId="12" fillId="0" borderId="23" xfId="0" applyFont="1" applyBorder="1" applyAlignment="1">
      <alignment horizontal="center" readingOrder="2"/>
    </xf>
    <xf numFmtId="164" fontId="2" fillId="0" borderId="12" xfId="0" applyNumberFormat="1" applyFont="1" applyBorder="1" applyAlignment="1">
      <alignment horizontal="center" readingOrder="2"/>
    </xf>
    <xf numFmtId="164" fontId="2" fillId="0" borderId="6" xfId="0" applyNumberFormat="1" applyFont="1" applyBorder="1" applyAlignment="1">
      <alignment horizontal="center" readingOrder="2"/>
    </xf>
    <xf numFmtId="0" fontId="2" fillId="0" borderId="4" xfId="0" applyFont="1" applyBorder="1" applyAlignment="1">
      <alignment horizontal="center" readingOrder="2"/>
    </xf>
    <xf numFmtId="0" fontId="2" fillId="0" borderId="10" xfId="0" applyFont="1" applyBorder="1" applyAlignment="1">
      <alignment horizontal="center" readingOrder="2"/>
    </xf>
    <xf numFmtId="0" fontId="19" fillId="0" borderId="0" xfId="0" applyFont="1" applyAlignment="1">
      <alignment horizontal="center" readingOrder="2"/>
    </xf>
    <xf numFmtId="0" fontId="2" fillId="0" borderId="0" xfId="0" applyFont="1" applyBorder="1" applyAlignment="1">
      <alignment horizontal="center" readingOrder="2"/>
    </xf>
    <xf numFmtId="166" fontId="49" fillId="0" borderId="4" xfId="0" applyNumberFormat="1" applyFont="1" applyBorder="1" applyAlignment="1">
      <alignment horizontal="center"/>
    </xf>
    <xf numFmtId="166" fontId="49" fillId="0" borderId="10" xfId="0" applyNumberFormat="1" applyFont="1" applyBorder="1" applyAlignment="1">
      <alignment horizontal="center"/>
    </xf>
    <xf numFmtId="166" fontId="21" fillId="0" borderId="24" xfId="0" applyNumberFormat="1" applyFont="1" applyBorder="1" applyAlignment="1">
      <alignment horizontal="center"/>
    </xf>
    <xf numFmtId="166" fontId="21" fillId="0" borderId="23" xfId="0" applyNumberFormat="1" applyFont="1" applyBorder="1" applyAlignment="1">
      <alignment horizontal="center"/>
    </xf>
    <xf numFmtId="166" fontId="49" fillId="0" borderId="1" xfId="0" applyNumberFormat="1" applyFont="1" applyBorder="1" applyAlignment="1">
      <alignment horizontal="center"/>
    </xf>
    <xf numFmtId="166" fontId="49" fillId="0" borderId="3" xfId="0" applyNumberFormat="1" applyFont="1" applyBorder="1" applyAlignment="1">
      <alignment horizontal="center"/>
    </xf>
    <xf numFmtId="166" fontId="21" fillId="0" borderId="41" xfId="0" applyNumberFormat="1" applyFont="1" applyBorder="1" applyAlignment="1">
      <alignment horizontal="center"/>
    </xf>
    <xf numFmtId="166" fontId="21" fillId="0" borderId="38" xfId="0" applyNumberFormat="1" applyFont="1" applyBorder="1" applyAlignment="1">
      <alignment horizontal="center"/>
    </xf>
    <xf numFmtId="166" fontId="21" fillId="0" borderId="39" xfId="0" applyNumberFormat="1" applyFont="1" applyBorder="1" applyAlignment="1">
      <alignment horizontal="center"/>
    </xf>
    <xf numFmtId="166" fontId="21" fillId="0" borderId="40" xfId="0" applyNumberFormat="1" applyFont="1" applyBorder="1" applyAlignment="1">
      <alignment horizontal="center"/>
    </xf>
    <xf numFmtId="166" fontId="21" fillId="0" borderId="4" xfId="0" applyNumberFormat="1" applyFont="1" applyBorder="1" applyAlignment="1">
      <alignment horizontal="center"/>
    </xf>
    <xf numFmtId="166" fontId="21" fillId="0" borderId="10" xfId="0" applyNumberFormat="1" applyFont="1" applyBorder="1" applyAlignment="1">
      <alignment horizontal="center"/>
    </xf>
    <xf numFmtId="4" fontId="30" fillId="0" borderId="0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readingOrder="2"/>
    </xf>
    <xf numFmtId="166" fontId="49" fillId="0" borderId="5" xfId="0" applyNumberFormat="1" applyFont="1" applyBorder="1" applyAlignment="1">
      <alignment horizontal="center"/>
    </xf>
    <xf numFmtId="166" fontId="49" fillId="0" borderId="12" xfId="0" applyNumberFormat="1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166" fontId="49" fillId="0" borderId="6" xfId="0" applyNumberFormat="1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2" fontId="30" fillId="0" borderId="0" xfId="0" applyNumberFormat="1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1" fillId="0" borderId="59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27" fillId="0" borderId="5" xfId="0" applyFont="1" applyBorder="1" applyAlignment="1">
      <alignment horizontal="center" readingOrder="2"/>
    </xf>
    <xf numFmtId="0" fontId="27" fillId="0" borderId="6" xfId="0" applyFont="1" applyBorder="1" applyAlignment="1">
      <alignment horizontal="center" readingOrder="2"/>
    </xf>
    <xf numFmtId="0" fontId="29" fillId="0" borderId="24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2" fontId="30" fillId="0" borderId="1" xfId="0" applyNumberFormat="1" applyFont="1" applyBorder="1" applyAlignment="1">
      <alignment horizontal="center"/>
    </xf>
    <xf numFmtId="2" fontId="30" fillId="0" borderId="2" xfId="0" applyNumberFormat="1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45" fillId="0" borderId="24" xfId="0" applyFont="1" applyBorder="1" applyAlignment="1">
      <alignment horizontal="center" readingOrder="2"/>
    </xf>
    <xf numFmtId="0" fontId="45" fillId="0" borderId="27" xfId="0" applyFont="1" applyBorder="1" applyAlignment="1">
      <alignment horizontal="center" readingOrder="2"/>
    </xf>
    <xf numFmtId="0" fontId="45" fillId="0" borderId="23" xfId="0" applyFont="1" applyBorder="1" applyAlignment="1">
      <alignment horizontal="center" readingOrder="2"/>
    </xf>
    <xf numFmtId="0" fontId="46" fillId="0" borderId="20" xfId="0" applyFont="1" applyBorder="1" applyAlignment="1">
      <alignment horizontal="center" readingOrder="2"/>
    </xf>
    <xf numFmtId="0" fontId="46" fillId="0" borderId="21" xfId="0" applyFont="1" applyBorder="1" applyAlignment="1">
      <alignment horizontal="center" readingOrder="2"/>
    </xf>
    <xf numFmtId="0" fontId="26" fillId="0" borderId="24" xfId="0" applyFont="1" applyBorder="1" applyAlignment="1">
      <alignment horizontal="center" readingOrder="2"/>
    </xf>
    <xf numFmtId="0" fontId="26" fillId="0" borderId="27" xfId="0" applyFont="1" applyBorder="1" applyAlignment="1">
      <alignment horizontal="center" readingOrder="2"/>
    </xf>
    <xf numFmtId="0" fontId="26" fillId="0" borderId="23" xfId="0" applyFont="1" applyBorder="1" applyAlignment="1">
      <alignment horizontal="center" readingOrder="2"/>
    </xf>
    <xf numFmtId="0" fontId="26" fillId="0" borderId="20" xfId="0" applyFont="1" applyBorder="1" applyAlignment="1">
      <alignment horizontal="center" readingOrder="2"/>
    </xf>
    <xf numFmtId="0" fontId="26" fillId="0" borderId="21" xfId="0" applyFont="1" applyBorder="1" applyAlignment="1">
      <alignment horizontal="center" readingOrder="2"/>
    </xf>
    <xf numFmtId="166" fontId="21" fillId="0" borderId="1" xfId="0" applyNumberFormat="1" applyFont="1" applyBorder="1" applyAlignment="1">
      <alignment horizontal="center" readingOrder="2"/>
    </xf>
    <xf numFmtId="166" fontId="21" fillId="0" borderId="3" xfId="0" applyNumberFormat="1" applyFont="1" applyBorder="1" applyAlignment="1">
      <alignment horizontal="center" readingOrder="2"/>
    </xf>
    <xf numFmtId="166" fontId="21" fillId="0" borderId="4" xfId="0" applyNumberFormat="1" applyFont="1" applyBorder="1" applyAlignment="1">
      <alignment horizontal="center" readingOrder="2"/>
    </xf>
    <xf numFmtId="166" fontId="21" fillId="0" borderId="10" xfId="0" applyNumberFormat="1" applyFont="1" applyBorder="1" applyAlignment="1">
      <alignment horizontal="center" readingOrder="2"/>
    </xf>
    <xf numFmtId="166" fontId="21" fillId="0" borderId="5" xfId="0" applyNumberFormat="1" applyFont="1" applyBorder="1" applyAlignment="1">
      <alignment horizontal="center" readingOrder="2"/>
    </xf>
    <xf numFmtId="166" fontId="21" fillId="0" borderId="6" xfId="0" applyNumberFormat="1" applyFont="1" applyBorder="1" applyAlignment="1">
      <alignment horizontal="center" readingOrder="2"/>
    </xf>
    <xf numFmtId="0" fontId="52" fillId="0" borderId="5" xfId="0" applyFont="1" applyBorder="1" applyAlignment="1">
      <alignment horizontal="center"/>
    </xf>
    <xf numFmtId="0" fontId="52" fillId="0" borderId="6" xfId="0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52" fillId="0" borderId="10" xfId="0" applyFont="1" applyBorder="1" applyAlignment="1">
      <alignment horizontal="center"/>
    </xf>
    <xf numFmtId="0" fontId="52" fillId="0" borderId="24" xfId="0" applyFont="1" applyBorder="1" applyAlignment="1">
      <alignment horizontal="center"/>
    </xf>
    <xf numFmtId="0" fontId="52" fillId="0" borderId="23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52" fillId="0" borderId="3" xfId="0" applyFont="1" applyBorder="1" applyAlignment="1">
      <alignment horizontal="center"/>
    </xf>
    <xf numFmtId="49" fontId="26" fillId="0" borderId="4" xfId="0" applyNumberFormat="1" applyFont="1" applyBorder="1" applyAlignment="1">
      <alignment horizontal="center"/>
    </xf>
    <xf numFmtId="49" fontId="26" fillId="0" borderId="10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/>
    </xf>
    <xf numFmtId="49" fontId="26" fillId="0" borderId="6" xfId="0" applyNumberFormat="1" applyFont="1" applyBorder="1" applyAlignment="1">
      <alignment horizont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rightToLeft="1" topLeftCell="A50" workbookViewId="0" xr3:uid="{AEA406A1-0E4B-5B11-9CD5-51D6E497D94C}">
      <selection activeCell="A69" sqref="A69:S73"/>
    </sheetView>
  </sheetViews>
  <sheetFormatPr defaultColWidth="9.16796875" defaultRowHeight="12.75" x14ac:dyDescent="0.15"/>
  <cols>
    <col min="9" max="9" width="10.24609375" customWidth="1"/>
  </cols>
  <sheetData>
    <row r="1" spans="1:12" ht="14.25" x14ac:dyDescent="0.15">
      <c r="A1" s="37" t="s">
        <v>25</v>
      </c>
      <c r="B1" s="1"/>
      <c r="C1" s="1"/>
      <c r="E1" s="1"/>
      <c r="F1" s="1"/>
      <c r="G1" s="1"/>
      <c r="H1" s="1"/>
      <c r="I1" s="51" t="s">
        <v>33</v>
      </c>
      <c r="J1" s="1"/>
      <c r="K1" s="1"/>
      <c r="L1" s="1"/>
    </row>
    <row r="2" spans="1:12" ht="22.5" x14ac:dyDescent="0.25">
      <c r="A2" s="58" t="s">
        <v>27</v>
      </c>
      <c r="D2" s="45" t="s">
        <v>186</v>
      </c>
      <c r="F2" s="307"/>
      <c r="G2" s="307"/>
      <c r="I2" s="307"/>
      <c r="J2" s="307"/>
      <c r="K2" s="307"/>
    </row>
    <row r="3" spans="1:12" ht="13.5" thickBot="1" x14ac:dyDescent="0.2"/>
    <row r="4" spans="1:12" ht="18.75" thickBot="1" x14ac:dyDescent="0.25">
      <c r="A4" s="386" t="s">
        <v>11</v>
      </c>
      <c r="B4" s="387"/>
      <c r="C4" s="387"/>
      <c r="D4" s="387"/>
      <c r="E4" s="387"/>
      <c r="F4" s="387"/>
      <c r="G4" s="387"/>
      <c r="H4" s="387"/>
      <c r="I4" s="387"/>
      <c r="J4" s="388"/>
    </row>
    <row r="5" spans="1:12" ht="18.75" thickBot="1" x14ac:dyDescent="0.25">
      <c r="A5" s="315" t="s">
        <v>79</v>
      </c>
      <c r="B5" s="588" t="s">
        <v>38</v>
      </c>
      <c r="C5" s="589"/>
      <c r="D5" s="288" t="s">
        <v>39</v>
      </c>
      <c r="E5" s="290" t="s">
        <v>190</v>
      </c>
      <c r="F5" s="289"/>
      <c r="G5" s="590" t="s">
        <v>191</v>
      </c>
      <c r="H5" s="591"/>
      <c r="I5" s="282" t="s">
        <v>192</v>
      </c>
      <c r="J5" s="294" t="s">
        <v>187</v>
      </c>
    </row>
    <row r="6" spans="1:12" ht="13.5" thickTop="1" x14ac:dyDescent="0.15">
      <c r="A6" s="293"/>
      <c r="B6" s="592">
        <v>1</v>
      </c>
      <c r="C6" s="593"/>
      <c r="D6" s="182" t="s">
        <v>41</v>
      </c>
      <c r="E6" s="594">
        <v>4560</v>
      </c>
      <c r="F6" s="595"/>
      <c r="G6" s="560">
        <v>2000</v>
      </c>
      <c r="H6" s="561"/>
      <c r="I6" s="346">
        <f>SUM(E6-G6)</f>
        <v>2560</v>
      </c>
      <c r="J6" s="347">
        <f>SUM(G6*100/E6)</f>
        <v>43.859649122807021</v>
      </c>
    </row>
    <row r="7" spans="1:12" ht="18.75" thickBot="1" x14ac:dyDescent="0.25">
      <c r="A7" s="293"/>
      <c r="B7" s="596" t="s">
        <v>37</v>
      </c>
      <c r="C7" s="597"/>
      <c r="D7" s="262" t="s">
        <v>42</v>
      </c>
      <c r="E7" s="598">
        <v>7800</v>
      </c>
      <c r="F7" s="599"/>
      <c r="G7" s="546">
        <v>1000</v>
      </c>
      <c r="H7" s="547"/>
      <c r="I7" s="348">
        <f>SUM(E7-G7)</f>
        <v>6800</v>
      </c>
      <c r="J7" s="349">
        <f>SUM(G7*100/E7)</f>
        <v>12.820512820512821</v>
      </c>
    </row>
    <row r="8" spans="1:12" x14ac:dyDescent="0.15">
      <c r="A8" s="293"/>
      <c r="B8" s="584" t="s">
        <v>49</v>
      </c>
      <c r="C8" s="585"/>
      <c r="D8" s="92" t="s">
        <v>43</v>
      </c>
      <c r="E8" s="548">
        <v>2560</v>
      </c>
      <c r="F8" s="549"/>
      <c r="G8" s="548">
        <v>2300</v>
      </c>
      <c r="H8" s="549"/>
      <c r="I8" s="350">
        <f t="shared" ref="I8:I65" si="0">SUM(E8-G8)</f>
        <v>260</v>
      </c>
      <c r="J8" s="347">
        <f t="shared" ref="J8:J65" si="1">SUM(G8*100/E8)</f>
        <v>89.84375</v>
      </c>
    </row>
    <row r="9" spans="1:12" ht="18" x14ac:dyDescent="0.2">
      <c r="A9" s="293"/>
      <c r="B9" s="582" t="s">
        <v>50</v>
      </c>
      <c r="C9" s="583"/>
      <c r="D9" s="187" t="s">
        <v>52</v>
      </c>
      <c r="E9" s="542">
        <v>5600</v>
      </c>
      <c r="F9" s="543"/>
      <c r="G9" s="542">
        <v>4500</v>
      </c>
      <c r="H9" s="543"/>
      <c r="I9" s="351">
        <f t="shared" si="0"/>
        <v>1100</v>
      </c>
      <c r="J9" s="352">
        <f t="shared" si="1"/>
        <v>80.357142857142861</v>
      </c>
    </row>
    <row r="10" spans="1:12" ht="18" x14ac:dyDescent="0.2">
      <c r="A10" s="293"/>
      <c r="B10" s="582" t="s">
        <v>51</v>
      </c>
      <c r="C10" s="583"/>
      <c r="D10" s="93" t="s">
        <v>53</v>
      </c>
      <c r="E10" s="542">
        <v>7850</v>
      </c>
      <c r="F10" s="543"/>
      <c r="G10" s="542">
        <v>450</v>
      </c>
      <c r="H10" s="543"/>
      <c r="I10" s="350">
        <f t="shared" si="0"/>
        <v>7400</v>
      </c>
      <c r="J10" s="347">
        <f t="shared" si="1"/>
        <v>5.7324840764331206</v>
      </c>
    </row>
    <row r="11" spans="1:12" x14ac:dyDescent="0.15">
      <c r="A11" s="293"/>
      <c r="B11" s="586"/>
      <c r="C11" s="587"/>
      <c r="D11" s="187" t="s">
        <v>54</v>
      </c>
      <c r="E11" s="544">
        <v>9850</v>
      </c>
      <c r="F11" s="545"/>
      <c r="G11" s="544">
        <v>300</v>
      </c>
      <c r="H11" s="545"/>
      <c r="I11" s="351">
        <f t="shared" si="0"/>
        <v>9550</v>
      </c>
      <c r="J11" s="352">
        <f t="shared" si="1"/>
        <v>3.0456852791878171</v>
      </c>
    </row>
    <row r="12" spans="1:12" ht="18" x14ac:dyDescent="0.2">
      <c r="A12" s="309" t="s">
        <v>121</v>
      </c>
      <c r="B12" s="586"/>
      <c r="C12" s="587"/>
      <c r="D12" s="187" t="s">
        <v>55</v>
      </c>
      <c r="E12" s="542">
        <v>900</v>
      </c>
      <c r="F12" s="543"/>
      <c r="G12" s="542">
        <v>500</v>
      </c>
      <c r="H12" s="543"/>
      <c r="I12" s="351">
        <f t="shared" si="0"/>
        <v>400</v>
      </c>
      <c r="J12" s="352">
        <f t="shared" si="1"/>
        <v>55.555555555555557</v>
      </c>
    </row>
    <row r="13" spans="1:12" ht="13.5" thickBot="1" x14ac:dyDescent="0.2">
      <c r="A13" s="295" t="s">
        <v>122</v>
      </c>
      <c r="B13" s="580"/>
      <c r="C13" s="581"/>
      <c r="D13" s="199" t="s">
        <v>56</v>
      </c>
      <c r="E13" s="546">
        <v>600</v>
      </c>
      <c r="F13" s="547"/>
      <c r="G13" s="546">
        <v>120</v>
      </c>
      <c r="H13" s="547"/>
      <c r="I13" s="348">
        <f t="shared" si="0"/>
        <v>480</v>
      </c>
      <c r="J13" s="353">
        <f t="shared" si="1"/>
        <v>20</v>
      </c>
    </row>
    <row r="14" spans="1:12" ht="18" x14ac:dyDescent="0.2">
      <c r="A14" s="309" t="s">
        <v>31</v>
      </c>
      <c r="B14" s="584" t="s">
        <v>63</v>
      </c>
      <c r="C14" s="585"/>
      <c r="D14" s="92" t="s">
        <v>57</v>
      </c>
      <c r="E14" s="548">
        <v>4500</v>
      </c>
      <c r="F14" s="549"/>
      <c r="G14" s="548">
        <v>250</v>
      </c>
      <c r="H14" s="549"/>
      <c r="I14" s="350">
        <f t="shared" si="0"/>
        <v>4250</v>
      </c>
      <c r="J14" s="347">
        <f t="shared" si="1"/>
        <v>5.5555555555555554</v>
      </c>
    </row>
    <row r="15" spans="1:12" x14ac:dyDescent="0.15">
      <c r="A15" s="293"/>
      <c r="B15" s="586"/>
      <c r="C15" s="587"/>
      <c r="D15" s="187" t="s">
        <v>58</v>
      </c>
      <c r="E15" s="542">
        <v>6500</v>
      </c>
      <c r="F15" s="543"/>
      <c r="G15" s="542">
        <v>5000</v>
      </c>
      <c r="H15" s="543"/>
      <c r="I15" s="351">
        <f t="shared" si="0"/>
        <v>1500</v>
      </c>
      <c r="J15" s="352">
        <f t="shared" si="1"/>
        <v>76.92307692307692</v>
      </c>
    </row>
    <row r="16" spans="1:12" ht="18" x14ac:dyDescent="0.2">
      <c r="A16" s="293"/>
      <c r="B16" s="582" t="s">
        <v>64</v>
      </c>
      <c r="C16" s="583"/>
      <c r="D16" s="187" t="s">
        <v>59</v>
      </c>
      <c r="E16" s="544">
        <v>4200</v>
      </c>
      <c r="F16" s="545"/>
      <c r="G16" s="544">
        <v>200</v>
      </c>
      <c r="H16" s="545"/>
      <c r="I16" s="350">
        <f t="shared" si="0"/>
        <v>4000</v>
      </c>
      <c r="J16" s="347">
        <f t="shared" si="1"/>
        <v>4.7619047619047619</v>
      </c>
    </row>
    <row r="17" spans="1:10" ht="18" x14ac:dyDescent="0.2">
      <c r="A17" s="309" t="s">
        <v>119</v>
      </c>
      <c r="B17" s="586"/>
      <c r="C17" s="587"/>
      <c r="D17" s="93" t="s">
        <v>60</v>
      </c>
      <c r="E17" s="542">
        <v>2500</v>
      </c>
      <c r="F17" s="543"/>
      <c r="G17" s="542">
        <v>300</v>
      </c>
      <c r="H17" s="543"/>
      <c r="I17" s="351">
        <f t="shared" si="0"/>
        <v>2200</v>
      </c>
      <c r="J17" s="352">
        <f t="shared" si="1"/>
        <v>12</v>
      </c>
    </row>
    <row r="18" spans="1:10" x14ac:dyDescent="0.15">
      <c r="A18" s="293"/>
      <c r="B18" s="586"/>
      <c r="C18" s="587"/>
      <c r="D18" s="187" t="s">
        <v>61</v>
      </c>
      <c r="E18" s="542">
        <v>3600</v>
      </c>
      <c r="F18" s="543"/>
      <c r="G18" s="542">
        <v>550</v>
      </c>
      <c r="H18" s="543"/>
      <c r="I18" s="351">
        <f t="shared" si="0"/>
        <v>3050</v>
      </c>
      <c r="J18" s="352">
        <f t="shared" si="1"/>
        <v>15.277777777777779</v>
      </c>
    </row>
    <row r="19" spans="1:10" ht="13.5" thickBot="1" x14ac:dyDescent="0.2">
      <c r="A19" s="293"/>
      <c r="B19" s="580"/>
      <c r="C19" s="581"/>
      <c r="D19" s="199" t="s">
        <v>62</v>
      </c>
      <c r="E19" s="546">
        <v>8600</v>
      </c>
      <c r="F19" s="547"/>
      <c r="G19" s="546">
        <v>450</v>
      </c>
      <c r="H19" s="547"/>
      <c r="I19" s="348">
        <f t="shared" si="0"/>
        <v>8150</v>
      </c>
      <c r="J19" s="353">
        <f t="shared" si="1"/>
        <v>5.2325581395348841</v>
      </c>
    </row>
    <row r="20" spans="1:10" ht="18" x14ac:dyDescent="0.2">
      <c r="A20" s="309" t="s">
        <v>120</v>
      </c>
      <c r="B20" s="584" t="s">
        <v>70</v>
      </c>
      <c r="C20" s="585"/>
      <c r="D20" s="93">
        <f>-4/1</f>
        <v>-4</v>
      </c>
      <c r="E20" s="548">
        <v>10000</v>
      </c>
      <c r="F20" s="549"/>
      <c r="G20" s="548">
        <v>1250</v>
      </c>
      <c r="H20" s="549"/>
      <c r="I20" s="350">
        <f t="shared" si="0"/>
        <v>8750</v>
      </c>
      <c r="J20" s="347">
        <f t="shared" si="1"/>
        <v>12.5</v>
      </c>
    </row>
    <row r="21" spans="1:10" ht="18" x14ac:dyDescent="0.2">
      <c r="A21" s="293"/>
      <c r="B21" s="582" t="s">
        <v>71</v>
      </c>
      <c r="C21" s="583"/>
      <c r="D21" s="187" t="s">
        <v>75</v>
      </c>
      <c r="E21" s="542">
        <v>4650</v>
      </c>
      <c r="F21" s="543"/>
      <c r="G21" s="542">
        <v>1250</v>
      </c>
      <c r="H21" s="543"/>
      <c r="I21" s="351">
        <f t="shared" si="0"/>
        <v>3400</v>
      </c>
      <c r="J21" s="352">
        <f t="shared" si="1"/>
        <v>26.881720430107528</v>
      </c>
    </row>
    <row r="22" spans="1:10" ht="18" x14ac:dyDescent="0.2">
      <c r="A22" s="293"/>
      <c r="B22" s="582" t="s">
        <v>72</v>
      </c>
      <c r="C22" s="583"/>
      <c r="D22" s="93" t="s">
        <v>76</v>
      </c>
      <c r="E22" s="544">
        <v>6000</v>
      </c>
      <c r="F22" s="545"/>
      <c r="G22" s="544">
        <v>350</v>
      </c>
      <c r="H22" s="545"/>
      <c r="I22" s="350">
        <f t="shared" si="0"/>
        <v>5650</v>
      </c>
      <c r="J22" s="347">
        <f t="shared" si="1"/>
        <v>5.833333333333333</v>
      </c>
    </row>
    <row r="23" spans="1:10" ht="18" x14ac:dyDescent="0.2">
      <c r="A23" s="293"/>
      <c r="B23" s="582" t="s">
        <v>73</v>
      </c>
      <c r="C23" s="583"/>
      <c r="D23" s="187" t="s">
        <v>77</v>
      </c>
      <c r="E23" s="542">
        <v>4500</v>
      </c>
      <c r="F23" s="543"/>
      <c r="G23" s="542">
        <v>350</v>
      </c>
      <c r="H23" s="543"/>
      <c r="I23" s="351">
        <f t="shared" si="0"/>
        <v>4150</v>
      </c>
      <c r="J23" s="352">
        <f t="shared" si="1"/>
        <v>7.7777777777777777</v>
      </c>
    </row>
    <row r="24" spans="1:10" ht="15" thickBot="1" x14ac:dyDescent="0.2">
      <c r="A24" s="293"/>
      <c r="B24" s="580"/>
      <c r="C24" s="581"/>
      <c r="D24" s="200" t="s">
        <v>78</v>
      </c>
      <c r="E24" s="546">
        <v>6500</v>
      </c>
      <c r="F24" s="547"/>
      <c r="G24" s="546">
        <v>450</v>
      </c>
      <c r="H24" s="547"/>
      <c r="I24" s="348">
        <f t="shared" si="0"/>
        <v>6050</v>
      </c>
      <c r="J24" s="353">
        <f t="shared" si="1"/>
        <v>6.9230769230769234</v>
      </c>
    </row>
    <row r="25" spans="1:10" x14ac:dyDescent="0.15">
      <c r="A25" s="310"/>
      <c r="B25" s="558">
        <v>5</v>
      </c>
      <c r="C25" s="559"/>
      <c r="D25" s="203" t="s">
        <v>82</v>
      </c>
      <c r="E25" s="544">
        <v>2000</v>
      </c>
      <c r="F25" s="545"/>
      <c r="G25" s="548">
        <v>150</v>
      </c>
      <c r="H25" s="549"/>
      <c r="I25" s="350">
        <f t="shared" si="0"/>
        <v>1850</v>
      </c>
      <c r="J25" s="347">
        <f t="shared" si="1"/>
        <v>7.5</v>
      </c>
    </row>
    <row r="26" spans="1:10" ht="18" x14ac:dyDescent="0.2">
      <c r="A26" s="310"/>
      <c r="B26" s="576" t="s">
        <v>85</v>
      </c>
      <c r="C26" s="577"/>
      <c r="D26" s="188" t="s">
        <v>83</v>
      </c>
      <c r="E26" s="542">
        <v>4500</v>
      </c>
      <c r="F26" s="543"/>
      <c r="G26" s="542">
        <v>155</v>
      </c>
      <c r="H26" s="543"/>
      <c r="I26" s="351">
        <f t="shared" si="0"/>
        <v>4345</v>
      </c>
      <c r="J26" s="352">
        <f t="shared" si="1"/>
        <v>3.4444444444444446</v>
      </c>
    </row>
    <row r="27" spans="1:10" ht="18.75" thickBot="1" x14ac:dyDescent="0.25">
      <c r="A27" s="310"/>
      <c r="B27" s="578" t="s">
        <v>86</v>
      </c>
      <c r="C27" s="579"/>
      <c r="D27" s="199" t="s">
        <v>84</v>
      </c>
      <c r="E27" s="560">
        <v>2500</v>
      </c>
      <c r="F27" s="561"/>
      <c r="G27" s="546">
        <v>125</v>
      </c>
      <c r="H27" s="547"/>
      <c r="I27" s="348">
        <f t="shared" si="0"/>
        <v>2375</v>
      </c>
      <c r="J27" s="353">
        <f t="shared" si="1"/>
        <v>5</v>
      </c>
    </row>
    <row r="28" spans="1:10" ht="13.5" thickTop="1" x14ac:dyDescent="0.15">
      <c r="A28" s="310"/>
      <c r="B28" s="558">
        <v>6</v>
      </c>
      <c r="C28" s="559"/>
      <c r="D28" s="93" t="s">
        <v>157</v>
      </c>
      <c r="E28" s="574">
        <v>4500</v>
      </c>
      <c r="F28" s="575"/>
      <c r="G28" s="548">
        <v>135</v>
      </c>
      <c r="H28" s="549"/>
      <c r="I28" s="350">
        <f t="shared" si="0"/>
        <v>4365</v>
      </c>
      <c r="J28" s="347">
        <f t="shared" si="1"/>
        <v>3</v>
      </c>
    </row>
    <row r="29" spans="1:10" x14ac:dyDescent="0.15">
      <c r="A29" s="310"/>
      <c r="B29" s="552" t="s">
        <v>87</v>
      </c>
      <c r="C29" s="553"/>
      <c r="D29" s="187" t="s">
        <v>90</v>
      </c>
      <c r="E29" s="542">
        <v>4200</v>
      </c>
      <c r="F29" s="543"/>
      <c r="G29" s="542">
        <v>6000</v>
      </c>
      <c r="H29" s="543"/>
      <c r="I29" s="351">
        <f t="shared" si="0"/>
        <v>-1800</v>
      </c>
      <c r="J29" s="352">
        <f t="shared" si="1"/>
        <v>142.85714285714286</v>
      </c>
    </row>
    <row r="30" spans="1:10" ht="15" thickBot="1" x14ac:dyDescent="0.2">
      <c r="A30" s="311"/>
      <c r="B30" s="572" t="s">
        <v>88</v>
      </c>
      <c r="C30" s="573"/>
      <c r="D30" s="93" t="s">
        <v>91</v>
      </c>
      <c r="E30" s="544">
        <v>3200</v>
      </c>
      <c r="F30" s="545"/>
      <c r="G30" s="546">
        <v>250</v>
      </c>
      <c r="H30" s="547"/>
      <c r="I30" s="348">
        <f t="shared" si="0"/>
        <v>2950</v>
      </c>
      <c r="J30" s="354">
        <f t="shared" si="1"/>
        <v>7.8125</v>
      </c>
    </row>
    <row r="31" spans="1:10" ht="15" thickBot="1" x14ac:dyDescent="0.2">
      <c r="A31" s="310"/>
      <c r="B31" s="568" t="s">
        <v>167</v>
      </c>
      <c r="C31" s="569"/>
      <c r="D31" s="100" t="s">
        <v>92</v>
      </c>
      <c r="E31" s="556">
        <v>8000</v>
      </c>
      <c r="F31" s="557"/>
      <c r="G31" s="556">
        <v>250</v>
      </c>
      <c r="H31" s="557"/>
      <c r="I31" s="348">
        <f t="shared" si="0"/>
        <v>7750</v>
      </c>
      <c r="J31" s="355">
        <f t="shared" si="1"/>
        <v>3.125</v>
      </c>
    </row>
    <row r="32" spans="1:10" ht="15" thickBot="1" x14ac:dyDescent="0.2">
      <c r="A32" s="310"/>
      <c r="B32" s="568" t="s">
        <v>168</v>
      </c>
      <c r="C32" s="569"/>
      <c r="D32" s="100" t="s">
        <v>93</v>
      </c>
      <c r="E32" s="556">
        <v>2500</v>
      </c>
      <c r="F32" s="557"/>
      <c r="G32" s="556">
        <v>0</v>
      </c>
      <c r="H32" s="557"/>
      <c r="I32" s="348">
        <f t="shared" si="0"/>
        <v>2500</v>
      </c>
      <c r="J32" s="353">
        <f t="shared" si="1"/>
        <v>0</v>
      </c>
    </row>
    <row r="33" spans="1:10" ht="14.25" x14ac:dyDescent="0.15">
      <c r="A33" s="310"/>
      <c r="B33" s="570">
        <v>9</v>
      </c>
      <c r="C33" s="571"/>
      <c r="D33" s="93" t="s">
        <v>96</v>
      </c>
      <c r="E33" s="548">
        <v>3500</v>
      </c>
      <c r="F33" s="549"/>
      <c r="G33" s="548">
        <v>250</v>
      </c>
      <c r="H33" s="549"/>
      <c r="I33" s="350">
        <f t="shared" si="0"/>
        <v>3250</v>
      </c>
      <c r="J33" s="347">
        <f t="shared" si="1"/>
        <v>7.1428571428571432</v>
      </c>
    </row>
    <row r="34" spans="1:10" ht="14.25" x14ac:dyDescent="0.15">
      <c r="A34" s="310"/>
      <c r="B34" s="566" t="s">
        <v>94</v>
      </c>
      <c r="C34" s="567"/>
      <c r="D34" s="187" t="s">
        <v>97</v>
      </c>
      <c r="E34" s="542">
        <v>4000</v>
      </c>
      <c r="F34" s="543"/>
      <c r="G34" s="542">
        <v>200</v>
      </c>
      <c r="H34" s="543"/>
      <c r="I34" s="351">
        <f t="shared" si="0"/>
        <v>3800</v>
      </c>
      <c r="J34" s="352">
        <f t="shared" si="1"/>
        <v>5</v>
      </c>
    </row>
    <row r="35" spans="1:10" x14ac:dyDescent="0.15">
      <c r="A35" s="310"/>
      <c r="B35" s="552" t="s">
        <v>95</v>
      </c>
      <c r="C35" s="553"/>
      <c r="D35" s="187" t="s">
        <v>98</v>
      </c>
      <c r="E35" s="542">
        <v>6500</v>
      </c>
      <c r="F35" s="543"/>
      <c r="G35" s="542">
        <v>800</v>
      </c>
      <c r="H35" s="543"/>
      <c r="I35" s="351">
        <f t="shared" si="0"/>
        <v>5700</v>
      </c>
      <c r="J35" s="352">
        <f t="shared" si="1"/>
        <v>12.307692307692308</v>
      </c>
    </row>
    <row r="36" spans="1:10" ht="13.5" thickBot="1" x14ac:dyDescent="0.2">
      <c r="A36" s="310"/>
      <c r="B36" s="564"/>
      <c r="C36" s="565"/>
      <c r="D36" s="93" t="s">
        <v>99</v>
      </c>
      <c r="E36" s="546">
        <v>7800</v>
      </c>
      <c r="F36" s="547"/>
      <c r="G36" s="546">
        <v>320</v>
      </c>
      <c r="H36" s="547"/>
      <c r="I36" s="348">
        <f t="shared" si="0"/>
        <v>7480</v>
      </c>
      <c r="J36" s="353">
        <f t="shared" si="1"/>
        <v>4.1025641025641022</v>
      </c>
    </row>
    <row r="37" spans="1:10" x14ac:dyDescent="0.15">
      <c r="A37" s="311"/>
      <c r="B37" s="558">
        <v>10</v>
      </c>
      <c r="C37" s="559"/>
      <c r="D37" s="92" t="s">
        <v>100</v>
      </c>
      <c r="E37" s="544">
        <v>5000</v>
      </c>
      <c r="F37" s="545"/>
      <c r="G37" s="548">
        <v>250</v>
      </c>
      <c r="H37" s="549"/>
      <c r="I37" s="350">
        <f t="shared" si="0"/>
        <v>4750</v>
      </c>
      <c r="J37" s="347">
        <f t="shared" si="1"/>
        <v>5</v>
      </c>
    </row>
    <row r="38" spans="1:10" x14ac:dyDescent="0.15">
      <c r="A38" s="310"/>
      <c r="B38" s="552" t="s">
        <v>108</v>
      </c>
      <c r="C38" s="553"/>
      <c r="D38" s="187" t="s">
        <v>101</v>
      </c>
      <c r="E38" s="542">
        <v>4500</v>
      </c>
      <c r="F38" s="543"/>
      <c r="G38" s="542">
        <v>220</v>
      </c>
      <c r="H38" s="543"/>
      <c r="I38" s="351">
        <f t="shared" si="0"/>
        <v>4280</v>
      </c>
      <c r="J38" s="352">
        <f t="shared" si="1"/>
        <v>4.8888888888888893</v>
      </c>
    </row>
    <row r="39" spans="1:10" x14ac:dyDescent="0.15">
      <c r="A39" s="310"/>
      <c r="B39" s="552" t="s">
        <v>109</v>
      </c>
      <c r="C39" s="553"/>
      <c r="D39" s="93" t="s">
        <v>102</v>
      </c>
      <c r="E39" s="544">
        <v>3500</v>
      </c>
      <c r="F39" s="545"/>
      <c r="G39" s="544">
        <v>230</v>
      </c>
      <c r="H39" s="545"/>
      <c r="I39" s="351">
        <f t="shared" si="0"/>
        <v>3270</v>
      </c>
      <c r="J39" s="347">
        <f t="shared" si="1"/>
        <v>6.5714285714285712</v>
      </c>
    </row>
    <row r="40" spans="1:10" x14ac:dyDescent="0.15">
      <c r="A40" s="310"/>
      <c r="B40" s="65"/>
      <c r="C40" s="65"/>
      <c r="D40" s="187" t="s">
        <v>103</v>
      </c>
      <c r="E40" s="542">
        <v>7500</v>
      </c>
      <c r="F40" s="543"/>
      <c r="G40" s="542">
        <v>450</v>
      </c>
      <c r="H40" s="543"/>
      <c r="I40" s="351">
        <f t="shared" si="0"/>
        <v>7050</v>
      </c>
      <c r="J40" s="352">
        <f t="shared" si="1"/>
        <v>6</v>
      </c>
    </row>
    <row r="41" spans="1:10" x14ac:dyDescent="0.15">
      <c r="A41" s="310"/>
      <c r="B41" s="65"/>
      <c r="C41" s="65"/>
      <c r="D41" s="93" t="s">
        <v>104</v>
      </c>
      <c r="E41" s="542">
        <v>6500</v>
      </c>
      <c r="F41" s="543"/>
      <c r="G41" s="544">
        <v>5200</v>
      </c>
      <c r="H41" s="545"/>
      <c r="I41" s="350">
        <f t="shared" si="0"/>
        <v>1300</v>
      </c>
      <c r="J41" s="347">
        <f t="shared" si="1"/>
        <v>80</v>
      </c>
    </row>
    <row r="42" spans="1:10" x14ac:dyDescent="0.15">
      <c r="A42" s="310"/>
      <c r="B42" s="65"/>
      <c r="C42" s="65"/>
      <c r="D42" s="187" t="s">
        <v>105</v>
      </c>
      <c r="E42" s="544">
        <v>3200</v>
      </c>
      <c r="F42" s="545"/>
      <c r="G42" s="542">
        <v>240</v>
      </c>
      <c r="H42" s="543"/>
      <c r="I42" s="351">
        <f t="shared" si="0"/>
        <v>2960</v>
      </c>
      <c r="J42" s="352">
        <f t="shared" si="1"/>
        <v>7.5</v>
      </c>
    </row>
    <row r="43" spans="1:10" x14ac:dyDescent="0.15">
      <c r="A43" s="310"/>
      <c r="B43" s="65"/>
      <c r="C43" s="65"/>
      <c r="D43" s="187" t="s">
        <v>106</v>
      </c>
      <c r="E43" s="542">
        <v>4560</v>
      </c>
      <c r="F43" s="543"/>
      <c r="G43" s="542">
        <v>150</v>
      </c>
      <c r="H43" s="543"/>
      <c r="I43" s="351">
        <f t="shared" si="0"/>
        <v>4410</v>
      </c>
      <c r="J43" s="352">
        <f t="shared" si="1"/>
        <v>3.2894736842105261</v>
      </c>
    </row>
    <row r="44" spans="1:10" ht="13.5" thickBot="1" x14ac:dyDescent="0.2">
      <c r="A44" s="310"/>
      <c r="B44" s="206"/>
      <c r="C44" s="206"/>
      <c r="D44" s="199" t="s">
        <v>107</v>
      </c>
      <c r="E44" s="544">
        <v>5600</v>
      </c>
      <c r="F44" s="545"/>
      <c r="G44" s="546">
        <v>250</v>
      </c>
      <c r="H44" s="547"/>
      <c r="I44" s="348">
        <f t="shared" si="0"/>
        <v>5350</v>
      </c>
      <c r="J44" s="353">
        <f t="shared" si="1"/>
        <v>4.4642857142857144</v>
      </c>
    </row>
    <row r="45" spans="1:10" ht="13.5" thickBot="1" x14ac:dyDescent="0.2">
      <c r="A45" s="310"/>
      <c r="B45" s="554" t="s">
        <v>170</v>
      </c>
      <c r="C45" s="555"/>
      <c r="D45" s="100" t="s">
        <v>110</v>
      </c>
      <c r="E45" s="556">
        <v>10000</v>
      </c>
      <c r="F45" s="557"/>
      <c r="G45" s="556">
        <v>1000</v>
      </c>
      <c r="H45" s="557"/>
      <c r="I45" s="348">
        <f t="shared" si="0"/>
        <v>9000</v>
      </c>
      <c r="J45" s="353">
        <f t="shared" si="1"/>
        <v>10</v>
      </c>
    </row>
    <row r="46" spans="1:10" x14ac:dyDescent="0.15">
      <c r="A46" s="310"/>
      <c r="B46" s="558" t="s">
        <v>171</v>
      </c>
      <c r="C46" s="559"/>
      <c r="D46" s="185" t="s">
        <v>111</v>
      </c>
      <c r="E46" s="560">
        <v>9500</v>
      </c>
      <c r="F46" s="561"/>
      <c r="G46" s="562">
        <v>2500</v>
      </c>
      <c r="H46" s="563"/>
      <c r="I46" s="356">
        <f t="shared" si="0"/>
        <v>7000</v>
      </c>
      <c r="J46" s="357">
        <f t="shared" si="1"/>
        <v>26.315789473684209</v>
      </c>
    </row>
    <row r="47" spans="1:10" ht="15" thickBot="1" x14ac:dyDescent="0.2">
      <c r="A47" s="310"/>
      <c r="B47" s="65"/>
      <c r="C47" s="113"/>
      <c r="D47" s="184" t="s">
        <v>112</v>
      </c>
      <c r="E47" s="544">
        <v>6500</v>
      </c>
      <c r="F47" s="545"/>
      <c r="G47" s="546">
        <v>3500</v>
      </c>
      <c r="H47" s="547"/>
      <c r="I47" s="348">
        <f t="shared" si="0"/>
        <v>3000</v>
      </c>
      <c r="J47" s="353">
        <f t="shared" si="1"/>
        <v>53.846153846153847</v>
      </c>
    </row>
    <row r="48" spans="1:10" ht="14.25" x14ac:dyDescent="0.15">
      <c r="A48" s="312"/>
      <c r="B48" s="202" t="s">
        <v>172</v>
      </c>
      <c r="C48" s="213"/>
      <c r="D48" s="214" t="s">
        <v>113</v>
      </c>
      <c r="E48" s="562">
        <v>4500</v>
      </c>
      <c r="F48" s="563"/>
      <c r="G48" s="562">
        <v>250</v>
      </c>
      <c r="H48" s="563"/>
      <c r="I48" s="358">
        <f t="shared" si="0"/>
        <v>4250</v>
      </c>
      <c r="J48" s="357">
        <f t="shared" si="1"/>
        <v>5.5555555555555554</v>
      </c>
    </row>
    <row r="49" spans="1:10" ht="15" thickBot="1" x14ac:dyDescent="0.2">
      <c r="A49" s="312"/>
      <c r="B49" s="308"/>
      <c r="C49" s="206"/>
      <c r="D49" s="189" t="s">
        <v>114</v>
      </c>
      <c r="E49" s="546">
        <v>7800</v>
      </c>
      <c r="F49" s="547"/>
      <c r="G49" s="546">
        <v>4500</v>
      </c>
      <c r="H49" s="547"/>
      <c r="I49" s="359">
        <f t="shared" si="0"/>
        <v>3300</v>
      </c>
      <c r="J49" s="353">
        <f t="shared" si="1"/>
        <v>57.692307692307693</v>
      </c>
    </row>
    <row r="50" spans="1:10" ht="14.25" x14ac:dyDescent="0.15">
      <c r="A50" s="312"/>
      <c r="B50" s="65"/>
      <c r="C50" s="65"/>
      <c r="D50" s="186" t="s">
        <v>115</v>
      </c>
      <c r="E50" s="548">
        <v>10000</v>
      </c>
      <c r="F50" s="549"/>
      <c r="G50" s="548">
        <v>2500</v>
      </c>
      <c r="H50" s="549"/>
      <c r="I50" s="350">
        <f t="shared" si="0"/>
        <v>7500</v>
      </c>
      <c r="J50" s="347">
        <f t="shared" si="1"/>
        <v>25</v>
      </c>
    </row>
    <row r="51" spans="1:10" ht="14.25" x14ac:dyDescent="0.15">
      <c r="A51" s="310"/>
      <c r="B51" s="65"/>
      <c r="C51" s="65"/>
      <c r="D51" s="188" t="s">
        <v>116</v>
      </c>
      <c r="E51" s="542">
        <v>9500</v>
      </c>
      <c r="F51" s="543"/>
      <c r="G51" s="542">
        <v>2400</v>
      </c>
      <c r="H51" s="543"/>
      <c r="I51" s="351">
        <f t="shared" si="0"/>
        <v>7100</v>
      </c>
      <c r="J51" s="352">
        <f t="shared" si="1"/>
        <v>25.263157894736842</v>
      </c>
    </row>
    <row r="52" spans="1:10" ht="13.5" thickBot="1" x14ac:dyDescent="0.2">
      <c r="A52" s="313"/>
      <c r="B52" s="60"/>
      <c r="C52" s="60"/>
      <c r="D52" s="93" t="s">
        <v>117</v>
      </c>
      <c r="E52" s="546">
        <v>8650</v>
      </c>
      <c r="F52" s="547"/>
      <c r="G52" s="546">
        <v>2000</v>
      </c>
      <c r="H52" s="547"/>
      <c r="I52" s="348">
        <f t="shared" si="0"/>
        <v>6650</v>
      </c>
      <c r="J52" s="353">
        <f t="shared" si="1"/>
        <v>23.121387283236995</v>
      </c>
    </row>
    <row r="53" spans="1:10" ht="13.5" thickBot="1" x14ac:dyDescent="0.2">
      <c r="A53" s="313"/>
      <c r="B53" s="554" t="s">
        <v>176</v>
      </c>
      <c r="C53" s="555"/>
      <c r="D53" s="100" t="s">
        <v>118</v>
      </c>
      <c r="E53" s="556">
        <v>10000</v>
      </c>
      <c r="F53" s="557"/>
      <c r="G53" s="556">
        <v>3500</v>
      </c>
      <c r="H53" s="557"/>
      <c r="I53" s="348">
        <f t="shared" si="0"/>
        <v>6500</v>
      </c>
      <c r="J53" s="353">
        <f t="shared" si="1"/>
        <v>35</v>
      </c>
    </row>
    <row r="54" spans="1:10" ht="15" thickBot="1" x14ac:dyDescent="0.2">
      <c r="A54" s="314"/>
      <c r="B54" s="228" t="s">
        <v>193</v>
      </c>
      <c r="C54" s="337"/>
      <c r="D54" s="337"/>
      <c r="E54" s="535">
        <f t="shared" ref="E54" si="2">SUM(E6:E53)</f>
        <v>271280</v>
      </c>
      <c r="F54" s="536"/>
      <c r="G54" s="535">
        <f t="shared" ref="G54" si="3">SUM(G6:G53)</f>
        <v>59345</v>
      </c>
      <c r="H54" s="536"/>
      <c r="I54" s="360">
        <f t="shared" si="0"/>
        <v>211935</v>
      </c>
      <c r="J54" s="361">
        <f t="shared" si="1"/>
        <v>21.875921557062814</v>
      </c>
    </row>
    <row r="55" spans="1:10" x14ac:dyDescent="0.15">
      <c r="A55" s="339" t="s">
        <v>127</v>
      </c>
      <c r="B55" s="550">
        <v>1</v>
      </c>
      <c r="C55" s="551"/>
      <c r="D55" s="214" t="s">
        <v>125</v>
      </c>
      <c r="E55" s="544">
        <v>10000</v>
      </c>
      <c r="F55" s="545"/>
      <c r="G55" s="548">
        <v>1450</v>
      </c>
      <c r="H55" s="549"/>
      <c r="I55" s="350">
        <f t="shared" si="0"/>
        <v>8550</v>
      </c>
      <c r="J55" s="347">
        <f t="shared" si="1"/>
        <v>14.5</v>
      </c>
    </row>
    <row r="56" spans="1:10" x14ac:dyDescent="0.15">
      <c r="A56" s="339" t="s">
        <v>128</v>
      </c>
      <c r="B56" s="552" t="s">
        <v>123</v>
      </c>
      <c r="C56" s="553"/>
      <c r="D56" s="187" t="s">
        <v>42</v>
      </c>
      <c r="E56" s="542">
        <v>5000</v>
      </c>
      <c r="F56" s="543"/>
      <c r="G56" s="542">
        <v>1240</v>
      </c>
      <c r="H56" s="543"/>
      <c r="I56" s="351">
        <f t="shared" si="0"/>
        <v>3760</v>
      </c>
      <c r="J56" s="352">
        <f t="shared" si="1"/>
        <v>24.8</v>
      </c>
    </row>
    <row r="57" spans="1:10" ht="13.5" thickBot="1" x14ac:dyDescent="0.2">
      <c r="A57" s="339" t="s">
        <v>129</v>
      </c>
      <c r="B57" s="498" t="s">
        <v>124</v>
      </c>
      <c r="C57" s="499"/>
      <c r="D57" s="199" t="s">
        <v>126</v>
      </c>
      <c r="E57" s="544">
        <v>6540</v>
      </c>
      <c r="F57" s="545"/>
      <c r="G57" s="546">
        <v>850</v>
      </c>
      <c r="H57" s="547"/>
      <c r="I57" s="348">
        <f t="shared" si="0"/>
        <v>5690</v>
      </c>
      <c r="J57" s="353">
        <f t="shared" si="1"/>
        <v>12.996941896024465</v>
      </c>
    </row>
    <row r="58" spans="1:10" ht="15" thickBot="1" x14ac:dyDescent="0.2">
      <c r="A58" s="107"/>
      <c r="B58" s="221" t="s">
        <v>185</v>
      </c>
      <c r="C58" s="337"/>
      <c r="D58" s="337"/>
      <c r="E58" s="535">
        <f t="shared" ref="E58" si="4">SUM(E55:E57)</f>
        <v>21540</v>
      </c>
      <c r="F58" s="536"/>
      <c r="G58" s="535">
        <f t="shared" ref="G58" si="5">SUM(G55:G57)</f>
        <v>3540</v>
      </c>
      <c r="H58" s="536"/>
      <c r="I58" s="362">
        <f>SUM(I55+I56+I57)</f>
        <v>18000</v>
      </c>
      <c r="J58" s="361">
        <f t="shared" si="1"/>
        <v>16.434540389972145</v>
      </c>
    </row>
    <row r="59" spans="1:10" x14ac:dyDescent="0.15">
      <c r="A59" s="283" t="s">
        <v>8</v>
      </c>
      <c r="B59" s="220" t="s">
        <v>130</v>
      </c>
      <c r="C59" s="127"/>
      <c r="D59" s="214" t="s">
        <v>125</v>
      </c>
      <c r="E59" s="544">
        <v>10000</v>
      </c>
      <c r="F59" s="545"/>
      <c r="G59" s="548">
        <v>150</v>
      </c>
      <c r="H59" s="549"/>
      <c r="I59" s="350">
        <f t="shared" si="0"/>
        <v>9850</v>
      </c>
      <c r="J59" s="347">
        <f t="shared" si="1"/>
        <v>1.5</v>
      </c>
    </row>
    <row r="60" spans="1:10" x14ac:dyDescent="0.15">
      <c r="A60" s="284" t="s">
        <v>132</v>
      </c>
      <c r="B60" s="175" t="s">
        <v>165</v>
      </c>
      <c r="C60" s="128"/>
      <c r="D60" s="184" t="s">
        <v>43</v>
      </c>
      <c r="E60" s="542">
        <v>7000</v>
      </c>
      <c r="F60" s="543"/>
      <c r="G60" s="542">
        <v>1250</v>
      </c>
      <c r="H60" s="543"/>
      <c r="I60" s="351">
        <f t="shared" si="0"/>
        <v>5750</v>
      </c>
      <c r="J60" s="352">
        <f t="shared" si="1"/>
        <v>17.857142857142858</v>
      </c>
    </row>
    <row r="61" spans="1:10" ht="14.25" x14ac:dyDescent="0.15">
      <c r="A61" s="285"/>
      <c r="B61" s="175" t="s">
        <v>164</v>
      </c>
      <c r="C61" s="265"/>
      <c r="D61" s="187" t="s">
        <v>57</v>
      </c>
      <c r="E61" s="544">
        <v>3000</v>
      </c>
      <c r="F61" s="545"/>
      <c r="G61" s="544">
        <v>1250</v>
      </c>
      <c r="H61" s="545"/>
      <c r="I61" s="351">
        <f t="shared" si="0"/>
        <v>1750</v>
      </c>
      <c r="J61" s="352">
        <f t="shared" si="1"/>
        <v>41.666666666666664</v>
      </c>
    </row>
    <row r="62" spans="1:10" x14ac:dyDescent="0.15">
      <c r="A62" s="286" t="s">
        <v>133</v>
      </c>
      <c r="B62" s="176"/>
      <c r="C62" s="127"/>
      <c r="D62" s="185" t="s">
        <v>58</v>
      </c>
      <c r="E62" s="542">
        <v>2000</v>
      </c>
      <c r="F62" s="543"/>
      <c r="G62" s="542">
        <v>1250</v>
      </c>
      <c r="H62" s="543"/>
      <c r="I62" s="351">
        <f t="shared" si="0"/>
        <v>750</v>
      </c>
      <c r="J62" s="347">
        <f t="shared" si="1"/>
        <v>62.5</v>
      </c>
    </row>
    <row r="63" spans="1:10" x14ac:dyDescent="0.15">
      <c r="A63" s="391" t="s">
        <v>197</v>
      </c>
      <c r="B63" s="339">
        <v>4</v>
      </c>
      <c r="C63" s="60"/>
      <c r="D63" s="187" t="s">
        <v>74</v>
      </c>
      <c r="E63" s="542">
        <v>2000</v>
      </c>
      <c r="F63" s="543"/>
      <c r="G63" s="542">
        <v>1000</v>
      </c>
      <c r="H63" s="543"/>
      <c r="I63" s="351">
        <f t="shared" si="0"/>
        <v>1000</v>
      </c>
      <c r="J63" s="352">
        <f t="shared" si="1"/>
        <v>50</v>
      </c>
    </row>
    <row r="64" spans="1:10" ht="13.5" thickBot="1" x14ac:dyDescent="0.2">
      <c r="A64" s="392" t="s">
        <v>122</v>
      </c>
      <c r="B64" s="156" t="s">
        <v>131</v>
      </c>
      <c r="C64" s="60"/>
      <c r="D64" s="199" t="s">
        <v>75</v>
      </c>
      <c r="E64" s="544">
        <v>8500</v>
      </c>
      <c r="F64" s="545"/>
      <c r="G64" s="546">
        <v>2500</v>
      </c>
      <c r="H64" s="547"/>
      <c r="I64" s="363">
        <f t="shared" si="0"/>
        <v>6000</v>
      </c>
      <c r="J64" s="353">
        <f t="shared" si="1"/>
        <v>29.411764705882351</v>
      </c>
    </row>
    <row r="65" spans="1:19" ht="15" thickBot="1" x14ac:dyDescent="0.2">
      <c r="A65" s="229"/>
      <c r="B65" s="228" t="s">
        <v>204</v>
      </c>
      <c r="C65" s="337"/>
      <c r="D65" s="337"/>
      <c r="E65" s="535">
        <f t="shared" ref="E65" si="6">SUM(E59:E64)</f>
        <v>32500</v>
      </c>
      <c r="F65" s="536"/>
      <c r="G65" s="535">
        <f t="shared" ref="G65" si="7">SUM(G59:G64)</f>
        <v>7400</v>
      </c>
      <c r="H65" s="536"/>
      <c r="I65" s="362">
        <f t="shared" si="0"/>
        <v>25100</v>
      </c>
      <c r="J65" s="361">
        <f t="shared" si="1"/>
        <v>22.76923076923077</v>
      </c>
    </row>
    <row r="66" spans="1:19" ht="15" thickBot="1" x14ac:dyDescent="0.2">
      <c r="A66" s="230"/>
      <c r="B66" s="532" t="s">
        <v>194</v>
      </c>
      <c r="C66" s="533"/>
      <c r="D66" s="534"/>
      <c r="E66" s="535">
        <f t="shared" ref="E66" si="8">SUM(E54+E58+E65)</f>
        <v>325320</v>
      </c>
      <c r="F66" s="536"/>
      <c r="G66" s="535">
        <f t="shared" ref="G66" si="9">SUM(G54+G58+G65)</f>
        <v>70285</v>
      </c>
      <c r="H66" s="536"/>
      <c r="I66" s="364">
        <f t="shared" ref="I66" si="10">SUM(I54+I58+I65)</f>
        <v>255035</v>
      </c>
      <c r="J66" s="361">
        <f>SUM(G66*100/E66)</f>
        <v>21.604881347596212</v>
      </c>
    </row>
    <row r="68" spans="1:19" ht="18.75" thickBot="1" x14ac:dyDescent="0.25">
      <c r="F68" s="302" t="s">
        <v>195</v>
      </c>
    </row>
    <row r="69" spans="1:19" ht="18.75" thickBot="1" x14ac:dyDescent="0.25">
      <c r="A69" s="537"/>
      <c r="B69" s="538"/>
      <c r="C69" s="539" t="s">
        <v>196</v>
      </c>
      <c r="D69" s="540"/>
      <c r="E69" s="540"/>
      <c r="F69" s="540"/>
      <c r="G69" s="541"/>
      <c r="H69" s="517" t="s">
        <v>200</v>
      </c>
      <c r="I69" s="518"/>
      <c r="J69" s="518"/>
      <c r="K69" s="519"/>
      <c r="L69" s="517" t="s">
        <v>198</v>
      </c>
      <c r="M69" s="518"/>
      <c r="N69" s="518"/>
      <c r="O69" s="518"/>
      <c r="P69" s="519"/>
      <c r="Q69" s="517" t="s">
        <v>199</v>
      </c>
      <c r="R69" s="518"/>
      <c r="S69" s="520"/>
    </row>
    <row r="70" spans="1:19" ht="15" thickTop="1" x14ac:dyDescent="0.15">
      <c r="A70" s="521" t="s">
        <v>201</v>
      </c>
      <c r="B70" s="521"/>
      <c r="C70" s="522">
        <v>511</v>
      </c>
      <c r="D70" s="523"/>
      <c r="E70" s="524">
        <v>1500</v>
      </c>
      <c r="F70" s="525"/>
      <c r="G70" s="526"/>
      <c r="H70" s="524">
        <v>250</v>
      </c>
      <c r="I70" s="525"/>
      <c r="J70" s="525"/>
      <c r="K70" s="526"/>
      <c r="L70" s="527">
        <v>550</v>
      </c>
      <c r="M70" s="528"/>
      <c r="N70" s="528"/>
      <c r="O70" s="528"/>
      <c r="P70" s="529"/>
      <c r="Q70" s="530">
        <f t="shared" ref="Q70" si="11">SUM(E70+H70-L70)</f>
        <v>1200</v>
      </c>
      <c r="R70" s="531"/>
      <c r="S70" s="352">
        <f>SUM((L70*100/(H70+E70)))</f>
        <v>31.428571428571427</v>
      </c>
    </row>
    <row r="71" spans="1:19" ht="14.25" x14ac:dyDescent="0.15">
      <c r="A71" s="508" t="s">
        <v>202</v>
      </c>
      <c r="B71" s="508"/>
      <c r="C71" s="509">
        <v>512</v>
      </c>
      <c r="D71" s="510"/>
      <c r="E71" s="511">
        <v>2000</v>
      </c>
      <c r="F71" s="512"/>
      <c r="G71" s="513"/>
      <c r="H71" s="514">
        <v>300</v>
      </c>
      <c r="I71" s="515"/>
      <c r="J71" s="515"/>
      <c r="K71" s="516"/>
      <c r="L71" s="511">
        <v>450</v>
      </c>
      <c r="M71" s="512"/>
      <c r="N71" s="512"/>
      <c r="O71" s="512"/>
      <c r="P71" s="513"/>
      <c r="Q71" s="511">
        <f t="shared" ref="Q71:Q72" si="12">SUM(E71+H71-L71)</f>
        <v>1850</v>
      </c>
      <c r="R71" s="513"/>
      <c r="S71" s="352">
        <f>SUM((L71*100/(H71+E71)))</f>
        <v>19.565217391304348</v>
      </c>
    </row>
    <row r="72" spans="1:19" ht="15" thickBot="1" x14ac:dyDescent="0.2">
      <c r="A72" s="497" t="s">
        <v>189</v>
      </c>
      <c r="B72" s="497"/>
      <c r="C72" s="498">
        <v>513</v>
      </c>
      <c r="D72" s="499"/>
      <c r="E72" s="500">
        <v>3000</v>
      </c>
      <c r="F72" s="501"/>
      <c r="G72" s="502"/>
      <c r="H72" s="503">
        <v>500</v>
      </c>
      <c r="I72" s="504"/>
      <c r="J72" s="504"/>
      <c r="K72" s="505"/>
      <c r="L72" s="500">
        <v>300</v>
      </c>
      <c r="M72" s="501"/>
      <c r="N72" s="501"/>
      <c r="O72" s="501"/>
      <c r="P72" s="502"/>
      <c r="Q72" s="506">
        <f t="shared" si="12"/>
        <v>3200</v>
      </c>
      <c r="R72" s="507"/>
      <c r="S72" s="352">
        <f>SUM((L72*100/(H72+E72)))</f>
        <v>8.5714285714285712</v>
      </c>
    </row>
    <row r="73" spans="1:19" ht="18.75" thickBot="1" x14ac:dyDescent="0.25">
      <c r="A73" s="248"/>
      <c r="B73" s="251" t="s">
        <v>138</v>
      </c>
      <c r="C73" s="227"/>
      <c r="D73" s="321"/>
      <c r="E73" s="491">
        <f t="shared" ref="E73" si="13">SUM(E70:G72)</f>
        <v>6500</v>
      </c>
      <c r="F73" s="492"/>
      <c r="G73" s="493"/>
      <c r="H73" s="494">
        <f>SUM(H70:H72)</f>
        <v>1050</v>
      </c>
      <c r="I73" s="495"/>
      <c r="J73" s="495"/>
      <c r="K73" s="496"/>
      <c r="L73" s="491">
        <f t="shared" ref="L73" si="14">SUM(L70:P72)</f>
        <v>1300</v>
      </c>
      <c r="M73" s="492"/>
      <c r="N73" s="492"/>
      <c r="O73" s="492"/>
      <c r="P73" s="493"/>
      <c r="Q73" s="491">
        <f t="shared" ref="Q73" si="15">SUM(Q70:S72)</f>
        <v>6309.5652173913049</v>
      </c>
      <c r="R73" s="492"/>
      <c r="S73" s="365">
        <f>SUM((L73*100/(H73+E73)))</f>
        <v>17.218543046357617</v>
      </c>
    </row>
    <row r="74" spans="1:19" ht="14.25" x14ac:dyDescent="0.15">
      <c r="B74" s="30" t="s">
        <v>32</v>
      </c>
      <c r="C74" s="38"/>
      <c r="D74" s="57"/>
      <c r="E74" s="57"/>
      <c r="F74" s="125"/>
      <c r="G74" s="57"/>
      <c r="H74" s="57"/>
      <c r="I74" s="30" t="s">
        <v>14</v>
      </c>
      <c r="J74" s="42"/>
    </row>
    <row r="75" spans="1:19" ht="18" x14ac:dyDescent="0.2">
      <c r="B75" s="1" t="s">
        <v>24</v>
      </c>
      <c r="C75" s="73"/>
      <c r="D75" s="75"/>
      <c r="E75" s="76"/>
      <c r="F75" s="126"/>
      <c r="G75" s="77"/>
      <c r="H75" s="77"/>
      <c r="I75" s="1" t="s">
        <v>28</v>
      </c>
      <c r="J75" s="42"/>
    </row>
  </sheetData>
  <mergeCells count="192">
    <mergeCell ref="B5:C5"/>
    <mergeCell ref="G5:H5"/>
    <mergeCell ref="B6:C6"/>
    <mergeCell ref="E6:F6"/>
    <mergeCell ref="G6:H6"/>
    <mergeCell ref="B7:C7"/>
    <mergeCell ref="E7:F7"/>
    <mergeCell ref="G7:H7"/>
    <mergeCell ref="B10:C10"/>
    <mergeCell ref="E10:F10"/>
    <mergeCell ref="G10:H10"/>
    <mergeCell ref="B11:C11"/>
    <mergeCell ref="E11:F11"/>
    <mergeCell ref="G11:H11"/>
    <mergeCell ref="B8:C8"/>
    <mergeCell ref="E8:F8"/>
    <mergeCell ref="G8:H8"/>
    <mergeCell ref="B9:C9"/>
    <mergeCell ref="E9:F9"/>
    <mergeCell ref="G9:H9"/>
    <mergeCell ref="B14:C14"/>
    <mergeCell ref="E14:F14"/>
    <mergeCell ref="G14:H14"/>
    <mergeCell ref="B15:C15"/>
    <mergeCell ref="E15:F15"/>
    <mergeCell ref="G15:H15"/>
    <mergeCell ref="B12:C12"/>
    <mergeCell ref="E12:F12"/>
    <mergeCell ref="G12:H12"/>
    <mergeCell ref="B13:C13"/>
    <mergeCell ref="E13:F13"/>
    <mergeCell ref="G13:H13"/>
    <mergeCell ref="B18:C18"/>
    <mergeCell ref="E18:F18"/>
    <mergeCell ref="G18:H18"/>
    <mergeCell ref="B19:C19"/>
    <mergeCell ref="E19:F19"/>
    <mergeCell ref="G19:H19"/>
    <mergeCell ref="B16:C16"/>
    <mergeCell ref="E16:F16"/>
    <mergeCell ref="G16:H16"/>
    <mergeCell ref="B17:C17"/>
    <mergeCell ref="E17:F17"/>
    <mergeCell ref="G17:H17"/>
    <mergeCell ref="B22:C22"/>
    <mergeCell ref="E22:F22"/>
    <mergeCell ref="G22:H22"/>
    <mergeCell ref="B23:C23"/>
    <mergeCell ref="E23:F23"/>
    <mergeCell ref="G23:H23"/>
    <mergeCell ref="B20:C20"/>
    <mergeCell ref="E20:F20"/>
    <mergeCell ref="G20:H20"/>
    <mergeCell ref="B21:C21"/>
    <mergeCell ref="E21:F21"/>
    <mergeCell ref="G21:H21"/>
    <mergeCell ref="B26:C26"/>
    <mergeCell ref="E26:F26"/>
    <mergeCell ref="G26:H26"/>
    <mergeCell ref="B27:C27"/>
    <mergeCell ref="E27:F27"/>
    <mergeCell ref="G27:H27"/>
    <mergeCell ref="B24:C24"/>
    <mergeCell ref="E24:F24"/>
    <mergeCell ref="G24:H24"/>
    <mergeCell ref="B25:C25"/>
    <mergeCell ref="E25:F25"/>
    <mergeCell ref="G25:H25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34:C34"/>
    <mergeCell ref="E34:F34"/>
    <mergeCell ref="G34:H34"/>
    <mergeCell ref="B35:C35"/>
    <mergeCell ref="E35:F35"/>
    <mergeCell ref="G35:H35"/>
    <mergeCell ref="B32:C32"/>
    <mergeCell ref="E32:F32"/>
    <mergeCell ref="G32:H32"/>
    <mergeCell ref="B33:C33"/>
    <mergeCell ref="E33:F33"/>
    <mergeCell ref="G33:H33"/>
    <mergeCell ref="B38:C38"/>
    <mergeCell ref="E38:F38"/>
    <mergeCell ref="G38:H38"/>
    <mergeCell ref="B39:C39"/>
    <mergeCell ref="E39:F39"/>
    <mergeCell ref="G39:H39"/>
    <mergeCell ref="B36:C36"/>
    <mergeCell ref="E36:F36"/>
    <mergeCell ref="G36:H36"/>
    <mergeCell ref="B37:C37"/>
    <mergeCell ref="E37:F37"/>
    <mergeCell ref="G37:H37"/>
    <mergeCell ref="E43:F43"/>
    <mergeCell ref="G43:H43"/>
    <mergeCell ref="E44:F44"/>
    <mergeCell ref="G44:H44"/>
    <mergeCell ref="B45:C45"/>
    <mergeCell ref="E45:F45"/>
    <mergeCell ref="G45:H45"/>
    <mergeCell ref="E40:F40"/>
    <mergeCell ref="G40:H40"/>
    <mergeCell ref="E41:F41"/>
    <mergeCell ref="G41:H41"/>
    <mergeCell ref="E42:F42"/>
    <mergeCell ref="G42:H42"/>
    <mergeCell ref="E49:F49"/>
    <mergeCell ref="G49:H49"/>
    <mergeCell ref="E50:F50"/>
    <mergeCell ref="G50:H50"/>
    <mergeCell ref="E51:F51"/>
    <mergeCell ref="G51:H51"/>
    <mergeCell ref="B46:C46"/>
    <mergeCell ref="E46:F46"/>
    <mergeCell ref="G46:H46"/>
    <mergeCell ref="E47:F47"/>
    <mergeCell ref="G47:H47"/>
    <mergeCell ref="E48:F48"/>
    <mergeCell ref="G48:H48"/>
    <mergeCell ref="B55:C55"/>
    <mergeCell ref="E55:F55"/>
    <mergeCell ref="G55:H55"/>
    <mergeCell ref="B56:C56"/>
    <mergeCell ref="E56:F56"/>
    <mergeCell ref="G56:H56"/>
    <mergeCell ref="E52:F52"/>
    <mergeCell ref="G52:H52"/>
    <mergeCell ref="B53:C53"/>
    <mergeCell ref="E53:F53"/>
    <mergeCell ref="G53:H53"/>
    <mergeCell ref="E54:F54"/>
    <mergeCell ref="G54:H54"/>
    <mergeCell ref="E60:F60"/>
    <mergeCell ref="G60:H60"/>
    <mergeCell ref="E61:F61"/>
    <mergeCell ref="G61:H61"/>
    <mergeCell ref="E62:F62"/>
    <mergeCell ref="G62:H62"/>
    <mergeCell ref="B57:C57"/>
    <mergeCell ref="E57:F57"/>
    <mergeCell ref="G57:H57"/>
    <mergeCell ref="E58:F58"/>
    <mergeCell ref="G58:H58"/>
    <mergeCell ref="E59:F59"/>
    <mergeCell ref="G59:H59"/>
    <mergeCell ref="B66:D66"/>
    <mergeCell ref="E66:F66"/>
    <mergeCell ref="G66:H66"/>
    <mergeCell ref="A69:B69"/>
    <mergeCell ref="C69:G69"/>
    <mergeCell ref="H69:K69"/>
    <mergeCell ref="E63:F63"/>
    <mergeCell ref="G63:H63"/>
    <mergeCell ref="E64:F64"/>
    <mergeCell ref="G64:H64"/>
    <mergeCell ref="E65:F65"/>
    <mergeCell ref="G65:H65"/>
    <mergeCell ref="A71:B71"/>
    <mergeCell ref="C71:D71"/>
    <mergeCell ref="E71:G71"/>
    <mergeCell ref="H71:K71"/>
    <mergeCell ref="L71:P71"/>
    <mergeCell ref="Q71:R71"/>
    <mergeCell ref="L69:P69"/>
    <mergeCell ref="Q69:S69"/>
    <mergeCell ref="A70:B70"/>
    <mergeCell ref="C70:D70"/>
    <mergeCell ref="E70:G70"/>
    <mergeCell ref="H70:K70"/>
    <mergeCell ref="L70:P70"/>
    <mergeCell ref="Q70:R70"/>
    <mergeCell ref="E73:G73"/>
    <mergeCell ref="H73:K73"/>
    <mergeCell ref="L73:P73"/>
    <mergeCell ref="Q73:R73"/>
    <mergeCell ref="A72:B72"/>
    <mergeCell ref="C72:D72"/>
    <mergeCell ref="E72:G72"/>
    <mergeCell ref="H72:K72"/>
    <mergeCell ref="L72:P72"/>
    <mergeCell ref="Q72:R72"/>
  </mergeCells>
  <pageMargins left="0" right="0" top="0" bottom="0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2"/>
  <sheetViews>
    <sheetView rightToLeft="1" topLeftCell="A18" workbookViewId="0" xr3:uid="{958C4451-9541-5A59-BF78-D2F731DF1C81}">
      <selection activeCell="I28" sqref="I28"/>
    </sheetView>
  </sheetViews>
  <sheetFormatPr defaultColWidth="9.16796875" defaultRowHeight="12.75" x14ac:dyDescent="0.15"/>
  <cols>
    <col min="1" max="1" width="9.84375" customWidth="1"/>
    <col min="2" max="2" width="4.98828125" customWidth="1"/>
    <col min="3" max="3" width="11.0546875" customWidth="1"/>
    <col min="4" max="4" width="13.078125" customWidth="1"/>
    <col min="5" max="5" width="16.1796875" customWidth="1"/>
    <col min="6" max="6" width="12.40625" customWidth="1"/>
    <col min="7" max="7" width="13.078125" customWidth="1"/>
    <col min="8" max="8" width="6.875" customWidth="1"/>
    <col min="9" max="9" width="8.8984375" customWidth="1"/>
    <col min="10" max="10" width="7.28125" customWidth="1"/>
    <col min="11" max="11" width="19.55078125" customWidth="1"/>
    <col min="12" max="12" width="7.68359375" customWidth="1"/>
  </cols>
  <sheetData>
    <row r="1" spans="1:12" ht="14.25" x14ac:dyDescent="0.15">
      <c r="A1" s="1" t="s">
        <v>0</v>
      </c>
      <c r="B1" s="2"/>
      <c r="C1" s="2"/>
      <c r="D1" s="2"/>
    </row>
    <row r="2" spans="1:12" ht="14.25" x14ac:dyDescent="0.15">
      <c r="A2" s="3" t="s">
        <v>25</v>
      </c>
      <c r="B2" s="2"/>
      <c r="C2" s="2"/>
      <c r="D2" s="2"/>
    </row>
    <row r="3" spans="1:12" x14ac:dyDescent="0.15">
      <c r="A3" s="58" t="s">
        <v>26</v>
      </c>
    </row>
    <row r="4" spans="1:12" ht="22.5" x14ac:dyDescent="0.25">
      <c r="D4" s="5" t="s">
        <v>1</v>
      </c>
      <c r="E4" s="2"/>
      <c r="F4" s="2"/>
      <c r="G4" s="2"/>
      <c r="H4" s="2"/>
    </row>
    <row r="5" spans="1:12" ht="14.25" x14ac:dyDescent="0.15">
      <c r="D5" s="4"/>
      <c r="E5" s="2"/>
      <c r="F5" s="2"/>
      <c r="G5" s="2"/>
      <c r="H5" s="2"/>
    </row>
    <row r="6" spans="1:12" ht="20.25" x14ac:dyDescent="0.25">
      <c r="A6" s="1"/>
      <c r="B6" s="1"/>
      <c r="C6" s="1"/>
      <c r="D6" s="33" t="s">
        <v>16</v>
      </c>
      <c r="E6" s="1"/>
      <c r="F6" s="609" t="s">
        <v>34</v>
      </c>
      <c r="G6" s="609"/>
      <c r="H6" s="609"/>
      <c r="I6" s="609"/>
      <c r="J6" s="35"/>
      <c r="K6" s="1"/>
      <c r="L6" s="1"/>
    </row>
    <row r="7" spans="1:12" ht="15" thickBot="1" x14ac:dyDescent="0.2">
      <c r="A7" s="1"/>
      <c r="B7" s="1"/>
      <c r="C7" s="1"/>
      <c r="D7" s="1"/>
      <c r="E7" s="6"/>
      <c r="F7" s="6"/>
      <c r="G7" s="6"/>
      <c r="H7" s="6"/>
      <c r="I7" s="1"/>
      <c r="J7" s="1"/>
      <c r="K7" s="1"/>
      <c r="L7" s="1"/>
    </row>
    <row r="8" spans="1:12" ht="14.25" x14ac:dyDescent="0.15">
      <c r="A8" s="9"/>
      <c r="B8" s="10"/>
      <c r="C8" s="26"/>
      <c r="D8" s="9"/>
      <c r="E8" s="10"/>
      <c r="F8" s="11"/>
      <c r="G8" s="9"/>
      <c r="H8" s="10"/>
      <c r="I8" s="10"/>
      <c r="J8" s="10"/>
      <c r="K8" s="9"/>
      <c r="L8" s="11"/>
    </row>
    <row r="9" spans="1:12" ht="14.25" x14ac:dyDescent="0.15">
      <c r="A9" s="607" t="s">
        <v>21</v>
      </c>
      <c r="B9" s="610"/>
      <c r="C9" s="608"/>
      <c r="D9" s="607" t="s">
        <v>22</v>
      </c>
      <c r="E9" s="610"/>
      <c r="F9" s="608"/>
      <c r="G9" s="607" t="s">
        <v>20</v>
      </c>
      <c r="H9" s="610"/>
      <c r="I9" s="610"/>
      <c r="J9" s="610"/>
      <c r="K9" s="607" t="s">
        <v>23</v>
      </c>
      <c r="L9" s="608"/>
    </row>
    <row r="10" spans="1:12" ht="15" thickBot="1" x14ac:dyDescent="0.2">
      <c r="A10" s="15"/>
      <c r="B10" s="16"/>
      <c r="C10" s="29"/>
      <c r="D10" s="15"/>
      <c r="E10" s="16"/>
      <c r="F10" s="17"/>
      <c r="G10" s="15"/>
      <c r="H10" s="16"/>
      <c r="I10" s="16"/>
      <c r="J10" s="16"/>
      <c r="K10" s="15"/>
      <c r="L10" s="17"/>
    </row>
    <row r="11" spans="1:12" ht="15" thickTop="1" x14ac:dyDescent="0.15">
      <c r="A11" s="12"/>
      <c r="B11" s="8"/>
      <c r="C11" s="27"/>
      <c r="D11" s="28"/>
      <c r="E11" s="18"/>
      <c r="F11" s="19"/>
      <c r="G11" s="28"/>
      <c r="H11" s="18"/>
      <c r="I11" s="18"/>
      <c r="J11" s="18"/>
      <c r="K11" s="28"/>
      <c r="L11" s="19"/>
    </row>
    <row r="12" spans="1:12" ht="15" thickBot="1" x14ac:dyDescent="0.2">
      <c r="A12" s="12" t="s">
        <v>35</v>
      </c>
      <c r="B12" s="8"/>
      <c r="C12" s="52"/>
      <c r="D12" s="23"/>
      <c r="E12" s="53">
        <v>761916.13</v>
      </c>
      <c r="F12" s="20"/>
      <c r="G12" s="23"/>
      <c r="H12" s="18"/>
      <c r="I12" s="53">
        <v>29304.46</v>
      </c>
      <c r="J12" s="41"/>
      <c r="K12" s="135">
        <f>SUM(E12+I12)</f>
        <v>791220.59</v>
      </c>
      <c r="L12" s="136"/>
    </row>
    <row r="13" spans="1:12" ht="14.25" x14ac:dyDescent="0.15">
      <c r="A13" s="9" t="s">
        <v>17</v>
      </c>
      <c r="B13" s="10"/>
      <c r="C13" s="48">
        <v>43101</v>
      </c>
      <c r="D13" s="25"/>
      <c r="E13" s="25"/>
      <c r="F13" s="22"/>
      <c r="G13" s="21"/>
      <c r="H13" s="25"/>
      <c r="I13" s="25"/>
      <c r="J13" s="22"/>
      <c r="K13" s="28"/>
      <c r="L13" s="19"/>
    </row>
    <row r="14" spans="1:12" ht="15" thickBot="1" x14ac:dyDescent="0.2">
      <c r="A14" s="50"/>
      <c r="B14" s="605" t="s">
        <v>36</v>
      </c>
      <c r="C14" s="606"/>
      <c r="D14" s="41"/>
      <c r="E14" s="55">
        <v>1698648</v>
      </c>
      <c r="F14" s="20"/>
      <c r="G14" s="23"/>
      <c r="H14" s="18"/>
      <c r="I14" s="53">
        <v>57415</v>
      </c>
      <c r="J14" s="20"/>
      <c r="K14" s="135">
        <f>SUM(E14+I14)</f>
        <v>1756063</v>
      </c>
      <c r="L14" s="56"/>
    </row>
    <row r="15" spans="1:12" ht="14.25" x14ac:dyDescent="0.15">
      <c r="A15" s="12" t="s">
        <v>18</v>
      </c>
      <c r="B15" s="8"/>
      <c r="C15" s="49">
        <v>43101</v>
      </c>
      <c r="D15" s="18"/>
      <c r="E15" s="18"/>
      <c r="F15" s="18"/>
      <c r="G15" s="21"/>
      <c r="H15" s="25"/>
      <c r="I15" s="25" t="s">
        <v>8</v>
      </c>
      <c r="J15" s="22"/>
      <c r="K15" s="21"/>
      <c r="L15" s="22"/>
    </row>
    <row r="16" spans="1:12" ht="15" thickBot="1" x14ac:dyDescent="0.2">
      <c r="A16" s="50"/>
      <c r="B16" s="605" t="s">
        <v>36</v>
      </c>
      <c r="C16" s="606"/>
      <c r="D16" s="41"/>
      <c r="E16" s="55">
        <v>2509045.25</v>
      </c>
      <c r="F16" s="20"/>
      <c r="G16" s="23"/>
      <c r="H16" s="41"/>
      <c r="I16" s="55">
        <v>19909</v>
      </c>
      <c r="J16" s="20"/>
      <c r="K16" s="135">
        <f>SUM(E16+I16)</f>
        <v>2528954.25</v>
      </c>
      <c r="L16" s="56"/>
    </row>
    <row r="17" spans="1:12" ht="14.25" x14ac:dyDescent="0.15">
      <c r="A17" s="1"/>
      <c r="B17" s="1"/>
      <c r="C17" s="1"/>
      <c r="D17" s="1"/>
      <c r="E17" s="1"/>
      <c r="F17" s="1"/>
      <c r="G17" s="1"/>
      <c r="H17" s="1"/>
      <c r="I17" s="12"/>
      <c r="J17" s="134"/>
      <c r="K17" s="21"/>
      <c r="L17" s="22"/>
    </row>
    <row r="18" spans="1:12" ht="15" thickBot="1" x14ac:dyDescent="0.2">
      <c r="A18" s="1"/>
      <c r="B18" s="1"/>
      <c r="C18" s="1"/>
      <c r="D18" s="1" t="s">
        <v>12</v>
      </c>
      <c r="F18" s="1"/>
      <c r="G18" s="1"/>
      <c r="H18" s="1"/>
      <c r="I18" s="13" t="s">
        <v>2</v>
      </c>
      <c r="J18" s="14"/>
      <c r="K18" s="135">
        <f>SUM(K12+K14-K16)</f>
        <v>18329.339999999851</v>
      </c>
      <c r="L18" s="54"/>
    </row>
    <row r="19" spans="1:12" ht="14.2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15">
      <c r="A20" s="1"/>
      <c r="B20" s="1"/>
      <c r="C20" s="1"/>
      <c r="D20" s="46"/>
      <c r="E20" s="46"/>
      <c r="F20" s="47"/>
      <c r="G20" s="1"/>
      <c r="H20" s="1"/>
      <c r="I20" s="1"/>
      <c r="J20" s="1"/>
      <c r="K20" s="1"/>
      <c r="L20" s="1"/>
    </row>
    <row r="21" spans="1:12" ht="14.25" x14ac:dyDescent="0.15">
      <c r="A21" s="1"/>
      <c r="B21" s="1"/>
      <c r="C21" s="1"/>
      <c r="D21" s="46"/>
      <c r="E21" s="46"/>
      <c r="F21" s="47"/>
      <c r="G21" s="1"/>
      <c r="H21" s="1"/>
      <c r="I21" s="1"/>
      <c r="J21" s="1"/>
      <c r="K21" s="1"/>
      <c r="L21" s="1"/>
    </row>
    <row r="22" spans="1:12" ht="14.25" x14ac:dyDescent="0.15">
      <c r="A22" s="7" t="s">
        <v>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4.25" x14ac:dyDescent="0.15">
      <c r="A23" s="1"/>
      <c r="B23" s="1" t="s">
        <v>4</v>
      </c>
      <c r="C23" s="1"/>
      <c r="D23" s="1"/>
      <c r="E23" s="1"/>
      <c r="F23" s="1"/>
      <c r="G23" s="53">
        <v>0</v>
      </c>
      <c r="H23" s="1"/>
      <c r="J23" s="1"/>
      <c r="K23" s="1"/>
      <c r="L23" s="1"/>
    </row>
    <row r="24" spans="1:12" ht="14.25" x14ac:dyDescent="0.15">
      <c r="A24" s="1"/>
      <c r="B24" s="1" t="s">
        <v>5</v>
      </c>
      <c r="C24" s="1"/>
      <c r="D24" s="1"/>
      <c r="E24" s="1"/>
      <c r="F24" s="1"/>
      <c r="G24" s="53">
        <v>18329.34</v>
      </c>
      <c r="H24" s="1"/>
      <c r="J24" s="1"/>
      <c r="K24" s="1"/>
      <c r="L24" s="1"/>
    </row>
    <row r="25" spans="1:12" ht="14.25" x14ac:dyDescent="0.15">
      <c r="A25" s="1"/>
      <c r="B25" s="1" t="s">
        <v>6</v>
      </c>
      <c r="C25" s="1"/>
      <c r="D25" s="1"/>
      <c r="E25" s="1"/>
      <c r="F25" s="1"/>
      <c r="G25" s="53">
        <v>0</v>
      </c>
      <c r="H25" s="1"/>
      <c r="J25" s="1"/>
      <c r="K25" s="1"/>
      <c r="L25" s="1"/>
    </row>
    <row r="26" spans="1:12" ht="14.25" x14ac:dyDescent="0.15">
      <c r="A26" s="1"/>
      <c r="B26" s="1"/>
      <c r="C26" s="1"/>
      <c r="D26" s="1"/>
      <c r="E26" s="1"/>
      <c r="F26" s="1"/>
      <c r="G26" s="24"/>
      <c r="H26" s="1"/>
      <c r="J26" s="1"/>
      <c r="K26" s="1"/>
      <c r="L26" s="1"/>
    </row>
    <row r="27" spans="1:12" ht="14.25" x14ac:dyDescent="0.15">
      <c r="A27" s="1"/>
      <c r="B27" s="1"/>
      <c r="C27" s="1"/>
      <c r="D27" s="1"/>
      <c r="E27" s="1" t="s">
        <v>7</v>
      </c>
      <c r="F27" s="1"/>
      <c r="G27" s="53">
        <f>SUM(G23:G26)</f>
        <v>18329.34</v>
      </c>
      <c r="H27" s="1"/>
      <c r="J27" s="1"/>
      <c r="K27" s="1"/>
      <c r="L27" s="1"/>
    </row>
    <row r="28" spans="1:12" ht="14.2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4.25" x14ac:dyDescent="0.15">
      <c r="A29" s="1"/>
      <c r="B29" s="1"/>
      <c r="C29" s="1"/>
      <c r="D29" s="1"/>
      <c r="E29" s="1"/>
      <c r="F29" s="1"/>
      <c r="G29" s="1"/>
      <c r="H29" s="1"/>
      <c r="I29" s="36"/>
      <c r="J29" s="1"/>
      <c r="K29" s="1"/>
      <c r="L29" s="1"/>
    </row>
    <row r="30" spans="1:12" ht="14.25" x14ac:dyDescent="0.15">
      <c r="A30" s="7" t="s">
        <v>15</v>
      </c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ht="14.25" x14ac:dyDescent="0.15">
      <c r="A31" s="34"/>
      <c r="B31" s="1"/>
      <c r="C31" s="1"/>
      <c r="D31" s="1"/>
      <c r="E31" s="1"/>
      <c r="F31" s="1"/>
      <c r="G31" s="1"/>
      <c r="H31" s="1"/>
      <c r="I31" s="1"/>
      <c r="J31" s="1"/>
      <c r="K31" s="1" t="s">
        <v>30</v>
      </c>
      <c r="L31" s="1"/>
    </row>
    <row r="32" spans="1:12" ht="14.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 t="s">
        <v>30</v>
      </c>
      <c r="L32" s="1"/>
    </row>
    <row r="33" spans="1:12" ht="14.2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 t="s">
        <v>29</v>
      </c>
      <c r="L33" s="1"/>
    </row>
    <row r="34" spans="1:12" ht="14.25" x14ac:dyDescent="0.15">
      <c r="A34" s="1"/>
      <c r="B34" s="1" t="s">
        <v>8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4.25" x14ac:dyDescent="0.15">
      <c r="A35" s="1"/>
      <c r="B35" s="30" t="s">
        <v>32</v>
      </c>
      <c r="C35" s="1"/>
      <c r="D35" s="1"/>
      <c r="E35" s="1"/>
      <c r="F35" s="1"/>
      <c r="G35" s="30" t="s">
        <v>14</v>
      </c>
      <c r="H35" s="30"/>
      <c r="I35" s="1"/>
      <c r="J35" s="1"/>
      <c r="K35" s="1"/>
      <c r="L35" s="1"/>
    </row>
    <row r="36" spans="1:12" ht="14.25" x14ac:dyDescent="0.15">
      <c r="A36" s="1"/>
      <c r="B36" s="1" t="s">
        <v>24</v>
      </c>
      <c r="C36" s="1"/>
      <c r="D36" s="1"/>
      <c r="E36" s="1"/>
      <c r="F36" s="1"/>
      <c r="G36" s="1" t="s">
        <v>28</v>
      </c>
      <c r="H36" s="1"/>
      <c r="I36" s="1"/>
      <c r="J36" s="1"/>
      <c r="K36" s="1"/>
      <c r="L36" s="1"/>
    </row>
    <row r="37" spans="1:12" ht="14.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4.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4.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4.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4.25" x14ac:dyDescent="0.15">
      <c r="A41" s="1"/>
      <c r="B41" s="30" t="s">
        <v>9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4.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4.25" x14ac:dyDescent="0.15">
      <c r="A43" s="1"/>
      <c r="B43" s="1" t="s">
        <v>13</v>
      </c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4.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4.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4.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4.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4.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4.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4.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4.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20.25" x14ac:dyDescent="0.25">
      <c r="A54" s="1"/>
      <c r="B54" s="1"/>
      <c r="C54" s="1"/>
      <c r="D54" s="32"/>
      <c r="E54" s="1"/>
      <c r="F54" s="1"/>
      <c r="G54" s="1"/>
      <c r="H54" s="1"/>
      <c r="I54" s="1"/>
      <c r="J54" s="1"/>
      <c r="K54" s="1"/>
      <c r="L54" s="1"/>
    </row>
    <row r="55" spans="1:12" ht="14.25" x14ac:dyDescent="0.15">
      <c r="A55" s="1"/>
      <c r="B55" s="1"/>
      <c r="C55" s="1"/>
      <c r="D55" s="31"/>
      <c r="E55" s="1"/>
      <c r="F55" s="1"/>
      <c r="G55" s="1"/>
      <c r="H55" s="1"/>
      <c r="I55" s="1"/>
      <c r="J55" s="1"/>
      <c r="K55" s="1"/>
      <c r="L55" s="1"/>
    </row>
    <row r="56" spans="1:12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4.25" x14ac:dyDescent="0.15">
      <c r="A57" s="1"/>
      <c r="B57" s="1"/>
      <c r="C57" s="1"/>
      <c r="J57" s="1"/>
      <c r="K57" s="1"/>
      <c r="L57" s="1"/>
    </row>
    <row r="58" spans="1:12" ht="14.25" x14ac:dyDescent="0.15">
      <c r="A58" s="1"/>
      <c r="B58" s="1"/>
      <c r="C58" s="1"/>
      <c r="D58" s="31"/>
      <c r="E58" s="1"/>
      <c r="F58" s="1"/>
      <c r="G58" s="1"/>
      <c r="H58" s="1"/>
      <c r="I58" s="1"/>
      <c r="J58" s="1"/>
      <c r="K58" s="1"/>
      <c r="L58" s="1"/>
    </row>
    <row r="63" spans="1:12" ht="20.100000000000001" customHeight="1" x14ac:dyDescent="0.15"/>
    <row r="64" spans="1:12" ht="20.100000000000001" customHeight="1" x14ac:dyDescent="0.15"/>
    <row r="65" spans="1:12" ht="20.100000000000001" customHeight="1" x14ac:dyDescent="0.15"/>
    <row r="66" spans="1:12" ht="20.100000000000001" customHeight="1" x14ac:dyDescent="0.15"/>
    <row r="67" spans="1:12" ht="20.100000000000001" customHeight="1" x14ac:dyDescent="0.15"/>
    <row r="68" spans="1:12" ht="20.100000000000001" customHeight="1" x14ac:dyDescent="0.15"/>
    <row r="69" spans="1:12" ht="20.100000000000001" customHeight="1" x14ac:dyDescent="0.15"/>
    <row r="70" spans="1:12" ht="15.75" customHeight="1" x14ac:dyDescent="0.15"/>
    <row r="71" spans="1:12" ht="12.75" customHeight="1" x14ac:dyDescent="0.15">
      <c r="A71" s="37" t="s">
        <v>203</v>
      </c>
      <c r="B71" s="1"/>
      <c r="C71" s="1"/>
      <c r="E71" s="1"/>
      <c r="F71" s="1"/>
      <c r="G71" s="1"/>
      <c r="H71" s="1"/>
      <c r="I71" s="1"/>
      <c r="J71" s="1"/>
      <c r="K71" s="1"/>
      <c r="L71" s="1"/>
    </row>
    <row r="72" spans="1:12" ht="21.75" customHeight="1" x14ac:dyDescent="0.15">
      <c r="A72" s="58" t="s">
        <v>27</v>
      </c>
    </row>
    <row r="73" spans="1:12" ht="16.5" customHeight="1" x14ac:dyDescent="0.25">
      <c r="A73" s="51" t="s">
        <v>33</v>
      </c>
      <c r="E73" s="45" t="s">
        <v>19</v>
      </c>
    </row>
    <row r="74" spans="1:12" ht="15" customHeight="1" thickBot="1" x14ac:dyDescent="0.2"/>
    <row r="75" spans="1:12" ht="16.5" customHeight="1" thickBot="1" x14ac:dyDescent="0.25">
      <c r="A75" s="602" t="s">
        <v>10</v>
      </c>
      <c r="B75" s="603"/>
      <c r="C75" s="603"/>
      <c r="D75" s="603"/>
      <c r="E75" s="604"/>
      <c r="F75" s="602" t="s">
        <v>11</v>
      </c>
      <c r="G75" s="603"/>
      <c r="H75" s="603"/>
      <c r="I75" s="603"/>
      <c r="J75" s="603"/>
      <c r="K75" s="604"/>
    </row>
    <row r="76" spans="1:12" ht="16.5" customHeight="1" thickBot="1" x14ac:dyDescent="0.25">
      <c r="A76" s="590" t="s">
        <v>38</v>
      </c>
      <c r="B76" s="591"/>
      <c r="C76" s="282" t="s">
        <v>39</v>
      </c>
      <c r="D76" s="590" t="s">
        <v>40</v>
      </c>
      <c r="E76" s="591"/>
      <c r="F76" s="178" t="s">
        <v>79</v>
      </c>
      <c r="G76" s="588" t="s">
        <v>38</v>
      </c>
      <c r="H76" s="589"/>
      <c r="I76" s="281" t="s">
        <v>39</v>
      </c>
      <c r="J76" s="600" t="s">
        <v>166</v>
      </c>
      <c r="K76" s="601"/>
    </row>
    <row r="77" spans="1:12" ht="15.75" customHeight="1" thickTop="1" x14ac:dyDescent="0.15">
      <c r="A77" s="98">
        <v>1</v>
      </c>
      <c r="B77" s="65"/>
      <c r="C77" s="182" t="s">
        <v>41</v>
      </c>
      <c r="D77" s="89"/>
      <c r="E77" s="90">
        <v>0</v>
      </c>
      <c r="F77" s="62"/>
      <c r="G77" s="169">
        <v>1</v>
      </c>
      <c r="H77" s="65"/>
      <c r="I77" s="182" t="s">
        <v>41</v>
      </c>
      <c r="J77" s="86"/>
      <c r="K77" s="90">
        <v>0</v>
      </c>
    </row>
    <row r="78" spans="1:12" ht="16.5" customHeight="1" thickBot="1" x14ac:dyDescent="0.25">
      <c r="A78" s="152" t="s">
        <v>44</v>
      </c>
      <c r="B78" s="106"/>
      <c r="C78" s="279" t="s">
        <v>42</v>
      </c>
      <c r="D78" s="91"/>
      <c r="E78" s="147">
        <v>1</v>
      </c>
      <c r="F78" s="62"/>
      <c r="G78" s="190" t="s">
        <v>37</v>
      </c>
      <c r="H78" s="191"/>
      <c r="I78" s="262" t="s">
        <v>42</v>
      </c>
      <c r="J78" s="263"/>
      <c r="K78" s="264">
        <v>1</v>
      </c>
    </row>
    <row r="79" spans="1:12" ht="16.5" customHeight="1" x14ac:dyDescent="0.2">
      <c r="A79" s="152" t="s">
        <v>45</v>
      </c>
      <c r="B79" s="106"/>
      <c r="C79" s="279" t="s">
        <v>41</v>
      </c>
      <c r="D79" s="91"/>
      <c r="E79" s="147">
        <v>0</v>
      </c>
      <c r="F79" s="62"/>
      <c r="G79" s="194" t="s">
        <v>49</v>
      </c>
      <c r="H79" s="195"/>
      <c r="I79" s="92" t="s">
        <v>43</v>
      </c>
      <c r="J79" s="196"/>
      <c r="K79" s="94">
        <v>0</v>
      </c>
    </row>
    <row r="80" spans="1:12" ht="16.5" customHeight="1" x14ac:dyDescent="0.2">
      <c r="A80" s="152" t="s">
        <v>46</v>
      </c>
      <c r="B80" s="106"/>
      <c r="C80" s="182" t="s">
        <v>41</v>
      </c>
      <c r="D80" s="89"/>
      <c r="E80" s="56">
        <v>2</v>
      </c>
      <c r="F80" s="62"/>
      <c r="G80" s="173" t="s">
        <v>50</v>
      </c>
      <c r="H80" s="116"/>
      <c r="I80" s="187" t="s">
        <v>52</v>
      </c>
      <c r="J80" s="159"/>
      <c r="K80" s="147">
        <v>1</v>
      </c>
    </row>
    <row r="81" spans="1:11" ht="17.25" customHeight="1" x14ac:dyDescent="0.2">
      <c r="A81" s="152" t="s">
        <v>47</v>
      </c>
      <c r="B81" s="106"/>
      <c r="C81" s="280" t="s">
        <v>41</v>
      </c>
      <c r="D81" s="144"/>
      <c r="E81" s="138">
        <v>0</v>
      </c>
      <c r="F81" s="62"/>
      <c r="G81" s="173" t="s">
        <v>51</v>
      </c>
      <c r="H81" s="117"/>
      <c r="I81" s="93" t="s">
        <v>53</v>
      </c>
      <c r="J81" s="86"/>
      <c r="K81" s="56">
        <v>0</v>
      </c>
    </row>
    <row r="82" spans="1:11" ht="15.75" customHeight="1" x14ac:dyDescent="0.2">
      <c r="A82" s="152" t="s">
        <v>48</v>
      </c>
      <c r="B82" s="106"/>
      <c r="C82" s="280" t="s">
        <v>41</v>
      </c>
      <c r="D82" s="144"/>
      <c r="E82" s="138">
        <v>0</v>
      </c>
      <c r="F82" s="62"/>
      <c r="G82" s="169"/>
      <c r="H82" s="117"/>
      <c r="I82" s="187" t="s">
        <v>54</v>
      </c>
      <c r="J82" s="159"/>
      <c r="K82" s="147">
        <v>2</v>
      </c>
    </row>
    <row r="83" spans="1:11" ht="17.25" customHeight="1" x14ac:dyDescent="0.2">
      <c r="A83" s="98"/>
      <c r="B83" s="106"/>
      <c r="C83" s="279" t="s">
        <v>41</v>
      </c>
      <c r="D83" s="91"/>
      <c r="E83" s="147">
        <v>0</v>
      </c>
      <c r="F83" s="151" t="s">
        <v>121</v>
      </c>
      <c r="G83" s="169"/>
      <c r="H83" s="117"/>
      <c r="I83" s="187" t="s">
        <v>55</v>
      </c>
      <c r="J83" s="159"/>
      <c r="K83" s="147">
        <v>0</v>
      </c>
    </row>
    <row r="84" spans="1:11" ht="18" customHeight="1" thickBot="1" x14ac:dyDescent="0.2">
      <c r="A84" s="98"/>
      <c r="B84" s="106"/>
      <c r="C84" s="183" t="s">
        <v>41</v>
      </c>
      <c r="D84" s="139"/>
      <c r="E84" s="137">
        <v>0</v>
      </c>
      <c r="F84" s="89" t="s">
        <v>122</v>
      </c>
      <c r="G84" s="197"/>
      <c r="H84" s="198"/>
      <c r="I84" s="199" t="s">
        <v>56</v>
      </c>
      <c r="J84" s="193"/>
      <c r="K84" s="136">
        <v>0</v>
      </c>
    </row>
    <row r="85" spans="1:11" ht="16.5" customHeight="1" x14ac:dyDescent="0.2">
      <c r="A85" s="98"/>
      <c r="B85" s="106"/>
      <c r="C85" s="183" t="s">
        <v>41</v>
      </c>
      <c r="D85" s="139"/>
      <c r="E85" s="137">
        <v>5</v>
      </c>
      <c r="F85" s="151" t="s">
        <v>31</v>
      </c>
      <c r="G85" s="194" t="s">
        <v>63</v>
      </c>
      <c r="H85" s="195"/>
      <c r="I85" s="92" t="s">
        <v>57</v>
      </c>
      <c r="J85" s="196"/>
      <c r="K85" s="94">
        <v>0</v>
      </c>
    </row>
    <row r="86" spans="1:11" ht="16.5" customHeight="1" thickBot="1" x14ac:dyDescent="0.2">
      <c r="A86" s="98"/>
      <c r="B86" s="106"/>
      <c r="C86" s="192" t="s">
        <v>41</v>
      </c>
      <c r="D86" s="89"/>
      <c r="E86" s="56">
        <v>0</v>
      </c>
      <c r="F86" s="62"/>
      <c r="G86" s="169"/>
      <c r="H86" s="116"/>
      <c r="I86" s="187" t="s">
        <v>58</v>
      </c>
      <c r="J86" s="159"/>
      <c r="K86" s="147">
        <v>0</v>
      </c>
    </row>
    <row r="87" spans="1:11" ht="13.5" customHeight="1" thickBot="1" x14ac:dyDescent="0.25">
      <c r="A87" s="221" t="s">
        <v>65</v>
      </c>
      <c r="B87" s="235"/>
      <c r="C87" s="266"/>
      <c r="D87" s="103"/>
      <c r="E87" s="99">
        <f>SUM(E77:E86)</f>
        <v>8</v>
      </c>
      <c r="F87" s="62"/>
      <c r="G87" s="173" t="s">
        <v>64</v>
      </c>
      <c r="H87" s="116"/>
      <c r="I87" s="187" t="s">
        <v>59</v>
      </c>
      <c r="J87" s="159"/>
      <c r="K87" s="147">
        <v>1</v>
      </c>
    </row>
    <row r="88" spans="1:11" ht="14.25" customHeight="1" x14ac:dyDescent="0.2">
      <c r="A88" s="98">
        <v>2</v>
      </c>
      <c r="B88" s="106"/>
      <c r="C88" s="278"/>
      <c r="D88" s="89"/>
      <c r="E88" s="56"/>
      <c r="F88" s="151" t="s">
        <v>119</v>
      </c>
      <c r="G88" s="169"/>
      <c r="H88" s="116"/>
      <c r="I88" s="93" t="s">
        <v>60</v>
      </c>
      <c r="J88" s="86"/>
      <c r="K88" s="56">
        <v>0</v>
      </c>
    </row>
    <row r="89" spans="1:11" ht="14.25" customHeight="1" x14ac:dyDescent="0.15">
      <c r="A89" s="156" t="s">
        <v>66</v>
      </c>
      <c r="B89" s="106"/>
      <c r="C89" s="182" t="s">
        <v>43</v>
      </c>
      <c r="D89" s="89"/>
      <c r="E89" s="56">
        <v>0</v>
      </c>
      <c r="F89" s="62"/>
      <c r="G89" s="169"/>
      <c r="H89" s="116"/>
      <c r="I89" s="187" t="s">
        <v>61</v>
      </c>
      <c r="J89" s="159"/>
      <c r="K89" s="147">
        <v>0</v>
      </c>
    </row>
    <row r="90" spans="1:11" ht="14.25" customHeight="1" thickBot="1" x14ac:dyDescent="0.2">
      <c r="A90" s="156" t="s">
        <v>67</v>
      </c>
      <c r="B90" s="106"/>
      <c r="C90" s="279" t="s">
        <v>52</v>
      </c>
      <c r="D90" s="91"/>
      <c r="E90" s="147">
        <v>1</v>
      </c>
      <c r="F90" s="62"/>
      <c r="G90" s="197"/>
      <c r="H90" s="191"/>
      <c r="I90" s="199" t="s">
        <v>62</v>
      </c>
      <c r="J90" s="193"/>
      <c r="K90" s="136">
        <v>1</v>
      </c>
    </row>
    <row r="91" spans="1:11" ht="14.25" customHeight="1" x14ac:dyDescent="0.2">
      <c r="A91" s="156" t="s">
        <v>68</v>
      </c>
      <c r="B91" s="106"/>
      <c r="C91" s="279" t="s">
        <v>53</v>
      </c>
      <c r="D91" s="91"/>
      <c r="E91" s="142">
        <v>3</v>
      </c>
      <c r="F91" s="151" t="s">
        <v>120</v>
      </c>
      <c r="G91" s="169" t="s">
        <v>70</v>
      </c>
      <c r="H91" s="116"/>
      <c r="I91" s="93">
        <f>-4/1</f>
        <v>-4</v>
      </c>
      <c r="J91" s="86"/>
      <c r="K91" s="56">
        <v>0</v>
      </c>
    </row>
    <row r="92" spans="1:11" ht="17.25" customHeight="1" thickBot="1" x14ac:dyDescent="0.25">
      <c r="A92" s="89"/>
      <c r="B92" s="106"/>
      <c r="C92" s="192" t="s">
        <v>54</v>
      </c>
      <c r="D92" s="89"/>
      <c r="E92" s="56">
        <v>0</v>
      </c>
      <c r="F92" s="62"/>
      <c r="G92" s="173" t="s">
        <v>71</v>
      </c>
      <c r="H92" s="116"/>
      <c r="I92" s="187" t="s">
        <v>75</v>
      </c>
      <c r="J92" s="261"/>
      <c r="K92" s="147">
        <v>0</v>
      </c>
    </row>
    <row r="93" spans="1:11" ht="13.5" customHeight="1" thickBot="1" x14ac:dyDescent="0.25">
      <c r="A93" s="259" t="s">
        <v>69</v>
      </c>
      <c r="B93" s="235"/>
      <c r="C93" s="267"/>
      <c r="D93" s="103"/>
      <c r="E93" s="99">
        <f>SUM(E89:E92)</f>
        <v>4</v>
      </c>
      <c r="F93" s="62"/>
      <c r="G93" s="173" t="s">
        <v>72</v>
      </c>
      <c r="H93" s="116"/>
      <c r="I93" s="93" t="s">
        <v>76</v>
      </c>
      <c r="J93" s="86"/>
      <c r="K93" s="56">
        <v>0</v>
      </c>
    </row>
    <row r="94" spans="1:11" ht="18" x14ac:dyDescent="0.2">
      <c r="A94" s="98">
        <v>3</v>
      </c>
      <c r="B94" s="110"/>
      <c r="C94" s="277"/>
      <c r="D94" s="89"/>
      <c r="E94" s="56"/>
      <c r="F94" s="62"/>
      <c r="G94" s="173" t="s">
        <v>73</v>
      </c>
      <c r="H94" s="116"/>
      <c r="I94" s="187" t="s">
        <v>77</v>
      </c>
      <c r="J94" s="260"/>
      <c r="K94" s="147">
        <v>1</v>
      </c>
    </row>
    <row r="95" spans="1:11" ht="16.5" customHeight="1" thickBot="1" x14ac:dyDescent="0.2">
      <c r="A95" s="97" t="s">
        <v>80</v>
      </c>
      <c r="B95" s="118"/>
      <c r="C95" s="276" t="s">
        <v>57</v>
      </c>
      <c r="D95" s="89"/>
      <c r="E95" s="56">
        <v>1</v>
      </c>
      <c r="F95" s="62"/>
      <c r="G95" s="169"/>
      <c r="H95" s="59"/>
      <c r="I95" s="200" t="s">
        <v>78</v>
      </c>
      <c r="J95" s="88"/>
      <c r="K95" s="56">
        <v>0</v>
      </c>
    </row>
    <row r="96" spans="1:11" ht="12.75" customHeight="1" thickBot="1" x14ac:dyDescent="0.2">
      <c r="A96" s="259" t="s">
        <v>81</v>
      </c>
      <c r="B96" s="235"/>
      <c r="C96" s="267"/>
      <c r="D96" s="103"/>
      <c r="E96" s="99">
        <f>SUM(E95)</f>
        <v>1</v>
      </c>
      <c r="F96" s="169"/>
      <c r="G96" s="201">
        <v>5</v>
      </c>
      <c r="H96" s="202"/>
      <c r="I96" s="203" t="s">
        <v>82</v>
      </c>
      <c r="J96" s="204"/>
      <c r="K96" s="94">
        <v>0</v>
      </c>
    </row>
    <row r="97" spans="1:12" ht="13.5" customHeight="1" x14ac:dyDescent="0.2">
      <c r="A97" s="163">
        <v>4</v>
      </c>
      <c r="B97" s="119"/>
      <c r="C97" s="272" t="s">
        <v>74</v>
      </c>
      <c r="D97" s="89"/>
      <c r="E97" s="56">
        <v>0</v>
      </c>
      <c r="F97" s="169"/>
      <c r="G97" s="151" t="s">
        <v>85</v>
      </c>
      <c r="H97" s="59"/>
      <c r="I97" s="188" t="s">
        <v>83</v>
      </c>
      <c r="J97" s="91"/>
      <c r="K97" s="142">
        <v>1</v>
      </c>
    </row>
    <row r="98" spans="1:12" ht="14.25" customHeight="1" thickBot="1" x14ac:dyDescent="0.25">
      <c r="A98" s="157" t="s">
        <v>148</v>
      </c>
      <c r="B98" s="106"/>
      <c r="C98" s="273" t="s">
        <v>75</v>
      </c>
      <c r="D98" s="144"/>
      <c r="E98" s="233">
        <v>2</v>
      </c>
      <c r="F98" s="169"/>
      <c r="G98" s="205" t="s">
        <v>86</v>
      </c>
      <c r="H98" s="206"/>
      <c r="I98" s="199" t="s">
        <v>84</v>
      </c>
      <c r="J98" s="135"/>
      <c r="K98" s="136">
        <v>0</v>
      </c>
    </row>
    <row r="99" spans="1:12" ht="13.5" customHeight="1" x14ac:dyDescent="0.2">
      <c r="A99" s="157" t="s">
        <v>149</v>
      </c>
      <c r="B99" s="106"/>
      <c r="C99" s="274" t="s">
        <v>76</v>
      </c>
      <c r="D99" s="91"/>
      <c r="E99" s="148">
        <v>0</v>
      </c>
      <c r="F99" s="169"/>
      <c r="G99" s="89">
        <v>6</v>
      </c>
      <c r="H99" s="111"/>
      <c r="I99" s="93" t="s">
        <v>89</v>
      </c>
      <c r="J99" s="89"/>
      <c r="K99" s="90">
        <v>0</v>
      </c>
      <c r="L99" s="61"/>
    </row>
    <row r="100" spans="1:12" ht="15.75" customHeight="1" x14ac:dyDescent="0.15">
      <c r="A100" s="157" t="s">
        <v>150</v>
      </c>
      <c r="B100" s="106"/>
      <c r="C100" s="275" t="s">
        <v>77</v>
      </c>
      <c r="D100" s="89"/>
      <c r="E100" s="101">
        <v>0</v>
      </c>
      <c r="F100" s="169"/>
      <c r="G100" s="154" t="s">
        <v>87</v>
      </c>
      <c r="H100" s="114"/>
      <c r="I100" s="187" t="s">
        <v>90</v>
      </c>
      <c r="J100" s="91"/>
      <c r="K100" s="142">
        <v>0</v>
      </c>
      <c r="L100" s="61"/>
    </row>
    <row r="101" spans="1:12" ht="15" customHeight="1" thickBot="1" x14ac:dyDescent="0.2">
      <c r="A101" s="157" t="s">
        <v>151</v>
      </c>
      <c r="B101" s="106"/>
      <c r="C101" s="274" t="s">
        <v>78</v>
      </c>
      <c r="D101" s="91"/>
      <c r="E101" s="142">
        <v>0</v>
      </c>
      <c r="F101" s="170"/>
      <c r="G101" s="63" t="s">
        <v>88</v>
      </c>
      <c r="H101" s="66"/>
      <c r="I101" s="93" t="s">
        <v>91</v>
      </c>
      <c r="J101" s="89"/>
      <c r="K101" s="90">
        <v>0</v>
      </c>
      <c r="L101" s="108"/>
    </row>
    <row r="102" spans="1:12" ht="13.5" customHeight="1" thickBot="1" x14ac:dyDescent="0.2">
      <c r="A102" s="140"/>
      <c r="B102" s="106"/>
      <c r="C102" s="275" t="s">
        <v>143</v>
      </c>
      <c r="D102" s="89"/>
      <c r="E102" s="101">
        <v>0</v>
      </c>
      <c r="F102" s="169"/>
      <c r="G102" s="207" t="s">
        <v>167</v>
      </c>
      <c r="H102" s="208"/>
      <c r="I102" s="100" t="s">
        <v>92</v>
      </c>
      <c r="J102" s="103"/>
      <c r="K102" s="209">
        <v>1</v>
      </c>
      <c r="L102" s="65"/>
    </row>
    <row r="103" spans="1:12" ht="15" thickBot="1" x14ac:dyDescent="0.2">
      <c r="A103" s="140"/>
      <c r="B103" s="119"/>
      <c r="C103" s="274" t="s">
        <v>144</v>
      </c>
      <c r="D103" s="91"/>
      <c r="E103" s="142">
        <v>1</v>
      </c>
      <c r="F103" s="169"/>
      <c r="G103" s="207" t="s">
        <v>168</v>
      </c>
      <c r="H103" s="208"/>
      <c r="I103" s="100" t="s">
        <v>93</v>
      </c>
      <c r="J103" s="103"/>
      <c r="K103" s="209">
        <v>0</v>
      </c>
      <c r="L103" s="120"/>
    </row>
    <row r="104" spans="1:12" ht="13.5" customHeight="1" x14ac:dyDescent="0.15">
      <c r="A104" s="140"/>
      <c r="B104" s="106"/>
      <c r="C104" s="275" t="s">
        <v>145</v>
      </c>
      <c r="D104" s="89"/>
      <c r="E104" s="101">
        <v>0</v>
      </c>
      <c r="F104" s="169"/>
      <c r="G104" s="84">
        <v>9</v>
      </c>
      <c r="H104" s="66"/>
      <c r="I104" s="93" t="s">
        <v>96</v>
      </c>
      <c r="J104" s="89"/>
      <c r="K104" s="90">
        <v>0</v>
      </c>
      <c r="L104" s="61"/>
    </row>
    <row r="105" spans="1:12" ht="12.75" customHeight="1" x14ac:dyDescent="0.15">
      <c r="A105" s="140"/>
      <c r="B105" s="106"/>
      <c r="C105" s="274" t="s">
        <v>146</v>
      </c>
      <c r="D105" s="91"/>
      <c r="E105" s="148">
        <v>3</v>
      </c>
      <c r="F105" s="169"/>
      <c r="G105" s="85" t="s">
        <v>94</v>
      </c>
      <c r="H105" s="66"/>
      <c r="I105" s="187" t="s">
        <v>97</v>
      </c>
      <c r="J105" s="91"/>
      <c r="K105" s="142">
        <v>0</v>
      </c>
      <c r="L105" s="108"/>
    </row>
    <row r="106" spans="1:12" ht="15" thickBot="1" x14ac:dyDescent="0.2">
      <c r="A106" s="140"/>
      <c r="B106" s="106"/>
      <c r="C106" s="276" t="s">
        <v>147</v>
      </c>
      <c r="D106" s="89"/>
      <c r="E106" s="101">
        <v>0</v>
      </c>
      <c r="F106" s="169"/>
      <c r="G106" s="154" t="s">
        <v>95</v>
      </c>
      <c r="H106" s="112"/>
      <c r="I106" s="187" t="s">
        <v>98</v>
      </c>
      <c r="J106" s="91"/>
      <c r="K106" s="142">
        <v>1</v>
      </c>
      <c r="L106" s="108"/>
    </row>
    <row r="107" spans="1:12" ht="13.5" thickBot="1" x14ac:dyDescent="0.2">
      <c r="A107" s="259" t="s">
        <v>152</v>
      </c>
      <c r="B107" s="235"/>
      <c r="C107" s="268">
        <f>SUM(E97:E106)</f>
        <v>6</v>
      </c>
      <c r="D107" s="103"/>
      <c r="E107" s="104">
        <f>SUM(E97:E106)</f>
        <v>6</v>
      </c>
      <c r="F107" s="169"/>
      <c r="G107" s="89"/>
      <c r="H107" s="112"/>
      <c r="I107" s="93" t="s">
        <v>99</v>
      </c>
      <c r="J107" s="89"/>
      <c r="K107" s="90">
        <v>0</v>
      </c>
      <c r="L107" s="108"/>
    </row>
    <row r="108" spans="1:12" x14ac:dyDescent="0.15">
      <c r="A108" s="89">
        <v>5</v>
      </c>
      <c r="B108" s="106"/>
      <c r="C108" s="272" t="s">
        <v>82</v>
      </c>
      <c r="D108" s="89"/>
      <c r="E108" s="90">
        <v>0</v>
      </c>
      <c r="F108" s="170"/>
      <c r="G108" s="201">
        <v>10</v>
      </c>
      <c r="H108" s="202"/>
      <c r="I108" s="92" t="s">
        <v>100</v>
      </c>
      <c r="J108" s="210"/>
      <c r="K108" s="211">
        <v>0</v>
      </c>
      <c r="L108" s="108"/>
    </row>
    <row r="109" spans="1:12" ht="14.25" x14ac:dyDescent="0.15">
      <c r="A109" s="154" t="s">
        <v>148</v>
      </c>
      <c r="B109" s="106"/>
      <c r="C109" s="187" t="s">
        <v>83</v>
      </c>
      <c r="D109" s="91"/>
      <c r="E109" s="150">
        <v>1</v>
      </c>
      <c r="F109" s="169"/>
      <c r="G109" s="154" t="s">
        <v>108</v>
      </c>
      <c r="H109" s="114"/>
      <c r="I109" s="187" t="s">
        <v>101</v>
      </c>
      <c r="J109" s="91"/>
      <c r="K109" s="142">
        <v>0</v>
      </c>
      <c r="L109" s="65"/>
    </row>
    <row r="110" spans="1:12" x14ac:dyDescent="0.15">
      <c r="A110" s="154" t="s">
        <v>156</v>
      </c>
      <c r="B110" s="106"/>
      <c r="C110" s="187" t="s">
        <v>84</v>
      </c>
      <c r="D110" s="91"/>
      <c r="E110" s="150">
        <v>0</v>
      </c>
      <c r="F110" s="169"/>
      <c r="G110" s="154" t="s">
        <v>109</v>
      </c>
      <c r="H110" s="65"/>
      <c r="I110" s="93" t="s">
        <v>102</v>
      </c>
      <c r="J110" s="179"/>
      <c r="K110" s="90">
        <v>1</v>
      </c>
      <c r="L110" s="108"/>
    </row>
    <row r="111" spans="1:12" ht="14.25" customHeight="1" x14ac:dyDescent="0.15">
      <c r="A111" s="89"/>
      <c r="B111" s="106"/>
      <c r="C111" s="187" t="s">
        <v>153</v>
      </c>
      <c r="D111" s="91"/>
      <c r="E111" s="150">
        <v>3</v>
      </c>
      <c r="F111" s="169"/>
      <c r="G111" s="89"/>
      <c r="H111" s="65"/>
      <c r="I111" s="187" t="s">
        <v>103</v>
      </c>
      <c r="J111" s="91"/>
      <c r="K111" s="142">
        <v>0</v>
      </c>
      <c r="L111" s="61"/>
    </row>
    <row r="112" spans="1:12" ht="13.5" thickBot="1" x14ac:dyDescent="0.2">
      <c r="A112" s="89"/>
      <c r="B112" s="106"/>
      <c r="C112" s="199" t="s">
        <v>154</v>
      </c>
      <c r="D112" s="89"/>
      <c r="E112" s="149">
        <v>0</v>
      </c>
      <c r="F112" s="169"/>
      <c r="G112" s="89"/>
      <c r="H112" s="65"/>
      <c r="I112" s="93" t="s">
        <v>104</v>
      </c>
      <c r="J112" s="89"/>
      <c r="K112" s="90">
        <v>0</v>
      </c>
      <c r="L112" s="108"/>
    </row>
    <row r="113" spans="1:17" ht="13.5" thickBot="1" x14ac:dyDescent="0.2">
      <c r="A113" s="259" t="s">
        <v>155</v>
      </c>
      <c r="B113" s="235"/>
      <c r="C113" s="267"/>
      <c r="D113" s="103"/>
      <c r="E113" s="104">
        <f>SUM(E108:E112)</f>
        <v>4</v>
      </c>
      <c r="F113" s="169"/>
      <c r="G113" s="89"/>
      <c r="H113" s="65"/>
      <c r="I113" s="187" t="s">
        <v>105</v>
      </c>
      <c r="J113" s="91"/>
      <c r="K113" s="142">
        <v>0</v>
      </c>
      <c r="L113" s="65"/>
    </row>
    <row r="114" spans="1:17" ht="13.5" thickBot="1" x14ac:dyDescent="0.2">
      <c r="A114" s="89" t="s">
        <v>169</v>
      </c>
      <c r="B114" s="106"/>
      <c r="C114" s="100" t="s">
        <v>157</v>
      </c>
      <c r="D114" s="89"/>
      <c r="E114" s="149">
        <v>1</v>
      </c>
      <c r="F114" s="169"/>
      <c r="G114" s="89"/>
      <c r="H114" s="65"/>
      <c r="I114" s="187" t="s">
        <v>106</v>
      </c>
      <c r="J114" s="91"/>
      <c r="K114" s="142">
        <v>1</v>
      </c>
      <c r="L114" s="65"/>
    </row>
    <row r="115" spans="1:17" ht="13.5" thickBot="1" x14ac:dyDescent="0.2">
      <c r="A115" s="258" t="s">
        <v>158</v>
      </c>
      <c r="B115" s="235"/>
      <c r="C115" s="267"/>
      <c r="D115" s="103"/>
      <c r="E115" s="104">
        <f>SUM(E114)</f>
        <v>1</v>
      </c>
      <c r="F115" s="169"/>
      <c r="G115" s="102"/>
      <c r="H115" s="206"/>
      <c r="I115" s="199" t="s">
        <v>107</v>
      </c>
      <c r="J115" s="102"/>
      <c r="K115" s="212">
        <v>0</v>
      </c>
      <c r="L115" s="65"/>
    </row>
    <row r="116" spans="1:17" ht="13.5" thickBot="1" x14ac:dyDescent="0.2">
      <c r="A116" s="89">
        <v>7</v>
      </c>
      <c r="B116" s="106"/>
      <c r="C116" s="92" t="s">
        <v>92</v>
      </c>
      <c r="D116" s="89"/>
      <c r="E116" s="149">
        <v>1</v>
      </c>
      <c r="F116" s="169"/>
      <c r="G116" s="103" t="s">
        <v>170</v>
      </c>
      <c r="H116" s="105"/>
      <c r="I116" s="100" t="s">
        <v>110</v>
      </c>
      <c r="J116" s="103"/>
      <c r="K116" s="209">
        <v>0</v>
      </c>
      <c r="L116" s="65"/>
    </row>
    <row r="117" spans="1:17" x14ac:dyDescent="0.15">
      <c r="A117" s="154" t="s">
        <v>159</v>
      </c>
      <c r="B117" s="121"/>
      <c r="C117" s="187" t="s">
        <v>161</v>
      </c>
      <c r="D117" s="158"/>
      <c r="E117" s="142">
        <v>2</v>
      </c>
      <c r="F117" s="169"/>
      <c r="G117" s="89" t="s">
        <v>171</v>
      </c>
      <c r="H117" s="65"/>
      <c r="I117" s="185" t="s">
        <v>111</v>
      </c>
      <c r="J117" s="139"/>
      <c r="K117" s="141">
        <v>1</v>
      </c>
      <c r="L117" s="65"/>
    </row>
    <row r="118" spans="1:17" ht="15" thickBot="1" x14ac:dyDescent="0.2">
      <c r="A118" s="255" t="s">
        <v>160</v>
      </c>
      <c r="B118" s="113"/>
      <c r="C118" s="199" t="s">
        <v>162</v>
      </c>
      <c r="D118" s="89"/>
      <c r="E118" s="101">
        <v>3</v>
      </c>
      <c r="F118" s="169"/>
      <c r="G118" s="89"/>
      <c r="H118" s="113"/>
      <c r="I118" s="184" t="s">
        <v>112</v>
      </c>
      <c r="J118" s="144"/>
      <c r="K118" s="143">
        <v>0</v>
      </c>
      <c r="L118" s="65"/>
    </row>
    <row r="119" spans="1:17" ht="15" thickBot="1" x14ac:dyDescent="0.2">
      <c r="A119" s="256" t="s">
        <v>173</v>
      </c>
      <c r="B119" s="235"/>
      <c r="C119" s="267"/>
      <c r="D119" s="103"/>
      <c r="E119" s="104">
        <f>SUM(E116:E118)</f>
        <v>6</v>
      </c>
      <c r="F119" s="171"/>
      <c r="G119" s="210" t="s">
        <v>172</v>
      </c>
      <c r="H119" s="213"/>
      <c r="I119" s="214" t="s">
        <v>113</v>
      </c>
      <c r="J119" s="215"/>
      <c r="K119" s="216">
        <v>1</v>
      </c>
      <c r="L119" s="65"/>
    </row>
    <row r="120" spans="1:17" ht="15.75" thickBot="1" x14ac:dyDescent="0.25">
      <c r="A120" s="236" t="s">
        <v>175</v>
      </c>
      <c r="B120" s="65"/>
      <c r="C120" s="271" t="s">
        <v>93</v>
      </c>
      <c r="D120" s="269"/>
      <c r="E120" s="101">
        <v>1</v>
      </c>
      <c r="F120" s="171"/>
      <c r="G120" s="217"/>
      <c r="H120" s="206"/>
      <c r="I120" s="189" t="s">
        <v>114</v>
      </c>
      <c r="J120" s="218"/>
      <c r="K120" s="164">
        <v>0</v>
      </c>
      <c r="L120" s="65"/>
    </row>
    <row r="121" spans="1:17" ht="13.5" customHeight="1" thickBot="1" x14ac:dyDescent="0.2">
      <c r="A121" s="256" t="s">
        <v>174</v>
      </c>
      <c r="B121" s="235"/>
      <c r="C121" s="267"/>
      <c r="D121" s="103"/>
      <c r="E121" s="104">
        <f>SUM(E120)</f>
        <v>1</v>
      </c>
      <c r="F121" s="171"/>
      <c r="G121" s="89"/>
      <c r="H121" s="65"/>
      <c r="I121" s="186" t="s">
        <v>115</v>
      </c>
      <c r="J121" s="84"/>
      <c r="K121" s="90">
        <v>1</v>
      </c>
      <c r="L121" s="108"/>
      <c r="N121" s="1"/>
      <c r="O121" s="1"/>
      <c r="P121" s="1"/>
      <c r="Q121" s="124"/>
    </row>
    <row r="122" spans="1:17" ht="15" thickBot="1" x14ac:dyDescent="0.2">
      <c r="A122" s="257" t="s">
        <v>177</v>
      </c>
      <c r="B122" s="105"/>
      <c r="C122" s="271" t="s">
        <v>96</v>
      </c>
      <c r="D122" s="270"/>
      <c r="E122" s="104">
        <v>2</v>
      </c>
      <c r="F122" s="169"/>
      <c r="G122" s="89"/>
      <c r="H122" s="65"/>
      <c r="I122" s="188" t="s">
        <v>116</v>
      </c>
      <c r="J122" s="174"/>
      <c r="K122" s="165">
        <v>0</v>
      </c>
      <c r="L122" s="108"/>
      <c r="N122" s="1"/>
      <c r="O122" s="1"/>
      <c r="P122" s="1"/>
      <c r="Q122" s="124"/>
    </row>
    <row r="123" spans="1:17" ht="13.5" thickBot="1" x14ac:dyDescent="0.2">
      <c r="A123" s="256" t="s">
        <v>178</v>
      </c>
      <c r="B123" s="235"/>
      <c r="C123" s="267"/>
      <c r="D123" s="103"/>
      <c r="E123" s="104">
        <f>SUM(E122)</f>
        <v>2</v>
      </c>
      <c r="F123" s="172"/>
      <c r="G123" s="62"/>
      <c r="H123" s="60"/>
      <c r="I123" s="93" t="s">
        <v>117</v>
      </c>
      <c r="J123" s="62"/>
      <c r="K123" s="90">
        <v>1</v>
      </c>
      <c r="L123" s="108"/>
    </row>
    <row r="124" spans="1:17" ht="15.75" thickBot="1" x14ac:dyDescent="0.25">
      <c r="A124" s="236" t="s">
        <v>179</v>
      </c>
      <c r="B124" s="65"/>
      <c r="C124" s="271" t="s">
        <v>100</v>
      </c>
      <c r="D124" s="269"/>
      <c r="E124" s="101">
        <v>1</v>
      </c>
      <c r="F124" s="172"/>
      <c r="G124" s="103" t="s">
        <v>176</v>
      </c>
      <c r="H124" s="96"/>
      <c r="I124" s="100" t="s">
        <v>118</v>
      </c>
      <c r="J124" s="95"/>
      <c r="K124" s="219">
        <v>0</v>
      </c>
      <c r="L124" s="109"/>
    </row>
    <row r="125" spans="1:17" ht="15" thickBot="1" x14ac:dyDescent="0.2">
      <c r="A125" s="234" t="s">
        <v>180</v>
      </c>
      <c r="B125" s="235"/>
      <c r="C125" s="267"/>
      <c r="D125" s="103"/>
      <c r="E125" s="104">
        <f>SUM(E124)</f>
        <v>1</v>
      </c>
      <c r="F125" s="107"/>
      <c r="G125" s="221" t="s">
        <v>137</v>
      </c>
      <c r="H125" s="96"/>
      <c r="I125" s="96"/>
      <c r="J125" s="95"/>
      <c r="K125" s="219">
        <f>SUM(K77:K124)</f>
        <v>16</v>
      </c>
      <c r="L125" s="115"/>
    </row>
    <row r="126" spans="1:17" ht="15" thickBot="1" x14ac:dyDescent="0.25">
      <c r="A126" s="236" t="s">
        <v>181</v>
      </c>
      <c r="B126" s="65"/>
      <c r="C126" s="271" t="s">
        <v>110</v>
      </c>
      <c r="D126" s="269"/>
      <c r="E126" s="101">
        <v>5</v>
      </c>
      <c r="F126" s="154" t="s">
        <v>127</v>
      </c>
      <c r="G126" s="154">
        <v>1</v>
      </c>
      <c r="H126" s="60"/>
      <c r="I126" s="214" t="s">
        <v>125</v>
      </c>
      <c r="J126" s="146"/>
      <c r="K126" s="167">
        <v>1</v>
      </c>
    </row>
    <row r="127" spans="1:17" ht="13.5" thickBot="1" x14ac:dyDescent="0.2">
      <c r="A127" s="234" t="s">
        <v>182</v>
      </c>
      <c r="B127" s="235"/>
      <c r="C127" s="267"/>
      <c r="D127" s="103"/>
      <c r="E127" s="104">
        <f>SUM(E126)</f>
        <v>5</v>
      </c>
      <c r="F127" s="154" t="s">
        <v>128</v>
      </c>
      <c r="G127" s="155" t="s">
        <v>123</v>
      </c>
      <c r="H127" s="60"/>
      <c r="I127" s="187" t="s">
        <v>42</v>
      </c>
      <c r="J127" s="180"/>
      <c r="K127" s="166">
        <v>2</v>
      </c>
    </row>
    <row r="128" spans="1:17" ht="15" thickBot="1" x14ac:dyDescent="0.25">
      <c r="A128" s="236" t="s">
        <v>183</v>
      </c>
      <c r="B128" s="65"/>
      <c r="C128" s="271" t="s">
        <v>111</v>
      </c>
      <c r="D128" s="269"/>
      <c r="E128" s="101">
        <v>3</v>
      </c>
      <c r="F128" s="154" t="s">
        <v>129</v>
      </c>
      <c r="G128" s="154" t="s">
        <v>124</v>
      </c>
      <c r="H128" s="60"/>
      <c r="I128" s="199" t="s">
        <v>126</v>
      </c>
      <c r="J128" s="62"/>
      <c r="K128" s="87">
        <v>2</v>
      </c>
    </row>
    <row r="129" spans="1:12" ht="15" thickBot="1" x14ac:dyDescent="0.2">
      <c r="A129" s="234" t="s">
        <v>184</v>
      </c>
      <c r="B129" s="235"/>
      <c r="C129" s="267"/>
      <c r="D129" s="103"/>
      <c r="E129" s="104">
        <f>SUM(E128)</f>
        <v>3</v>
      </c>
      <c r="F129" s="107"/>
      <c r="G129" s="221" t="s">
        <v>185</v>
      </c>
      <c r="H129" s="96"/>
      <c r="I129" s="96"/>
      <c r="J129" s="95"/>
      <c r="K129" s="219">
        <f>SUM(K126:K128)</f>
        <v>5</v>
      </c>
    </row>
    <row r="130" spans="1:12" ht="14.25" customHeight="1" x14ac:dyDescent="0.15">
      <c r="A130" s="62"/>
      <c r="B130" s="60"/>
      <c r="C130" s="60"/>
      <c r="D130" s="60"/>
      <c r="E130" s="60"/>
      <c r="F130" s="283" t="s">
        <v>8</v>
      </c>
      <c r="G130" s="220" t="s">
        <v>130</v>
      </c>
      <c r="H130" s="127"/>
      <c r="I130" s="214" t="s">
        <v>125</v>
      </c>
      <c r="J130" s="146"/>
      <c r="K130" s="167">
        <v>1</v>
      </c>
    </row>
    <row r="131" spans="1:12" x14ac:dyDescent="0.15">
      <c r="A131" s="62"/>
      <c r="B131" s="60"/>
      <c r="C131" s="60"/>
      <c r="D131" s="60"/>
      <c r="E131" s="60"/>
      <c r="F131" s="284" t="s">
        <v>132</v>
      </c>
      <c r="G131" s="175" t="s">
        <v>165</v>
      </c>
      <c r="H131" s="128"/>
      <c r="I131" s="184" t="s">
        <v>43</v>
      </c>
      <c r="J131" s="145"/>
      <c r="K131" s="168">
        <v>1</v>
      </c>
    </row>
    <row r="132" spans="1:12" ht="14.25" x14ac:dyDescent="0.15">
      <c r="A132" s="62"/>
      <c r="B132" s="60"/>
      <c r="C132" s="60"/>
      <c r="D132" s="60"/>
      <c r="E132" s="60"/>
      <c r="F132" s="285"/>
      <c r="G132" s="175" t="s">
        <v>164</v>
      </c>
      <c r="H132" s="265"/>
      <c r="I132" s="187" t="s">
        <v>57</v>
      </c>
      <c r="J132" s="180"/>
      <c r="K132" s="166">
        <v>1</v>
      </c>
    </row>
    <row r="133" spans="1:12" ht="15" customHeight="1" x14ac:dyDescent="0.15">
      <c r="A133" s="62"/>
      <c r="B133" s="60"/>
      <c r="C133" s="60"/>
      <c r="D133" s="60"/>
      <c r="E133" s="60"/>
      <c r="F133" s="286" t="s">
        <v>133</v>
      </c>
      <c r="G133" s="176"/>
      <c r="H133" s="127"/>
      <c r="I133" s="185" t="s">
        <v>58</v>
      </c>
      <c r="J133" s="146"/>
      <c r="K133" s="167">
        <v>1</v>
      </c>
    </row>
    <row r="134" spans="1:12" ht="16.5" customHeight="1" x14ac:dyDescent="0.15">
      <c r="A134" s="62"/>
      <c r="B134" s="60"/>
      <c r="C134" s="60"/>
      <c r="D134" s="60"/>
      <c r="E134" s="60"/>
      <c r="F134" s="286" t="s">
        <v>134</v>
      </c>
      <c r="G134" s="154">
        <v>4</v>
      </c>
      <c r="H134" s="60"/>
      <c r="I134" s="187" t="s">
        <v>74</v>
      </c>
      <c r="J134" s="180"/>
      <c r="K134" s="166">
        <v>1</v>
      </c>
    </row>
    <row r="135" spans="1:12" ht="13.5" thickBot="1" x14ac:dyDescent="0.2">
      <c r="A135" s="62"/>
      <c r="B135" s="60"/>
      <c r="C135" s="60"/>
      <c r="D135" s="60"/>
      <c r="E135" s="60"/>
      <c r="F135" s="287"/>
      <c r="G135" s="156" t="s">
        <v>131</v>
      </c>
      <c r="H135" s="60"/>
      <c r="I135" s="199" t="s">
        <v>75</v>
      </c>
      <c r="J135" s="62"/>
      <c r="K135" s="87">
        <v>1</v>
      </c>
    </row>
    <row r="136" spans="1:12" ht="15" thickBot="1" x14ac:dyDescent="0.2">
      <c r="A136" s="241"/>
      <c r="B136" s="202"/>
      <c r="C136" s="202"/>
      <c r="D136" s="202"/>
      <c r="E136" s="242"/>
      <c r="F136" s="229"/>
      <c r="G136" s="228" t="s">
        <v>136</v>
      </c>
      <c r="H136" s="96"/>
      <c r="I136" s="96"/>
      <c r="J136" s="95"/>
      <c r="K136" s="219">
        <f>SUM(K130:K135)</f>
        <v>6</v>
      </c>
      <c r="L136" s="65"/>
    </row>
    <row r="137" spans="1:12" ht="15" thickBot="1" x14ac:dyDescent="0.2">
      <c r="A137" s="226" t="s">
        <v>163</v>
      </c>
      <c r="B137" s="206"/>
      <c r="C137" s="206"/>
      <c r="D137" s="206"/>
      <c r="E137" s="212">
        <f>SUM(E87+E93+E96+E107+E113+E115+E119+E121+E123+E125+E127+E129)</f>
        <v>42</v>
      </c>
      <c r="F137" s="230"/>
      <c r="G137" s="231" t="s">
        <v>135</v>
      </c>
      <c r="H137" s="64"/>
      <c r="I137" s="64"/>
      <c r="J137" s="146"/>
      <c r="K137" s="167">
        <f>SUM(K125+K129+K136)</f>
        <v>27</v>
      </c>
      <c r="L137" s="65"/>
    </row>
    <row r="138" spans="1:12" ht="14.25" x14ac:dyDescent="0.15">
      <c r="A138" s="237" t="s">
        <v>140</v>
      </c>
      <c r="B138" s="238">
        <v>511</v>
      </c>
      <c r="C138" s="239"/>
      <c r="D138" s="123"/>
      <c r="E138" s="240">
        <v>1</v>
      </c>
      <c r="F138" s="232" t="s">
        <v>140</v>
      </c>
      <c r="G138" s="177">
        <v>511</v>
      </c>
      <c r="H138" s="122"/>
      <c r="I138" s="132"/>
      <c r="J138" s="91"/>
      <c r="K138" s="142">
        <v>1</v>
      </c>
      <c r="L138" s="70"/>
    </row>
    <row r="139" spans="1:12" ht="14.25" x14ac:dyDescent="0.15">
      <c r="A139" s="162" t="s">
        <v>141</v>
      </c>
      <c r="B139" s="161">
        <v>512</v>
      </c>
      <c r="C139" s="130"/>
      <c r="D139" s="129"/>
      <c r="E139" s="142">
        <v>2</v>
      </c>
      <c r="F139" s="160" t="s">
        <v>141</v>
      </c>
      <c r="G139" s="153">
        <v>512</v>
      </c>
      <c r="H139" s="131"/>
      <c r="I139" s="131"/>
      <c r="J139" s="181"/>
      <c r="K139" s="142">
        <v>1</v>
      </c>
      <c r="L139" s="67"/>
    </row>
    <row r="140" spans="1:12" ht="18.75" thickBot="1" x14ac:dyDescent="0.25">
      <c r="A140" s="162" t="s">
        <v>142</v>
      </c>
      <c r="B140" s="243">
        <v>513</v>
      </c>
      <c r="C140" s="244"/>
      <c r="D140" s="133"/>
      <c r="E140" s="90">
        <v>3</v>
      </c>
      <c r="F140" s="160" t="s">
        <v>142</v>
      </c>
      <c r="G140" s="222">
        <v>513</v>
      </c>
      <c r="H140" s="223"/>
      <c r="I140" s="224"/>
      <c r="J140" s="225"/>
      <c r="K140" s="90">
        <v>1</v>
      </c>
      <c r="L140" s="67"/>
    </row>
    <row r="141" spans="1:12" ht="18.75" thickBot="1" x14ac:dyDescent="0.25">
      <c r="A141" s="248"/>
      <c r="B141" s="251" t="s">
        <v>138</v>
      </c>
      <c r="C141" s="249"/>
      <c r="D141" s="250"/>
      <c r="E141" s="209">
        <f>SUM(E138:E140)</f>
        <v>6</v>
      </c>
      <c r="F141" s="229"/>
      <c r="G141" s="252" t="s">
        <v>138</v>
      </c>
      <c r="H141" s="96"/>
      <c r="I141" s="96"/>
      <c r="J141" s="95"/>
      <c r="K141" s="209">
        <f>SUM(K138:K140)</f>
        <v>3</v>
      </c>
      <c r="L141" s="67"/>
    </row>
    <row r="142" spans="1:12" ht="18.75" thickBot="1" x14ac:dyDescent="0.25">
      <c r="A142" s="245"/>
      <c r="B142" s="227" t="s">
        <v>139</v>
      </c>
      <c r="C142" s="254"/>
      <c r="D142" s="246"/>
      <c r="E142" s="247">
        <f>SUM(E137+E141)</f>
        <v>48</v>
      </c>
      <c r="F142" s="230"/>
      <c r="G142" s="253" t="s">
        <v>139</v>
      </c>
      <c r="H142" s="227"/>
      <c r="I142" s="227"/>
      <c r="J142" s="50"/>
      <c r="K142" s="212">
        <f>SUM(K141+K137)</f>
        <v>30</v>
      </c>
      <c r="L142" s="67"/>
    </row>
    <row r="143" spans="1:12" ht="14.25" x14ac:dyDescent="0.15">
      <c r="A143" s="67"/>
      <c r="B143" s="30" t="s">
        <v>32</v>
      </c>
      <c r="C143" s="38"/>
      <c r="D143" s="57"/>
      <c r="E143" s="57"/>
      <c r="F143" s="125"/>
      <c r="G143" s="57"/>
      <c r="H143" s="57"/>
      <c r="I143" s="30" t="s">
        <v>14</v>
      </c>
      <c r="J143" s="42"/>
      <c r="K143" s="67"/>
      <c r="L143" s="67"/>
    </row>
    <row r="144" spans="1:12" ht="18" x14ac:dyDescent="0.2">
      <c r="A144" s="67"/>
      <c r="B144" s="1" t="s">
        <v>24</v>
      </c>
      <c r="C144" s="73"/>
      <c r="D144" s="75"/>
      <c r="E144" s="76"/>
      <c r="F144" s="126"/>
      <c r="G144" s="77"/>
      <c r="H144" s="77"/>
      <c r="I144" s="1" t="s">
        <v>28</v>
      </c>
      <c r="J144" s="42"/>
      <c r="K144" s="67"/>
      <c r="L144" s="67"/>
    </row>
    <row r="145" spans="1:12" ht="14.25" x14ac:dyDescent="0.15">
      <c r="A145" s="67"/>
      <c r="B145" s="39"/>
      <c r="C145" s="38"/>
      <c r="D145" s="57"/>
      <c r="E145" s="38"/>
      <c r="F145" s="125"/>
      <c r="G145" s="38"/>
      <c r="H145" s="38"/>
      <c r="I145" s="57"/>
      <c r="J145" s="42"/>
      <c r="K145" s="67"/>
      <c r="L145" s="67"/>
    </row>
    <row r="146" spans="1:12" ht="14.25" x14ac:dyDescent="0.15">
      <c r="A146" s="67"/>
      <c r="B146" s="39"/>
      <c r="C146" s="38"/>
      <c r="D146" s="57"/>
      <c r="E146" s="38"/>
      <c r="F146" s="57"/>
      <c r="G146" s="38"/>
      <c r="H146" s="38"/>
      <c r="I146" s="57"/>
      <c r="J146" s="42"/>
      <c r="K146" s="67"/>
      <c r="L146" s="67"/>
    </row>
    <row r="147" spans="1:12" ht="14.25" x14ac:dyDescent="0.15">
      <c r="A147" s="67"/>
      <c r="B147" s="39"/>
      <c r="C147" s="38"/>
      <c r="D147" s="57"/>
      <c r="E147" s="38"/>
      <c r="F147" s="57"/>
      <c r="G147" s="38"/>
      <c r="H147" s="38"/>
      <c r="I147" s="57"/>
      <c r="J147" s="42"/>
      <c r="K147" s="67"/>
      <c r="L147" s="67"/>
    </row>
    <row r="148" spans="1:12" ht="14.25" x14ac:dyDescent="0.15">
      <c r="A148" s="67"/>
      <c r="B148" s="39"/>
      <c r="C148" s="38"/>
      <c r="D148" s="57"/>
      <c r="E148" s="38"/>
      <c r="F148" s="57"/>
      <c r="G148" s="38"/>
      <c r="H148" s="38"/>
      <c r="I148" s="57"/>
      <c r="J148" s="42"/>
      <c r="K148" s="67"/>
      <c r="L148" s="67"/>
    </row>
    <row r="149" spans="1:12" ht="14.25" x14ac:dyDescent="0.15">
      <c r="A149" s="67"/>
      <c r="B149" s="39"/>
      <c r="C149" s="38"/>
      <c r="D149" s="57"/>
      <c r="E149" s="38"/>
      <c r="F149" s="57"/>
      <c r="G149" s="38"/>
      <c r="H149" s="38"/>
      <c r="I149" s="57"/>
      <c r="J149" s="42"/>
      <c r="K149" s="67"/>
      <c r="L149" s="67"/>
    </row>
    <row r="150" spans="1:12" ht="14.25" x14ac:dyDescent="0.15">
      <c r="A150" s="67"/>
      <c r="B150" s="39"/>
      <c r="C150" s="38"/>
      <c r="D150" s="57"/>
      <c r="E150" s="38"/>
      <c r="F150" s="57"/>
      <c r="G150" s="38"/>
      <c r="H150" s="38"/>
      <c r="I150" s="57"/>
      <c r="J150" s="42"/>
      <c r="K150" s="67"/>
      <c r="L150" s="67"/>
    </row>
    <row r="151" spans="1:12" ht="14.25" x14ac:dyDescent="0.15">
      <c r="A151" s="67"/>
      <c r="B151" s="39"/>
      <c r="C151" s="38"/>
      <c r="D151" s="57"/>
      <c r="E151" s="38"/>
      <c r="F151" s="57"/>
      <c r="G151" s="38"/>
      <c r="H151" s="38"/>
      <c r="I151" s="57"/>
      <c r="J151" s="42"/>
      <c r="K151" s="67"/>
      <c r="L151" s="67"/>
    </row>
    <row r="152" spans="1:12" ht="14.25" x14ac:dyDescent="0.15">
      <c r="A152" s="67"/>
      <c r="B152" s="39"/>
      <c r="C152" s="38"/>
      <c r="D152" s="57"/>
      <c r="E152" s="38"/>
      <c r="F152" s="57"/>
      <c r="G152" s="38"/>
      <c r="H152" s="38"/>
      <c r="I152" s="57"/>
      <c r="J152" s="42"/>
      <c r="K152" s="67"/>
      <c r="L152" s="67"/>
    </row>
    <row r="153" spans="1:12" ht="14.25" x14ac:dyDescent="0.15">
      <c r="A153" s="67"/>
      <c r="B153" s="39"/>
      <c r="C153" s="38"/>
      <c r="D153" s="57"/>
      <c r="E153" s="38"/>
      <c r="F153" s="57"/>
      <c r="G153" s="38"/>
      <c r="H153" s="38"/>
      <c r="I153" s="57"/>
      <c r="J153" s="42"/>
      <c r="K153" s="67"/>
      <c r="L153" s="67"/>
    </row>
    <row r="154" spans="1:12" ht="14.25" x14ac:dyDescent="0.15">
      <c r="A154" s="67"/>
      <c r="B154" s="39"/>
      <c r="C154" s="38"/>
      <c r="D154" s="57"/>
      <c r="E154" s="38"/>
      <c r="F154" s="57"/>
      <c r="G154" s="38"/>
      <c r="H154" s="38"/>
      <c r="I154" s="57"/>
      <c r="J154" s="42"/>
      <c r="K154" s="67"/>
      <c r="L154" s="67"/>
    </row>
    <row r="155" spans="1:12" ht="14.25" x14ac:dyDescent="0.15">
      <c r="A155" s="67"/>
      <c r="B155" s="39"/>
      <c r="C155" s="38"/>
      <c r="D155" s="57"/>
      <c r="E155" s="38"/>
      <c r="F155" s="57"/>
      <c r="G155" s="38"/>
      <c r="H155" s="38"/>
      <c r="I155" s="57"/>
      <c r="J155" s="42"/>
      <c r="K155" s="67"/>
      <c r="L155" s="67"/>
    </row>
    <row r="156" spans="1:12" ht="14.25" x14ac:dyDescent="0.15">
      <c r="A156" s="67"/>
      <c r="B156" s="39"/>
      <c r="C156" s="38"/>
      <c r="D156" s="57"/>
      <c r="E156" s="38"/>
      <c r="F156" s="57"/>
      <c r="G156" s="38"/>
      <c r="H156" s="38"/>
      <c r="I156" s="57"/>
      <c r="J156" s="42"/>
      <c r="K156" s="67"/>
      <c r="L156" s="67"/>
    </row>
    <row r="157" spans="1:12" ht="14.25" x14ac:dyDescent="0.15">
      <c r="A157" s="67"/>
      <c r="B157" s="74"/>
      <c r="C157" s="38"/>
      <c r="D157" s="40"/>
      <c r="E157" s="38"/>
      <c r="F157" s="57"/>
      <c r="G157" s="38"/>
      <c r="H157" s="38"/>
      <c r="I157" s="57"/>
      <c r="J157" s="42"/>
      <c r="K157" s="67"/>
      <c r="L157" s="67"/>
    </row>
    <row r="158" spans="1:12" ht="18" x14ac:dyDescent="0.2">
      <c r="A158" s="67"/>
      <c r="B158" s="71"/>
      <c r="C158" s="72"/>
      <c r="D158" s="67"/>
      <c r="E158" s="67"/>
      <c r="F158" s="40"/>
      <c r="G158" s="38"/>
      <c r="H158" s="38"/>
      <c r="I158" s="40"/>
      <c r="J158" s="67"/>
      <c r="K158" s="67"/>
      <c r="L158" s="67"/>
    </row>
    <row r="159" spans="1:12" ht="18" x14ac:dyDescent="0.2">
      <c r="A159" s="67"/>
      <c r="B159" s="73"/>
      <c r="C159" s="78"/>
      <c r="D159" s="79"/>
      <c r="E159" s="73"/>
      <c r="F159" s="73"/>
      <c r="G159" s="67"/>
      <c r="H159" s="67"/>
      <c r="I159" s="73"/>
      <c r="J159" s="71"/>
      <c r="K159" s="67"/>
      <c r="L159" s="67"/>
    </row>
    <row r="160" spans="1:12" ht="14.25" x14ac:dyDescent="0.15">
      <c r="A160" s="67"/>
      <c r="B160" s="39"/>
      <c r="C160" s="38"/>
      <c r="D160" s="57"/>
      <c r="E160" s="57"/>
      <c r="F160" s="57"/>
      <c r="G160" s="38"/>
      <c r="H160" s="38"/>
      <c r="I160" s="57"/>
      <c r="J160" s="42"/>
      <c r="K160" s="67"/>
      <c r="L160" s="67"/>
    </row>
    <row r="161" spans="1:12" ht="14.25" x14ac:dyDescent="0.15">
      <c r="A161" s="67"/>
      <c r="B161" s="39"/>
      <c r="C161" s="38"/>
      <c r="D161" s="57"/>
      <c r="E161" s="57"/>
      <c r="F161" s="57"/>
      <c r="G161" s="38"/>
      <c r="H161" s="38"/>
      <c r="I161" s="57"/>
      <c r="J161" s="42"/>
      <c r="K161" s="67"/>
      <c r="L161" s="67"/>
    </row>
    <row r="162" spans="1:12" ht="14.25" x14ac:dyDescent="0.15">
      <c r="A162" s="67"/>
      <c r="B162" s="39"/>
      <c r="C162" s="38"/>
      <c r="D162" s="57"/>
      <c r="E162" s="57"/>
      <c r="F162" s="57"/>
      <c r="G162" s="38"/>
      <c r="H162" s="38"/>
      <c r="I162" s="57"/>
      <c r="J162" s="42"/>
      <c r="K162" s="67"/>
      <c r="L162" s="67"/>
    </row>
    <row r="163" spans="1:12" ht="14.25" x14ac:dyDescent="0.15">
      <c r="A163" s="67"/>
      <c r="B163" s="74"/>
      <c r="C163" s="38"/>
      <c r="D163" s="57"/>
      <c r="E163" s="57"/>
      <c r="F163" s="57"/>
      <c r="G163" s="38"/>
      <c r="H163" s="38"/>
      <c r="I163" s="57"/>
      <c r="J163" s="42"/>
      <c r="K163" s="67"/>
      <c r="L163" s="67"/>
    </row>
    <row r="164" spans="1:12" ht="18" x14ac:dyDescent="0.2">
      <c r="A164" s="67"/>
      <c r="B164" s="71"/>
      <c r="C164" s="72"/>
      <c r="D164" s="67"/>
      <c r="E164" s="67"/>
      <c r="F164" s="67"/>
      <c r="G164" s="80"/>
      <c r="H164" s="80"/>
      <c r="I164" s="40"/>
      <c r="J164" s="67"/>
      <c r="K164" s="67"/>
      <c r="L164" s="67"/>
    </row>
    <row r="165" spans="1:12" ht="18" x14ac:dyDescent="0.2">
      <c r="A165" s="67"/>
      <c r="B165" s="71"/>
      <c r="C165" s="73"/>
      <c r="D165" s="73"/>
      <c r="E165" s="73"/>
      <c r="F165" s="73"/>
      <c r="G165" s="73"/>
      <c r="H165" s="73"/>
      <c r="I165" s="71"/>
      <c r="J165" s="67"/>
      <c r="K165" s="67"/>
      <c r="L165" s="67"/>
    </row>
    <row r="166" spans="1:12" ht="14.25" x14ac:dyDescent="0.15">
      <c r="A166" s="67"/>
      <c r="B166" s="71"/>
      <c r="C166" s="39"/>
      <c r="D166" s="57"/>
      <c r="E166" s="57"/>
      <c r="F166" s="57"/>
      <c r="G166" s="80"/>
      <c r="H166" s="80"/>
      <c r="I166" s="42"/>
      <c r="J166" s="67"/>
      <c r="K166" s="67"/>
      <c r="L166" s="67"/>
    </row>
    <row r="167" spans="1:12" ht="14.25" x14ac:dyDescent="0.15">
      <c r="A167" s="67"/>
      <c r="B167" s="71"/>
      <c r="C167" s="39"/>
      <c r="D167" s="57"/>
      <c r="E167" s="57"/>
      <c r="F167" s="57"/>
      <c r="G167" s="80"/>
      <c r="H167" s="80"/>
      <c r="I167" s="42"/>
      <c r="J167" s="67"/>
      <c r="K167" s="67"/>
      <c r="L167" s="67"/>
    </row>
    <row r="168" spans="1:12" ht="14.25" x14ac:dyDescent="0.15">
      <c r="A168" s="67"/>
      <c r="B168" s="39"/>
      <c r="C168" s="39"/>
      <c r="D168" s="57"/>
      <c r="E168" s="57"/>
      <c r="F168" s="57"/>
      <c r="G168" s="38"/>
      <c r="H168" s="38"/>
      <c r="I168" s="42"/>
      <c r="J168" s="67"/>
      <c r="K168" s="67"/>
      <c r="L168" s="67"/>
    </row>
    <row r="169" spans="1:12" ht="14.25" x14ac:dyDescent="0.15">
      <c r="A169" s="67"/>
      <c r="B169" s="39"/>
      <c r="C169" s="39"/>
      <c r="D169" s="57"/>
      <c r="E169" s="57"/>
      <c r="F169" s="57"/>
      <c r="G169" s="38"/>
      <c r="H169" s="38"/>
      <c r="I169" s="42"/>
      <c r="J169" s="67"/>
      <c r="K169" s="67"/>
      <c r="L169" s="67"/>
    </row>
    <row r="170" spans="1:12" ht="14.25" x14ac:dyDescent="0.15">
      <c r="A170" s="67"/>
      <c r="B170" s="39"/>
      <c r="C170" s="81"/>
      <c r="D170" s="57"/>
      <c r="E170" s="57"/>
      <c r="F170" s="57"/>
      <c r="G170" s="38"/>
      <c r="H170" s="38"/>
      <c r="I170" s="42"/>
      <c r="J170" s="67"/>
      <c r="K170" s="67"/>
      <c r="L170" s="67"/>
    </row>
    <row r="171" spans="1:12" ht="14.25" x14ac:dyDescent="0.15">
      <c r="A171" s="67"/>
      <c r="B171" s="39"/>
      <c r="C171" s="39"/>
      <c r="D171" s="57"/>
      <c r="E171" s="57"/>
      <c r="F171" s="57"/>
      <c r="G171" s="80"/>
      <c r="H171" s="80"/>
      <c r="I171" s="42"/>
      <c r="J171" s="67"/>
      <c r="K171" s="67"/>
      <c r="L171" s="67"/>
    </row>
    <row r="172" spans="1:12" ht="14.25" x14ac:dyDescent="0.15">
      <c r="A172" s="67"/>
      <c r="B172" s="71"/>
      <c r="C172" s="39"/>
      <c r="D172" s="57"/>
      <c r="E172" s="57"/>
      <c r="F172" s="57"/>
      <c r="G172" s="80"/>
      <c r="H172" s="80"/>
      <c r="I172" s="42"/>
      <c r="J172" s="67"/>
      <c r="K172" s="67"/>
      <c r="L172" s="67"/>
    </row>
    <row r="173" spans="1:12" ht="14.25" x14ac:dyDescent="0.15">
      <c r="A173" s="67"/>
      <c r="B173" s="67"/>
      <c r="C173" s="39"/>
      <c r="D173" s="57"/>
      <c r="E173" s="57"/>
      <c r="F173" s="57"/>
      <c r="G173" s="67"/>
      <c r="H173" s="67"/>
      <c r="I173" s="42"/>
      <c r="J173" s="67"/>
      <c r="K173" s="67"/>
      <c r="L173" s="67"/>
    </row>
    <row r="174" spans="1:12" ht="14.25" x14ac:dyDescent="0.15">
      <c r="A174" s="67"/>
      <c r="B174" s="67"/>
      <c r="C174" s="74"/>
      <c r="D174" s="57"/>
      <c r="E174" s="57"/>
      <c r="F174" s="57"/>
      <c r="G174" s="67"/>
      <c r="H174" s="67"/>
      <c r="I174" s="42"/>
      <c r="J174" s="67"/>
      <c r="K174" s="67"/>
      <c r="L174" s="67"/>
    </row>
    <row r="175" spans="1:12" ht="18" x14ac:dyDescent="0.2">
      <c r="A175" s="67"/>
      <c r="B175" s="71"/>
      <c r="C175" s="72"/>
      <c r="D175" s="67"/>
      <c r="E175" s="67"/>
      <c r="F175" s="67"/>
      <c r="G175" s="80"/>
      <c r="H175" s="80"/>
      <c r="I175" s="65"/>
      <c r="J175" s="67"/>
      <c r="K175" s="67"/>
      <c r="L175" s="67"/>
    </row>
    <row r="176" spans="1:12" ht="18" x14ac:dyDescent="0.2">
      <c r="A176" s="67"/>
      <c r="B176" s="71"/>
      <c r="C176" s="73"/>
      <c r="D176" s="73"/>
      <c r="E176" s="73"/>
      <c r="F176" s="73"/>
      <c r="G176" s="73"/>
      <c r="H176" s="73"/>
      <c r="I176" s="71"/>
      <c r="J176" s="67"/>
      <c r="K176" s="67"/>
      <c r="L176" s="67"/>
    </row>
    <row r="177" spans="1:12" ht="14.25" x14ac:dyDescent="0.15">
      <c r="A177" s="67"/>
      <c r="B177" s="71"/>
      <c r="C177" s="39"/>
      <c r="D177" s="57"/>
      <c r="E177" s="57"/>
      <c r="F177" s="57"/>
      <c r="G177" s="80"/>
      <c r="H177" s="80"/>
      <c r="I177" s="42"/>
      <c r="J177" s="67"/>
      <c r="K177" s="67"/>
      <c r="L177" s="67"/>
    </row>
    <row r="178" spans="1:12" ht="14.25" x14ac:dyDescent="0.15">
      <c r="A178" s="67"/>
      <c r="B178" s="71"/>
      <c r="C178" s="39"/>
      <c r="D178" s="57"/>
      <c r="E178" s="57"/>
      <c r="F178" s="57"/>
      <c r="G178" s="80"/>
      <c r="H178" s="80"/>
      <c r="I178" s="42"/>
      <c r="J178" s="67"/>
      <c r="K178" s="67"/>
      <c r="L178" s="67"/>
    </row>
    <row r="179" spans="1:12" ht="14.25" x14ac:dyDescent="0.15">
      <c r="A179" s="67"/>
      <c r="B179" s="67"/>
      <c r="C179" s="39"/>
      <c r="D179" s="57"/>
      <c r="E179" s="57"/>
      <c r="F179" s="57"/>
      <c r="G179" s="80"/>
      <c r="H179" s="80"/>
      <c r="I179" s="42"/>
      <c r="J179" s="67"/>
      <c r="K179" s="67"/>
      <c r="L179" s="67"/>
    </row>
    <row r="180" spans="1:12" ht="14.25" x14ac:dyDescent="0.15">
      <c r="A180" s="67"/>
      <c r="B180" s="67"/>
      <c r="C180" s="39"/>
      <c r="D180" s="57"/>
      <c r="E180" s="57"/>
      <c r="F180" s="57"/>
      <c r="G180" s="80"/>
      <c r="H180" s="80"/>
      <c r="I180" s="42"/>
      <c r="J180" s="67"/>
      <c r="K180" s="67"/>
      <c r="L180" s="67"/>
    </row>
    <row r="181" spans="1:12" ht="14.25" x14ac:dyDescent="0.15">
      <c r="A181" s="67"/>
      <c r="B181" s="71"/>
      <c r="C181" s="74"/>
      <c r="D181" s="57"/>
      <c r="E181" s="57"/>
      <c r="F181" s="57"/>
      <c r="G181" s="80"/>
      <c r="H181" s="80"/>
      <c r="I181" s="42"/>
      <c r="J181" s="65"/>
      <c r="K181" s="67"/>
      <c r="L181" s="67"/>
    </row>
    <row r="182" spans="1:12" ht="18" x14ac:dyDescent="0.2">
      <c r="A182" s="61"/>
      <c r="B182" s="71"/>
      <c r="C182" s="71"/>
      <c r="D182" s="82"/>
      <c r="E182" s="68"/>
      <c r="F182" s="43"/>
      <c r="G182" s="44"/>
      <c r="H182" s="44"/>
      <c r="I182" s="42"/>
      <c r="J182" s="67"/>
      <c r="K182" s="67"/>
      <c r="L182" s="61"/>
    </row>
    <row r="183" spans="1:12" ht="18" x14ac:dyDescent="0.2">
      <c r="A183" s="65"/>
      <c r="B183" s="71"/>
      <c r="C183" s="73"/>
      <c r="D183" s="73"/>
      <c r="E183" s="73"/>
      <c r="F183" s="73"/>
      <c r="G183" s="73"/>
      <c r="H183" s="73"/>
      <c r="I183" s="71"/>
      <c r="J183" s="67"/>
      <c r="K183" s="67"/>
      <c r="L183" s="65"/>
    </row>
    <row r="184" spans="1:12" ht="14.25" x14ac:dyDescent="0.15">
      <c r="A184" s="65"/>
      <c r="B184" s="71"/>
      <c r="C184" s="39"/>
      <c r="D184" s="57"/>
      <c r="E184" s="57"/>
      <c r="F184" s="57"/>
      <c r="G184" s="80"/>
      <c r="H184" s="80"/>
      <c r="I184" s="42"/>
      <c r="J184" s="67"/>
      <c r="K184" s="67"/>
      <c r="L184" s="65"/>
    </row>
    <row r="185" spans="1:12" ht="14.25" x14ac:dyDescent="0.15">
      <c r="A185" s="61"/>
      <c r="B185" s="69"/>
      <c r="C185" s="39"/>
      <c r="D185" s="57"/>
      <c r="E185" s="57"/>
      <c r="F185" s="57"/>
      <c r="G185" s="80"/>
      <c r="H185" s="80"/>
      <c r="I185" s="42"/>
      <c r="J185" s="67"/>
      <c r="K185" s="67"/>
      <c r="L185" s="61"/>
    </row>
    <row r="186" spans="1:12" ht="14.25" x14ac:dyDescent="0.15">
      <c r="A186" s="61"/>
      <c r="B186" s="67"/>
      <c r="C186" s="39"/>
      <c r="D186" s="57"/>
      <c r="E186" s="57"/>
      <c r="F186" s="57"/>
      <c r="G186" s="80"/>
      <c r="H186" s="80"/>
      <c r="I186" s="42"/>
      <c r="J186" s="67"/>
      <c r="K186" s="67"/>
      <c r="L186" s="61"/>
    </row>
    <row r="187" spans="1:12" ht="14.25" x14ac:dyDescent="0.15">
      <c r="A187" s="61"/>
      <c r="B187" s="67"/>
      <c r="C187" s="74"/>
      <c r="D187" s="57"/>
      <c r="E187" s="57"/>
      <c r="F187" s="57"/>
      <c r="G187" s="80"/>
      <c r="H187" s="80"/>
      <c r="I187" s="42"/>
      <c r="J187" s="67"/>
      <c r="K187" s="61"/>
      <c r="L187" s="61"/>
    </row>
    <row r="188" spans="1:12" ht="15" x14ac:dyDescent="0.2">
      <c r="A188" s="61"/>
      <c r="B188" s="83"/>
      <c r="C188" s="69"/>
      <c r="D188" s="69"/>
      <c r="E188" s="69"/>
      <c r="F188" s="69"/>
      <c r="G188" s="83"/>
      <c r="H188" s="83"/>
      <c r="I188" s="69"/>
      <c r="J188" s="69"/>
      <c r="K188" s="65"/>
      <c r="L188" s="61"/>
    </row>
    <row r="189" spans="1:12" ht="14.25" x14ac:dyDescent="0.15">
      <c r="A189" s="61"/>
      <c r="B189" s="69"/>
      <c r="C189" s="69"/>
      <c r="D189" s="69"/>
      <c r="E189" s="69"/>
      <c r="F189" s="69"/>
      <c r="G189" s="69"/>
      <c r="H189" s="69"/>
      <c r="I189" s="69"/>
      <c r="J189" s="69"/>
      <c r="K189" s="61"/>
      <c r="L189" s="61"/>
    </row>
    <row r="190" spans="1:12" x14ac:dyDescent="0.15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</row>
    <row r="191" spans="1:12" x14ac:dyDescent="0.15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1:12" x14ac:dyDescent="0.15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</row>
  </sheetData>
  <mergeCells count="13">
    <mergeCell ref="B14:C14"/>
    <mergeCell ref="B16:C16"/>
    <mergeCell ref="K9:L9"/>
    <mergeCell ref="F6:I6"/>
    <mergeCell ref="D9:F9"/>
    <mergeCell ref="G9:J9"/>
    <mergeCell ref="A9:C9"/>
    <mergeCell ref="J76:K76"/>
    <mergeCell ref="D76:E76"/>
    <mergeCell ref="G76:H76"/>
    <mergeCell ref="A76:B76"/>
    <mergeCell ref="F75:K75"/>
    <mergeCell ref="A75:E75"/>
  </mergeCells>
  <phoneticPr fontId="0" type="noConversion"/>
  <pageMargins left="0" right="0" top="0" bottom="0" header="0.51181102362204722" footer="0.51181102362204722"/>
  <pageSetup paperSize="9" scale="74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1"/>
  <sheetViews>
    <sheetView rightToLeft="1" workbookViewId="0" xr3:uid="{842E5F09-E766-5B8D-85AF-A39847EA96FD}">
      <selection sqref="A1:S75"/>
    </sheetView>
  </sheetViews>
  <sheetFormatPr defaultColWidth="9.16796875" defaultRowHeight="12.75" x14ac:dyDescent="0.15"/>
  <cols>
    <col min="2" max="2" width="4.44921875" customWidth="1"/>
    <col min="3" max="3" width="7.55078125" customWidth="1"/>
    <col min="4" max="4" width="10.65234375" customWidth="1"/>
    <col min="5" max="5" width="1.75" customWidth="1"/>
    <col min="7" max="7" width="4.71875" customWidth="1"/>
    <col min="8" max="8" width="11.73046875" customWidth="1"/>
    <col min="9" max="9" width="5.93359375" customWidth="1"/>
    <col min="12" max="12" width="10.11328125" customWidth="1"/>
    <col min="13" max="13" width="7.4140625" customWidth="1"/>
    <col min="15" max="15" width="3.234375" customWidth="1"/>
    <col min="17" max="17" width="4.8515625" customWidth="1"/>
    <col min="18" max="18" width="11.8671875" customWidth="1"/>
    <col min="19" max="19" width="6.60546875" customWidth="1"/>
  </cols>
  <sheetData>
    <row r="1" spans="1:19" ht="14.25" x14ac:dyDescent="0.15">
      <c r="A1" s="37" t="s">
        <v>25</v>
      </c>
      <c r="B1" s="1"/>
      <c r="C1" s="1"/>
      <c r="E1" s="1"/>
      <c r="F1" s="1"/>
      <c r="G1" s="1"/>
      <c r="H1" s="1"/>
      <c r="I1" s="1"/>
      <c r="J1" s="1"/>
      <c r="K1" s="1"/>
      <c r="L1" s="1"/>
      <c r="P1" s="51" t="s">
        <v>33</v>
      </c>
    </row>
    <row r="2" spans="1:19" ht="22.5" x14ac:dyDescent="0.25">
      <c r="A2" s="58" t="s">
        <v>27</v>
      </c>
      <c r="F2" s="307"/>
      <c r="G2" s="307"/>
      <c r="H2" s="45" t="s">
        <v>186</v>
      </c>
      <c r="I2" s="307"/>
      <c r="J2" s="307"/>
      <c r="K2" s="307"/>
    </row>
    <row r="3" spans="1:19" ht="13.5" thickBot="1" x14ac:dyDescent="0.2"/>
    <row r="4" spans="1:19" ht="18.75" thickBot="1" x14ac:dyDescent="0.25">
      <c r="A4" s="602" t="s">
        <v>10</v>
      </c>
      <c r="B4" s="603"/>
      <c r="C4" s="603"/>
      <c r="D4" s="603"/>
      <c r="E4" s="603"/>
      <c r="F4" s="603"/>
      <c r="G4" s="603"/>
      <c r="H4" s="603"/>
      <c r="I4" s="604"/>
      <c r="J4" s="624" t="s">
        <v>11</v>
      </c>
      <c r="K4" s="603"/>
      <c r="L4" s="603"/>
      <c r="M4" s="603"/>
      <c r="N4" s="603"/>
      <c r="O4" s="603"/>
      <c r="P4" s="603"/>
      <c r="Q4" s="603"/>
      <c r="R4" s="603"/>
      <c r="S4" s="604"/>
    </row>
    <row r="5" spans="1:19" ht="18.75" thickBot="1" x14ac:dyDescent="0.25">
      <c r="A5" s="590" t="s">
        <v>38</v>
      </c>
      <c r="B5" s="591"/>
      <c r="C5" s="291" t="s">
        <v>39</v>
      </c>
      <c r="D5" s="590" t="s">
        <v>189</v>
      </c>
      <c r="E5" s="591"/>
      <c r="F5" s="590" t="s">
        <v>188</v>
      </c>
      <c r="G5" s="591"/>
      <c r="H5" s="282" t="s">
        <v>192</v>
      </c>
      <c r="I5" s="334" t="s">
        <v>187</v>
      </c>
      <c r="J5" s="315" t="s">
        <v>79</v>
      </c>
      <c r="K5" s="588" t="s">
        <v>38</v>
      </c>
      <c r="L5" s="589"/>
      <c r="M5" s="288" t="s">
        <v>39</v>
      </c>
      <c r="N5" s="290" t="s">
        <v>190</v>
      </c>
      <c r="O5" s="289"/>
      <c r="P5" s="590" t="s">
        <v>191</v>
      </c>
      <c r="Q5" s="591"/>
      <c r="R5" s="282" t="s">
        <v>192</v>
      </c>
      <c r="S5" s="294" t="s">
        <v>187</v>
      </c>
    </row>
    <row r="6" spans="1:19" ht="13.5" thickTop="1" x14ac:dyDescent="0.15">
      <c r="A6" s="632">
        <v>1</v>
      </c>
      <c r="B6" s="633"/>
      <c r="C6" s="279" t="s">
        <v>125</v>
      </c>
      <c r="D6" s="527">
        <v>15000</v>
      </c>
      <c r="E6" s="529"/>
      <c r="F6" s="617">
        <v>4500</v>
      </c>
      <c r="G6" s="618"/>
      <c r="H6" s="368">
        <f>SUM(D6-F6)</f>
        <v>10500</v>
      </c>
      <c r="I6" s="369">
        <f>SUM(F6*100/D6)</f>
        <v>30</v>
      </c>
      <c r="J6" s="293"/>
      <c r="K6" s="592">
        <v>1</v>
      </c>
      <c r="L6" s="593"/>
      <c r="M6" s="182" t="s">
        <v>41</v>
      </c>
      <c r="N6" s="594">
        <v>4560</v>
      </c>
      <c r="O6" s="595"/>
      <c r="P6" s="560">
        <v>2000</v>
      </c>
      <c r="Q6" s="561"/>
      <c r="R6" s="346">
        <f>SUM(N6-P6)</f>
        <v>2560</v>
      </c>
      <c r="S6" s="347">
        <f>SUM(P6*100/N6)</f>
        <v>43.859649122807021</v>
      </c>
    </row>
    <row r="7" spans="1:19" ht="18.75" thickBot="1" x14ac:dyDescent="0.25">
      <c r="A7" s="576" t="s">
        <v>44</v>
      </c>
      <c r="B7" s="577"/>
      <c r="C7" s="279" t="s">
        <v>42</v>
      </c>
      <c r="D7" s="511">
        <v>8500</v>
      </c>
      <c r="E7" s="513"/>
      <c r="F7" s="511">
        <v>1000</v>
      </c>
      <c r="G7" s="513"/>
      <c r="H7" s="370">
        <f>SUM(D7-F7)</f>
        <v>7500</v>
      </c>
      <c r="I7" s="371">
        <f>SUM(F7*100/D7)</f>
        <v>11.764705882352942</v>
      </c>
      <c r="J7" s="293"/>
      <c r="K7" s="596" t="s">
        <v>37</v>
      </c>
      <c r="L7" s="597"/>
      <c r="M7" s="262" t="s">
        <v>42</v>
      </c>
      <c r="N7" s="598">
        <v>7800</v>
      </c>
      <c r="O7" s="599"/>
      <c r="P7" s="546">
        <v>1000</v>
      </c>
      <c r="Q7" s="547"/>
      <c r="R7" s="348">
        <f>SUM(N7-P7)</f>
        <v>6800</v>
      </c>
      <c r="S7" s="349">
        <f>SUM(P7*100/N7)</f>
        <v>12.820512820512821</v>
      </c>
    </row>
    <row r="8" spans="1:19" ht="18" x14ac:dyDescent="0.2">
      <c r="A8" s="576" t="s">
        <v>45</v>
      </c>
      <c r="B8" s="577"/>
      <c r="C8" s="279" t="s">
        <v>126</v>
      </c>
      <c r="D8" s="511">
        <v>9500</v>
      </c>
      <c r="E8" s="513"/>
      <c r="F8" s="511">
        <v>600</v>
      </c>
      <c r="G8" s="513"/>
      <c r="H8" s="370">
        <f t="shared" ref="H8:H58" si="0">SUM(D8-F8)</f>
        <v>8900</v>
      </c>
      <c r="I8" s="371">
        <f t="shared" ref="I8:I58" si="1">SUM(F8*100/D8)</f>
        <v>6.3157894736842106</v>
      </c>
      <c r="J8" s="293"/>
      <c r="K8" s="584" t="s">
        <v>49</v>
      </c>
      <c r="L8" s="585"/>
      <c r="M8" s="92" t="s">
        <v>43</v>
      </c>
      <c r="N8" s="548">
        <v>2560</v>
      </c>
      <c r="O8" s="549"/>
      <c r="P8" s="548">
        <v>2300</v>
      </c>
      <c r="Q8" s="549"/>
      <c r="R8" s="350">
        <f t="shared" ref="R8:R65" si="2">SUM(N8-P8)</f>
        <v>260</v>
      </c>
      <c r="S8" s="347">
        <f t="shared" ref="S8:S65" si="3">SUM(P8*100/N8)</f>
        <v>89.84375</v>
      </c>
    </row>
    <row r="9" spans="1:19" ht="18" x14ac:dyDescent="0.2">
      <c r="A9" s="576" t="s">
        <v>46</v>
      </c>
      <c r="B9" s="577"/>
      <c r="C9" s="279" t="s">
        <v>207</v>
      </c>
      <c r="D9" s="511">
        <v>9780</v>
      </c>
      <c r="E9" s="513"/>
      <c r="F9" s="511">
        <v>1520</v>
      </c>
      <c r="G9" s="513"/>
      <c r="H9" s="370">
        <f t="shared" si="0"/>
        <v>8260</v>
      </c>
      <c r="I9" s="371">
        <f t="shared" si="1"/>
        <v>15.541922290388548</v>
      </c>
      <c r="J9" s="293"/>
      <c r="K9" s="582" t="s">
        <v>50</v>
      </c>
      <c r="L9" s="583"/>
      <c r="M9" s="187" t="s">
        <v>52</v>
      </c>
      <c r="N9" s="542">
        <v>5600</v>
      </c>
      <c r="O9" s="543"/>
      <c r="P9" s="542">
        <v>4500</v>
      </c>
      <c r="Q9" s="543"/>
      <c r="R9" s="351">
        <f t="shared" si="2"/>
        <v>1100</v>
      </c>
      <c r="S9" s="352">
        <f t="shared" si="3"/>
        <v>80.357142857142861</v>
      </c>
    </row>
    <row r="10" spans="1:19" ht="18" x14ac:dyDescent="0.2">
      <c r="A10" s="576" t="s">
        <v>47</v>
      </c>
      <c r="B10" s="577"/>
      <c r="C10" s="279" t="s">
        <v>208</v>
      </c>
      <c r="D10" s="511">
        <v>8800</v>
      </c>
      <c r="E10" s="513"/>
      <c r="F10" s="511">
        <v>250</v>
      </c>
      <c r="G10" s="513"/>
      <c r="H10" s="370">
        <f t="shared" si="0"/>
        <v>8550</v>
      </c>
      <c r="I10" s="371">
        <f t="shared" si="1"/>
        <v>2.8409090909090908</v>
      </c>
      <c r="J10" s="293"/>
      <c r="K10" s="582" t="s">
        <v>51</v>
      </c>
      <c r="L10" s="583"/>
      <c r="M10" s="93" t="s">
        <v>53</v>
      </c>
      <c r="N10" s="542">
        <v>7850</v>
      </c>
      <c r="O10" s="543"/>
      <c r="P10" s="542">
        <v>450</v>
      </c>
      <c r="Q10" s="543"/>
      <c r="R10" s="350">
        <f t="shared" si="2"/>
        <v>7400</v>
      </c>
      <c r="S10" s="347">
        <f t="shared" si="3"/>
        <v>5.7324840764331206</v>
      </c>
    </row>
    <row r="11" spans="1:19" ht="18" x14ac:dyDescent="0.2">
      <c r="A11" s="576" t="s">
        <v>48</v>
      </c>
      <c r="B11" s="577"/>
      <c r="C11" s="279" t="s">
        <v>209</v>
      </c>
      <c r="D11" s="511">
        <v>8500</v>
      </c>
      <c r="E11" s="513"/>
      <c r="F11" s="511">
        <v>3200</v>
      </c>
      <c r="G11" s="513"/>
      <c r="H11" s="370">
        <f t="shared" si="0"/>
        <v>5300</v>
      </c>
      <c r="I11" s="371">
        <f t="shared" si="1"/>
        <v>37.647058823529413</v>
      </c>
      <c r="J11" s="293"/>
      <c r="K11" s="586"/>
      <c r="L11" s="587"/>
      <c r="M11" s="187" t="s">
        <v>54</v>
      </c>
      <c r="N11" s="544">
        <v>9850</v>
      </c>
      <c r="O11" s="545"/>
      <c r="P11" s="544">
        <v>300</v>
      </c>
      <c r="Q11" s="545"/>
      <c r="R11" s="351">
        <f t="shared" si="2"/>
        <v>9550</v>
      </c>
      <c r="S11" s="352">
        <f t="shared" si="3"/>
        <v>3.0456852791878171</v>
      </c>
    </row>
    <row r="12" spans="1:19" ht="18" x14ac:dyDescent="0.2">
      <c r="A12" s="634"/>
      <c r="B12" s="635"/>
      <c r="C12" s="279" t="s">
        <v>210</v>
      </c>
      <c r="D12" s="511">
        <v>8400</v>
      </c>
      <c r="E12" s="513"/>
      <c r="F12" s="511">
        <v>300</v>
      </c>
      <c r="G12" s="513"/>
      <c r="H12" s="370">
        <f t="shared" si="0"/>
        <v>8100</v>
      </c>
      <c r="I12" s="371">
        <f t="shared" si="1"/>
        <v>3.5714285714285716</v>
      </c>
      <c r="J12" s="309" t="s">
        <v>121</v>
      </c>
      <c r="K12" s="586"/>
      <c r="L12" s="587"/>
      <c r="M12" s="187" t="s">
        <v>55</v>
      </c>
      <c r="N12" s="542">
        <v>900</v>
      </c>
      <c r="O12" s="543"/>
      <c r="P12" s="542">
        <v>500</v>
      </c>
      <c r="Q12" s="543"/>
      <c r="R12" s="351">
        <f t="shared" si="2"/>
        <v>400</v>
      </c>
      <c r="S12" s="352">
        <f t="shared" si="3"/>
        <v>55.555555555555557</v>
      </c>
    </row>
    <row r="13" spans="1:19" ht="13.5" thickBot="1" x14ac:dyDescent="0.2">
      <c r="A13" s="634"/>
      <c r="B13" s="635"/>
      <c r="C13" s="279" t="s">
        <v>211</v>
      </c>
      <c r="D13" s="511">
        <v>8900</v>
      </c>
      <c r="E13" s="513"/>
      <c r="F13" s="511">
        <v>2000</v>
      </c>
      <c r="G13" s="513"/>
      <c r="H13" s="370">
        <f t="shared" si="0"/>
        <v>6900</v>
      </c>
      <c r="I13" s="371">
        <f t="shared" si="1"/>
        <v>22.471910112359552</v>
      </c>
      <c r="J13" s="295" t="s">
        <v>122</v>
      </c>
      <c r="K13" s="580"/>
      <c r="L13" s="581"/>
      <c r="M13" s="199" t="s">
        <v>56</v>
      </c>
      <c r="N13" s="546">
        <v>600</v>
      </c>
      <c r="O13" s="547"/>
      <c r="P13" s="546">
        <v>120</v>
      </c>
      <c r="Q13" s="547"/>
      <c r="R13" s="348">
        <f t="shared" si="2"/>
        <v>480</v>
      </c>
      <c r="S13" s="353">
        <f t="shared" si="3"/>
        <v>20</v>
      </c>
    </row>
    <row r="14" spans="1:19" ht="18" x14ac:dyDescent="0.2">
      <c r="A14" s="634"/>
      <c r="B14" s="635"/>
      <c r="C14" s="279" t="s">
        <v>212</v>
      </c>
      <c r="D14" s="511">
        <v>8550</v>
      </c>
      <c r="E14" s="513"/>
      <c r="F14" s="511">
        <v>4500</v>
      </c>
      <c r="G14" s="513"/>
      <c r="H14" s="370">
        <f t="shared" si="0"/>
        <v>4050</v>
      </c>
      <c r="I14" s="371">
        <f t="shared" si="1"/>
        <v>52.631578947368418</v>
      </c>
      <c r="J14" s="309" t="s">
        <v>31</v>
      </c>
      <c r="K14" s="584" t="s">
        <v>63</v>
      </c>
      <c r="L14" s="585"/>
      <c r="M14" s="92" t="s">
        <v>57</v>
      </c>
      <c r="N14" s="548">
        <v>4500</v>
      </c>
      <c r="O14" s="549"/>
      <c r="P14" s="548">
        <v>250</v>
      </c>
      <c r="Q14" s="549"/>
      <c r="R14" s="350">
        <f t="shared" si="2"/>
        <v>4250</v>
      </c>
      <c r="S14" s="347">
        <f t="shared" si="3"/>
        <v>5.5555555555555554</v>
      </c>
    </row>
    <row r="15" spans="1:19" ht="13.5" thickBot="1" x14ac:dyDescent="0.2">
      <c r="A15" s="564"/>
      <c r="B15" s="565"/>
      <c r="C15" s="279" t="s">
        <v>213</v>
      </c>
      <c r="D15" s="619">
        <v>8700</v>
      </c>
      <c r="E15" s="620"/>
      <c r="F15" s="619">
        <v>7800</v>
      </c>
      <c r="G15" s="620"/>
      <c r="H15" s="370">
        <f t="shared" si="0"/>
        <v>900</v>
      </c>
      <c r="I15" s="371">
        <f t="shared" si="1"/>
        <v>89.65517241379311</v>
      </c>
      <c r="J15" s="293"/>
      <c r="K15" s="586"/>
      <c r="L15" s="587"/>
      <c r="M15" s="187" t="s">
        <v>58</v>
      </c>
      <c r="N15" s="542">
        <v>6500</v>
      </c>
      <c r="O15" s="543"/>
      <c r="P15" s="542">
        <v>5000</v>
      </c>
      <c r="Q15" s="543"/>
      <c r="R15" s="351">
        <f t="shared" si="2"/>
        <v>1500</v>
      </c>
      <c r="S15" s="352">
        <f t="shared" si="3"/>
        <v>76.92307692307692</v>
      </c>
    </row>
    <row r="16" spans="1:19" ht="18.75" thickBot="1" x14ac:dyDescent="0.25">
      <c r="A16" s="532" t="s">
        <v>65</v>
      </c>
      <c r="B16" s="533"/>
      <c r="C16" s="534"/>
      <c r="D16" s="491">
        <f t="shared" ref="D16:F16" si="4">SUM(D6:E15)</f>
        <v>94630</v>
      </c>
      <c r="E16" s="493"/>
      <c r="F16" s="491">
        <f t="shared" si="4"/>
        <v>25670</v>
      </c>
      <c r="G16" s="493"/>
      <c r="H16" s="373">
        <f>SUM(H6:H15)</f>
        <v>68960</v>
      </c>
      <c r="I16" s="335">
        <f t="shared" si="1"/>
        <v>27.126704005072387</v>
      </c>
      <c r="J16" s="293"/>
      <c r="K16" s="582" t="s">
        <v>64</v>
      </c>
      <c r="L16" s="583"/>
      <c r="M16" s="187" t="s">
        <v>59</v>
      </c>
      <c r="N16" s="544">
        <v>4200</v>
      </c>
      <c r="O16" s="545"/>
      <c r="P16" s="544">
        <v>200</v>
      </c>
      <c r="Q16" s="545"/>
      <c r="R16" s="350">
        <f t="shared" si="2"/>
        <v>4000</v>
      </c>
      <c r="S16" s="347">
        <f t="shared" si="3"/>
        <v>4.7619047619047619</v>
      </c>
    </row>
    <row r="17" spans="1:19" ht="18" x14ac:dyDescent="0.2">
      <c r="A17" s="558">
        <v>2</v>
      </c>
      <c r="B17" s="559"/>
      <c r="C17" s="319"/>
      <c r="D17" s="617">
        <v>10000</v>
      </c>
      <c r="E17" s="618"/>
      <c r="F17" s="617">
        <v>1000</v>
      </c>
      <c r="G17" s="618"/>
      <c r="H17" s="368">
        <f t="shared" si="0"/>
        <v>9000</v>
      </c>
      <c r="I17" s="374">
        <f t="shared" si="1"/>
        <v>10</v>
      </c>
      <c r="J17" s="309" t="s">
        <v>119</v>
      </c>
      <c r="K17" s="586"/>
      <c r="L17" s="587"/>
      <c r="M17" s="93" t="s">
        <v>60</v>
      </c>
      <c r="N17" s="542">
        <v>2500</v>
      </c>
      <c r="O17" s="543"/>
      <c r="P17" s="542">
        <v>300</v>
      </c>
      <c r="Q17" s="543"/>
      <c r="R17" s="351">
        <f t="shared" si="2"/>
        <v>2200</v>
      </c>
      <c r="S17" s="352">
        <f t="shared" si="3"/>
        <v>12</v>
      </c>
    </row>
    <row r="18" spans="1:19" x14ac:dyDescent="0.15">
      <c r="A18" s="552" t="s">
        <v>66</v>
      </c>
      <c r="B18" s="553"/>
      <c r="C18" s="279" t="s">
        <v>43</v>
      </c>
      <c r="D18" s="511">
        <v>4500</v>
      </c>
      <c r="E18" s="513"/>
      <c r="F18" s="511">
        <v>2000</v>
      </c>
      <c r="G18" s="513"/>
      <c r="H18" s="370">
        <f t="shared" si="0"/>
        <v>2500</v>
      </c>
      <c r="I18" s="371">
        <f t="shared" si="1"/>
        <v>44.444444444444443</v>
      </c>
      <c r="J18" s="293"/>
      <c r="K18" s="586"/>
      <c r="L18" s="587"/>
      <c r="M18" s="187" t="s">
        <v>61</v>
      </c>
      <c r="N18" s="542">
        <v>3600</v>
      </c>
      <c r="O18" s="543"/>
      <c r="P18" s="542">
        <v>550</v>
      </c>
      <c r="Q18" s="543"/>
      <c r="R18" s="351">
        <f t="shared" si="2"/>
        <v>3050</v>
      </c>
      <c r="S18" s="352">
        <f t="shared" si="3"/>
        <v>15.277777777777779</v>
      </c>
    </row>
    <row r="19" spans="1:19" ht="13.5" thickBot="1" x14ac:dyDescent="0.2">
      <c r="A19" s="552" t="s">
        <v>67</v>
      </c>
      <c r="B19" s="553"/>
      <c r="C19" s="279" t="s">
        <v>52</v>
      </c>
      <c r="D19" s="511">
        <v>7800</v>
      </c>
      <c r="E19" s="513"/>
      <c r="F19" s="511">
        <v>3500</v>
      </c>
      <c r="G19" s="513"/>
      <c r="H19" s="370">
        <f t="shared" si="0"/>
        <v>4300</v>
      </c>
      <c r="I19" s="371">
        <f t="shared" si="1"/>
        <v>44.871794871794869</v>
      </c>
      <c r="J19" s="293"/>
      <c r="K19" s="580"/>
      <c r="L19" s="581"/>
      <c r="M19" s="199" t="s">
        <v>62</v>
      </c>
      <c r="N19" s="546">
        <v>8600</v>
      </c>
      <c r="O19" s="547"/>
      <c r="P19" s="546">
        <v>450</v>
      </c>
      <c r="Q19" s="547"/>
      <c r="R19" s="348">
        <f t="shared" si="2"/>
        <v>8150</v>
      </c>
      <c r="S19" s="353">
        <f t="shared" si="3"/>
        <v>5.2325581395348841</v>
      </c>
    </row>
    <row r="20" spans="1:19" ht="18" x14ac:dyDescent="0.2">
      <c r="A20" s="552" t="s">
        <v>68</v>
      </c>
      <c r="B20" s="553"/>
      <c r="C20" s="279" t="s">
        <v>53</v>
      </c>
      <c r="D20" s="511">
        <v>3500</v>
      </c>
      <c r="E20" s="513"/>
      <c r="F20" s="511">
        <v>1250</v>
      </c>
      <c r="G20" s="513"/>
      <c r="H20" s="370">
        <f t="shared" si="0"/>
        <v>2250</v>
      </c>
      <c r="I20" s="371">
        <f t="shared" si="1"/>
        <v>35.714285714285715</v>
      </c>
      <c r="J20" s="309" t="s">
        <v>120</v>
      </c>
      <c r="K20" s="584" t="s">
        <v>70</v>
      </c>
      <c r="L20" s="585"/>
      <c r="M20" s="93">
        <f>-4/1</f>
        <v>-4</v>
      </c>
      <c r="N20" s="548">
        <v>10000</v>
      </c>
      <c r="O20" s="549"/>
      <c r="P20" s="548">
        <v>1250</v>
      </c>
      <c r="Q20" s="549"/>
      <c r="R20" s="350">
        <f t="shared" si="2"/>
        <v>8750</v>
      </c>
      <c r="S20" s="347">
        <f t="shared" si="3"/>
        <v>12.5</v>
      </c>
    </row>
    <row r="21" spans="1:19" ht="18.75" thickBot="1" x14ac:dyDescent="0.25">
      <c r="A21" s="564"/>
      <c r="B21" s="565"/>
      <c r="C21" s="192" t="s">
        <v>54</v>
      </c>
      <c r="D21" s="619">
        <v>4560</v>
      </c>
      <c r="E21" s="620"/>
      <c r="F21" s="619">
        <v>3540</v>
      </c>
      <c r="G21" s="620"/>
      <c r="H21" s="370">
        <f t="shared" si="0"/>
        <v>1020</v>
      </c>
      <c r="I21" s="371">
        <f t="shared" si="1"/>
        <v>77.631578947368425</v>
      </c>
      <c r="J21" s="293"/>
      <c r="K21" s="582" t="s">
        <v>71</v>
      </c>
      <c r="L21" s="583"/>
      <c r="M21" s="187" t="s">
        <v>75</v>
      </c>
      <c r="N21" s="542">
        <v>4650</v>
      </c>
      <c r="O21" s="543"/>
      <c r="P21" s="542">
        <v>1250</v>
      </c>
      <c r="Q21" s="543"/>
      <c r="R21" s="351">
        <f t="shared" si="2"/>
        <v>3400</v>
      </c>
      <c r="S21" s="352">
        <f t="shared" si="3"/>
        <v>26.881720430107528</v>
      </c>
    </row>
    <row r="22" spans="1:19" ht="18.75" thickBot="1" x14ac:dyDescent="0.25">
      <c r="A22" s="647" t="s">
        <v>69</v>
      </c>
      <c r="B22" s="648"/>
      <c r="C22" s="649"/>
      <c r="D22" s="491">
        <f t="shared" ref="D22" si="5">SUM(D17:E21)</f>
        <v>30360</v>
      </c>
      <c r="E22" s="493"/>
      <c r="F22" s="491">
        <f t="shared" ref="F22" si="6">SUM(F17:G21)</f>
        <v>11290</v>
      </c>
      <c r="G22" s="493"/>
      <c r="H22" s="373">
        <f>SUM(H17:H21)</f>
        <v>19070</v>
      </c>
      <c r="I22" s="335">
        <f t="shared" si="1"/>
        <v>37.187088274044797</v>
      </c>
      <c r="J22" s="293"/>
      <c r="K22" s="582" t="s">
        <v>72</v>
      </c>
      <c r="L22" s="583"/>
      <c r="M22" s="93" t="s">
        <v>76</v>
      </c>
      <c r="N22" s="544">
        <v>6000</v>
      </c>
      <c r="O22" s="545"/>
      <c r="P22" s="544">
        <v>350</v>
      </c>
      <c r="Q22" s="545"/>
      <c r="R22" s="350">
        <f t="shared" si="2"/>
        <v>5650</v>
      </c>
      <c r="S22" s="347">
        <f t="shared" si="3"/>
        <v>5.833333333333333</v>
      </c>
    </row>
    <row r="23" spans="1:19" ht="18" x14ac:dyDescent="0.2">
      <c r="A23" s="558">
        <v>3</v>
      </c>
      <c r="B23" s="559"/>
      <c r="C23" s="317"/>
      <c r="D23" s="617">
        <v>5000</v>
      </c>
      <c r="E23" s="618"/>
      <c r="F23" s="617">
        <v>3500</v>
      </c>
      <c r="G23" s="618"/>
      <c r="H23" s="368">
        <f t="shared" si="0"/>
        <v>1500</v>
      </c>
      <c r="I23" s="374">
        <f t="shared" si="1"/>
        <v>70</v>
      </c>
      <c r="J23" s="293"/>
      <c r="K23" s="582" t="s">
        <v>73</v>
      </c>
      <c r="L23" s="583"/>
      <c r="M23" s="187" t="s">
        <v>77</v>
      </c>
      <c r="N23" s="542">
        <v>4500</v>
      </c>
      <c r="O23" s="543"/>
      <c r="P23" s="542">
        <v>350</v>
      </c>
      <c r="Q23" s="543"/>
      <c r="R23" s="351">
        <f t="shared" si="2"/>
        <v>4150</v>
      </c>
      <c r="S23" s="352">
        <f t="shared" si="3"/>
        <v>7.7777777777777777</v>
      </c>
    </row>
    <row r="24" spans="1:19" ht="15.75" thickBot="1" x14ac:dyDescent="0.25">
      <c r="A24" s="640" t="s">
        <v>80</v>
      </c>
      <c r="B24" s="641"/>
      <c r="C24" s="318" t="s">
        <v>57</v>
      </c>
      <c r="D24" s="619">
        <v>4500</v>
      </c>
      <c r="E24" s="620"/>
      <c r="F24" s="619">
        <v>2000</v>
      </c>
      <c r="G24" s="620"/>
      <c r="H24" s="370">
        <f t="shared" si="0"/>
        <v>2500</v>
      </c>
      <c r="I24" s="371">
        <f t="shared" si="1"/>
        <v>44.444444444444443</v>
      </c>
      <c r="J24" s="293"/>
      <c r="K24" s="580"/>
      <c r="L24" s="581"/>
      <c r="M24" s="200" t="s">
        <v>78</v>
      </c>
      <c r="N24" s="546">
        <v>6500</v>
      </c>
      <c r="O24" s="547"/>
      <c r="P24" s="546">
        <v>450</v>
      </c>
      <c r="Q24" s="547"/>
      <c r="R24" s="348">
        <f t="shared" si="2"/>
        <v>6050</v>
      </c>
      <c r="S24" s="353">
        <f t="shared" si="3"/>
        <v>6.9230769230769234</v>
      </c>
    </row>
    <row r="25" spans="1:19" ht="13.5" thickBot="1" x14ac:dyDescent="0.2">
      <c r="A25" s="647" t="s">
        <v>81</v>
      </c>
      <c r="B25" s="648"/>
      <c r="C25" s="649"/>
      <c r="D25" s="491">
        <f t="shared" ref="D25" si="7">SUM(D23:E24)</f>
        <v>9500</v>
      </c>
      <c r="E25" s="493"/>
      <c r="F25" s="491">
        <f t="shared" ref="F25" si="8">SUM(F23:G24)</f>
        <v>5500</v>
      </c>
      <c r="G25" s="493"/>
      <c r="H25" s="373">
        <f t="shared" si="0"/>
        <v>4000</v>
      </c>
      <c r="I25" s="335">
        <f t="shared" si="1"/>
        <v>57.89473684210526</v>
      </c>
      <c r="J25" s="310"/>
      <c r="K25" s="558">
        <v>5</v>
      </c>
      <c r="L25" s="559"/>
      <c r="M25" s="203" t="s">
        <v>82</v>
      </c>
      <c r="N25" s="544">
        <v>2000</v>
      </c>
      <c r="O25" s="545"/>
      <c r="P25" s="548">
        <v>150</v>
      </c>
      <c r="Q25" s="549"/>
      <c r="R25" s="350">
        <f t="shared" si="2"/>
        <v>1850</v>
      </c>
      <c r="S25" s="347">
        <f t="shared" si="3"/>
        <v>7.5</v>
      </c>
    </row>
    <row r="26" spans="1:19" ht="18" x14ac:dyDescent="0.2">
      <c r="A26" s="642">
        <v>4</v>
      </c>
      <c r="B26" s="643"/>
      <c r="C26" s="272" t="s">
        <v>74</v>
      </c>
      <c r="D26" s="617">
        <v>12000</v>
      </c>
      <c r="E26" s="618"/>
      <c r="F26" s="617">
        <v>8000</v>
      </c>
      <c r="G26" s="618"/>
      <c r="H26" s="368">
        <f t="shared" si="0"/>
        <v>4000</v>
      </c>
      <c r="I26" s="374">
        <f t="shared" si="1"/>
        <v>66.666666666666671</v>
      </c>
      <c r="J26" s="310"/>
      <c r="K26" s="576" t="s">
        <v>85</v>
      </c>
      <c r="L26" s="577"/>
      <c r="M26" s="188" t="s">
        <v>83</v>
      </c>
      <c r="N26" s="542">
        <v>4500</v>
      </c>
      <c r="O26" s="543"/>
      <c r="P26" s="542">
        <v>155</v>
      </c>
      <c r="Q26" s="543"/>
      <c r="R26" s="351">
        <f t="shared" si="2"/>
        <v>4345</v>
      </c>
      <c r="S26" s="352">
        <f t="shared" si="3"/>
        <v>3.4444444444444446</v>
      </c>
    </row>
    <row r="27" spans="1:19" ht="18.75" thickBot="1" x14ac:dyDescent="0.25">
      <c r="A27" s="644" t="s">
        <v>148</v>
      </c>
      <c r="B27" s="645"/>
      <c r="C27" s="273" t="s">
        <v>75</v>
      </c>
      <c r="D27" s="511">
        <v>5600</v>
      </c>
      <c r="E27" s="513"/>
      <c r="F27" s="511">
        <v>5500</v>
      </c>
      <c r="G27" s="513"/>
      <c r="H27" s="370">
        <f t="shared" si="0"/>
        <v>100</v>
      </c>
      <c r="I27" s="371">
        <f t="shared" si="1"/>
        <v>98.214285714285708</v>
      </c>
      <c r="J27" s="310"/>
      <c r="K27" s="578" t="s">
        <v>86</v>
      </c>
      <c r="L27" s="579"/>
      <c r="M27" s="199" t="s">
        <v>84</v>
      </c>
      <c r="N27" s="560">
        <v>2500</v>
      </c>
      <c r="O27" s="561"/>
      <c r="P27" s="546">
        <v>125</v>
      </c>
      <c r="Q27" s="547"/>
      <c r="R27" s="348">
        <f t="shared" si="2"/>
        <v>2375</v>
      </c>
      <c r="S27" s="353">
        <f t="shared" si="3"/>
        <v>5</v>
      </c>
    </row>
    <row r="28" spans="1:19" ht="15" thickTop="1" x14ac:dyDescent="0.15">
      <c r="A28" s="644" t="s">
        <v>149</v>
      </c>
      <c r="B28" s="645"/>
      <c r="C28" s="274" t="s">
        <v>76</v>
      </c>
      <c r="D28" s="511">
        <v>6500</v>
      </c>
      <c r="E28" s="513"/>
      <c r="F28" s="511">
        <v>4500</v>
      </c>
      <c r="G28" s="513"/>
      <c r="H28" s="370">
        <f t="shared" si="0"/>
        <v>2000</v>
      </c>
      <c r="I28" s="371">
        <f t="shared" si="1"/>
        <v>69.230769230769226</v>
      </c>
      <c r="J28" s="310"/>
      <c r="K28" s="558">
        <v>6</v>
      </c>
      <c r="L28" s="559"/>
      <c r="M28" s="93" t="s">
        <v>157</v>
      </c>
      <c r="N28" s="574">
        <v>4500</v>
      </c>
      <c r="O28" s="575"/>
      <c r="P28" s="548">
        <v>135</v>
      </c>
      <c r="Q28" s="549"/>
      <c r="R28" s="350">
        <f t="shared" si="2"/>
        <v>4365</v>
      </c>
      <c r="S28" s="347">
        <f t="shared" si="3"/>
        <v>3</v>
      </c>
    </row>
    <row r="29" spans="1:19" ht="14.25" x14ac:dyDescent="0.15">
      <c r="A29" s="644" t="s">
        <v>150</v>
      </c>
      <c r="B29" s="645"/>
      <c r="C29" s="275" t="s">
        <v>77</v>
      </c>
      <c r="D29" s="511">
        <v>4500</v>
      </c>
      <c r="E29" s="513"/>
      <c r="F29" s="511">
        <v>2500</v>
      </c>
      <c r="G29" s="513"/>
      <c r="H29" s="370">
        <f t="shared" si="0"/>
        <v>2000</v>
      </c>
      <c r="I29" s="371">
        <f t="shared" si="1"/>
        <v>55.555555555555557</v>
      </c>
      <c r="J29" s="310"/>
      <c r="K29" s="552" t="s">
        <v>87</v>
      </c>
      <c r="L29" s="553"/>
      <c r="M29" s="187" t="s">
        <v>90</v>
      </c>
      <c r="N29" s="542">
        <v>4200</v>
      </c>
      <c r="O29" s="543"/>
      <c r="P29" s="542">
        <v>6000</v>
      </c>
      <c r="Q29" s="543"/>
      <c r="R29" s="351">
        <f t="shared" si="2"/>
        <v>-1800</v>
      </c>
      <c r="S29" s="352">
        <f t="shared" si="3"/>
        <v>142.85714285714286</v>
      </c>
    </row>
    <row r="30" spans="1:19" ht="15" thickBot="1" x14ac:dyDescent="0.2">
      <c r="A30" s="644" t="s">
        <v>151</v>
      </c>
      <c r="B30" s="645"/>
      <c r="C30" s="274" t="s">
        <v>78</v>
      </c>
      <c r="D30" s="511">
        <v>5400</v>
      </c>
      <c r="E30" s="513"/>
      <c r="F30" s="511">
        <v>3500</v>
      </c>
      <c r="G30" s="513"/>
      <c r="H30" s="370">
        <f t="shared" si="0"/>
        <v>1900</v>
      </c>
      <c r="I30" s="371">
        <f t="shared" si="1"/>
        <v>64.81481481481481</v>
      </c>
      <c r="J30" s="311"/>
      <c r="K30" s="572" t="s">
        <v>88</v>
      </c>
      <c r="L30" s="573"/>
      <c r="M30" s="93" t="s">
        <v>91</v>
      </c>
      <c r="N30" s="544">
        <v>3200</v>
      </c>
      <c r="O30" s="545"/>
      <c r="P30" s="546">
        <v>250</v>
      </c>
      <c r="Q30" s="547"/>
      <c r="R30" s="348">
        <f t="shared" si="2"/>
        <v>2950</v>
      </c>
      <c r="S30" s="354">
        <f t="shared" si="3"/>
        <v>7.8125</v>
      </c>
    </row>
    <row r="31" spans="1:19" ht="15" thickBot="1" x14ac:dyDescent="0.2">
      <c r="A31" s="636"/>
      <c r="B31" s="637"/>
      <c r="C31" s="275" t="s">
        <v>143</v>
      </c>
      <c r="D31" s="511">
        <v>3000</v>
      </c>
      <c r="E31" s="513"/>
      <c r="F31" s="511">
        <v>1520</v>
      </c>
      <c r="G31" s="513"/>
      <c r="H31" s="370">
        <f t="shared" si="0"/>
        <v>1480</v>
      </c>
      <c r="I31" s="371">
        <f t="shared" si="1"/>
        <v>50.666666666666664</v>
      </c>
      <c r="J31" s="310"/>
      <c r="K31" s="568" t="s">
        <v>167</v>
      </c>
      <c r="L31" s="569"/>
      <c r="M31" s="100" t="s">
        <v>92</v>
      </c>
      <c r="N31" s="556">
        <v>8000</v>
      </c>
      <c r="O31" s="557"/>
      <c r="P31" s="556">
        <v>250</v>
      </c>
      <c r="Q31" s="557"/>
      <c r="R31" s="348">
        <f t="shared" si="2"/>
        <v>7750</v>
      </c>
      <c r="S31" s="355">
        <f t="shared" si="3"/>
        <v>3.125</v>
      </c>
    </row>
    <row r="32" spans="1:19" ht="15" thickBot="1" x14ac:dyDescent="0.2">
      <c r="A32" s="636"/>
      <c r="B32" s="637"/>
      <c r="C32" s="274" t="s">
        <v>144</v>
      </c>
      <c r="D32" s="511">
        <v>2500</v>
      </c>
      <c r="E32" s="513"/>
      <c r="F32" s="511">
        <v>2400</v>
      </c>
      <c r="G32" s="513"/>
      <c r="H32" s="370">
        <f t="shared" si="0"/>
        <v>100</v>
      </c>
      <c r="I32" s="371">
        <f t="shared" si="1"/>
        <v>96</v>
      </c>
      <c r="J32" s="310"/>
      <c r="K32" s="568" t="s">
        <v>168</v>
      </c>
      <c r="L32" s="569"/>
      <c r="M32" s="100" t="s">
        <v>93</v>
      </c>
      <c r="N32" s="556">
        <v>2500</v>
      </c>
      <c r="O32" s="557"/>
      <c r="P32" s="556">
        <v>0</v>
      </c>
      <c r="Q32" s="557"/>
      <c r="R32" s="348">
        <f t="shared" si="2"/>
        <v>2500</v>
      </c>
      <c r="S32" s="353">
        <f t="shared" si="3"/>
        <v>0</v>
      </c>
    </row>
    <row r="33" spans="1:19" ht="14.25" x14ac:dyDescent="0.15">
      <c r="A33" s="636"/>
      <c r="B33" s="637"/>
      <c r="C33" s="275" t="s">
        <v>145</v>
      </c>
      <c r="D33" s="511">
        <v>4500</v>
      </c>
      <c r="E33" s="513"/>
      <c r="F33" s="511">
        <v>350</v>
      </c>
      <c r="G33" s="513"/>
      <c r="H33" s="370">
        <f t="shared" si="0"/>
        <v>4150</v>
      </c>
      <c r="I33" s="371">
        <f t="shared" si="1"/>
        <v>7.7777777777777777</v>
      </c>
      <c r="J33" s="310"/>
      <c r="K33" s="570">
        <v>9</v>
      </c>
      <c r="L33" s="571"/>
      <c r="M33" s="93" t="s">
        <v>96</v>
      </c>
      <c r="N33" s="548">
        <v>3500</v>
      </c>
      <c r="O33" s="549"/>
      <c r="P33" s="548">
        <v>250</v>
      </c>
      <c r="Q33" s="549"/>
      <c r="R33" s="350">
        <f t="shared" si="2"/>
        <v>3250</v>
      </c>
      <c r="S33" s="347">
        <f t="shared" si="3"/>
        <v>7.1428571428571432</v>
      </c>
    </row>
    <row r="34" spans="1:19" ht="14.25" x14ac:dyDescent="0.15">
      <c r="A34" s="636"/>
      <c r="B34" s="637"/>
      <c r="C34" s="274" t="s">
        <v>146</v>
      </c>
      <c r="D34" s="511">
        <v>9800</v>
      </c>
      <c r="E34" s="513"/>
      <c r="F34" s="511">
        <v>2560</v>
      </c>
      <c r="G34" s="513"/>
      <c r="H34" s="370">
        <f t="shared" si="0"/>
        <v>7240</v>
      </c>
      <c r="I34" s="371">
        <f t="shared" si="1"/>
        <v>26.122448979591837</v>
      </c>
      <c r="J34" s="310"/>
      <c r="K34" s="566" t="s">
        <v>94</v>
      </c>
      <c r="L34" s="567"/>
      <c r="M34" s="187" t="s">
        <v>97</v>
      </c>
      <c r="N34" s="542">
        <v>4000</v>
      </c>
      <c r="O34" s="543"/>
      <c r="P34" s="542">
        <v>200</v>
      </c>
      <c r="Q34" s="543"/>
      <c r="R34" s="351">
        <f t="shared" si="2"/>
        <v>3800</v>
      </c>
      <c r="S34" s="352">
        <f t="shared" si="3"/>
        <v>5</v>
      </c>
    </row>
    <row r="35" spans="1:19" ht="15" thickBot="1" x14ac:dyDescent="0.2">
      <c r="A35" s="638"/>
      <c r="B35" s="639"/>
      <c r="C35" s="276" t="s">
        <v>147</v>
      </c>
      <c r="D35" s="619">
        <v>4500</v>
      </c>
      <c r="E35" s="620"/>
      <c r="F35" s="619">
        <v>450</v>
      </c>
      <c r="G35" s="620"/>
      <c r="H35" s="370">
        <f t="shared" si="0"/>
        <v>4050</v>
      </c>
      <c r="I35" s="371">
        <f t="shared" si="1"/>
        <v>10</v>
      </c>
      <c r="J35" s="310"/>
      <c r="K35" s="552" t="s">
        <v>95</v>
      </c>
      <c r="L35" s="553"/>
      <c r="M35" s="187" t="s">
        <v>98</v>
      </c>
      <c r="N35" s="542">
        <v>6500</v>
      </c>
      <c r="O35" s="543"/>
      <c r="P35" s="542">
        <v>800</v>
      </c>
      <c r="Q35" s="543"/>
      <c r="R35" s="351">
        <f t="shared" si="2"/>
        <v>5700</v>
      </c>
      <c r="S35" s="352">
        <f t="shared" si="3"/>
        <v>12.307692307692308</v>
      </c>
    </row>
    <row r="36" spans="1:19" ht="13.5" thickBot="1" x14ac:dyDescent="0.2">
      <c r="A36" s="647" t="s">
        <v>152</v>
      </c>
      <c r="B36" s="648"/>
      <c r="C36" s="649"/>
      <c r="D36" s="491">
        <f t="shared" ref="D36" si="9">SUM(D26:E35)</f>
        <v>58300</v>
      </c>
      <c r="E36" s="493"/>
      <c r="F36" s="491">
        <f t="shared" ref="F36" si="10">SUM(F26:G35)</f>
        <v>31280</v>
      </c>
      <c r="G36" s="493"/>
      <c r="H36" s="373">
        <f>SUM(H26:H35)</f>
        <v>27020</v>
      </c>
      <c r="I36" s="335">
        <f t="shared" si="1"/>
        <v>53.653516295025732</v>
      </c>
      <c r="J36" s="310"/>
      <c r="K36" s="564"/>
      <c r="L36" s="565"/>
      <c r="M36" s="93" t="s">
        <v>99</v>
      </c>
      <c r="N36" s="546">
        <v>7800</v>
      </c>
      <c r="O36" s="547"/>
      <c r="P36" s="546">
        <v>320</v>
      </c>
      <c r="Q36" s="547"/>
      <c r="R36" s="348">
        <f t="shared" si="2"/>
        <v>7480</v>
      </c>
      <c r="S36" s="353">
        <f t="shared" si="3"/>
        <v>4.1025641025641022</v>
      </c>
    </row>
    <row r="37" spans="1:19" x14ac:dyDescent="0.15">
      <c r="A37" s="558">
        <v>5</v>
      </c>
      <c r="B37" s="559"/>
      <c r="C37" s="272" t="s">
        <v>82</v>
      </c>
      <c r="D37" s="617">
        <v>1000</v>
      </c>
      <c r="E37" s="618"/>
      <c r="F37" s="617">
        <v>560</v>
      </c>
      <c r="G37" s="618"/>
      <c r="H37" s="368">
        <f t="shared" si="0"/>
        <v>440</v>
      </c>
      <c r="I37" s="374">
        <f t="shared" si="1"/>
        <v>56</v>
      </c>
      <c r="J37" s="311"/>
      <c r="K37" s="558">
        <v>10</v>
      </c>
      <c r="L37" s="559"/>
      <c r="M37" s="92" t="s">
        <v>100</v>
      </c>
      <c r="N37" s="544">
        <v>5000</v>
      </c>
      <c r="O37" s="545"/>
      <c r="P37" s="548">
        <v>250</v>
      </c>
      <c r="Q37" s="549"/>
      <c r="R37" s="350">
        <f t="shared" si="2"/>
        <v>4750</v>
      </c>
      <c r="S37" s="347">
        <f t="shared" si="3"/>
        <v>5</v>
      </c>
    </row>
    <row r="38" spans="1:19" ht="15" customHeight="1" x14ac:dyDescent="0.15">
      <c r="A38" s="552" t="s">
        <v>148</v>
      </c>
      <c r="B38" s="553"/>
      <c r="C38" s="187" t="s">
        <v>83</v>
      </c>
      <c r="D38" s="511">
        <v>9800</v>
      </c>
      <c r="E38" s="513"/>
      <c r="F38" s="511">
        <v>3000</v>
      </c>
      <c r="G38" s="513"/>
      <c r="H38" s="370">
        <f t="shared" si="0"/>
        <v>6800</v>
      </c>
      <c r="I38" s="371">
        <f t="shared" si="1"/>
        <v>30.612244897959183</v>
      </c>
      <c r="J38" s="310"/>
      <c r="K38" s="552" t="s">
        <v>108</v>
      </c>
      <c r="L38" s="553"/>
      <c r="M38" s="187" t="s">
        <v>101</v>
      </c>
      <c r="N38" s="542">
        <v>4500</v>
      </c>
      <c r="O38" s="543"/>
      <c r="P38" s="542">
        <v>220</v>
      </c>
      <c r="Q38" s="543"/>
      <c r="R38" s="351">
        <f t="shared" si="2"/>
        <v>4280</v>
      </c>
      <c r="S38" s="352">
        <f t="shared" si="3"/>
        <v>4.8888888888888893</v>
      </c>
    </row>
    <row r="39" spans="1:19" x14ac:dyDescent="0.15">
      <c r="A39" s="552" t="s">
        <v>156</v>
      </c>
      <c r="B39" s="553"/>
      <c r="C39" s="187" t="s">
        <v>84</v>
      </c>
      <c r="D39" s="511">
        <v>7500</v>
      </c>
      <c r="E39" s="513"/>
      <c r="F39" s="511">
        <v>4500</v>
      </c>
      <c r="G39" s="513"/>
      <c r="H39" s="370">
        <f t="shared" si="0"/>
        <v>3000</v>
      </c>
      <c r="I39" s="371">
        <f t="shared" si="1"/>
        <v>60</v>
      </c>
      <c r="J39" s="310"/>
      <c r="K39" s="552" t="s">
        <v>109</v>
      </c>
      <c r="L39" s="553"/>
      <c r="M39" s="93" t="s">
        <v>102</v>
      </c>
      <c r="N39" s="544">
        <v>3500</v>
      </c>
      <c r="O39" s="545"/>
      <c r="P39" s="544">
        <v>230</v>
      </c>
      <c r="Q39" s="545"/>
      <c r="R39" s="351">
        <f t="shared" si="2"/>
        <v>3270</v>
      </c>
      <c r="S39" s="347">
        <f t="shared" si="3"/>
        <v>6.5714285714285712</v>
      </c>
    </row>
    <row r="40" spans="1:19" x14ac:dyDescent="0.15">
      <c r="A40" s="634"/>
      <c r="B40" s="635"/>
      <c r="C40" s="187" t="s">
        <v>153</v>
      </c>
      <c r="D40" s="511">
        <v>4560</v>
      </c>
      <c r="E40" s="513"/>
      <c r="F40" s="511">
        <v>3500</v>
      </c>
      <c r="G40" s="513"/>
      <c r="H40" s="370">
        <f t="shared" si="0"/>
        <v>1060</v>
      </c>
      <c r="I40" s="371">
        <f t="shared" si="1"/>
        <v>76.754385964912274</v>
      </c>
      <c r="J40" s="310"/>
      <c r="K40" s="65"/>
      <c r="L40" s="65"/>
      <c r="M40" s="187" t="s">
        <v>103</v>
      </c>
      <c r="N40" s="542">
        <v>7500</v>
      </c>
      <c r="O40" s="543"/>
      <c r="P40" s="542">
        <v>450</v>
      </c>
      <c r="Q40" s="543"/>
      <c r="R40" s="351">
        <f t="shared" si="2"/>
        <v>7050</v>
      </c>
      <c r="S40" s="352">
        <f t="shared" si="3"/>
        <v>6</v>
      </c>
    </row>
    <row r="41" spans="1:19" ht="13.5" thickBot="1" x14ac:dyDescent="0.2">
      <c r="A41" s="564"/>
      <c r="B41" s="565"/>
      <c r="C41" s="199" t="s">
        <v>154</v>
      </c>
      <c r="D41" s="619">
        <v>5600</v>
      </c>
      <c r="E41" s="620"/>
      <c r="F41" s="619">
        <v>5000</v>
      </c>
      <c r="G41" s="620"/>
      <c r="H41" s="370">
        <f t="shared" si="0"/>
        <v>600</v>
      </c>
      <c r="I41" s="371">
        <f t="shared" si="1"/>
        <v>89.285714285714292</v>
      </c>
      <c r="J41" s="310"/>
      <c r="K41" s="65"/>
      <c r="L41" s="65"/>
      <c r="M41" s="93" t="s">
        <v>104</v>
      </c>
      <c r="N41" s="542">
        <v>6500</v>
      </c>
      <c r="O41" s="543"/>
      <c r="P41" s="544">
        <v>5200</v>
      </c>
      <c r="Q41" s="545"/>
      <c r="R41" s="350">
        <f t="shared" si="2"/>
        <v>1300</v>
      </c>
      <c r="S41" s="347">
        <f t="shared" si="3"/>
        <v>80</v>
      </c>
    </row>
    <row r="42" spans="1:19" ht="13.5" thickBot="1" x14ac:dyDescent="0.2">
      <c r="A42" s="647" t="s">
        <v>155</v>
      </c>
      <c r="B42" s="648"/>
      <c r="C42" s="649"/>
      <c r="D42" s="491">
        <f t="shared" ref="D42" si="11">SUM(D37:E41)</f>
        <v>28460</v>
      </c>
      <c r="E42" s="493"/>
      <c r="F42" s="491">
        <f t="shared" ref="F42" si="12">SUM(F37:G41)</f>
        <v>16560</v>
      </c>
      <c r="G42" s="493"/>
      <c r="H42" s="373">
        <f>SUM(H37:H41)</f>
        <v>11900</v>
      </c>
      <c r="I42" s="335">
        <f t="shared" si="1"/>
        <v>58.186929023190444</v>
      </c>
      <c r="J42" s="310"/>
      <c r="K42" s="65"/>
      <c r="L42" s="65"/>
      <c r="M42" s="187" t="s">
        <v>105</v>
      </c>
      <c r="N42" s="544">
        <v>3200</v>
      </c>
      <c r="O42" s="545"/>
      <c r="P42" s="542">
        <v>240</v>
      </c>
      <c r="Q42" s="543"/>
      <c r="R42" s="351">
        <f t="shared" si="2"/>
        <v>2960</v>
      </c>
      <c r="S42" s="352">
        <f t="shared" si="3"/>
        <v>7.5</v>
      </c>
    </row>
    <row r="43" spans="1:19" ht="13.5" thickBot="1" x14ac:dyDescent="0.2">
      <c r="A43" s="554" t="s">
        <v>169</v>
      </c>
      <c r="B43" s="555"/>
      <c r="C43" s="100" t="s">
        <v>157</v>
      </c>
      <c r="D43" s="621">
        <v>20000</v>
      </c>
      <c r="E43" s="622"/>
      <c r="F43" s="621">
        <v>8000</v>
      </c>
      <c r="G43" s="622"/>
      <c r="H43" s="368">
        <f t="shared" si="0"/>
        <v>12000</v>
      </c>
      <c r="I43" s="374">
        <f t="shared" si="1"/>
        <v>40</v>
      </c>
      <c r="J43" s="310"/>
      <c r="K43" s="65"/>
      <c r="L43" s="65"/>
      <c r="M43" s="187" t="s">
        <v>106</v>
      </c>
      <c r="N43" s="542">
        <v>4560</v>
      </c>
      <c r="O43" s="543"/>
      <c r="P43" s="542">
        <v>150</v>
      </c>
      <c r="Q43" s="543"/>
      <c r="R43" s="351">
        <f t="shared" si="2"/>
        <v>4410</v>
      </c>
      <c r="S43" s="352">
        <f t="shared" si="3"/>
        <v>3.2894736842105261</v>
      </c>
    </row>
    <row r="44" spans="1:19" ht="13.5" thickBot="1" x14ac:dyDescent="0.2">
      <c r="A44" s="647" t="s">
        <v>158</v>
      </c>
      <c r="B44" s="648"/>
      <c r="C44" s="649"/>
      <c r="D44" s="491">
        <v>20000</v>
      </c>
      <c r="E44" s="493"/>
      <c r="F44" s="491">
        <v>8000</v>
      </c>
      <c r="G44" s="493"/>
      <c r="H44" s="373">
        <f t="shared" si="0"/>
        <v>12000</v>
      </c>
      <c r="I44" s="335">
        <f t="shared" si="1"/>
        <v>40</v>
      </c>
      <c r="J44" s="310"/>
      <c r="K44" s="206"/>
      <c r="L44" s="206"/>
      <c r="M44" s="199" t="s">
        <v>107</v>
      </c>
      <c r="N44" s="544">
        <v>5600</v>
      </c>
      <c r="O44" s="545"/>
      <c r="P44" s="546">
        <v>250</v>
      </c>
      <c r="Q44" s="547"/>
      <c r="R44" s="348">
        <f t="shared" si="2"/>
        <v>5350</v>
      </c>
      <c r="S44" s="353">
        <f t="shared" si="3"/>
        <v>4.4642857142857144</v>
      </c>
    </row>
    <row r="45" spans="1:19" ht="13.5" thickBot="1" x14ac:dyDescent="0.2">
      <c r="A45" s="558">
        <v>7</v>
      </c>
      <c r="B45" s="559"/>
      <c r="C45" s="92" t="s">
        <v>92</v>
      </c>
      <c r="D45" s="617">
        <v>1000</v>
      </c>
      <c r="E45" s="618"/>
      <c r="F45" s="617">
        <v>750</v>
      </c>
      <c r="G45" s="618"/>
      <c r="H45" s="368">
        <f t="shared" si="0"/>
        <v>250</v>
      </c>
      <c r="I45" s="374">
        <f t="shared" si="1"/>
        <v>75</v>
      </c>
      <c r="J45" s="310"/>
      <c r="K45" s="554" t="s">
        <v>170</v>
      </c>
      <c r="L45" s="555"/>
      <c r="M45" s="100" t="s">
        <v>110</v>
      </c>
      <c r="N45" s="556">
        <v>10000</v>
      </c>
      <c r="O45" s="557"/>
      <c r="P45" s="556">
        <v>1000</v>
      </c>
      <c r="Q45" s="557"/>
      <c r="R45" s="348">
        <f t="shared" si="2"/>
        <v>9000</v>
      </c>
      <c r="S45" s="353">
        <f t="shared" si="3"/>
        <v>10</v>
      </c>
    </row>
    <row r="46" spans="1:19" x14ac:dyDescent="0.15">
      <c r="A46" s="552" t="s">
        <v>159</v>
      </c>
      <c r="B46" s="553"/>
      <c r="C46" s="187" t="s">
        <v>161</v>
      </c>
      <c r="D46" s="511">
        <v>4500</v>
      </c>
      <c r="E46" s="513"/>
      <c r="F46" s="511">
        <v>2560</v>
      </c>
      <c r="G46" s="513"/>
      <c r="H46" s="370">
        <f t="shared" si="0"/>
        <v>1940</v>
      </c>
      <c r="I46" s="371">
        <f t="shared" si="1"/>
        <v>56.888888888888886</v>
      </c>
      <c r="J46" s="310"/>
      <c r="K46" s="558" t="s">
        <v>171</v>
      </c>
      <c r="L46" s="559"/>
      <c r="M46" s="185" t="s">
        <v>111</v>
      </c>
      <c r="N46" s="560">
        <v>9500</v>
      </c>
      <c r="O46" s="561"/>
      <c r="P46" s="562">
        <v>2500</v>
      </c>
      <c r="Q46" s="563"/>
      <c r="R46" s="356">
        <f t="shared" si="2"/>
        <v>7000</v>
      </c>
      <c r="S46" s="357">
        <f t="shared" si="3"/>
        <v>26.315789473684209</v>
      </c>
    </row>
    <row r="47" spans="1:19" ht="15" thickBot="1" x14ac:dyDescent="0.2">
      <c r="A47" s="650" t="s">
        <v>160</v>
      </c>
      <c r="B47" s="651"/>
      <c r="C47" s="199" t="s">
        <v>162</v>
      </c>
      <c r="D47" s="619">
        <v>3560</v>
      </c>
      <c r="E47" s="620"/>
      <c r="F47" s="619">
        <v>2561</v>
      </c>
      <c r="G47" s="620"/>
      <c r="H47" s="370">
        <f t="shared" si="0"/>
        <v>999</v>
      </c>
      <c r="I47" s="371">
        <f t="shared" si="1"/>
        <v>71.938202247191015</v>
      </c>
      <c r="J47" s="310"/>
      <c r="K47" s="65"/>
      <c r="L47" s="113"/>
      <c r="M47" s="184" t="s">
        <v>112</v>
      </c>
      <c r="N47" s="544">
        <v>6500</v>
      </c>
      <c r="O47" s="545"/>
      <c r="P47" s="546">
        <v>3500</v>
      </c>
      <c r="Q47" s="547"/>
      <c r="R47" s="348">
        <f t="shared" si="2"/>
        <v>3000</v>
      </c>
      <c r="S47" s="353">
        <f t="shared" si="3"/>
        <v>53.846153846153847</v>
      </c>
    </row>
    <row r="48" spans="1:19" ht="15" thickBot="1" x14ac:dyDescent="0.2">
      <c r="A48" s="554" t="s">
        <v>173</v>
      </c>
      <c r="B48" s="646"/>
      <c r="C48" s="555"/>
      <c r="D48" s="491">
        <f t="shared" ref="D48" si="13">SUM(D45:E47)</f>
        <v>9060</v>
      </c>
      <c r="E48" s="493"/>
      <c r="F48" s="491">
        <f t="shared" ref="F48" si="14">SUM(F45:G47)</f>
        <v>5871</v>
      </c>
      <c r="G48" s="493"/>
      <c r="H48" s="373">
        <f>SUM(H45:H47)</f>
        <v>3189</v>
      </c>
      <c r="I48" s="335">
        <f t="shared" si="1"/>
        <v>64.801324503311264</v>
      </c>
      <c r="J48" s="312"/>
      <c r="K48" s="202" t="s">
        <v>172</v>
      </c>
      <c r="L48" s="213"/>
      <c r="M48" s="214" t="s">
        <v>113</v>
      </c>
      <c r="N48" s="562">
        <v>4500</v>
      </c>
      <c r="O48" s="563"/>
      <c r="P48" s="562">
        <v>250</v>
      </c>
      <c r="Q48" s="563"/>
      <c r="R48" s="358">
        <f t="shared" si="2"/>
        <v>4250</v>
      </c>
      <c r="S48" s="357">
        <f t="shared" si="3"/>
        <v>5.5555555555555554</v>
      </c>
    </row>
    <row r="49" spans="1:22" ht="15.75" thickBot="1" x14ac:dyDescent="0.25">
      <c r="A49" s="652" t="s">
        <v>175</v>
      </c>
      <c r="B49" s="653"/>
      <c r="C49" s="271" t="s">
        <v>93</v>
      </c>
      <c r="D49" s="613">
        <v>20000</v>
      </c>
      <c r="E49" s="614"/>
      <c r="F49" s="613">
        <v>8000</v>
      </c>
      <c r="G49" s="614"/>
      <c r="H49" s="376">
        <f t="shared" si="0"/>
        <v>12000</v>
      </c>
      <c r="I49" s="377">
        <f t="shared" si="1"/>
        <v>40</v>
      </c>
      <c r="J49" s="312"/>
      <c r="K49" s="308"/>
      <c r="L49" s="206"/>
      <c r="M49" s="189" t="s">
        <v>114</v>
      </c>
      <c r="N49" s="546">
        <v>7800</v>
      </c>
      <c r="O49" s="547"/>
      <c r="P49" s="546">
        <v>4500</v>
      </c>
      <c r="Q49" s="547"/>
      <c r="R49" s="359">
        <f t="shared" si="2"/>
        <v>3300</v>
      </c>
      <c r="S49" s="353">
        <f t="shared" si="3"/>
        <v>57.692307692307693</v>
      </c>
    </row>
    <row r="50" spans="1:22" ht="15" thickBot="1" x14ac:dyDescent="0.2">
      <c r="A50" s="554" t="s">
        <v>174</v>
      </c>
      <c r="B50" s="646"/>
      <c r="C50" s="555"/>
      <c r="D50" s="611">
        <v>20000</v>
      </c>
      <c r="E50" s="612"/>
      <c r="F50" s="611">
        <v>8000</v>
      </c>
      <c r="G50" s="612"/>
      <c r="H50" s="379">
        <f t="shared" si="0"/>
        <v>12000</v>
      </c>
      <c r="I50" s="380">
        <f t="shared" si="1"/>
        <v>40</v>
      </c>
      <c r="J50" s="312"/>
      <c r="K50" s="65"/>
      <c r="L50" s="65"/>
      <c r="M50" s="186" t="s">
        <v>115</v>
      </c>
      <c r="N50" s="548">
        <v>10000</v>
      </c>
      <c r="O50" s="549"/>
      <c r="P50" s="548">
        <v>2500</v>
      </c>
      <c r="Q50" s="549"/>
      <c r="R50" s="350">
        <f t="shared" si="2"/>
        <v>7500</v>
      </c>
      <c r="S50" s="347">
        <f t="shared" si="3"/>
        <v>25</v>
      </c>
    </row>
    <row r="51" spans="1:22" ht="15" thickBot="1" x14ac:dyDescent="0.2">
      <c r="A51" s="654" t="s">
        <v>177</v>
      </c>
      <c r="B51" s="655"/>
      <c r="C51" s="271" t="s">
        <v>96</v>
      </c>
      <c r="D51" s="613">
        <v>20000</v>
      </c>
      <c r="E51" s="614"/>
      <c r="F51" s="613">
        <v>8000</v>
      </c>
      <c r="G51" s="614"/>
      <c r="H51" s="376">
        <f t="shared" si="0"/>
        <v>12000</v>
      </c>
      <c r="I51" s="377">
        <f t="shared" si="1"/>
        <v>40</v>
      </c>
      <c r="J51" s="310"/>
      <c r="K51" s="65"/>
      <c r="L51" s="65"/>
      <c r="M51" s="188" t="s">
        <v>116</v>
      </c>
      <c r="N51" s="542">
        <v>9500</v>
      </c>
      <c r="O51" s="543"/>
      <c r="P51" s="542">
        <v>2400</v>
      </c>
      <c r="Q51" s="543"/>
      <c r="R51" s="351">
        <f t="shared" si="2"/>
        <v>7100</v>
      </c>
      <c r="S51" s="352">
        <f t="shared" si="3"/>
        <v>25.263157894736842</v>
      </c>
    </row>
    <row r="52" spans="1:22" ht="13.5" thickBot="1" x14ac:dyDescent="0.2">
      <c r="A52" s="554" t="s">
        <v>178</v>
      </c>
      <c r="B52" s="646"/>
      <c r="C52" s="555"/>
      <c r="D52" s="611">
        <v>20000</v>
      </c>
      <c r="E52" s="612"/>
      <c r="F52" s="611">
        <v>8000</v>
      </c>
      <c r="G52" s="612"/>
      <c r="H52" s="379">
        <f t="shared" si="0"/>
        <v>12000</v>
      </c>
      <c r="I52" s="380">
        <f t="shared" si="1"/>
        <v>40</v>
      </c>
      <c r="J52" s="313"/>
      <c r="K52" s="60"/>
      <c r="L52" s="60"/>
      <c r="M52" s="93" t="s">
        <v>117</v>
      </c>
      <c r="N52" s="546">
        <v>8650</v>
      </c>
      <c r="O52" s="547"/>
      <c r="P52" s="546">
        <v>2000</v>
      </c>
      <c r="Q52" s="547"/>
      <c r="R52" s="348">
        <f t="shared" si="2"/>
        <v>6650</v>
      </c>
      <c r="S52" s="353">
        <f t="shared" si="3"/>
        <v>23.121387283236995</v>
      </c>
    </row>
    <row r="53" spans="1:22" ht="15" thickBot="1" x14ac:dyDescent="0.25">
      <c r="A53" s="652" t="s">
        <v>179</v>
      </c>
      <c r="B53" s="653"/>
      <c r="C53" s="271" t="s">
        <v>100</v>
      </c>
      <c r="D53" s="613">
        <v>20000</v>
      </c>
      <c r="E53" s="614"/>
      <c r="F53" s="613">
        <v>8000</v>
      </c>
      <c r="G53" s="614"/>
      <c r="H53" s="376">
        <f t="shared" si="0"/>
        <v>12000</v>
      </c>
      <c r="I53" s="377">
        <f t="shared" si="1"/>
        <v>40</v>
      </c>
      <c r="J53" s="313"/>
      <c r="K53" s="554" t="s">
        <v>176</v>
      </c>
      <c r="L53" s="555"/>
      <c r="M53" s="100" t="s">
        <v>118</v>
      </c>
      <c r="N53" s="556">
        <v>10000</v>
      </c>
      <c r="O53" s="557"/>
      <c r="P53" s="556">
        <v>3500</v>
      </c>
      <c r="Q53" s="557"/>
      <c r="R53" s="348">
        <f t="shared" si="2"/>
        <v>6500</v>
      </c>
      <c r="S53" s="353">
        <f t="shared" si="3"/>
        <v>35</v>
      </c>
    </row>
    <row r="54" spans="1:22" ht="15" thickBot="1" x14ac:dyDescent="0.2">
      <c r="A54" s="554" t="s">
        <v>180</v>
      </c>
      <c r="B54" s="646"/>
      <c r="C54" s="555"/>
      <c r="D54" s="611">
        <v>20000</v>
      </c>
      <c r="E54" s="612"/>
      <c r="F54" s="611">
        <v>8000</v>
      </c>
      <c r="G54" s="612"/>
      <c r="H54" s="379">
        <f t="shared" si="0"/>
        <v>12000</v>
      </c>
      <c r="I54" s="380">
        <f t="shared" si="1"/>
        <v>40</v>
      </c>
      <c r="J54" s="314"/>
      <c r="K54" s="228" t="s">
        <v>193</v>
      </c>
      <c r="L54" s="96"/>
      <c r="M54" s="96"/>
      <c r="N54" s="535">
        <f t="shared" ref="N54" si="15">SUM(N6:N53)</f>
        <v>271280</v>
      </c>
      <c r="O54" s="536"/>
      <c r="P54" s="535">
        <f t="shared" ref="P54" si="16">SUM(P6:P53)</f>
        <v>59345</v>
      </c>
      <c r="Q54" s="536"/>
      <c r="R54" s="360">
        <f t="shared" si="2"/>
        <v>211935</v>
      </c>
      <c r="S54" s="361">
        <f t="shared" si="3"/>
        <v>21.875921557062814</v>
      </c>
    </row>
    <row r="55" spans="1:22" ht="15" thickBot="1" x14ac:dyDescent="0.25">
      <c r="A55" s="652" t="s">
        <v>181</v>
      </c>
      <c r="B55" s="653"/>
      <c r="C55" s="271" t="s">
        <v>110</v>
      </c>
      <c r="D55" s="613">
        <v>20000</v>
      </c>
      <c r="E55" s="614"/>
      <c r="F55" s="613">
        <v>8000</v>
      </c>
      <c r="G55" s="614"/>
      <c r="H55" s="376">
        <f t="shared" si="0"/>
        <v>12000</v>
      </c>
      <c r="I55" s="377">
        <f t="shared" si="1"/>
        <v>40</v>
      </c>
      <c r="J55" s="154" t="s">
        <v>127</v>
      </c>
      <c r="K55" s="550">
        <v>1</v>
      </c>
      <c r="L55" s="551"/>
      <c r="M55" s="214" t="s">
        <v>125</v>
      </c>
      <c r="N55" s="544">
        <v>10000</v>
      </c>
      <c r="O55" s="545"/>
      <c r="P55" s="548">
        <v>1450</v>
      </c>
      <c r="Q55" s="549"/>
      <c r="R55" s="350">
        <f t="shared" si="2"/>
        <v>8550</v>
      </c>
      <c r="S55" s="347">
        <f t="shared" si="3"/>
        <v>14.5</v>
      </c>
    </row>
    <row r="56" spans="1:22" ht="13.5" thickBot="1" x14ac:dyDescent="0.2">
      <c r="A56" s="234" t="s">
        <v>182</v>
      </c>
      <c r="B56" s="235"/>
      <c r="C56" s="267"/>
      <c r="D56" s="611">
        <v>20000</v>
      </c>
      <c r="E56" s="612"/>
      <c r="F56" s="611">
        <v>8000</v>
      </c>
      <c r="G56" s="612"/>
      <c r="H56" s="379">
        <f t="shared" si="0"/>
        <v>12000</v>
      </c>
      <c r="I56" s="380">
        <f t="shared" si="1"/>
        <v>40</v>
      </c>
      <c r="J56" s="154" t="s">
        <v>128</v>
      </c>
      <c r="K56" s="552" t="s">
        <v>123</v>
      </c>
      <c r="L56" s="553"/>
      <c r="M56" s="187" t="s">
        <v>42</v>
      </c>
      <c r="N56" s="542">
        <v>5000</v>
      </c>
      <c r="O56" s="543"/>
      <c r="P56" s="542">
        <v>1240</v>
      </c>
      <c r="Q56" s="543"/>
      <c r="R56" s="351">
        <f t="shared" si="2"/>
        <v>3760</v>
      </c>
      <c r="S56" s="352">
        <f t="shared" si="3"/>
        <v>24.8</v>
      </c>
    </row>
    <row r="57" spans="1:22" ht="15" thickBot="1" x14ac:dyDescent="0.25">
      <c r="A57" s="236" t="s">
        <v>183</v>
      </c>
      <c r="B57" s="65"/>
      <c r="C57" s="271" t="s">
        <v>111</v>
      </c>
      <c r="D57" s="613">
        <v>20000</v>
      </c>
      <c r="E57" s="614"/>
      <c r="F57" s="613">
        <v>8000</v>
      </c>
      <c r="G57" s="614"/>
      <c r="H57" s="376">
        <f t="shared" si="0"/>
        <v>12000</v>
      </c>
      <c r="I57" s="377">
        <f t="shared" si="1"/>
        <v>40</v>
      </c>
      <c r="J57" s="154" t="s">
        <v>129</v>
      </c>
      <c r="K57" s="498" t="s">
        <v>124</v>
      </c>
      <c r="L57" s="499"/>
      <c r="M57" s="199" t="s">
        <v>126</v>
      </c>
      <c r="N57" s="544">
        <v>6540</v>
      </c>
      <c r="O57" s="545"/>
      <c r="P57" s="546">
        <v>850</v>
      </c>
      <c r="Q57" s="547"/>
      <c r="R57" s="348">
        <f t="shared" si="2"/>
        <v>5690</v>
      </c>
      <c r="S57" s="353">
        <f t="shared" si="3"/>
        <v>12.996941896024465</v>
      </c>
    </row>
    <row r="58" spans="1:22" ht="15" thickBot="1" x14ac:dyDescent="0.2">
      <c r="A58" s="554" t="s">
        <v>184</v>
      </c>
      <c r="B58" s="646"/>
      <c r="C58" s="555"/>
      <c r="D58" s="615">
        <v>20000</v>
      </c>
      <c r="E58" s="616"/>
      <c r="F58" s="615">
        <v>8000</v>
      </c>
      <c r="G58" s="616"/>
      <c r="H58" s="381">
        <f t="shared" si="0"/>
        <v>12000</v>
      </c>
      <c r="I58" s="382">
        <f t="shared" si="1"/>
        <v>40</v>
      </c>
      <c r="J58" s="107"/>
      <c r="K58" s="221" t="s">
        <v>185</v>
      </c>
      <c r="L58" s="96"/>
      <c r="M58" s="96"/>
      <c r="N58" s="535">
        <f t="shared" ref="N58" si="17">SUM(N55:N57)</f>
        <v>21540</v>
      </c>
      <c r="O58" s="536"/>
      <c r="P58" s="535">
        <f t="shared" ref="P58" si="18">SUM(P55:P57)</f>
        <v>3540</v>
      </c>
      <c r="Q58" s="536"/>
      <c r="R58" s="362">
        <f>SUM(R55+R56+R57)</f>
        <v>18000</v>
      </c>
      <c r="S58" s="361">
        <f t="shared" si="3"/>
        <v>16.434540389972145</v>
      </c>
    </row>
    <row r="59" spans="1:22" x14ac:dyDescent="0.15">
      <c r="A59" s="292"/>
      <c r="B59" s="301"/>
      <c r="C59" s="301"/>
      <c r="D59" s="301"/>
      <c r="E59" s="301"/>
      <c r="F59" s="301"/>
      <c r="G59" s="301"/>
      <c r="H59" s="301"/>
      <c r="I59" s="26"/>
      <c r="J59" s="329" t="s">
        <v>8</v>
      </c>
      <c r="K59" s="220" t="s">
        <v>130</v>
      </c>
      <c r="L59" s="127"/>
      <c r="M59" s="214" t="s">
        <v>125</v>
      </c>
      <c r="N59" s="544">
        <v>10000</v>
      </c>
      <c r="O59" s="545"/>
      <c r="P59" s="548">
        <v>150</v>
      </c>
      <c r="Q59" s="549"/>
      <c r="R59" s="350">
        <f t="shared" si="2"/>
        <v>9850</v>
      </c>
      <c r="S59" s="347">
        <f t="shared" si="3"/>
        <v>1.5</v>
      </c>
    </row>
    <row r="60" spans="1:22" x14ac:dyDescent="0.15">
      <c r="A60" s="62"/>
      <c r="B60" s="60"/>
      <c r="C60" s="60"/>
      <c r="D60" s="60"/>
      <c r="E60" s="60"/>
      <c r="F60" s="60"/>
      <c r="G60" s="60"/>
      <c r="H60" s="60"/>
      <c r="I60" s="27"/>
      <c r="J60" s="324" t="s">
        <v>132</v>
      </c>
      <c r="K60" s="175" t="s">
        <v>165</v>
      </c>
      <c r="L60" s="128"/>
      <c r="M60" s="184" t="s">
        <v>43</v>
      </c>
      <c r="N60" s="542">
        <v>7000</v>
      </c>
      <c r="O60" s="543"/>
      <c r="P60" s="542">
        <v>1250</v>
      </c>
      <c r="Q60" s="543"/>
      <c r="R60" s="351">
        <f t="shared" si="2"/>
        <v>5750</v>
      </c>
      <c r="S60" s="352">
        <f t="shared" si="3"/>
        <v>17.857142857142858</v>
      </c>
      <c r="V60" s="297"/>
    </row>
    <row r="61" spans="1:22" ht="14.25" x14ac:dyDescent="0.15">
      <c r="A61" s="62"/>
      <c r="B61" s="60"/>
      <c r="C61" s="60"/>
      <c r="D61" s="60"/>
      <c r="E61" s="60"/>
      <c r="F61" s="60"/>
      <c r="G61" s="60"/>
      <c r="H61" s="60"/>
      <c r="I61" s="27"/>
      <c r="J61" s="330"/>
      <c r="K61" s="175" t="s">
        <v>164</v>
      </c>
      <c r="L61" s="265"/>
      <c r="M61" s="187" t="s">
        <v>57</v>
      </c>
      <c r="N61" s="544">
        <v>3000</v>
      </c>
      <c r="O61" s="545"/>
      <c r="P61" s="544">
        <v>1250</v>
      </c>
      <c r="Q61" s="545"/>
      <c r="R61" s="351">
        <f t="shared" si="2"/>
        <v>1750</v>
      </c>
      <c r="S61" s="352">
        <f t="shared" si="3"/>
        <v>41.666666666666664</v>
      </c>
    </row>
    <row r="62" spans="1:22" x14ac:dyDescent="0.15">
      <c r="A62" s="62"/>
      <c r="B62" s="60"/>
      <c r="C62" s="60"/>
      <c r="D62" s="60"/>
      <c r="E62" s="60"/>
      <c r="F62" s="60"/>
      <c r="G62" s="60"/>
      <c r="H62" s="60"/>
      <c r="I62" s="27"/>
      <c r="J62" s="331" t="s">
        <v>133</v>
      </c>
      <c r="K62" s="176"/>
      <c r="L62" s="127"/>
      <c r="M62" s="185" t="s">
        <v>58</v>
      </c>
      <c r="N62" s="542">
        <v>2000</v>
      </c>
      <c r="O62" s="543"/>
      <c r="P62" s="542">
        <v>1250</v>
      </c>
      <c r="Q62" s="543"/>
      <c r="R62" s="351">
        <f t="shared" si="2"/>
        <v>750</v>
      </c>
      <c r="S62" s="347">
        <f t="shared" si="3"/>
        <v>62.5</v>
      </c>
    </row>
    <row r="63" spans="1:22" x14ac:dyDescent="0.15">
      <c r="A63" s="62"/>
      <c r="B63" s="60"/>
      <c r="C63" s="60"/>
      <c r="D63" s="60"/>
      <c r="E63" s="60"/>
      <c r="F63" s="60"/>
      <c r="G63" s="60"/>
      <c r="H63" s="60"/>
      <c r="I63" s="27"/>
      <c r="J63" s="332" t="s">
        <v>197</v>
      </c>
      <c r="K63" s="154">
        <v>4</v>
      </c>
      <c r="L63" s="60"/>
      <c r="M63" s="187" t="s">
        <v>74</v>
      </c>
      <c r="N63" s="542">
        <v>2000</v>
      </c>
      <c r="O63" s="543"/>
      <c r="P63" s="542">
        <v>1000</v>
      </c>
      <c r="Q63" s="543"/>
      <c r="R63" s="351">
        <f t="shared" si="2"/>
        <v>1000</v>
      </c>
      <c r="S63" s="352">
        <f t="shared" si="3"/>
        <v>50</v>
      </c>
    </row>
    <row r="64" spans="1:22" ht="13.5" thickBot="1" x14ac:dyDescent="0.2">
      <c r="A64" s="50"/>
      <c r="B64" s="328"/>
      <c r="C64" s="328"/>
      <c r="D64" s="328"/>
      <c r="E64" s="328"/>
      <c r="F64" s="328"/>
      <c r="G64" s="328"/>
      <c r="H64" s="328"/>
      <c r="I64" s="323"/>
      <c r="J64" s="333" t="s">
        <v>122</v>
      </c>
      <c r="K64" s="156" t="s">
        <v>131</v>
      </c>
      <c r="L64" s="60"/>
      <c r="M64" s="199" t="s">
        <v>75</v>
      </c>
      <c r="N64" s="544">
        <v>8500</v>
      </c>
      <c r="O64" s="545"/>
      <c r="P64" s="546">
        <v>2500</v>
      </c>
      <c r="Q64" s="547"/>
      <c r="R64" s="363">
        <f t="shared" si="2"/>
        <v>6000</v>
      </c>
      <c r="S64" s="353">
        <f t="shared" si="3"/>
        <v>29.411764705882351</v>
      </c>
    </row>
    <row r="65" spans="1:19" ht="15" thickBot="1" x14ac:dyDescent="0.2">
      <c r="A65" s="327" t="s">
        <v>205</v>
      </c>
      <c r="B65" s="322"/>
      <c r="C65" s="322"/>
      <c r="D65" s="627"/>
      <c r="E65" s="628"/>
      <c r="F65" s="630"/>
      <c r="G65" s="631"/>
      <c r="H65" s="320"/>
      <c r="I65" s="316"/>
      <c r="J65" s="229"/>
      <c r="K65" s="228" t="s">
        <v>204</v>
      </c>
      <c r="L65" s="96"/>
      <c r="M65" s="96"/>
      <c r="N65" s="535">
        <f t="shared" ref="N65" si="19">SUM(N59:N64)</f>
        <v>32500</v>
      </c>
      <c r="O65" s="536"/>
      <c r="P65" s="535">
        <f t="shared" ref="P65" si="20">SUM(P59:P64)</f>
        <v>7400</v>
      </c>
      <c r="Q65" s="536"/>
      <c r="R65" s="362">
        <f t="shared" si="2"/>
        <v>25100</v>
      </c>
      <c r="S65" s="361">
        <f t="shared" si="3"/>
        <v>22.76923076923077</v>
      </c>
    </row>
    <row r="66" spans="1:19" ht="15" thickBot="1" x14ac:dyDescent="0.2">
      <c r="A66" s="325" t="s">
        <v>206</v>
      </c>
      <c r="B66" s="326"/>
      <c r="C66" s="326"/>
      <c r="D66" s="625">
        <f t="shared" ref="D66:H66" si="21">SUM(D16+D22+D36+D42+D25+D44+D48+D50+D52+D54+D56+D58)</f>
        <v>350310</v>
      </c>
      <c r="E66" s="629"/>
      <c r="F66" s="625">
        <f t="shared" si="21"/>
        <v>144171</v>
      </c>
      <c r="G66" s="626"/>
      <c r="H66" s="366">
        <f t="shared" si="21"/>
        <v>206139</v>
      </c>
      <c r="I66" s="367">
        <f>SUM(F66*100/D66)</f>
        <v>41.155262481801834</v>
      </c>
      <c r="J66" s="230"/>
      <c r="K66" s="532" t="s">
        <v>194</v>
      </c>
      <c r="L66" s="533"/>
      <c r="M66" s="534"/>
      <c r="N66" s="535">
        <f t="shared" ref="N66" si="22">SUM(N54+N58+N65)</f>
        <v>325320</v>
      </c>
      <c r="O66" s="536"/>
      <c r="P66" s="535">
        <f t="shared" ref="P66" si="23">SUM(P54+P58+P65)</f>
        <v>70285</v>
      </c>
      <c r="Q66" s="536"/>
      <c r="R66" s="364">
        <f t="shared" ref="R66" si="24">SUM(R54+R58+R65)</f>
        <v>255035</v>
      </c>
      <c r="S66" s="361">
        <f>SUM(P66*100/N66)</f>
        <v>21.604881347596212</v>
      </c>
    </row>
    <row r="68" spans="1:19" ht="18.75" thickBot="1" x14ac:dyDescent="0.25">
      <c r="F68" s="302" t="s">
        <v>195</v>
      </c>
    </row>
    <row r="69" spans="1:19" ht="18.75" thickBot="1" x14ac:dyDescent="0.25">
      <c r="A69" s="537"/>
      <c r="B69" s="538"/>
      <c r="C69" s="539" t="s">
        <v>196</v>
      </c>
      <c r="D69" s="540"/>
      <c r="E69" s="540"/>
      <c r="F69" s="540"/>
      <c r="G69" s="541"/>
      <c r="H69" s="517" t="s">
        <v>200</v>
      </c>
      <c r="I69" s="518"/>
      <c r="J69" s="518"/>
      <c r="K69" s="519"/>
      <c r="L69" s="517" t="s">
        <v>198</v>
      </c>
      <c r="M69" s="518"/>
      <c r="N69" s="518"/>
      <c r="O69" s="518"/>
      <c r="P69" s="519"/>
      <c r="Q69" s="517" t="s">
        <v>199</v>
      </c>
      <c r="R69" s="518"/>
      <c r="S69" s="520"/>
    </row>
    <row r="70" spans="1:19" ht="15" thickTop="1" x14ac:dyDescent="0.15">
      <c r="A70" s="521" t="s">
        <v>201</v>
      </c>
      <c r="B70" s="521"/>
      <c r="C70" s="522">
        <v>511</v>
      </c>
      <c r="D70" s="523"/>
      <c r="E70" s="524">
        <v>1500</v>
      </c>
      <c r="F70" s="525"/>
      <c r="G70" s="526"/>
      <c r="H70" s="524">
        <v>250</v>
      </c>
      <c r="I70" s="525"/>
      <c r="J70" s="525"/>
      <c r="K70" s="526"/>
      <c r="L70" s="527">
        <v>550</v>
      </c>
      <c r="M70" s="528"/>
      <c r="N70" s="528"/>
      <c r="O70" s="528"/>
      <c r="P70" s="529"/>
      <c r="Q70" s="530">
        <f t="shared" ref="Q70" si="25">SUM(E70+H70-L70)</f>
        <v>1200</v>
      </c>
      <c r="R70" s="531"/>
      <c r="S70" s="352">
        <f>SUM((L70*100/(H70+E70)))</f>
        <v>31.428571428571427</v>
      </c>
    </row>
    <row r="71" spans="1:19" ht="14.25" x14ac:dyDescent="0.15">
      <c r="A71" s="508" t="s">
        <v>202</v>
      </c>
      <c r="B71" s="508"/>
      <c r="C71" s="509">
        <v>512</v>
      </c>
      <c r="D71" s="510"/>
      <c r="E71" s="511">
        <v>2000</v>
      </c>
      <c r="F71" s="512"/>
      <c r="G71" s="513"/>
      <c r="H71" s="514">
        <v>300</v>
      </c>
      <c r="I71" s="515"/>
      <c r="J71" s="515"/>
      <c r="K71" s="516"/>
      <c r="L71" s="511">
        <v>450</v>
      </c>
      <c r="M71" s="512"/>
      <c r="N71" s="512"/>
      <c r="O71" s="512"/>
      <c r="P71" s="513"/>
      <c r="Q71" s="511">
        <f t="shared" ref="Q71:Q72" si="26">SUM(E71+H71-L71)</f>
        <v>1850</v>
      </c>
      <c r="R71" s="513"/>
      <c r="S71" s="352">
        <f>SUM((L71*100/(H71+E71)))</f>
        <v>19.565217391304348</v>
      </c>
    </row>
    <row r="72" spans="1:19" ht="15" thickBot="1" x14ac:dyDescent="0.2">
      <c r="A72" s="497" t="s">
        <v>189</v>
      </c>
      <c r="B72" s="497"/>
      <c r="C72" s="498">
        <v>513</v>
      </c>
      <c r="D72" s="499"/>
      <c r="E72" s="500">
        <v>3000</v>
      </c>
      <c r="F72" s="501"/>
      <c r="G72" s="502"/>
      <c r="H72" s="503">
        <v>500</v>
      </c>
      <c r="I72" s="504"/>
      <c r="J72" s="504"/>
      <c r="K72" s="505"/>
      <c r="L72" s="500">
        <v>300</v>
      </c>
      <c r="M72" s="501"/>
      <c r="N72" s="501"/>
      <c r="O72" s="501"/>
      <c r="P72" s="502"/>
      <c r="Q72" s="506">
        <f t="shared" si="26"/>
        <v>3200</v>
      </c>
      <c r="R72" s="507"/>
      <c r="S72" s="352">
        <f>SUM((L72*100/(H72+E72)))</f>
        <v>8.5714285714285712</v>
      </c>
    </row>
    <row r="73" spans="1:19" ht="18.75" thickBot="1" x14ac:dyDescent="0.25">
      <c r="A73" s="248"/>
      <c r="B73" s="251" t="s">
        <v>138</v>
      </c>
      <c r="C73" s="227"/>
      <c r="D73" s="321"/>
      <c r="E73" s="491">
        <f t="shared" ref="E73" si="27">SUM(E70:G72)</f>
        <v>6500</v>
      </c>
      <c r="F73" s="492"/>
      <c r="G73" s="493"/>
      <c r="H73" s="494">
        <f>SUM(H70:H72)</f>
        <v>1050</v>
      </c>
      <c r="I73" s="495"/>
      <c r="J73" s="495"/>
      <c r="K73" s="496"/>
      <c r="L73" s="491">
        <f t="shared" ref="L73" si="28">SUM(L70:P72)</f>
        <v>1300</v>
      </c>
      <c r="M73" s="492"/>
      <c r="N73" s="492"/>
      <c r="O73" s="492"/>
      <c r="P73" s="493"/>
      <c r="Q73" s="491">
        <f t="shared" ref="Q73" si="29">SUM(Q70:S72)</f>
        <v>6309.5652173913049</v>
      </c>
      <c r="R73" s="492"/>
      <c r="S73" s="365">
        <f>SUM((L73*100/(H73+E73)))</f>
        <v>17.218543046357617</v>
      </c>
    </row>
    <row r="74" spans="1:19" ht="18.75" customHeight="1" x14ac:dyDescent="0.15">
      <c r="B74" s="30" t="s">
        <v>32</v>
      </c>
      <c r="C74" s="38"/>
      <c r="D74" s="57"/>
      <c r="E74" s="57"/>
      <c r="F74" s="125"/>
      <c r="G74" s="57"/>
      <c r="H74" s="57"/>
      <c r="I74" s="30" t="s">
        <v>14</v>
      </c>
      <c r="J74" s="42"/>
    </row>
    <row r="75" spans="1:19" ht="18" x14ac:dyDescent="0.2">
      <c r="B75" s="1" t="s">
        <v>24</v>
      </c>
      <c r="C75" s="73"/>
      <c r="D75" s="75"/>
      <c r="E75" s="76"/>
      <c r="F75" s="126"/>
      <c r="G75" s="77"/>
      <c r="H75" s="77"/>
      <c r="I75" s="1" t="s">
        <v>28</v>
      </c>
      <c r="J75" s="42"/>
    </row>
    <row r="77" spans="1:19" x14ac:dyDescent="0.1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</row>
    <row r="78" spans="1:19" x14ac:dyDescent="0.1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</row>
    <row r="79" spans="1:19" ht="18" x14ac:dyDescent="0.2">
      <c r="A79" s="303"/>
      <c r="B79" s="304"/>
      <c r="C79" s="299"/>
      <c r="D79" s="305"/>
      <c r="E79" s="296"/>
      <c r="F79" s="298"/>
      <c r="G79" s="298"/>
      <c r="H79" s="298"/>
      <c r="I79" s="298"/>
      <c r="J79" s="300"/>
      <c r="K79" s="306"/>
      <c r="L79" s="304"/>
      <c r="M79" s="304"/>
      <c r="N79" s="623"/>
      <c r="O79" s="623"/>
      <c r="P79" s="298"/>
      <c r="Q79" s="298"/>
      <c r="R79" s="298"/>
      <c r="S79" s="298"/>
    </row>
    <row r="80" spans="1:19" ht="14.25" x14ac:dyDescent="0.15">
      <c r="A80" s="67"/>
      <c r="K80" s="67"/>
      <c r="L80" s="67"/>
    </row>
    <row r="81" spans="1:12" ht="14.25" x14ac:dyDescent="0.15">
      <c r="A81" s="67"/>
      <c r="K81" s="67"/>
      <c r="L81" s="67"/>
    </row>
  </sheetData>
  <mergeCells count="359">
    <mergeCell ref="A16:C16"/>
    <mergeCell ref="K5:L5"/>
    <mergeCell ref="A5:B5"/>
    <mergeCell ref="D5:E5"/>
    <mergeCell ref="A41:B41"/>
    <mergeCell ref="A43:B43"/>
    <mergeCell ref="A45:B45"/>
    <mergeCell ref="A46:B46"/>
    <mergeCell ref="A47:B47"/>
    <mergeCell ref="A42:C42"/>
    <mergeCell ref="A44:C44"/>
    <mergeCell ref="A32:B32"/>
    <mergeCell ref="K24:L24"/>
    <mergeCell ref="F34:G34"/>
    <mergeCell ref="F35:G35"/>
    <mergeCell ref="F36:G36"/>
    <mergeCell ref="F37:G37"/>
    <mergeCell ref="F38:G38"/>
    <mergeCell ref="A58:C58"/>
    <mergeCell ref="A36:C36"/>
    <mergeCell ref="A25:C25"/>
    <mergeCell ref="A49:B49"/>
    <mergeCell ref="A51:B51"/>
    <mergeCell ref="A53:B53"/>
    <mergeCell ref="A55:B55"/>
    <mergeCell ref="A48:C48"/>
    <mergeCell ref="A50:C50"/>
    <mergeCell ref="A52:C52"/>
    <mergeCell ref="A54:C54"/>
    <mergeCell ref="A31:B31"/>
    <mergeCell ref="A33:B33"/>
    <mergeCell ref="A34:B34"/>
    <mergeCell ref="A35:B35"/>
    <mergeCell ref="A37:B37"/>
    <mergeCell ref="A38:B38"/>
    <mergeCell ref="A39:B39"/>
    <mergeCell ref="A40:B40"/>
    <mergeCell ref="A20:B20"/>
    <mergeCell ref="A21:B21"/>
    <mergeCell ref="A23:B23"/>
    <mergeCell ref="A24:B24"/>
    <mergeCell ref="A26:B26"/>
    <mergeCell ref="A27:B27"/>
    <mergeCell ref="A28:B28"/>
    <mergeCell ref="A29:B29"/>
    <mergeCell ref="A30:B30"/>
    <mergeCell ref="A22:C22"/>
    <mergeCell ref="A15:B15"/>
    <mergeCell ref="A17:B17"/>
    <mergeCell ref="A19:B19"/>
    <mergeCell ref="A18:B18"/>
    <mergeCell ref="K7:L7"/>
    <mergeCell ref="K6:L6"/>
    <mergeCell ref="K8:L8"/>
    <mergeCell ref="K9:L9"/>
    <mergeCell ref="K10:L10"/>
    <mergeCell ref="K11:L1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K12:L12"/>
    <mergeCell ref="K13:L13"/>
    <mergeCell ref="K14:L14"/>
    <mergeCell ref="K15:L15"/>
    <mergeCell ref="K16:L16"/>
    <mergeCell ref="P63:Q63"/>
    <mergeCell ref="P64:Q64"/>
    <mergeCell ref="K17:L17"/>
    <mergeCell ref="K18:L18"/>
    <mergeCell ref="K19:L19"/>
    <mergeCell ref="K38:L38"/>
    <mergeCell ref="K39:L39"/>
    <mergeCell ref="K46:L46"/>
    <mergeCell ref="K57:L57"/>
    <mergeCell ref="K56:L56"/>
    <mergeCell ref="K53:L53"/>
    <mergeCell ref="K45:L45"/>
    <mergeCell ref="K55:L55"/>
    <mergeCell ref="K32:L32"/>
    <mergeCell ref="K30:L30"/>
    <mergeCell ref="K29:L29"/>
    <mergeCell ref="K28:L28"/>
    <mergeCell ref="K27:L27"/>
    <mergeCell ref="K26:L26"/>
    <mergeCell ref="K25:L25"/>
    <mergeCell ref="K20:L20"/>
    <mergeCell ref="K21:L21"/>
    <mergeCell ref="K22:L22"/>
    <mergeCell ref="K23:L23"/>
    <mergeCell ref="D65:E65"/>
    <mergeCell ref="D66:E66"/>
    <mergeCell ref="H70:K70"/>
    <mergeCell ref="L70:P70"/>
    <mergeCell ref="L71:P71"/>
    <mergeCell ref="L72:P72"/>
    <mergeCell ref="L73:P73"/>
    <mergeCell ref="H71:K71"/>
    <mergeCell ref="H72:K72"/>
    <mergeCell ref="H73:K73"/>
    <mergeCell ref="L69:P69"/>
    <mergeCell ref="H69:K69"/>
    <mergeCell ref="P65:Q65"/>
    <mergeCell ref="Q70:R70"/>
    <mergeCell ref="Q71:R71"/>
    <mergeCell ref="Q72:R72"/>
    <mergeCell ref="Q73:R73"/>
    <mergeCell ref="Q69:S69"/>
    <mergeCell ref="F65:G65"/>
    <mergeCell ref="A72:B72"/>
    <mergeCell ref="A69:B69"/>
    <mergeCell ref="E73:G73"/>
    <mergeCell ref="E70:G70"/>
    <mergeCell ref="E71:G71"/>
    <mergeCell ref="E72:G72"/>
    <mergeCell ref="C70:D70"/>
    <mergeCell ref="C71:D71"/>
    <mergeCell ref="C72:D72"/>
    <mergeCell ref="C69:G69"/>
    <mergeCell ref="A70:B70"/>
    <mergeCell ref="A71:B71"/>
    <mergeCell ref="A4:I4"/>
    <mergeCell ref="J4:S4"/>
    <mergeCell ref="P5:Q5"/>
    <mergeCell ref="F5:G5"/>
    <mergeCell ref="F66:G66"/>
    <mergeCell ref="P66:Q66"/>
    <mergeCell ref="F20:G20"/>
    <mergeCell ref="F21:G21"/>
    <mergeCell ref="F22:G22"/>
    <mergeCell ref="F23:G23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39:G39"/>
    <mergeCell ref="F40:G40"/>
    <mergeCell ref="F41:G41"/>
    <mergeCell ref="F42:G42"/>
    <mergeCell ref="F43:G43"/>
    <mergeCell ref="N79:O79"/>
    <mergeCell ref="N66:O6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K66:M66"/>
    <mergeCell ref="K37:L37"/>
    <mergeCell ref="K33:L33"/>
    <mergeCell ref="K34:L34"/>
    <mergeCell ref="K35:L35"/>
    <mergeCell ref="K36:L36"/>
    <mergeCell ref="K31:L31"/>
    <mergeCell ref="F29:G29"/>
    <mergeCell ref="F49:G49"/>
    <mergeCell ref="F50:G50"/>
    <mergeCell ref="F51:G51"/>
    <mergeCell ref="F52:G52"/>
    <mergeCell ref="F53:G53"/>
    <mergeCell ref="F44:G44"/>
    <mergeCell ref="F45:G45"/>
    <mergeCell ref="F46:G46"/>
    <mergeCell ref="F47:G47"/>
    <mergeCell ref="F48:G48"/>
    <mergeCell ref="F54:G54"/>
    <mergeCell ref="F55:G55"/>
    <mergeCell ref="F56:G56"/>
    <mergeCell ref="F57:G57"/>
    <mergeCell ref="F58:G58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6:Q26"/>
    <mergeCell ref="P27:Q27"/>
    <mergeCell ref="P28:Q28"/>
    <mergeCell ref="P23:Q23"/>
    <mergeCell ref="P24:Q24"/>
    <mergeCell ref="P25:Q25"/>
    <mergeCell ref="P36:Q36"/>
    <mergeCell ref="P37:Q37"/>
    <mergeCell ref="P31:Q31"/>
    <mergeCell ref="P32:Q32"/>
    <mergeCell ref="P33:Q33"/>
    <mergeCell ref="P34:Q34"/>
    <mergeCell ref="P35:Q35"/>
    <mergeCell ref="P61:Q61"/>
    <mergeCell ref="P62:Q62"/>
    <mergeCell ref="P60:Q60"/>
    <mergeCell ref="P38:Q38"/>
    <mergeCell ref="P39:Q39"/>
    <mergeCell ref="P40:Q40"/>
    <mergeCell ref="P54:Q54"/>
    <mergeCell ref="P55:Q55"/>
    <mergeCell ref="P46:Q46"/>
    <mergeCell ref="P47:Q47"/>
    <mergeCell ref="P48:Q48"/>
    <mergeCell ref="P49:Q49"/>
    <mergeCell ref="P50:Q50"/>
    <mergeCell ref="P41:Q41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P56:Q56"/>
    <mergeCell ref="P57:Q57"/>
    <mergeCell ref="P58:Q58"/>
    <mergeCell ref="P59:Q59"/>
    <mergeCell ref="P29:Q29"/>
    <mergeCell ref="P30:Q30"/>
    <mergeCell ref="P21:Q21"/>
    <mergeCell ref="P22:Q22"/>
    <mergeCell ref="P51:Q51"/>
    <mergeCell ref="P52:Q52"/>
    <mergeCell ref="P53:Q53"/>
    <mergeCell ref="N23:O23"/>
    <mergeCell ref="N24:O24"/>
    <mergeCell ref="N25:O25"/>
    <mergeCell ref="N26:O26"/>
    <mergeCell ref="N27:O27"/>
    <mergeCell ref="N37:O37"/>
    <mergeCell ref="N43:O43"/>
    <mergeCell ref="N44:O44"/>
    <mergeCell ref="N45:O45"/>
    <mergeCell ref="N46:O46"/>
    <mergeCell ref="N47:O47"/>
    <mergeCell ref="N38:O38"/>
    <mergeCell ref="N39:O39"/>
    <mergeCell ref="N40:O40"/>
    <mergeCell ref="N41:O41"/>
    <mergeCell ref="N42:O42"/>
    <mergeCell ref="P42:Q42"/>
    <mergeCell ref="P43:Q43"/>
    <mergeCell ref="P44:Q44"/>
    <mergeCell ref="P45:Q45"/>
    <mergeCell ref="N18:O18"/>
    <mergeCell ref="N19:O19"/>
    <mergeCell ref="N20:O20"/>
    <mergeCell ref="N21:O21"/>
    <mergeCell ref="N22:O22"/>
    <mergeCell ref="N33:O33"/>
    <mergeCell ref="N34:O34"/>
    <mergeCell ref="N35:O35"/>
    <mergeCell ref="N36:O36"/>
    <mergeCell ref="N28:O28"/>
    <mergeCell ref="N29:O29"/>
    <mergeCell ref="N30:O30"/>
    <mergeCell ref="N31:O31"/>
    <mergeCell ref="N32:O32"/>
    <mergeCell ref="N61:O61"/>
    <mergeCell ref="N62:O62"/>
    <mergeCell ref="N53:O53"/>
    <mergeCell ref="N54:O54"/>
    <mergeCell ref="N55:O55"/>
    <mergeCell ref="N56:O56"/>
    <mergeCell ref="N57:O57"/>
    <mergeCell ref="N48:O48"/>
    <mergeCell ref="N49:O49"/>
    <mergeCell ref="N50:O50"/>
    <mergeCell ref="N51:O51"/>
    <mergeCell ref="N52:O52"/>
    <mergeCell ref="D20:E20"/>
    <mergeCell ref="D21:E21"/>
    <mergeCell ref="D22:E22"/>
    <mergeCell ref="D24:E24"/>
    <mergeCell ref="D25:E25"/>
    <mergeCell ref="N63:O63"/>
    <mergeCell ref="N64:O64"/>
    <mergeCell ref="N65:O6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8:E18"/>
    <mergeCell ref="D19:E19"/>
    <mergeCell ref="N58:O58"/>
    <mergeCell ref="N59:O59"/>
    <mergeCell ref="N60:O60"/>
    <mergeCell ref="D40:E4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56:E56"/>
    <mergeCell ref="D57:E57"/>
    <mergeCell ref="D58:E58"/>
    <mergeCell ref="D17:E17"/>
    <mergeCell ref="D23:E23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</mergeCells>
  <phoneticPr fontId="0" type="noConversion"/>
  <pageMargins left="0" right="0" top="0" bottom="0" header="0.51181102362204722" footer="0.51181102362204722"/>
  <pageSetup paperSize="9" scale="71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5"/>
  <sheetViews>
    <sheetView rightToLeft="1" topLeftCell="A36" workbookViewId="0" xr3:uid="{51F8DEE0-4D01-5F28-A812-FC0BD7CAC4A5}">
      <selection activeCell="D65" sqref="D65"/>
    </sheetView>
  </sheetViews>
  <sheetFormatPr defaultColWidth="9.16796875" defaultRowHeight="12.75" x14ac:dyDescent="0.15"/>
  <cols>
    <col min="2" max="2" width="17.39453125" customWidth="1"/>
    <col min="3" max="3" width="12.9453125" customWidth="1"/>
    <col min="5" max="5" width="12.5390625" customWidth="1"/>
    <col min="7" max="7" width="9.9765625" customWidth="1"/>
    <col min="8" max="8" width="18.47265625" customWidth="1"/>
    <col min="9" max="9" width="15.5078125" customWidth="1"/>
  </cols>
  <sheetData>
    <row r="1" spans="1:19" ht="18" x14ac:dyDescent="0.2">
      <c r="A1" s="481" t="s">
        <v>25</v>
      </c>
      <c r="B1" s="1"/>
      <c r="C1" s="1"/>
      <c r="E1" s="1"/>
      <c r="F1" s="1"/>
      <c r="G1" s="1"/>
      <c r="H1" s="302" t="s">
        <v>242</v>
      </c>
      <c r="J1" s="1"/>
      <c r="K1" s="1"/>
      <c r="L1" s="1"/>
    </row>
    <row r="2" spans="1:19" ht="22.5" x14ac:dyDescent="0.25">
      <c r="A2" s="302" t="s">
        <v>228</v>
      </c>
      <c r="D2" s="45" t="s">
        <v>229</v>
      </c>
      <c r="F2" s="307"/>
      <c r="G2" s="307"/>
      <c r="I2" s="307"/>
      <c r="J2" s="307"/>
      <c r="K2" s="307"/>
    </row>
    <row r="3" spans="1:19" ht="13.5" thickBot="1" x14ac:dyDescent="0.2"/>
    <row r="4" spans="1:19" ht="18.75" thickBot="1" x14ac:dyDescent="0.25">
      <c r="A4" s="662" t="s">
        <v>10</v>
      </c>
      <c r="B4" s="663"/>
      <c r="C4" s="663"/>
      <c r="D4" s="663"/>
      <c r="E4" s="663"/>
      <c r="F4" s="663"/>
      <c r="G4" s="663"/>
      <c r="H4" s="663"/>
      <c r="I4" s="664"/>
      <c r="J4" s="383"/>
      <c r="K4" s="383"/>
      <c r="L4" s="383"/>
      <c r="M4" s="383"/>
      <c r="N4" s="383"/>
      <c r="O4" s="383"/>
      <c r="P4" s="383"/>
      <c r="Q4" s="383"/>
      <c r="R4" s="383"/>
      <c r="S4" s="383"/>
    </row>
    <row r="5" spans="1:19" ht="18.75" thickBot="1" x14ac:dyDescent="0.25">
      <c r="A5" s="665" t="s">
        <v>38</v>
      </c>
      <c r="B5" s="666"/>
      <c r="C5" s="482" t="s">
        <v>39</v>
      </c>
      <c r="D5" s="665" t="s">
        <v>189</v>
      </c>
      <c r="E5" s="666"/>
      <c r="F5" s="665" t="s">
        <v>188</v>
      </c>
      <c r="G5" s="666"/>
      <c r="H5" s="483" t="s">
        <v>192</v>
      </c>
      <c r="I5" s="484" t="s">
        <v>187</v>
      </c>
      <c r="J5" s="65"/>
      <c r="K5" s="383"/>
      <c r="L5" s="383"/>
      <c r="M5" s="462"/>
      <c r="N5" s="462"/>
      <c r="O5" s="462"/>
      <c r="P5" s="383"/>
      <c r="Q5" s="383"/>
      <c r="R5" s="462"/>
      <c r="S5" s="383"/>
    </row>
    <row r="6" spans="1:19" ht="13.5" thickTop="1" x14ac:dyDescent="0.15">
      <c r="A6" s="632">
        <v>1</v>
      </c>
      <c r="B6" s="633"/>
      <c r="C6" s="279" t="s">
        <v>125</v>
      </c>
      <c r="D6" s="527">
        <v>0</v>
      </c>
      <c r="E6" s="529"/>
      <c r="F6" s="617">
        <v>0</v>
      </c>
      <c r="G6" s="618"/>
      <c r="H6" s="368">
        <f>SUM(D6-F6)</f>
        <v>0</v>
      </c>
      <c r="I6" s="375" t="e">
        <f>SUM(F6*100/D6)</f>
        <v>#DIV/0!</v>
      </c>
      <c r="J6" s="65"/>
      <c r="K6" s="489"/>
      <c r="L6" s="489"/>
      <c r="M6" s="389"/>
      <c r="N6" s="490"/>
      <c r="O6" s="490"/>
      <c r="P6" s="490"/>
      <c r="Q6" s="490"/>
      <c r="R6" s="463"/>
      <c r="S6" s="374"/>
    </row>
    <row r="7" spans="1:19" ht="18" x14ac:dyDescent="0.2">
      <c r="A7" s="576" t="s">
        <v>44</v>
      </c>
      <c r="B7" s="577"/>
      <c r="C7" s="279" t="s">
        <v>42</v>
      </c>
      <c r="D7" s="511">
        <v>256740</v>
      </c>
      <c r="E7" s="513"/>
      <c r="F7" s="511">
        <v>0</v>
      </c>
      <c r="G7" s="513"/>
      <c r="H7" s="370">
        <f>SUM(D7-F7)</f>
        <v>256740</v>
      </c>
      <c r="I7" s="372">
        <f>SUM(F7*100/D7)</f>
        <v>0</v>
      </c>
      <c r="J7" s="65"/>
      <c r="K7" s="489"/>
      <c r="L7" s="489"/>
      <c r="M7" s="389"/>
      <c r="N7" s="490"/>
      <c r="O7" s="490"/>
      <c r="P7" s="490"/>
      <c r="Q7" s="490"/>
      <c r="R7" s="463"/>
      <c r="S7" s="374"/>
    </row>
    <row r="8" spans="1:19" ht="18" x14ac:dyDescent="0.2">
      <c r="A8" s="576" t="s">
        <v>45</v>
      </c>
      <c r="B8" s="577"/>
      <c r="C8" s="279" t="s">
        <v>126</v>
      </c>
      <c r="D8" s="511">
        <v>0</v>
      </c>
      <c r="E8" s="513"/>
      <c r="F8" s="511">
        <v>0</v>
      </c>
      <c r="G8" s="513"/>
      <c r="H8" s="370">
        <f t="shared" ref="H8:H58" si="0">SUM(D8-F8)</f>
        <v>0</v>
      </c>
      <c r="I8" s="372" t="e">
        <f t="shared" ref="I8:I58" si="1">SUM(F8*100/D8)</f>
        <v>#DIV/0!</v>
      </c>
      <c r="J8" s="65"/>
      <c r="K8" s="489"/>
      <c r="L8" s="489"/>
      <c r="M8" s="389"/>
      <c r="N8" s="490"/>
      <c r="O8" s="490"/>
      <c r="P8" s="490"/>
      <c r="Q8" s="490"/>
      <c r="R8" s="463"/>
      <c r="S8" s="374"/>
    </row>
    <row r="9" spans="1:19" ht="18" x14ac:dyDescent="0.2">
      <c r="A9" s="576" t="s">
        <v>46</v>
      </c>
      <c r="B9" s="577"/>
      <c r="C9" s="279" t="s">
        <v>207</v>
      </c>
      <c r="D9" s="511">
        <v>0</v>
      </c>
      <c r="E9" s="513"/>
      <c r="F9" s="511">
        <v>0</v>
      </c>
      <c r="G9" s="513"/>
      <c r="H9" s="370">
        <f t="shared" si="0"/>
        <v>0</v>
      </c>
      <c r="I9" s="372" t="e">
        <f t="shared" si="1"/>
        <v>#DIV/0!</v>
      </c>
      <c r="J9" s="65"/>
      <c r="K9" s="489"/>
      <c r="L9" s="489"/>
      <c r="M9" s="389"/>
      <c r="N9" s="490"/>
      <c r="O9" s="490"/>
      <c r="P9" s="490"/>
      <c r="Q9" s="490"/>
      <c r="R9" s="463"/>
      <c r="S9" s="374"/>
    </row>
    <row r="10" spans="1:19" ht="18" x14ac:dyDescent="0.2">
      <c r="A10" s="576" t="s">
        <v>47</v>
      </c>
      <c r="B10" s="577"/>
      <c r="C10" s="279" t="s">
        <v>208</v>
      </c>
      <c r="D10" s="511">
        <v>0</v>
      </c>
      <c r="E10" s="513"/>
      <c r="F10" s="511">
        <v>0</v>
      </c>
      <c r="G10" s="513"/>
      <c r="H10" s="370">
        <f t="shared" si="0"/>
        <v>0</v>
      </c>
      <c r="I10" s="372" t="e">
        <f t="shared" si="1"/>
        <v>#DIV/0!</v>
      </c>
      <c r="J10" s="65"/>
      <c r="K10" s="489"/>
      <c r="L10" s="489"/>
      <c r="M10" s="389"/>
      <c r="N10" s="490"/>
      <c r="O10" s="490"/>
      <c r="P10" s="490"/>
      <c r="Q10" s="490"/>
      <c r="R10" s="463"/>
      <c r="S10" s="374"/>
    </row>
    <row r="11" spans="1:19" ht="18" x14ac:dyDescent="0.2">
      <c r="A11" s="576" t="s">
        <v>48</v>
      </c>
      <c r="B11" s="577"/>
      <c r="C11" s="279" t="s">
        <v>209</v>
      </c>
      <c r="D11" s="511">
        <v>0</v>
      </c>
      <c r="E11" s="513"/>
      <c r="F11" s="511">
        <v>0</v>
      </c>
      <c r="G11" s="513"/>
      <c r="H11" s="370">
        <f t="shared" si="0"/>
        <v>0</v>
      </c>
      <c r="I11" s="372" t="e">
        <f t="shared" si="1"/>
        <v>#DIV/0!</v>
      </c>
      <c r="J11" s="65"/>
      <c r="K11" s="489"/>
      <c r="L11" s="489"/>
      <c r="M11" s="389"/>
      <c r="N11" s="490"/>
      <c r="O11" s="490"/>
      <c r="P11" s="490"/>
      <c r="Q11" s="490"/>
      <c r="R11" s="463"/>
      <c r="S11" s="374"/>
    </row>
    <row r="12" spans="1:19" x14ac:dyDescent="0.15">
      <c r="A12" s="634"/>
      <c r="B12" s="635"/>
      <c r="C12" s="279" t="s">
        <v>210</v>
      </c>
      <c r="D12" s="511">
        <v>0</v>
      </c>
      <c r="E12" s="513"/>
      <c r="F12" s="511">
        <v>0</v>
      </c>
      <c r="G12" s="513"/>
      <c r="H12" s="370">
        <f t="shared" si="0"/>
        <v>0</v>
      </c>
      <c r="I12" s="372" t="e">
        <f t="shared" si="1"/>
        <v>#DIV/0!</v>
      </c>
      <c r="J12" s="389"/>
      <c r="K12" s="489"/>
      <c r="L12" s="489"/>
      <c r="M12" s="389"/>
      <c r="N12" s="490"/>
      <c r="O12" s="490"/>
      <c r="P12" s="490"/>
      <c r="Q12" s="490"/>
      <c r="R12" s="463"/>
      <c r="S12" s="374"/>
    </row>
    <row r="13" spans="1:19" x14ac:dyDescent="0.15">
      <c r="A13" s="634"/>
      <c r="B13" s="635"/>
      <c r="C13" s="279" t="s">
        <v>211</v>
      </c>
      <c r="D13" s="511">
        <v>0</v>
      </c>
      <c r="E13" s="513"/>
      <c r="F13" s="511">
        <v>0</v>
      </c>
      <c r="G13" s="513"/>
      <c r="H13" s="370">
        <f t="shared" si="0"/>
        <v>0</v>
      </c>
      <c r="I13" s="372" t="e">
        <f t="shared" si="1"/>
        <v>#DIV/0!</v>
      </c>
      <c r="J13" s="65"/>
      <c r="K13" s="489"/>
      <c r="L13" s="489"/>
      <c r="M13" s="389"/>
      <c r="N13" s="490"/>
      <c r="O13" s="490"/>
      <c r="P13" s="490"/>
      <c r="Q13" s="490"/>
      <c r="R13" s="463"/>
      <c r="S13" s="374"/>
    </row>
    <row r="14" spans="1:19" x14ac:dyDescent="0.15">
      <c r="A14" s="634"/>
      <c r="B14" s="635"/>
      <c r="C14" s="279" t="s">
        <v>212</v>
      </c>
      <c r="D14" s="511">
        <v>0</v>
      </c>
      <c r="E14" s="513"/>
      <c r="F14" s="511">
        <v>0</v>
      </c>
      <c r="G14" s="513"/>
      <c r="H14" s="370">
        <f t="shared" si="0"/>
        <v>0</v>
      </c>
      <c r="I14" s="372" t="e">
        <f t="shared" si="1"/>
        <v>#DIV/0!</v>
      </c>
      <c r="J14" s="389"/>
      <c r="K14" s="489"/>
      <c r="L14" s="489"/>
      <c r="M14" s="389"/>
      <c r="N14" s="490"/>
      <c r="O14" s="490"/>
      <c r="P14" s="490"/>
      <c r="Q14" s="490"/>
      <c r="R14" s="463"/>
      <c r="S14" s="374"/>
    </row>
    <row r="15" spans="1:19" ht="13.5" thickBot="1" x14ac:dyDescent="0.2">
      <c r="A15" s="564"/>
      <c r="B15" s="565"/>
      <c r="C15" s="279" t="s">
        <v>213</v>
      </c>
      <c r="D15" s="619">
        <v>0</v>
      </c>
      <c r="E15" s="620"/>
      <c r="F15" s="619">
        <v>0</v>
      </c>
      <c r="G15" s="620"/>
      <c r="H15" s="370">
        <f t="shared" si="0"/>
        <v>0</v>
      </c>
      <c r="I15" s="372" t="e">
        <f t="shared" si="1"/>
        <v>#DIV/0!</v>
      </c>
      <c r="J15" s="65"/>
      <c r="K15" s="489"/>
      <c r="L15" s="489"/>
      <c r="M15" s="389"/>
      <c r="N15" s="490"/>
      <c r="O15" s="490"/>
      <c r="P15" s="490"/>
      <c r="Q15" s="490"/>
      <c r="R15" s="463"/>
      <c r="S15" s="374"/>
    </row>
    <row r="16" spans="1:19" ht="15" thickBot="1" x14ac:dyDescent="0.2">
      <c r="A16" s="532" t="s">
        <v>65</v>
      </c>
      <c r="B16" s="533"/>
      <c r="C16" s="534"/>
      <c r="D16" s="491">
        <f t="shared" ref="D16:F16" si="2">SUM(D6:E15)</f>
        <v>256740</v>
      </c>
      <c r="E16" s="493"/>
      <c r="F16" s="491">
        <f t="shared" si="2"/>
        <v>0</v>
      </c>
      <c r="G16" s="493"/>
      <c r="H16" s="373">
        <f>SUM(H6:H15)</f>
        <v>256740</v>
      </c>
      <c r="I16" s="342">
        <f t="shared" si="1"/>
        <v>0</v>
      </c>
      <c r="J16" s="65"/>
      <c r="K16" s="489"/>
      <c r="L16" s="489"/>
      <c r="M16" s="389"/>
      <c r="N16" s="490"/>
      <c r="O16" s="490"/>
      <c r="P16" s="490"/>
      <c r="Q16" s="490"/>
      <c r="R16" s="463"/>
      <c r="S16" s="374"/>
    </row>
    <row r="17" spans="1:19" x14ac:dyDescent="0.15">
      <c r="A17" s="558">
        <v>2</v>
      </c>
      <c r="B17" s="559"/>
      <c r="C17" s="319"/>
      <c r="D17" s="617">
        <v>0</v>
      </c>
      <c r="E17" s="618"/>
      <c r="F17" s="617">
        <v>0</v>
      </c>
      <c r="G17" s="618"/>
      <c r="H17" s="368">
        <f t="shared" si="0"/>
        <v>0</v>
      </c>
      <c r="I17" s="375" t="e">
        <f t="shared" si="1"/>
        <v>#DIV/0!</v>
      </c>
      <c r="J17" s="389"/>
      <c r="K17" s="489"/>
      <c r="L17" s="489"/>
      <c r="M17" s="389"/>
      <c r="N17" s="490"/>
      <c r="O17" s="490"/>
      <c r="P17" s="490"/>
      <c r="Q17" s="490"/>
      <c r="R17" s="463"/>
      <c r="S17" s="374"/>
    </row>
    <row r="18" spans="1:19" ht="14.25" x14ac:dyDescent="0.15">
      <c r="A18" s="627" t="s">
        <v>66</v>
      </c>
      <c r="B18" s="628"/>
      <c r="C18" s="279" t="s">
        <v>43</v>
      </c>
      <c r="D18" s="511">
        <v>0</v>
      </c>
      <c r="E18" s="513"/>
      <c r="F18" s="511">
        <v>0</v>
      </c>
      <c r="G18" s="513"/>
      <c r="H18" s="370">
        <f t="shared" si="0"/>
        <v>0</v>
      </c>
      <c r="I18" s="372" t="e">
        <f t="shared" si="1"/>
        <v>#DIV/0!</v>
      </c>
      <c r="J18" s="65"/>
      <c r="K18" s="489"/>
      <c r="L18" s="489"/>
      <c r="M18" s="389"/>
      <c r="N18" s="490"/>
      <c r="O18" s="490"/>
      <c r="P18" s="490"/>
      <c r="Q18" s="490"/>
      <c r="R18" s="463"/>
      <c r="S18" s="374"/>
    </row>
    <row r="19" spans="1:19" ht="14.25" x14ac:dyDescent="0.15">
      <c r="A19" s="627" t="s">
        <v>67</v>
      </c>
      <c r="B19" s="628"/>
      <c r="C19" s="279" t="s">
        <v>52</v>
      </c>
      <c r="D19" s="511">
        <v>0</v>
      </c>
      <c r="E19" s="513"/>
      <c r="F19" s="511">
        <v>0</v>
      </c>
      <c r="G19" s="513"/>
      <c r="H19" s="370">
        <f t="shared" si="0"/>
        <v>0</v>
      </c>
      <c r="I19" s="372" t="e">
        <f t="shared" si="1"/>
        <v>#DIV/0!</v>
      </c>
      <c r="J19" s="65"/>
      <c r="K19" s="489"/>
      <c r="L19" s="489"/>
      <c r="M19" s="389"/>
      <c r="N19" s="490"/>
      <c r="O19" s="490"/>
      <c r="P19" s="490"/>
      <c r="Q19" s="490"/>
      <c r="R19" s="463"/>
      <c r="S19" s="374"/>
    </row>
    <row r="20" spans="1:19" ht="14.25" x14ac:dyDescent="0.15">
      <c r="A20" s="627" t="s">
        <v>68</v>
      </c>
      <c r="B20" s="628"/>
      <c r="C20" s="279" t="s">
        <v>53</v>
      </c>
      <c r="D20" s="511">
        <v>0</v>
      </c>
      <c r="E20" s="513"/>
      <c r="F20" s="511">
        <v>0</v>
      </c>
      <c r="G20" s="513"/>
      <c r="H20" s="370">
        <f t="shared" si="0"/>
        <v>0</v>
      </c>
      <c r="I20" s="372" t="e">
        <f t="shared" si="1"/>
        <v>#DIV/0!</v>
      </c>
      <c r="J20" s="389"/>
      <c r="K20" s="489"/>
      <c r="L20" s="489"/>
      <c r="M20" s="389"/>
      <c r="N20" s="490"/>
      <c r="O20" s="490"/>
      <c r="P20" s="490"/>
      <c r="Q20" s="490"/>
      <c r="R20" s="463"/>
      <c r="S20" s="374"/>
    </row>
    <row r="21" spans="1:19" ht="13.5" thickBot="1" x14ac:dyDescent="0.2">
      <c r="A21" s="564"/>
      <c r="B21" s="565"/>
      <c r="C21" s="192" t="s">
        <v>54</v>
      </c>
      <c r="D21" s="619">
        <v>0</v>
      </c>
      <c r="E21" s="620"/>
      <c r="F21" s="619">
        <v>0</v>
      </c>
      <c r="G21" s="620"/>
      <c r="H21" s="370">
        <f t="shared" si="0"/>
        <v>0</v>
      </c>
      <c r="I21" s="372" t="e">
        <f t="shared" si="1"/>
        <v>#DIV/0!</v>
      </c>
      <c r="J21" s="65"/>
      <c r="K21" s="489"/>
      <c r="L21" s="489"/>
      <c r="M21" s="389"/>
      <c r="N21" s="490"/>
      <c r="O21" s="490"/>
      <c r="P21" s="490"/>
      <c r="Q21" s="490"/>
      <c r="R21" s="463"/>
      <c r="S21" s="374"/>
    </row>
    <row r="22" spans="1:19" ht="15" thickBot="1" x14ac:dyDescent="0.2">
      <c r="A22" s="532" t="s">
        <v>69</v>
      </c>
      <c r="B22" s="533"/>
      <c r="C22" s="534"/>
      <c r="D22" s="491">
        <f t="shared" ref="D22" si="3">SUM(D17:E21)</f>
        <v>0</v>
      </c>
      <c r="E22" s="493"/>
      <c r="F22" s="491">
        <f t="shared" ref="F22" si="4">SUM(F17:G21)</f>
        <v>0</v>
      </c>
      <c r="G22" s="493"/>
      <c r="H22" s="373">
        <f>SUM(H17:H21)</f>
        <v>0</v>
      </c>
      <c r="I22" s="342" t="e">
        <f t="shared" si="1"/>
        <v>#DIV/0!</v>
      </c>
      <c r="J22" s="65"/>
      <c r="K22" s="489"/>
      <c r="L22" s="489"/>
      <c r="M22" s="389"/>
      <c r="N22" s="490"/>
      <c r="O22" s="490"/>
      <c r="P22" s="490"/>
      <c r="Q22" s="490"/>
      <c r="R22" s="463"/>
      <c r="S22" s="374"/>
    </row>
    <row r="23" spans="1:19" x14ac:dyDescent="0.15">
      <c r="A23" s="558">
        <v>3</v>
      </c>
      <c r="B23" s="559"/>
      <c r="C23" s="317"/>
      <c r="D23" s="617">
        <v>0</v>
      </c>
      <c r="E23" s="618"/>
      <c r="F23" s="617">
        <v>0</v>
      </c>
      <c r="G23" s="618"/>
      <c r="H23" s="368">
        <f t="shared" si="0"/>
        <v>0</v>
      </c>
      <c r="I23" s="375" t="e">
        <f t="shared" si="1"/>
        <v>#DIV/0!</v>
      </c>
      <c r="J23" s="65"/>
      <c r="K23" s="489"/>
      <c r="L23" s="489"/>
      <c r="M23" s="389"/>
      <c r="N23" s="490"/>
      <c r="O23" s="490"/>
      <c r="P23" s="490"/>
      <c r="Q23" s="490"/>
      <c r="R23" s="463"/>
      <c r="S23" s="374"/>
    </row>
    <row r="24" spans="1:19" ht="15" thickBot="1" x14ac:dyDescent="0.2">
      <c r="A24" s="572" t="s">
        <v>80</v>
      </c>
      <c r="B24" s="573"/>
      <c r="C24" s="318" t="s">
        <v>57</v>
      </c>
      <c r="D24" s="619">
        <v>0</v>
      </c>
      <c r="E24" s="620"/>
      <c r="F24" s="619">
        <v>0</v>
      </c>
      <c r="G24" s="620"/>
      <c r="H24" s="370">
        <f t="shared" si="0"/>
        <v>0</v>
      </c>
      <c r="I24" s="372" t="e">
        <f t="shared" si="1"/>
        <v>#DIV/0!</v>
      </c>
      <c r="J24" s="65"/>
      <c r="K24" s="489"/>
      <c r="L24" s="489"/>
      <c r="M24" s="389"/>
      <c r="N24" s="490"/>
      <c r="O24" s="490"/>
      <c r="P24" s="490"/>
      <c r="Q24" s="490"/>
      <c r="R24" s="463"/>
      <c r="S24" s="374"/>
    </row>
    <row r="25" spans="1:19" ht="15" thickBot="1" x14ac:dyDescent="0.2">
      <c r="A25" s="532" t="s">
        <v>81</v>
      </c>
      <c r="B25" s="533"/>
      <c r="C25" s="534"/>
      <c r="D25" s="491">
        <f t="shared" ref="D25" si="5">SUM(D23:E24)</f>
        <v>0</v>
      </c>
      <c r="E25" s="493"/>
      <c r="F25" s="491">
        <f t="shared" ref="F25" si="6">SUM(F23:G24)</f>
        <v>0</v>
      </c>
      <c r="G25" s="493"/>
      <c r="H25" s="373">
        <f t="shared" si="0"/>
        <v>0</v>
      </c>
      <c r="I25" s="342" t="e">
        <f t="shared" si="1"/>
        <v>#DIV/0!</v>
      </c>
      <c r="J25" s="464"/>
      <c r="K25" s="471"/>
      <c r="L25" s="471"/>
      <c r="M25" s="465"/>
      <c r="N25" s="490"/>
      <c r="O25" s="490"/>
      <c r="P25" s="490"/>
      <c r="Q25" s="490"/>
      <c r="R25" s="463"/>
      <c r="S25" s="374"/>
    </row>
    <row r="26" spans="1:19" ht="14.25" x14ac:dyDescent="0.15">
      <c r="A26" s="642">
        <v>4</v>
      </c>
      <c r="B26" s="643"/>
      <c r="C26" s="272" t="s">
        <v>74</v>
      </c>
      <c r="D26" s="617">
        <v>4050</v>
      </c>
      <c r="E26" s="618"/>
      <c r="F26" s="617">
        <v>0</v>
      </c>
      <c r="G26" s="618"/>
      <c r="H26" s="368">
        <f t="shared" si="0"/>
        <v>4050</v>
      </c>
      <c r="I26" s="375">
        <f t="shared" si="1"/>
        <v>0</v>
      </c>
      <c r="J26" s="464"/>
      <c r="K26" s="471"/>
      <c r="L26" s="471"/>
      <c r="M26" s="389"/>
      <c r="N26" s="490"/>
      <c r="O26" s="490"/>
      <c r="P26" s="490"/>
      <c r="Q26" s="490"/>
      <c r="R26" s="463"/>
      <c r="S26" s="374"/>
    </row>
    <row r="27" spans="1:19" ht="14.25" x14ac:dyDescent="0.15">
      <c r="A27" s="627" t="s">
        <v>148</v>
      </c>
      <c r="B27" s="628"/>
      <c r="C27" s="273" t="s">
        <v>75</v>
      </c>
      <c r="D27" s="511">
        <v>0</v>
      </c>
      <c r="E27" s="513"/>
      <c r="F27" s="511">
        <v>0</v>
      </c>
      <c r="G27" s="513"/>
      <c r="H27" s="370">
        <f t="shared" si="0"/>
        <v>0</v>
      </c>
      <c r="I27" s="372" t="e">
        <f t="shared" si="1"/>
        <v>#DIV/0!</v>
      </c>
      <c r="J27" s="464"/>
      <c r="K27" s="471"/>
      <c r="L27" s="471"/>
      <c r="M27" s="389"/>
      <c r="N27" s="490"/>
      <c r="O27" s="490"/>
      <c r="P27" s="490"/>
      <c r="Q27" s="490"/>
      <c r="R27" s="463"/>
      <c r="S27" s="374"/>
    </row>
    <row r="28" spans="1:19" ht="14.25" x14ac:dyDescent="0.15">
      <c r="A28" s="627" t="s">
        <v>149</v>
      </c>
      <c r="B28" s="628"/>
      <c r="C28" s="274" t="s">
        <v>76</v>
      </c>
      <c r="D28" s="511">
        <v>0</v>
      </c>
      <c r="E28" s="513"/>
      <c r="F28" s="511">
        <v>0</v>
      </c>
      <c r="G28" s="513"/>
      <c r="H28" s="370">
        <f t="shared" si="0"/>
        <v>0</v>
      </c>
      <c r="I28" s="372" t="e">
        <f t="shared" si="1"/>
        <v>#DIV/0!</v>
      </c>
      <c r="J28" s="464"/>
      <c r="K28" s="471"/>
      <c r="L28" s="471"/>
      <c r="M28" s="389"/>
      <c r="N28" s="490"/>
      <c r="O28" s="490"/>
      <c r="P28" s="490"/>
      <c r="Q28" s="490"/>
      <c r="R28" s="463"/>
      <c r="S28" s="374"/>
    </row>
    <row r="29" spans="1:19" ht="14.25" x14ac:dyDescent="0.15">
      <c r="A29" s="627" t="s">
        <v>150</v>
      </c>
      <c r="B29" s="628"/>
      <c r="C29" s="275" t="s">
        <v>77</v>
      </c>
      <c r="D29" s="511">
        <v>0</v>
      </c>
      <c r="E29" s="513"/>
      <c r="F29" s="511">
        <v>0</v>
      </c>
      <c r="G29" s="513"/>
      <c r="H29" s="370">
        <f t="shared" si="0"/>
        <v>0</v>
      </c>
      <c r="I29" s="372" t="e">
        <f t="shared" si="1"/>
        <v>#DIV/0!</v>
      </c>
      <c r="J29" s="464"/>
      <c r="K29" s="471"/>
      <c r="L29" s="471"/>
      <c r="M29" s="389"/>
      <c r="N29" s="490"/>
      <c r="O29" s="490"/>
      <c r="P29" s="490"/>
      <c r="Q29" s="490"/>
      <c r="R29" s="463"/>
      <c r="S29" s="374"/>
    </row>
    <row r="30" spans="1:19" ht="14.25" x14ac:dyDescent="0.15">
      <c r="A30" s="627" t="s">
        <v>151</v>
      </c>
      <c r="B30" s="628"/>
      <c r="C30" s="274" t="s">
        <v>78</v>
      </c>
      <c r="D30" s="511">
        <v>0</v>
      </c>
      <c r="E30" s="513"/>
      <c r="F30" s="511">
        <v>0</v>
      </c>
      <c r="G30" s="513"/>
      <c r="H30" s="370">
        <f t="shared" si="0"/>
        <v>0</v>
      </c>
      <c r="I30" s="372" t="e">
        <f t="shared" si="1"/>
        <v>#DIV/0!</v>
      </c>
      <c r="J30" s="106"/>
      <c r="K30" s="471"/>
      <c r="L30" s="471"/>
      <c r="M30" s="389"/>
      <c r="N30" s="490"/>
      <c r="O30" s="490"/>
      <c r="P30" s="490"/>
      <c r="Q30" s="490"/>
      <c r="R30" s="463"/>
      <c r="S30" s="374"/>
    </row>
    <row r="31" spans="1:19" ht="14.25" x14ac:dyDescent="0.15">
      <c r="A31" s="636"/>
      <c r="B31" s="637"/>
      <c r="C31" s="275" t="s">
        <v>143</v>
      </c>
      <c r="D31" s="511">
        <v>0</v>
      </c>
      <c r="E31" s="513"/>
      <c r="F31" s="511">
        <v>0</v>
      </c>
      <c r="G31" s="513"/>
      <c r="H31" s="370">
        <f t="shared" si="0"/>
        <v>0</v>
      </c>
      <c r="I31" s="372" t="e">
        <f t="shared" si="1"/>
        <v>#DIV/0!</v>
      </c>
      <c r="J31" s="464"/>
      <c r="K31" s="471"/>
      <c r="L31" s="471"/>
      <c r="M31" s="389"/>
      <c r="N31" s="490"/>
      <c r="O31" s="490"/>
      <c r="P31" s="490"/>
      <c r="Q31" s="490"/>
      <c r="R31" s="463"/>
      <c r="S31" s="374"/>
    </row>
    <row r="32" spans="1:19" ht="14.25" x14ac:dyDescent="0.15">
      <c r="A32" s="636"/>
      <c r="B32" s="637"/>
      <c r="C32" s="274" t="s">
        <v>144</v>
      </c>
      <c r="D32" s="511">
        <v>0</v>
      </c>
      <c r="E32" s="513"/>
      <c r="F32" s="511">
        <v>0</v>
      </c>
      <c r="G32" s="513"/>
      <c r="H32" s="370">
        <f t="shared" si="0"/>
        <v>0</v>
      </c>
      <c r="I32" s="372" t="e">
        <f t="shared" si="1"/>
        <v>#DIV/0!</v>
      </c>
      <c r="J32" s="464"/>
      <c r="K32" s="471"/>
      <c r="L32" s="471"/>
      <c r="M32" s="389"/>
      <c r="N32" s="490"/>
      <c r="O32" s="490"/>
      <c r="P32" s="490"/>
      <c r="Q32" s="490"/>
      <c r="R32" s="463"/>
      <c r="S32" s="374"/>
    </row>
    <row r="33" spans="1:19" ht="14.25" x14ac:dyDescent="0.15">
      <c r="A33" s="636"/>
      <c r="B33" s="637"/>
      <c r="C33" s="275" t="s">
        <v>145</v>
      </c>
      <c r="D33" s="511">
        <v>0</v>
      </c>
      <c r="E33" s="513"/>
      <c r="F33" s="511">
        <v>0</v>
      </c>
      <c r="G33" s="513"/>
      <c r="H33" s="370">
        <f t="shared" si="0"/>
        <v>0</v>
      </c>
      <c r="I33" s="372" t="e">
        <f t="shared" si="1"/>
        <v>#DIV/0!</v>
      </c>
      <c r="J33" s="464"/>
      <c r="K33" s="471"/>
      <c r="L33" s="471"/>
      <c r="M33" s="389"/>
      <c r="N33" s="490"/>
      <c r="O33" s="490"/>
      <c r="P33" s="490"/>
      <c r="Q33" s="490"/>
      <c r="R33" s="463"/>
      <c r="S33" s="374"/>
    </row>
    <row r="34" spans="1:19" ht="14.25" x14ac:dyDescent="0.15">
      <c r="A34" s="636"/>
      <c r="B34" s="637"/>
      <c r="C34" s="274" t="s">
        <v>146</v>
      </c>
      <c r="D34" s="511">
        <v>0</v>
      </c>
      <c r="E34" s="513"/>
      <c r="F34" s="511">
        <v>0</v>
      </c>
      <c r="G34" s="513"/>
      <c r="H34" s="370">
        <f t="shared" si="0"/>
        <v>0</v>
      </c>
      <c r="I34" s="372" t="e">
        <f t="shared" si="1"/>
        <v>#DIV/0!</v>
      </c>
      <c r="J34" s="464"/>
      <c r="K34" s="471"/>
      <c r="L34" s="471"/>
      <c r="M34" s="389"/>
      <c r="N34" s="490"/>
      <c r="O34" s="490"/>
      <c r="P34" s="490"/>
      <c r="Q34" s="490"/>
      <c r="R34" s="463"/>
      <c r="S34" s="374"/>
    </row>
    <row r="35" spans="1:19" ht="15" thickBot="1" x14ac:dyDescent="0.2">
      <c r="A35" s="638"/>
      <c r="B35" s="639"/>
      <c r="C35" s="276" t="s">
        <v>147</v>
      </c>
      <c r="D35" s="619">
        <v>0</v>
      </c>
      <c r="E35" s="620"/>
      <c r="F35" s="619">
        <v>0</v>
      </c>
      <c r="G35" s="620"/>
      <c r="H35" s="370">
        <f t="shared" si="0"/>
        <v>0</v>
      </c>
      <c r="I35" s="372" t="e">
        <f t="shared" si="1"/>
        <v>#DIV/0!</v>
      </c>
      <c r="J35" s="464"/>
      <c r="K35" s="471"/>
      <c r="L35" s="471"/>
      <c r="M35" s="389"/>
      <c r="N35" s="490"/>
      <c r="O35" s="490"/>
      <c r="P35" s="490"/>
      <c r="Q35" s="490"/>
      <c r="R35" s="463"/>
      <c r="S35" s="374"/>
    </row>
    <row r="36" spans="1:19" ht="15" thickBot="1" x14ac:dyDescent="0.2">
      <c r="A36" s="532" t="s">
        <v>152</v>
      </c>
      <c r="B36" s="533"/>
      <c r="C36" s="534"/>
      <c r="D36" s="491">
        <f t="shared" ref="D36" si="7">SUM(D26:E35)</f>
        <v>4050</v>
      </c>
      <c r="E36" s="493"/>
      <c r="F36" s="491">
        <f t="shared" ref="F36" si="8">SUM(F26:G35)</f>
        <v>0</v>
      </c>
      <c r="G36" s="493"/>
      <c r="H36" s="373">
        <f>SUM(H26:H35)</f>
        <v>4050</v>
      </c>
      <c r="I36" s="342">
        <f t="shared" si="1"/>
        <v>0</v>
      </c>
      <c r="J36" s="464"/>
      <c r="K36" s="471"/>
      <c r="L36" s="471"/>
      <c r="M36" s="389"/>
      <c r="N36" s="490"/>
      <c r="O36" s="490"/>
      <c r="P36" s="490"/>
      <c r="Q36" s="490"/>
      <c r="R36" s="463"/>
      <c r="S36" s="374"/>
    </row>
    <row r="37" spans="1:19" x14ac:dyDescent="0.15">
      <c r="A37" s="558">
        <v>5</v>
      </c>
      <c r="B37" s="559"/>
      <c r="C37" s="272" t="s">
        <v>82</v>
      </c>
      <c r="D37" s="617">
        <v>0</v>
      </c>
      <c r="E37" s="618"/>
      <c r="F37" s="617">
        <v>0</v>
      </c>
      <c r="G37" s="618"/>
      <c r="H37" s="368">
        <f t="shared" si="0"/>
        <v>0</v>
      </c>
      <c r="I37" s="375" t="e">
        <f t="shared" si="1"/>
        <v>#DIV/0!</v>
      </c>
      <c r="J37" s="106"/>
      <c r="K37" s="471"/>
      <c r="L37" s="471"/>
      <c r="M37" s="389"/>
      <c r="N37" s="490"/>
      <c r="O37" s="490"/>
      <c r="P37" s="490"/>
      <c r="Q37" s="490"/>
      <c r="R37" s="463"/>
      <c r="S37" s="374"/>
    </row>
    <row r="38" spans="1:19" ht="14.25" x14ac:dyDescent="0.15">
      <c r="A38" s="627" t="s">
        <v>148</v>
      </c>
      <c r="B38" s="628"/>
      <c r="C38" s="187" t="s">
        <v>83</v>
      </c>
      <c r="D38" s="511">
        <v>0</v>
      </c>
      <c r="E38" s="513"/>
      <c r="F38" s="511">
        <v>0</v>
      </c>
      <c r="G38" s="513"/>
      <c r="H38" s="370">
        <f t="shared" si="0"/>
        <v>0</v>
      </c>
      <c r="I38" s="372" t="e">
        <f t="shared" si="1"/>
        <v>#DIV/0!</v>
      </c>
      <c r="J38" s="464"/>
      <c r="K38" s="471"/>
      <c r="L38" s="471"/>
      <c r="M38" s="389"/>
      <c r="N38" s="490"/>
      <c r="O38" s="490"/>
      <c r="P38" s="490"/>
      <c r="Q38" s="490"/>
      <c r="R38" s="463"/>
      <c r="S38" s="374"/>
    </row>
    <row r="39" spans="1:19" ht="14.25" x14ac:dyDescent="0.15">
      <c r="A39" s="627" t="s">
        <v>156</v>
      </c>
      <c r="B39" s="628"/>
      <c r="C39" s="187" t="s">
        <v>84</v>
      </c>
      <c r="D39" s="511">
        <v>0</v>
      </c>
      <c r="E39" s="513"/>
      <c r="F39" s="511">
        <v>0</v>
      </c>
      <c r="G39" s="513"/>
      <c r="H39" s="370">
        <f t="shared" si="0"/>
        <v>0</v>
      </c>
      <c r="I39" s="372" t="e">
        <f t="shared" si="1"/>
        <v>#DIV/0!</v>
      </c>
      <c r="J39" s="464"/>
      <c r="K39" s="471"/>
      <c r="L39" s="471"/>
      <c r="M39" s="389"/>
      <c r="N39" s="490"/>
      <c r="O39" s="490"/>
      <c r="P39" s="490"/>
      <c r="Q39" s="490"/>
      <c r="R39" s="463"/>
      <c r="S39" s="374"/>
    </row>
    <row r="40" spans="1:19" x14ac:dyDescent="0.15">
      <c r="A40" s="634"/>
      <c r="B40" s="635"/>
      <c r="C40" s="187" t="s">
        <v>153</v>
      </c>
      <c r="D40" s="511">
        <v>0</v>
      </c>
      <c r="E40" s="513"/>
      <c r="F40" s="511">
        <v>0</v>
      </c>
      <c r="G40" s="513"/>
      <c r="H40" s="370">
        <f t="shared" si="0"/>
        <v>0</v>
      </c>
      <c r="I40" s="372" t="e">
        <f t="shared" si="1"/>
        <v>#DIV/0!</v>
      </c>
      <c r="J40" s="464"/>
      <c r="K40" s="65"/>
      <c r="L40" s="65"/>
      <c r="M40" s="389"/>
      <c r="N40" s="490"/>
      <c r="O40" s="490"/>
      <c r="P40" s="490"/>
      <c r="Q40" s="490"/>
      <c r="R40" s="463"/>
      <c r="S40" s="374"/>
    </row>
    <row r="41" spans="1:19" ht="13.5" thickBot="1" x14ac:dyDescent="0.2">
      <c r="A41" s="564"/>
      <c r="B41" s="565"/>
      <c r="C41" s="199" t="s">
        <v>154</v>
      </c>
      <c r="D41" s="619">
        <v>0</v>
      </c>
      <c r="E41" s="620"/>
      <c r="F41" s="619">
        <v>0</v>
      </c>
      <c r="G41" s="620"/>
      <c r="H41" s="370">
        <f t="shared" si="0"/>
        <v>0</v>
      </c>
      <c r="I41" s="372" t="e">
        <f t="shared" si="1"/>
        <v>#DIV/0!</v>
      </c>
      <c r="J41" s="464"/>
      <c r="K41" s="65"/>
      <c r="L41" s="65"/>
      <c r="M41" s="389"/>
      <c r="N41" s="490"/>
      <c r="O41" s="490"/>
      <c r="P41" s="490"/>
      <c r="Q41" s="490"/>
      <c r="R41" s="463"/>
      <c r="S41" s="374"/>
    </row>
    <row r="42" spans="1:19" ht="15" thickBot="1" x14ac:dyDescent="0.2">
      <c r="A42" s="532" t="s">
        <v>155</v>
      </c>
      <c r="B42" s="533"/>
      <c r="C42" s="534"/>
      <c r="D42" s="491">
        <f t="shared" ref="D42" si="9">SUM(D37:E41)</f>
        <v>0</v>
      </c>
      <c r="E42" s="493"/>
      <c r="F42" s="491">
        <f t="shared" ref="D42:F44" si="10">SUM(F37:G41)</f>
        <v>0</v>
      </c>
      <c r="G42" s="493"/>
      <c r="H42" s="373">
        <f>SUM(H37:H41)</f>
        <v>0</v>
      </c>
      <c r="I42" s="342" t="e">
        <f t="shared" si="1"/>
        <v>#DIV/0!</v>
      </c>
      <c r="J42" s="464"/>
      <c r="K42" s="65"/>
      <c r="L42" s="65"/>
      <c r="M42" s="389"/>
      <c r="N42" s="490"/>
      <c r="O42" s="490"/>
      <c r="P42" s="490"/>
      <c r="Q42" s="490"/>
      <c r="R42" s="463"/>
      <c r="S42" s="374"/>
    </row>
    <row r="43" spans="1:19" ht="15" thickBot="1" x14ac:dyDescent="0.2">
      <c r="A43" s="568" t="s">
        <v>230</v>
      </c>
      <c r="B43" s="569"/>
      <c r="C43" s="100" t="s">
        <v>157</v>
      </c>
      <c r="D43" s="621">
        <v>0</v>
      </c>
      <c r="E43" s="622"/>
      <c r="F43" s="621">
        <v>0</v>
      </c>
      <c r="G43" s="622"/>
      <c r="H43" s="368">
        <f t="shared" si="0"/>
        <v>0</v>
      </c>
      <c r="I43" s="375" t="e">
        <f t="shared" si="1"/>
        <v>#DIV/0!</v>
      </c>
      <c r="J43" s="464"/>
      <c r="K43" s="65"/>
      <c r="L43" s="65"/>
      <c r="M43" s="389"/>
      <c r="N43" s="490"/>
      <c r="O43" s="490"/>
      <c r="P43" s="490"/>
      <c r="Q43" s="490"/>
      <c r="R43" s="463"/>
      <c r="S43" s="374"/>
    </row>
    <row r="44" spans="1:19" ht="15" thickBot="1" x14ac:dyDescent="0.2">
      <c r="A44" s="532" t="s">
        <v>158</v>
      </c>
      <c r="B44" s="533"/>
      <c r="C44" s="534"/>
      <c r="D44" s="491">
        <f t="shared" si="10"/>
        <v>0</v>
      </c>
      <c r="E44" s="493"/>
      <c r="F44" s="491">
        <f t="shared" si="10"/>
        <v>0</v>
      </c>
      <c r="G44" s="493"/>
      <c r="H44" s="373">
        <f t="shared" si="0"/>
        <v>0</v>
      </c>
      <c r="I44" s="342" t="e">
        <f t="shared" si="1"/>
        <v>#DIV/0!</v>
      </c>
      <c r="J44" s="464"/>
      <c r="K44" s="65"/>
      <c r="L44" s="65"/>
      <c r="M44" s="389"/>
      <c r="N44" s="490"/>
      <c r="O44" s="490"/>
      <c r="P44" s="490"/>
      <c r="Q44" s="490"/>
      <c r="R44" s="463"/>
      <c r="S44" s="374"/>
    </row>
    <row r="45" spans="1:19" x14ac:dyDescent="0.15">
      <c r="A45" s="558">
        <v>7</v>
      </c>
      <c r="B45" s="559"/>
      <c r="C45" s="92" t="s">
        <v>92</v>
      </c>
      <c r="D45" s="617">
        <v>0</v>
      </c>
      <c r="E45" s="618"/>
      <c r="F45" s="617">
        <v>0</v>
      </c>
      <c r="G45" s="618"/>
      <c r="H45" s="368">
        <f t="shared" si="0"/>
        <v>0</v>
      </c>
      <c r="I45" s="375" t="e">
        <f t="shared" si="1"/>
        <v>#DIV/0!</v>
      </c>
      <c r="J45" s="464"/>
      <c r="K45" s="471"/>
      <c r="L45" s="471"/>
      <c r="M45" s="389"/>
      <c r="N45" s="490"/>
      <c r="O45" s="490"/>
      <c r="P45" s="490"/>
      <c r="Q45" s="490"/>
      <c r="R45" s="463"/>
      <c r="S45" s="374"/>
    </row>
    <row r="46" spans="1:19" ht="14.25" x14ac:dyDescent="0.15">
      <c r="A46" s="627" t="s">
        <v>159</v>
      </c>
      <c r="B46" s="628"/>
      <c r="C46" s="187" t="s">
        <v>161</v>
      </c>
      <c r="D46" s="511">
        <v>0</v>
      </c>
      <c r="E46" s="513"/>
      <c r="F46" s="511">
        <v>0</v>
      </c>
      <c r="G46" s="513"/>
      <c r="H46" s="370">
        <f t="shared" si="0"/>
        <v>0</v>
      </c>
      <c r="I46" s="372" t="e">
        <f t="shared" si="1"/>
        <v>#DIV/0!</v>
      </c>
      <c r="J46" s="464"/>
      <c r="K46" s="471"/>
      <c r="L46" s="471"/>
      <c r="M46" s="389"/>
      <c r="N46" s="490"/>
      <c r="O46" s="490"/>
      <c r="P46" s="490"/>
      <c r="Q46" s="490"/>
      <c r="R46" s="463"/>
      <c r="S46" s="374"/>
    </row>
    <row r="47" spans="1:19" ht="15" thickBot="1" x14ac:dyDescent="0.2">
      <c r="A47" s="650" t="s">
        <v>160</v>
      </c>
      <c r="B47" s="651"/>
      <c r="C47" s="199" t="s">
        <v>162</v>
      </c>
      <c r="D47" s="619">
        <v>0</v>
      </c>
      <c r="E47" s="620"/>
      <c r="F47" s="619">
        <v>0</v>
      </c>
      <c r="G47" s="620"/>
      <c r="H47" s="370">
        <f t="shared" si="0"/>
        <v>0</v>
      </c>
      <c r="I47" s="372" t="e">
        <f t="shared" si="1"/>
        <v>#DIV/0!</v>
      </c>
      <c r="J47" s="464"/>
      <c r="K47" s="65"/>
      <c r="L47" s="383"/>
      <c r="M47" s="389"/>
      <c r="N47" s="490"/>
      <c r="O47" s="490"/>
      <c r="P47" s="490"/>
      <c r="Q47" s="490"/>
      <c r="R47" s="463"/>
      <c r="S47" s="374"/>
    </row>
    <row r="48" spans="1:19" ht="15" thickBot="1" x14ac:dyDescent="0.2">
      <c r="A48" s="568" t="s">
        <v>231</v>
      </c>
      <c r="B48" s="661"/>
      <c r="C48" s="569"/>
      <c r="D48" s="491">
        <f t="shared" ref="D48:E48" si="11">SUM(D43:E47)</f>
        <v>0</v>
      </c>
      <c r="E48" s="493"/>
      <c r="F48" s="491">
        <f t="shared" ref="F48:G48" si="12">SUM(F43:G47)</f>
        <v>0</v>
      </c>
      <c r="G48" s="493"/>
      <c r="H48" s="373">
        <f>SUM(H45:H47)</f>
        <v>0</v>
      </c>
      <c r="I48" s="342" t="e">
        <f t="shared" si="1"/>
        <v>#DIV/0!</v>
      </c>
      <c r="J48" s="464"/>
      <c r="K48" s="65"/>
      <c r="L48" s="383"/>
      <c r="M48" s="389"/>
      <c r="N48" s="490"/>
      <c r="O48" s="490"/>
      <c r="P48" s="490"/>
      <c r="Q48" s="490"/>
      <c r="R48" s="463"/>
      <c r="S48" s="374"/>
    </row>
    <row r="49" spans="1:19" ht="15" thickBot="1" x14ac:dyDescent="0.25">
      <c r="A49" s="652" t="s">
        <v>175</v>
      </c>
      <c r="B49" s="653"/>
      <c r="C49" s="271" t="s">
        <v>93</v>
      </c>
      <c r="D49" s="613">
        <v>0</v>
      </c>
      <c r="E49" s="614"/>
      <c r="F49" s="613">
        <v>0</v>
      </c>
      <c r="G49" s="614"/>
      <c r="H49" s="376">
        <f t="shared" si="0"/>
        <v>0</v>
      </c>
      <c r="I49" s="377" t="e">
        <f t="shared" si="1"/>
        <v>#DIV/0!</v>
      </c>
      <c r="J49" s="464"/>
      <c r="K49" s="65"/>
      <c r="L49" s="65"/>
      <c r="M49" s="389"/>
      <c r="N49" s="490"/>
      <c r="O49" s="490"/>
      <c r="P49" s="490"/>
      <c r="Q49" s="490"/>
      <c r="R49" s="463"/>
      <c r="S49" s="374"/>
    </row>
    <row r="50" spans="1:19" ht="15" thickBot="1" x14ac:dyDescent="0.2">
      <c r="A50" s="568" t="s">
        <v>232</v>
      </c>
      <c r="B50" s="661"/>
      <c r="C50" s="569"/>
      <c r="D50" s="491">
        <f t="shared" ref="D50:E50" si="13">SUM(D45:E49)</f>
        <v>0</v>
      </c>
      <c r="E50" s="493"/>
      <c r="F50" s="491">
        <f t="shared" ref="D50:G54" si="14">SUM(F45:G49)</f>
        <v>0</v>
      </c>
      <c r="G50" s="493"/>
      <c r="H50" s="379">
        <f t="shared" si="0"/>
        <v>0</v>
      </c>
      <c r="I50" s="378" t="e">
        <f t="shared" si="1"/>
        <v>#DIV/0!</v>
      </c>
      <c r="J50" s="464"/>
      <c r="K50" s="65"/>
      <c r="L50" s="65"/>
      <c r="M50" s="389"/>
      <c r="N50" s="490"/>
      <c r="O50" s="490"/>
      <c r="P50" s="490"/>
      <c r="Q50" s="490"/>
      <c r="R50" s="463"/>
      <c r="S50" s="374"/>
    </row>
    <row r="51" spans="1:19" ht="15" thickBot="1" x14ac:dyDescent="0.2">
      <c r="A51" s="568" t="s">
        <v>233</v>
      </c>
      <c r="B51" s="569"/>
      <c r="C51" s="271" t="s">
        <v>96</v>
      </c>
      <c r="D51" s="613">
        <v>0</v>
      </c>
      <c r="E51" s="614"/>
      <c r="F51" s="613">
        <v>0</v>
      </c>
      <c r="G51" s="614"/>
      <c r="H51" s="376">
        <f t="shared" si="0"/>
        <v>0</v>
      </c>
      <c r="I51" s="377" t="e">
        <f t="shared" si="1"/>
        <v>#DIV/0!</v>
      </c>
      <c r="J51" s="464"/>
      <c r="K51" s="65"/>
      <c r="L51" s="65"/>
      <c r="M51" s="389"/>
      <c r="N51" s="490"/>
      <c r="O51" s="490"/>
      <c r="P51" s="490"/>
      <c r="Q51" s="490"/>
      <c r="R51" s="463"/>
      <c r="S51" s="374"/>
    </row>
    <row r="52" spans="1:19" ht="15" thickBot="1" x14ac:dyDescent="0.2">
      <c r="A52" s="568" t="s">
        <v>234</v>
      </c>
      <c r="B52" s="661"/>
      <c r="C52" s="569"/>
      <c r="D52" s="491">
        <v>0</v>
      </c>
      <c r="E52" s="493"/>
      <c r="F52" s="491">
        <f t="shared" si="14"/>
        <v>0</v>
      </c>
      <c r="G52" s="493"/>
      <c r="H52" s="379">
        <f t="shared" si="0"/>
        <v>0</v>
      </c>
      <c r="I52" s="378" t="e">
        <f t="shared" si="1"/>
        <v>#DIV/0!</v>
      </c>
      <c r="J52" s="106"/>
      <c r="K52" s="65"/>
      <c r="L52" s="65"/>
      <c r="M52" s="389"/>
      <c r="N52" s="490"/>
      <c r="O52" s="490"/>
      <c r="P52" s="490"/>
      <c r="Q52" s="490"/>
      <c r="R52" s="463"/>
      <c r="S52" s="374"/>
    </row>
    <row r="53" spans="1:19" ht="15" thickBot="1" x14ac:dyDescent="0.2">
      <c r="A53" s="568" t="s">
        <v>235</v>
      </c>
      <c r="B53" s="569"/>
      <c r="C53" s="271" t="s">
        <v>100</v>
      </c>
      <c r="D53" s="613">
        <v>0</v>
      </c>
      <c r="E53" s="614"/>
      <c r="F53" s="613">
        <v>0</v>
      </c>
      <c r="G53" s="614"/>
      <c r="H53" s="376">
        <f t="shared" si="0"/>
        <v>0</v>
      </c>
      <c r="I53" s="377" t="e">
        <f t="shared" si="1"/>
        <v>#DIV/0!</v>
      </c>
      <c r="J53" s="106"/>
      <c r="K53" s="471"/>
      <c r="L53" s="471"/>
      <c r="M53" s="389"/>
      <c r="N53" s="490"/>
      <c r="O53" s="490"/>
      <c r="P53" s="490"/>
      <c r="Q53" s="490"/>
      <c r="R53" s="463"/>
      <c r="S53" s="374"/>
    </row>
    <row r="54" spans="1:19" ht="15" thickBot="1" x14ac:dyDescent="0.2">
      <c r="A54" s="568" t="s">
        <v>236</v>
      </c>
      <c r="B54" s="661"/>
      <c r="C54" s="569"/>
      <c r="D54" s="491">
        <v>0</v>
      </c>
      <c r="E54" s="493"/>
      <c r="F54" s="491">
        <v>0</v>
      </c>
      <c r="G54" s="493"/>
      <c r="H54" s="379">
        <f t="shared" si="0"/>
        <v>0</v>
      </c>
      <c r="I54" s="378" t="e">
        <f t="shared" si="1"/>
        <v>#DIV/0!</v>
      </c>
      <c r="J54" s="106"/>
      <c r="K54" s="466"/>
      <c r="L54" s="389"/>
      <c r="M54" s="389"/>
      <c r="N54" s="470"/>
      <c r="O54" s="470"/>
      <c r="P54" s="470"/>
      <c r="Q54" s="470"/>
      <c r="R54" s="467"/>
      <c r="S54" s="390"/>
    </row>
    <row r="55" spans="1:19" ht="15" thickBot="1" x14ac:dyDescent="0.2">
      <c r="A55" s="568" t="s">
        <v>238</v>
      </c>
      <c r="B55" s="569"/>
      <c r="C55" s="271" t="s">
        <v>110</v>
      </c>
      <c r="D55" s="613">
        <v>0</v>
      </c>
      <c r="E55" s="614"/>
      <c r="F55" s="613">
        <v>0</v>
      </c>
      <c r="G55" s="614"/>
      <c r="H55" s="376">
        <f t="shared" si="0"/>
        <v>0</v>
      </c>
      <c r="I55" s="377" t="e">
        <f t="shared" si="1"/>
        <v>#DIV/0!</v>
      </c>
      <c r="J55" s="389"/>
      <c r="K55" s="471"/>
      <c r="L55" s="471"/>
      <c r="M55" s="389"/>
      <c r="N55" s="490"/>
      <c r="O55" s="490"/>
      <c r="P55" s="490"/>
      <c r="Q55" s="490"/>
      <c r="R55" s="463"/>
      <c r="S55" s="374"/>
    </row>
    <row r="56" spans="1:19" ht="15" thickBot="1" x14ac:dyDescent="0.2">
      <c r="A56" s="340" t="s">
        <v>237</v>
      </c>
      <c r="B56" s="235"/>
      <c r="C56" s="267"/>
      <c r="D56" s="611">
        <v>0</v>
      </c>
      <c r="E56" s="612"/>
      <c r="F56" s="611">
        <v>0</v>
      </c>
      <c r="G56" s="612"/>
      <c r="H56" s="379">
        <f t="shared" si="0"/>
        <v>0</v>
      </c>
      <c r="I56" s="378" t="e">
        <f t="shared" si="1"/>
        <v>#DIV/0!</v>
      </c>
      <c r="J56" s="389"/>
      <c r="K56" s="471"/>
      <c r="L56" s="471"/>
      <c r="M56" s="389"/>
      <c r="N56" s="490"/>
      <c r="O56" s="490"/>
      <c r="P56" s="490"/>
      <c r="Q56" s="490"/>
      <c r="R56" s="463"/>
      <c r="S56" s="374"/>
    </row>
    <row r="57" spans="1:19" ht="15" thickBot="1" x14ac:dyDescent="0.2">
      <c r="A57" s="485" t="s">
        <v>239</v>
      </c>
      <c r="B57" s="65"/>
      <c r="C57" s="271" t="s">
        <v>111</v>
      </c>
      <c r="D57" s="613">
        <v>0</v>
      </c>
      <c r="E57" s="614"/>
      <c r="F57" s="613">
        <v>0</v>
      </c>
      <c r="G57" s="614"/>
      <c r="H57" s="376">
        <f t="shared" si="0"/>
        <v>0</v>
      </c>
      <c r="I57" s="377" t="e">
        <f t="shared" si="1"/>
        <v>#DIV/0!</v>
      </c>
      <c r="J57" s="389"/>
      <c r="K57" s="471"/>
      <c r="L57" s="471"/>
      <c r="M57" s="389"/>
      <c r="N57" s="490"/>
      <c r="O57" s="490"/>
      <c r="P57" s="490"/>
      <c r="Q57" s="490"/>
      <c r="R57" s="463"/>
      <c r="S57" s="374"/>
    </row>
    <row r="58" spans="1:19" ht="15" thickBot="1" x14ac:dyDescent="0.2">
      <c r="A58" s="570" t="s">
        <v>240</v>
      </c>
      <c r="B58" s="656"/>
      <c r="C58" s="571"/>
      <c r="D58" s="615">
        <v>0</v>
      </c>
      <c r="E58" s="616"/>
      <c r="F58" s="615">
        <v>0</v>
      </c>
      <c r="G58" s="616"/>
      <c r="H58" s="381">
        <f t="shared" si="0"/>
        <v>0</v>
      </c>
      <c r="I58" s="382" t="e">
        <f t="shared" si="1"/>
        <v>#DIV/0!</v>
      </c>
      <c r="J58" s="106"/>
      <c r="K58" s="466"/>
      <c r="L58" s="389"/>
      <c r="M58" s="389"/>
      <c r="N58" s="470"/>
      <c r="O58" s="470"/>
      <c r="P58" s="470"/>
      <c r="Q58" s="470"/>
      <c r="R58" s="467"/>
      <c r="S58" s="390"/>
    </row>
    <row r="59" spans="1:19" ht="18" x14ac:dyDescent="0.2">
      <c r="A59" s="393"/>
      <c r="B59" s="478"/>
      <c r="C59" s="486"/>
      <c r="D59" s="657"/>
      <c r="E59" s="658"/>
      <c r="F59" s="659"/>
      <c r="G59" s="660"/>
      <c r="H59" s="479"/>
      <c r="I59" s="480"/>
      <c r="J59" s="65"/>
      <c r="K59" s="65"/>
      <c r="L59" s="65"/>
      <c r="M59" s="389"/>
      <c r="N59" s="490"/>
      <c r="O59" s="490"/>
      <c r="P59" s="490"/>
      <c r="Q59" s="490"/>
      <c r="R59" s="463"/>
      <c r="S59" s="374"/>
    </row>
    <row r="60" spans="1:19" ht="18.75" thickBot="1" x14ac:dyDescent="0.25">
      <c r="A60" s="487" t="s">
        <v>241</v>
      </c>
      <c r="B60" s="326"/>
      <c r="C60" s="488"/>
      <c r="D60" s="626">
        <f>SUM(D16+D22+D36+D42+D25+D44+D48+D50+D52+D54+D56+D58)</f>
        <v>260790</v>
      </c>
      <c r="E60" s="629"/>
      <c r="F60" s="625">
        <f>SUM(F16+F22+F36+F42+F25+F44+F48+F50+F52+F54+F56+F58)</f>
        <v>0</v>
      </c>
      <c r="G60" s="626"/>
      <c r="H60" s="366">
        <f>SUM(H16+H22+H36+H42+H25+H44+H48+H50+H52+H54+H56+H58)</f>
        <v>260790</v>
      </c>
      <c r="I60" s="367">
        <f>SUM(F60*100/D60)</f>
        <v>0</v>
      </c>
      <c r="J60" s="389"/>
      <c r="K60" s="65"/>
      <c r="L60" s="65"/>
      <c r="M60" s="389"/>
      <c r="N60" s="490"/>
      <c r="O60" s="490"/>
      <c r="P60" s="490"/>
      <c r="Q60" s="490"/>
      <c r="R60" s="463"/>
      <c r="S60" s="374"/>
    </row>
    <row r="61" spans="1:19" x14ac:dyDescent="0.15">
      <c r="A61" s="60"/>
      <c r="B61" s="60"/>
      <c r="C61" s="60"/>
      <c r="D61" s="60"/>
      <c r="E61" s="60"/>
      <c r="F61" s="60"/>
      <c r="G61" s="60"/>
      <c r="H61" s="60"/>
      <c r="I61" s="60"/>
      <c r="J61" s="468"/>
      <c r="K61" s="65"/>
      <c r="L61" s="469"/>
      <c r="M61" s="389"/>
      <c r="N61" s="490"/>
      <c r="O61" s="490"/>
      <c r="P61" s="490"/>
      <c r="Q61" s="490"/>
      <c r="R61" s="463"/>
      <c r="S61" s="374"/>
    </row>
    <row r="62" spans="1:19" ht="14.25" x14ac:dyDescent="0.15">
      <c r="A62" s="60"/>
      <c r="B62" s="30" t="s">
        <v>32</v>
      </c>
      <c r="C62" s="60"/>
      <c r="D62" s="60"/>
      <c r="E62" s="60"/>
      <c r="F62" s="60"/>
      <c r="G62" s="60"/>
      <c r="H62" s="30" t="s">
        <v>14</v>
      </c>
      <c r="I62" s="60"/>
      <c r="J62" s="106"/>
      <c r="K62" s="389"/>
      <c r="L62" s="65"/>
      <c r="M62" s="389"/>
      <c r="N62" s="490"/>
      <c r="O62" s="490"/>
      <c r="P62" s="490"/>
      <c r="Q62" s="490"/>
      <c r="R62" s="463"/>
      <c r="S62" s="374"/>
    </row>
    <row r="63" spans="1:19" ht="14.25" x14ac:dyDescent="0.15">
      <c r="A63" s="60"/>
      <c r="B63" s="1" t="s">
        <v>24</v>
      </c>
      <c r="C63" s="60"/>
      <c r="D63" s="60"/>
      <c r="E63" s="60"/>
      <c r="F63" s="60"/>
      <c r="G63" s="60"/>
      <c r="H63" s="1" t="s">
        <v>28</v>
      </c>
      <c r="I63" s="60"/>
      <c r="J63" s="464"/>
      <c r="K63" s="389"/>
      <c r="L63" s="65"/>
      <c r="M63" s="389"/>
      <c r="N63" s="490"/>
      <c r="O63" s="490"/>
      <c r="P63" s="490"/>
      <c r="Q63" s="490"/>
      <c r="R63" s="463"/>
      <c r="S63" s="374"/>
    </row>
    <row r="64" spans="1:19" x14ac:dyDescent="0.15">
      <c r="A64" s="60"/>
      <c r="I64" s="60"/>
      <c r="J64" s="464"/>
      <c r="K64" s="466"/>
      <c r="L64" s="65"/>
      <c r="M64" s="389"/>
      <c r="N64" s="490"/>
      <c r="O64" s="490"/>
      <c r="P64" s="490"/>
      <c r="Q64" s="490"/>
      <c r="R64" s="463"/>
      <c r="S64" s="374"/>
    </row>
    <row r="65" spans="1:19" x14ac:dyDescent="0.15">
      <c r="J65" s="468"/>
      <c r="K65" s="466"/>
      <c r="L65" s="389"/>
      <c r="M65" s="389"/>
      <c r="N65" s="470"/>
      <c r="O65" s="470"/>
      <c r="P65" s="470"/>
      <c r="Q65" s="470"/>
      <c r="R65" s="467"/>
      <c r="S65" s="390"/>
    </row>
    <row r="66" spans="1:19" x14ac:dyDescent="0.15">
      <c r="J66" s="468"/>
      <c r="K66" s="471"/>
      <c r="L66" s="471"/>
      <c r="M66" s="471"/>
      <c r="N66" s="470"/>
      <c r="O66" s="470"/>
      <c r="P66" s="470"/>
      <c r="Q66" s="470"/>
      <c r="R66" s="470"/>
      <c r="S66" s="390"/>
    </row>
    <row r="68" spans="1:19" ht="14.25" x14ac:dyDescent="0.15">
      <c r="F68" s="477"/>
    </row>
    <row r="69" spans="1:19" ht="18" x14ac:dyDescent="0.2">
      <c r="A69" s="471"/>
      <c r="B69" s="471"/>
      <c r="C69" s="472"/>
      <c r="D69" s="472"/>
      <c r="E69" s="472"/>
      <c r="F69" s="472"/>
      <c r="G69" s="472"/>
      <c r="H69" s="473"/>
      <c r="I69" s="473"/>
      <c r="J69" s="473"/>
      <c r="K69" s="473"/>
      <c r="L69" s="473"/>
      <c r="M69" s="473"/>
      <c r="N69" s="473"/>
      <c r="O69" s="473"/>
      <c r="P69" s="473"/>
      <c r="Q69" s="473"/>
      <c r="R69" s="473"/>
      <c r="S69" s="473"/>
    </row>
    <row r="70" spans="1:19" ht="14.25" x14ac:dyDescent="0.15">
      <c r="A70" s="300"/>
      <c r="B70" s="300"/>
      <c r="C70" s="383"/>
      <c r="D70" s="383"/>
      <c r="E70" s="395"/>
      <c r="F70" s="395"/>
      <c r="G70" s="395"/>
      <c r="H70" s="395"/>
      <c r="I70" s="395"/>
      <c r="J70" s="395"/>
      <c r="K70" s="395"/>
      <c r="L70" s="396"/>
      <c r="M70" s="396"/>
      <c r="N70" s="396"/>
      <c r="O70" s="396"/>
      <c r="P70" s="396"/>
      <c r="Q70" s="396"/>
      <c r="R70" s="396"/>
      <c r="S70" s="374"/>
    </row>
    <row r="71" spans="1:19" ht="14.25" x14ac:dyDescent="0.15">
      <c r="A71" s="474"/>
      <c r="B71" s="474"/>
      <c r="C71" s="471"/>
      <c r="D71" s="471"/>
      <c r="E71" s="396"/>
      <c r="F71" s="396"/>
      <c r="G71" s="396"/>
      <c r="H71" s="395"/>
      <c r="I71" s="395"/>
      <c r="J71" s="395"/>
      <c r="K71" s="395"/>
      <c r="L71" s="396"/>
      <c r="M71" s="396"/>
      <c r="N71" s="396"/>
      <c r="O71" s="396"/>
      <c r="P71" s="396"/>
      <c r="Q71" s="396"/>
      <c r="R71" s="396"/>
      <c r="S71" s="374"/>
    </row>
    <row r="72" spans="1:19" ht="14.25" x14ac:dyDescent="0.15">
      <c r="A72" s="474"/>
      <c r="B72" s="474"/>
      <c r="C72" s="471"/>
      <c r="D72" s="471"/>
      <c r="E72" s="396"/>
      <c r="F72" s="396"/>
      <c r="G72" s="396"/>
      <c r="H72" s="395"/>
      <c r="I72" s="395"/>
      <c r="J72" s="395"/>
      <c r="K72" s="395"/>
      <c r="L72" s="396"/>
      <c r="M72" s="396"/>
      <c r="N72" s="396"/>
      <c r="O72" s="396"/>
      <c r="P72" s="396"/>
      <c r="Q72" s="396"/>
      <c r="R72" s="396"/>
      <c r="S72" s="374"/>
    </row>
    <row r="73" spans="1:19" ht="18" x14ac:dyDescent="0.2">
      <c r="A73" s="303"/>
      <c r="B73" s="299"/>
      <c r="C73" s="304"/>
      <c r="D73" s="303"/>
      <c r="E73" s="475"/>
      <c r="F73" s="475"/>
      <c r="G73" s="475"/>
      <c r="H73" s="476"/>
      <c r="I73" s="476"/>
      <c r="J73" s="476"/>
      <c r="K73" s="476"/>
      <c r="L73" s="475"/>
      <c r="M73" s="475"/>
      <c r="N73" s="475"/>
      <c r="O73" s="475"/>
      <c r="P73" s="475"/>
      <c r="Q73" s="475"/>
      <c r="R73" s="475"/>
      <c r="S73" s="390"/>
    </row>
    <row r="74" spans="1:19" x14ac:dyDescent="0.15">
      <c r="C74" s="38"/>
      <c r="D74" s="57"/>
      <c r="E74" s="57"/>
      <c r="F74" s="125"/>
      <c r="G74" s="57"/>
      <c r="H74" s="57"/>
      <c r="J74" s="42"/>
    </row>
    <row r="75" spans="1:19" ht="18" x14ac:dyDescent="0.2">
      <c r="C75" s="73"/>
      <c r="D75" s="75"/>
      <c r="E75" s="76"/>
      <c r="F75" s="126"/>
      <c r="G75" s="77"/>
      <c r="H75" s="77"/>
      <c r="J75" s="42"/>
    </row>
  </sheetData>
  <mergeCells count="165">
    <mergeCell ref="A4:I4"/>
    <mergeCell ref="A5:B5"/>
    <mergeCell ref="D5:E5"/>
    <mergeCell ref="F5:G5"/>
    <mergeCell ref="A7:B7"/>
    <mergeCell ref="D7:E7"/>
    <mergeCell ref="F7:G7"/>
    <mergeCell ref="A6:B6"/>
    <mergeCell ref="D6:E6"/>
    <mergeCell ref="F6:G6"/>
    <mergeCell ref="A9:B9"/>
    <mergeCell ref="D9:E9"/>
    <mergeCell ref="F9:G9"/>
    <mergeCell ref="A8:B8"/>
    <mergeCell ref="D8:E8"/>
    <mergeCell ref="F8:G8"/>
    <mergeCell ref="A11:B11"/>
    <mergeCell ref="D11:E11"/>
    <mergeCell ref="F11:G11"/>
    <mergeCell ref="A10:B10"/>
    <mergeCell ref="D10:E10"/>
    <mergeCell ref="F10:G10"/>
    <mergeCell ref="A13:B13"/>
    <mergeCell ref="D13:E13"/>
    <mergeCell ref="F13:G13"/>
    <mergeCell ref="A12:B12"/>
    <mergeCell ref="D12:E12"/>
    <mergeCell ref="F12:G12"/>
    <mergeCell ref="A15:B15"/>
    <mergeCell ref="D15:E15"/>
    <mergeCell ref="F15:G15"/>
    <mergeCell ref="A14:B14"/>
    <mergeCell ref="D14:E14"/>
    <mergeCell ref="F14:G14"/>
    <mergeCell ref="A17:B17"/>
    <mergeCell ref="D17:E17"/>
    <mergeCell ref="F17:G17"/>
    <mergeCell ref="A16:C16"/>
    <mergeCell ref="D16:E16"/>
    <mergeCell ref="F16:G16"/>
    <mergeCell ref="A19:B19"/>
    <mergeCell ref="D19:E19"/>
    <mergeCell ref="F19:G19"/>
    <mergeCell ref="A18:B18"/>
    <mergeCell ref="D18:E18"/>
    <mergeCell ref="F18:G18"/>
    <mergeCell ref="A21:B21"/>
    <mergeCell ref="D21:E21"/>
    <mergeCell ref="F21:G21"/>
    <mergeCell ref="A20:B20"/>
    <mergeCell ref="D20:E20"/>
    <mergeCell ref="F20:G20"/>
    <mergeCell ref="A23:B23"/>
    <mergeCell ref="D23:E23"/>
    <mergeCell ref="F23:G23"/>
    <mergeCell ref="A22:C22"/>
    <mergeCell ref="D22:E22"/>
    <mergeCell ref="F22:G22"/>
    <mergeCell ref="A25:C25"/>
    <mergeCell ref="D25:E25"/>
    <mergeCell ref="F25:G25"/>
    <mergeCell ref="A24:B24"/>
    <mergeCell ref="D24:E24"/>
    <mergeCell ref="F24:G24"/>
    <mergeCell ref="A27:B27"/>
    <mergeCell ref="D27:E27"/>
    <mergeCell ref="F27:G27"/>
    <mergeCell ref="A26:B26"/>
    <mergeCell ref="D26:E26"/>
    <mergeCell ref="F26:G26"/>
    <mergeCell ref="A29:B29"/>
    <mergeCell ref="D29:E29"/>
    <mergeCell ref="F29:G29"/>
    <mergeCell ref="A28:B28"/>
    <mergeCell ref="D28:E28"/>
    <mergeCell ref="F28:G28"/>
    <mergeCell ref="A31:B31"/>
    <mergeCell ref="D31:E31"/>
    <mergeCell ref="F31:G31"/>
    <mergeCell ref="A30:B30"/>
    <mergeCell ref="D30:E30"/>
    <mergeCell ref="F30:G30"/>
    <mergeCell ref="A33:B33"/>
    <mergeCell ref="D33:E33"/>
    <mergeCell ref="F33:G33"/>
    <mergeCell ref="A32:B32"/>
    <mergeCell ref="D32:E32"/>
    <mergeCell ref="F32:G32"/>
    <mergeCell ref="A35:B35"/>
    <mergeCell ref="D35:E35"/>
    <mergeCell ref="F35:G35"/>
    <mergeCell ref="A34:B34"/>
    <mergeCell ref="D34:E34"/>
    <mergeCell ref="F34:G34"/>
    <mergeCell ref="A37:B37"/>
    <mergeCell ref="D37:E37"/>
    <mergeCell ref="F37:G37"/>
    <mergeCell ref="A36:C36"/>
    <mergeCell ref="D36:E36"/>
    <mergeCell ref="F36:G36"/>
    <mergeCell ref="A39:B39"/>
    <mergeCell ref="D39:E39"/>
    <mergeCell ref="F39:G39"/>
    <mergeCell ref="A38:B38"/>
    <mergeCell ref="D38:E38"/>
    <mergeCell ref="F38:G38"/>
    <mergeCell ref="A40:B40"/>
    <mergeCell ref="D40:E40"/>
    <mergeCell ref="F40:G40"/>
    <mergeCell ref="A41:B41"/>
    <mergeCell ref="D41:E41"/>
    <mergeCell ref="F41:G41"/>
    <mergeCell ref="A42:C42"/>
    <mergeCell ref="D42:E42"/>
    <mergeCell ref="F42:G42"/>
    <mergeCell ref="A43:B43"/>
    <mergeCell ref="D43:E43"/>
    <mergeCell ref="F43:G43"/>
    <mergeCell ref="A46:B46"/>
    <mergeCell ref="D46:E46"/>
    <mergeCell ref="F46:G46"/>
    <mergeCell ref="A44:C44"/>
    <mergeCell ref="D44:E44"/>
    <mergeCell ref="F44:G44"/>
    <mergeCell ref="A45:B45"/>
    <mergeCell ref="D45:E45"/>
    <mergeCell ref="F45:G45"/>
    <mergeCell ref="A47:B47"/>
    <mergeCell ref="D47:E47"/>
    <mergeCell ref="F47:G47"/>
    <mergeCell ref="A48:C48"/>
    <mergeCell ref="D48:E48"/>
    <mergeCell ref="F48:G48"/>
    <mergeCell ref="A49:B49"/>
    <mergeCell ref="D49:E49"/>
    <mergeCell ref="F49:G49"/>
    <mergeCell ref="A54:C54"/>
    <mergeCell ref="D54:E54"/>
    <mergeCell ref="F54:G54"/>
    <mergeCell ref="A55:B55"/>
    <mergeCell ref="D55:E55"/>
    <mergeCell ref="F55:G55"/>
    <mergeCell ref="D57:E57"/>
    <mergeCell ref="F57:G57"/>
    <mergeCell ref="A50:C50"/>
    <mergeCell ref="D50:E50"/>
    <mergeCell ref="F50:G50"/>
    <mergeCell ref="A53:B53"/>
    <mergeCell ref="D53:E53"/>
    <mergeCell ref="F53:G53"/>
    <mergeCell ref="A51:B51"/>
    <mergeCell ref="D51:E51"/>
    <mergeCell ref="F51:G51"/>
    <mergeCell ref="A52:C52"/>
    <mergeCell ref="D52:E52"/>
    <mergeCell ref="F52:G52"/>
    <mergeCell ref="A58:C58"/>
    <mergeCell ref="D58:E58"/>
    <mergeCell ref="F58:G58"/>
    <mergeCell ref="D59:E59"/>
    <mergeCell ref="F59:G59"/>
    <mergeCell ref="D60:E60"/>
    <mergeCell ref="F60:G60"/>
    <mergeCell ref="D56:E56"/>
    <mergeCell ref="F56:G56"/>
  </mergeCells>
  <phoneticPr fontId="0" type="noConversion"/>
  <pageMargins left="0" right="0" top="0" bottom="0" header="0.51181102362204722" footer="0.51181102362204722"/>
  <pageSetup paperSize="9" scale="82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5"/>
  <sheetViews>
    <sheetView rightToLeft="1" tabSelected="1" topLeftCell="B58" workbookViewId="0" xr3:uid="{F9CF3CF3-643B-5BE6-8B46-32C596A47465}">
      <selection activeCell="G8" sqref="G8:H8"/>
    </sheetView>
  </sheetViews>
  <sheetFormatPr defaultColWidth="9.16796875" defaultRowHeight="12.75" x14ac:dyDescent="0.15"/>
  <cols>
    <col min="1" max="1" width="14.5625" customWidth="1"/>
    <col min="3" max="3" width="16.44921875" customWidth="1"/>
    <col min="4" max="4" width="12.5390625" customWidth="1"/>
    <col min="6" max="6" width="12.40625" customWidth="1"/>
    <col min="8" max="8" width="12.9453125" customWidth="1"/>
    <col min="9" max="9" width="17.80078125" customWidth="1"/>
    <col min="10" max="10" width="15.23828125" customWidth="1"/>
  </cols>
  <sheetData>
    <row r="1" spans="1:12" ht="18" x14ac:dyDescent="0.2">
      <c r="A1" s="461" t="s">
        <v>25</v>
      </c>
      <c r="B1" s="412"/>
      <c r="C1" s="412"/>
      <c r="D1" s="400"/>
      <c r="E1" s="412"/>
      <c r="F1" s="412"/>
      <c r="G1" s="412"/>
      <c r="H1" s="412"/>
      <c r="I1" s="302" t="s">
        <v>242</v>
      </c>
      <c r="J1" s="412"/>
      <c r="K1" s="412"/>
      <c r="L1" s="1"/>
    </row>
    <row r="2" spans="1:12" ht="18" x14ac:dyDescent="0.2">
      <c r="A2" s="302" t="s">
        <v>228</v>
      </c>
      <c r="B2" s="400"/>
      <c r="C2" s="400"/>
      <c r="E2" s="385" t="s">
        <v>218</v>
      </c>
      <c r="F2" s="401"/>
      <c r="G2" s="401"/>
      <c r="H2" s="400"/>
      <c r="I2" s="401"/>
      <c r="J2" s="401"/>
      <c r="K2" s="401"/>
    </row>
    <row r="3" spans="1:12" ht="13.5" thickBot="1" x14ac:dyDescent="0.2">
      <c r="A3" s="400"/>
      <c r="B3" s="400"/>
      <c r="C3" s="400"/>
      <c r="D3" s="400"/>
      <c r="E3" s="400"/>
      <c r="F3" s="400"/>
      <c r="G3" s="400"/>
      <c r="H3" s="400"/>
      <c r="I3" s="400"/>
      <c r="J3" s="400"/>
      <c r="K3" s="400"/>
    </row>
    <row r="4" spans="1:12" ht="15" thickBot="1" x14ac:dyDescent="0.2">
      <c r="A4" s="667" t="s">
        <v>11</v>
      </c>
      <c r="B4" s="668"/>
      <c r="C4" s="668"/>
      <c r="D4" s="668"/>
      <c r="E4" s="668"/>
      <c r="F4" s="668"/>
      <c r="G4" s="668"/>
      <c r="H4" s="668"/>
      <c r="I4" s="668"/>
      <c r="J4" s="669"/>
      <c r="K4" s="400"/>
    </row>
    <row r="5" spans="1:12" ht="15" thickBot="1" x14ac:dyDescent="0.2">
      <c r="A5" s="457" t="s">
        <v>79</v>
      </c>
      <c r="B5" s="670" t="s">
        <v>38</v>
      </c>
      <c r="C5" s="671"/>
      <c r="D5" s="430" t="s">
        <v>39</v>
      </c>
      <c r="E5" s="670" t="s">
        <v>190</v>
      </c>
      <c r="F5" s="671"/>
      <c r="G5" s="670" t="s">
        <v>191</v>
      </c>
      <c r="H5" s="671"/>
      <c r="I5" s="402" t="s">
        <v>192</v>
      </c>
      <c r="J5" s="402" t="s">
        <v>187</v>
      </c>
      <c r="K5" s="400"/>
    </row>
    <row r="6" spans="1:12" ht="13.5" thickTop="1" x14ac:dyDescent="0.15">
      <c r="A6" s="295"/>
      <c r="B6" s="592">
        <v>1</v>
      </c>
      <c r="C6" s="593"/>
      <c r="D6" s="93" t="s">
        <v>41</v>
      </c>
      <c r="E6" s="594">
        <v>0</v>
      </c>
      <c r="F6" s="595"/>
      <c r="G6" s="560">
        <v>0</v>
      </c>
      <c r="H6" s="561"/>
      <c r="I6" s="346">
        <f>SUM(E6-G6)</f>
        <v>0</v>
      </c>
      <c r="J6" s="347" t="e">
        <f>SUM(G6*100/E6)</f>
        <v>#DIV/0!</v>
      </c>
      <c r="K6" s="400"/>
    </row>
    <row r="7" spans="1:12" ht="15" thickBot="1" x14ac:dyDescent="0.2">
      <c r="A7" s="295"/>
      <c r="B7" s="688" t="s">
        <v>37</v>
      </c>
      <c r="C7" s="689"/>
      <c r="D7" s="189" t="s">
        <v>42</v>
      </c>
      <c r="E7" s="598">
        <v>0</v>
      </c>
      <c r="F7" s="599"/>
      <c r="G7" s="546">
        <v>0</v>
      </c>
      <c r="H7" s="547"/>
      <c r="I7" s="348">
        <f>SUM(E7-G7)</f>
        <v>0</v>
      </c>
      <c r="J7" s="349" t="e">
        <f>SUM(G7*100/E7)</f>
        <v>#DIV/0!</v>
      </c>
      <c r="K7" s="400"/>
    </row>
    <row r="8" spans="1:12" x14ac:dyDescent="0.15">
      <c r="A8" s="295"/>
      <c r="B8" s="584" t="s">
        <v>49</v>
      </c>
      <c r="C8" s="585"/>
      <c r="D8" s="92" t="s">
        <v>43</v>
      </c>
      <c r="E8" s="548">
        <v>0</v>
      </c>
      <c r="F8" s="549"/>
      <c r="G8" s="548">
        <v>0</v>
      </c>
      <c r="H8" s="549"/>
      <c r="I8" s="350">
        <f t="shared" ref="I8:I65" si="0">SUM(E8-G8)</f>
        <v>0</v>
      </c>
      <c r="J8" s="347" t="e">
        <f t="shared" ref="J8:J65" si="1">SUM(G8*100/E8)</f>
        <v>#DIV/0!</v>
      </c>
      <c r="K8" s="400"/>
    </row>
    <row r="9" spans="1:12" ht="14.25" x14ac:dyDescent="0.15">
      <c r="A9" s="295"/>
      <c r="B9" s="686" t="s">
        <v>50</v>
      </c>
      <c r="C9" s="687"/>
      <c r="D9" s="187" t="s">
        <v>52</v>
      </c>
      <c r="E9" s="542">
        <v>0</v>
      </c>
      <c r="F9" s="543"/>
      <c r="G9" s="542">
        <v>0</v>
      </c>
      <c r="H9" s="543"/>
      <c r="I9" s="351">
        <f t="shared" si="0"/>
        <v>0</v>
      </c>
      <c r="J9" s="352" t="e">
        <f t="shared" si="1"/>
        <v>#DIV/0!</v>
      </c>
      <c r="K9" s="400"/>
    </row>
    <row r="10" spans="1:12" ht="14.25" x14ac:dyDescent="0.15">
      <c r="A10" s="295"/>
      <c r="B10" s="686" t="s">
        <v>51</v>
      </c>
      <c r="C10" s="687"/>
      <c r="D10" s="93" t="s">
        <v>53</v>
      </c>
      <c r="E10" s="542">
        <v>0</v>
      </c>
      <c r="F10" s="543"/>
      <c r="G10" s="542">
        <v>0</v>
      </c>
      <c r="H10" s="543"/>
      <c r="I10" s="350">
        <f t="shared" si="0"/>
        <v>0</v>
      </c>
      <c r="J10" s="347" t="e">
        <f t="shared" si="1"/>
        <v>#DIV/0!</v>
      </c>
      <c r="K10" s="400"/>
    </row>
    <row r="11" spans="1:12" x14ac:dyDescent="0.15">
      <c r="A11" s="295"/>
      <c r="B11" s="586"/>
      <c r="C11" s="587"/>
      <c r="D11" s="187" t="s">
        <v>54</v>
      </c>
      <c r="E11" s="544">
        <v>0</v>
      </c>
      <c r="F11" s="545"/>
      <c r="G11" s="544">
        <v>0</v>
      </c>
      <c r="H11" s="545"/>
      <c r="I11" s="351">
        <f t="shared" si="0"/>
        <v>0</v>
      </c>
      <c r="J11" s="352" t="e">
        <f t="shared" si="1"/>
        <v>#DIV/0!</v>
      </c>
      <c r="K11" s="400"/>
    </row>
    <row r="12" spans="1:12" ht="14.25" x14ac:dyDescent="0.15">
      <c r="A12" s="425" t="s">
        <v>121</v>
      </c>
      <c r="B12" s="586"/>
      <c r="C12" s="587"/>
      <c r="D12" s="187" t="s">
        <v>55</v>
      </c>
      <c r="E12" s="542">
        <v>0</v>
      </c>
      <c r="F12" s="543"/>
      <c r="G12" s="542">
        <v>0</v>
      </c>
      <c r="H12" s="543"/>
      <c r="I12" s="351">
        <f t="shared" si="0"/>
        <v>0</v>
      </c>
      <c r="J12" s="352" t="e">
        <f t="shared" si="1"/>
        <v>#DIV/0!</v>
      </c>
      <c r="K12" s="400"/>
    </row>
    <row r="13" spans="1:12" ht="13.5" thickBot="1" x14ac:dyDescent="0.2">
      <c r="A13" s="295" t="s">
        <v>122</v>
      </c>
      <c r="B13" s="580"/>
      <c r="C13" s="581"/>
      <c r="D13" s="199" t="s">
        <v>56</v>
      </c>
      <c r="E13" s="546">
        <v>0</v>
      </c>
      <c r="F13" s="547"/>
      <c r="G13" s="546">
        <v>0</v>
      </c>
      <c r="H13" s="547"/>
      <c r="I13" s="348">
        <f t="shared" si="0"/>
        <v>0</v>
      </c>
      <c r="J13" s="353" t="e">
        <f t="shared" si="1"/>
        <v>#DIV/0!</v>
      </c>
      <c r="K13" s="400"/>
    </row>
    <row r="14" spans="1:12" ht="14.25" x14ac:dyDescent="0.15">
      <c r="A14" s="425" t="s">
        <v>31</v>
      </c>
      <c r="B14" s="584" t="s">
        <v>63</v>
      </c>
      <c r="C14" s="585"/>
      <c r="D14" s="92" t="s">
        <v>57</v>
      </c>
      <c r="E14" s="548">
        <v>0</v>
      </c>
      <c r="F14" s="549"/>
      <c r="G14" s="548">
        <v>0</v>
      </c>
      <c r="H14" s="549"/>
      <c r="I14" s="350">
        <f t="shared" si="0"/>
        <v>0</v>
      </c>
      <c r="J14" s="347" t="e">
        <f t="shared" si="1"/>
        <v>#DIV/0!</v>
      </c>
      <c r="K14" s="400"/>
    </row>
    <row r="15" spans="1:12" x14ac:dyDescent="0.15">
      <c r="A15" s="295"/>
      <c r="B15" s="586"/>
      <c r="C15" s="587"/>
      <c r="D15" s="187" t="s">
        <v>58</v>
      </c>
      <c r="E15" s="542">
        <v>0</v>
      </c>
      <c r="F15" s="543"/>
      <c r="G15" s="542">
        <v>0</v>
      </c>
      <c r="H15" s="543"/>
      <c r="I15" s="351">
        <f t="shared" si="0"/>
        <v>0</v>
      </c>
      <c r="J15" s="352" t="e">
        <f t="shared" si="1"/>
        <v>#DIV/0!</v>
      </c>
      <c r="K15" s="400"/>
    </row>
    <row r="16" spans="1:12" ht="14.25" x14ac:dyDescent="0.15">
      <c r="A16" s="295"/>
      <c r="B16" s="686" t="s">
        <v>64</v>
      </c>
      <c r="C16" s="687"/>
      <c r="D16" s="187" t="s">
        <v>59</v>
      </c>
      <c r="E16" s="544">
        <v>0</v>
      </c>
      <c r="F16" s="545"/>
      <c r="G16" s="544">
        <v>0</v>
      </c>
      <c r="H16" s="545"/>
      <c r="I16" s="350">
        <f t="shared" si="0"/>
        <v>0</v>
      </c>
      <c r="J16" s="347" t="e">
        <f t="shared" si="1"/>
        <v>#DIV/0!</v>
      </c>
      <c r="K16" s="400"/>
    </row>
    <row r="17" spans="1:11" ht="14.25" x14ac:dyDescent="0.15">
      <c r="A17" s="425" t="s">
        <v>119</v>
      </c>
      <c r="B17" s="586"/>
      <c r="C17" s="587"/>
      <c r="D17" s="93" t="s">
        <v>60</v>
      </c>
      <c r="E17" s="542">
        <v>0</v>
      </c>
      <c r="F17" s="543"/>
      <c r="G17" s="542">
        <v>0</v>
      </c>
      <c r="H17" s="543"/>
      <c r="I17" s="351">
        <f t="shared" si="0"/>
        <v>0</v>
      </c>
      <c r="J17" s="352" t="e">
        <f t="shared" si="1"/>
        <v>#DIV/0!</v>
      </c>
      <c r="K17" s="400"/>
    </row>
    <row r="18" spans="1:11" x14ac:dyDescent="0.15">
      <c r="A18" s="295"/>
      <c r="B18" s="586"/>
      <c r="C18" s="587"/>
      <c r="D18" s="187" t="s">
        <v>61</v>
      </c>
      <c r="E18" s="542">
        <v>0</v>
      </c>
      <c r="F18" s="543"/>
      <c r="G18" s="542">
        <v>0</v>
      </c>
      <c r="H18" s="543"/>
      <c r="I18" s="351">
        <f t="shared" si="0"/>
        <v>0</v>
      </c>
      <c r="J18" s="352" t="e">
        <f t="shared" si="1"/>
        <v>#DIV/0!</v>
      </c>
      <c r="K18" s="400"/>
    </row>
    <row r="19" spans="1:11" ht="13.5" thickBot="1" x14ac:dyDescent="0.2">
      <c r="A19" s="295"/>
      <c r="B19" s="580"/>
      <c r="C19" s="581"/>
      <c r="D19" s="199" t="s">
        <v>62</v>
      </c>
      <c r="E19" s="546">
        <v>0</v>
      </c>
      <c r="F19" s="547"/>
      <c r="G19" s="546">
        <v>0</v>
      </c>
      <c r="H19" s="547"/>
      <c r="I19" s="348">
        <f t="shared" si="0"/>
        <v>0</v>
      </c>
      <c r="J19" s="353" t="e">
        <f t="shared" si="1"/>
        <v>#DIV/0!</v>
      </c>
      <c r="K19" s="400"/>
    </row>
    <row r="20" spans="1:11" ht="14.25" x14ac:dyDescent="0.15">
      <c r="A20" s="425" t="s">
        <v>120</v>
      </c>
      <c r="B20" s="584" t="s">
        <v>70</v>
      </c>
      <c r="C20" s="585"/>
      <c r="D20" s="93">
        <f>-4/1</f>
        <v>-4</v>
      </c>
      <c r="E20" s="548">
        <v>0</v>
      </c>
      <c r="F20" s="549"/>
      <c r="G20" s="548">
        <v>0</v>
      </c>
      <c r="H20" s="549"/>
      <c r="I20" s="350">
        <f t="shared" si="0"/>
        <v>0</v>
      </c>
      <c r="J20" s="347" t="e">
        <f t="shared" si="1"/>
        <v>#DIV/0!</v>
      </c>
      <c r="K20" s="400"/>
    </row>
    <row r="21" spans="1:11" ht="14.25" x14ac:dyDescent="0.15">
      <c r="A21" s="295"/>
      <c r="B21" s="686" t="s">
        <v>71</v>
      </c>
      <c r="C21" s="687"/>
      <c r="D21" s="187" t="s">
        <v>75</v>
      </c>
      <c r="E21" s="542">
        <v>0</v>
      </c>
      <c r="F21" s="543"/>
      <c r="G21" s="542">
        <v>0</v>
      </c>
      <c r="H21" s="543"/>
      <c r="I21" s="351">
        <f t="shared" si="0"/>
        <v>0</v>
      </c>
      <c r="J21" s="352" t="e">
        <f t="shared" si="1"/>
        <v>#DIV/0!</v>
      </c>
      <c r="K21" s="400"/>
    </row>
    <row r="22" spans="1:11" ht="14.25" x14ac:dyDescent="0.15">
      <c r="A22" s="295"/>
      <c r="B22" s="686" t="s">
        <v>72</v>
      </c>
      <c r="C22" s="687"/>
      <c r="D22" s="93" t="s">
        <v>76</v>
      </c>
      <c r="E22" s="544">
        <v>0</v>
      </c>
      <c r="F22" s="545"/>
      <c r="G22" s="544">
        <v>0</v>
      </c>
      <c r="H22" s="545"/>
      <c r="I22" s="350">
        <f t="shared" si="0"/>
        <v>0</v>
      </c>
      <c r="J22" s="347" t="e">
        <f t="shared" si="1"/>
        <v>#DIV/0!</v>
      </c>
      <c r="K22" s="400"/>
    </row>
    <row r="23" spans="1:11" ht="14.25" x14ac:dyDescent="0.15">
      <c r="A23" s="295"/>
      <c r="B23" s="686" t="s">
        <v>73</v>
      </c>
      <c r="C23" s="687"/>
      <c r="D23" s="187" t="s">
        <v>77</v>
      </c>
      <c r="E23" s="542">
        <v>0</v>
      </c>
      <c r="F23" s="543"/>
      <c r="G23" s="542">
        <v>0</v>
      </c>
      <c r="H23" s="543"/>
      <c r="I23" s="351">
        <f t="shared" si="0"/>
        <v>0</v>
      </c>
      <c r="J23" s="352" t="e">
        <f t="shared" si="1"/>
        <v>#DIV/0!</v>
      </c>
      <c r="K23" s="400"/>
    </row>
    <row r="24" spans="1:11" ht="13.5" thickBot="1" x14ac:dyDescent="0.2">
      <c r="A24" s="295"/>
      <c r="B24" s="580"/>
      <c r="C24" s="581"/>
      <c r="D24" s="93" t="s">
        <v>78</v>
      </c>
      <c r="E24" s="546">
        <v>0</v>
      </c>
      <c r="F24" s="547"/>
      <c r="G24" s="546">
        <v>0</v>
      </c>
      <c r="H24" s="547"/>
      <c r="I24" s="348">
        <f t="shared" si="0"/>
        <v>0</v>
      </c>
      <c r="J24" s="353" t="e">
        <f t="shared" si="1"/>
        <v>#DIV/0!</v>
      </c>
      <c r="K24" s="400"/>
    </row>
    <row r="25" spans="1:11" x14ac:dyDescent="0.15">
      <c r="A25" s="310"/>
      <c r="B25" s="558">
        <v>5</v>
      </c>
      <c r="C25" s="559"/>
      <c r="D25" s="203" t="s">
        <v>82</v>
      </c>
      <c r="E25" s="544">
        <v>0</v>
      </c>
      <c r="F25" s="545"/>
      <c r="G25" s="548">
        <v>0</v>
      </c>
      <c r="H25" s="549"/>
      <c r="I25" s="350">
        <f t="shared" si="0"/>
        <v>0</v>
      </c>
      <c r="J25" s="347" t="e">
        <f t="shared" si="1"/>
        <v>#DIV/0!</v>
      </c>
      <c r="K25" s="400"/>
    </row>
    <row r="26" spans="1:11" ht="14.25" x14ac:dyDescent="0.15">
      <c r="A26" s="310"/>
      <c r="B26" s="627" t="s">
        <v>85</v>
      </c>
      <c r="C26" s="628"/>
      <c r="D26" s="187" t="s">
        <v>83</v>
      </c>
      <c r="E26" s="542">
        <v>0</v>
      </c>
      <c r="F26" s="543"/>
      <c r="G26" s="542">
        <v>0</v>
      </c>
      <c r="H26" s="543"/>
      <c r="I26" s="351">
        <f t="shared" si="0"/>
        <v>0</v>
      </c>
      <c r="J26" s="352" t="e">
        <f t="shared" si="1"/>
        <v>#DIV/0!</v>
      </c>
      <c r="K26" s="400"/>
    </row>
    <row r="27" spans="1:11" ht="15" thickBot="1" x14ac:dyDescent="0.2">
      <c r="A27" s="310"/>
      <c r="B27" s="572" t="s">
        <v>86</v>
      </c>
      <c r="C27" s="573"/>
      <c r="D27" s="199" t="s">
        <v>84</v>
      </c>
      <c r="E27" s="560">
        <v>0</v>
      </c>
      <c r="F27" s="561"/>
      <c r="G27" s="546">
        <v>0</v>
      </c>
      <c r="H27" s="547"/>
      <c r="I27" s="348">
        <f t="shared" si="0"/>
        <v>0</v>
      </c>
      <c r="J27" s="353" t="e">
        <f t="shared" si="1"/>
        <v>#DIV/0!</v>
      </c>
      <c r="K27" s="400"/>
    </row>
    <row r="28" spans="1:11" ht="13.5" thickTop="1" x14ac:dyDescent="0.15">
      <c r="A28" s="310"/>
      <c r="B28" s="558">
        <v>6</v>
      </c>
      <c r="C28" s="559"/>
      <c r="D28" s="93" t="s">
        <v>157</v>
      </c>
      <c r="E28" s="574">
        <v>0</v>
      </c>
      <c r="F28" s="575"/>
      <c r="G28" s="548">
        <v>0</v>
      </c>
      <c r="H28" s="549"/>
      <c r="I28" s="350">
        <f t="shared" si="0"/>
        <v>0</v>
      </c>
      <c r="J28" s="347" t="e">
        <f t="shared" si="1"/>
        <v>#DIV/0!</v>
      </c>
      <c r="K28" s="400"/>
    </row>
    <row r="29" spans="1:11" ht="14.25" x14ac:dyDescent="0.15">
      <c r="A29" s="310"/>
      <c r="B29" s="627" t="s">
        <v>87</v>
      </c>
      <c r="C29" s="628"/>
      <c r="D29" s="187" t="s">
        <v>90</v>
      </c>
      <c r="E29" s="542">
        <v>0</v>
      </c>
      <c r="F29" s="543"/>
      <c r="G29" s="542">
        <v>0</v>
      </c>
      <c r="H29" s="543"/>
      <c r="I29" s="351">
        <f t="shared" si="0"/>
        <v>0</v>
      </c>
      <c r="J29" s="352" t="e">
        <f t="shared" si="1"/>
        <v>#DIV/0!</v>
      </c>
      <c r="K29" s="400"/>
    </row>
    <row r="30" spans="1:11" ht="15" thickBot="1" x14ac:dyDescent="0.2">
      <c r="A30" s="311"/>
      <c r="B30" s="572" t="s">
        <v>88</v>
      </c>
      <c r="C30" s="573"/>
      <c r="D30" s="93" t="s">
        <v>91</v>
      </c>
      <c r="E30" s="544">
        <v>0</v>
      </c>
      <c r="F30" s="545"/>
      <c r="G30" s="546">
        <v>0</v>
      </c>
      <c r="H30" s="547"/>
      <c r="I30" s="348">
        <f t="shared" si="0"/>
        <v>0</v>
      </c>
      <c r="J30" s="354" t="e">
        <f t="shared" si="1"/>
        <v>#DIV/0!</v>
      </c>
      <c r="K30" s="400"/>
    </row>
    <row r="31" spans="1:11" ht="15" thickBot="1" x14ac:dyDescent="0.2">
      <c r="A31" s="310"/>
      <c r="B31" s="532" t="s">
        <v>222</v>
      </c>
      <c r="C31" s="534"/>
      <c r="D31" s="100" t="s">
        <v>92</v>
      </c>
      <c r="E31" s="556">
        <v>0</v>
      </c>
      <c r="F31" s="557"/>
      <c r="G31" s="556">
        <v>0</v>
      </c>
      <c r="H31" s="557"/>
      <c r="I31" s="348">
        <f t="shared" si="0"/>
        <v>0</v>
      </c>
      <c r="J31" s="355" t="e">
        <f t="shared" si="1"/>
        <v>#DIV/0!</v>
      </c>
      <c r="K31" s="400"/>
    </row>
    <row r="32" spans="1:11" ht="15" thickBot="1" x14ac:dyDescent="0.2">
      <c r="A32" s="310"/>
      <c r="B32" s="532" t="s">
        <v>223</v>
      </c>
      <c r="C32" s="534"/>
      <c r="D32" s="100" t="s">
        <v>93</v>
      </c>
      <c r="E32" s="556">
        <v>0</v>
      </c>
      <c r="F32" s="557"/>
      <c r="G32" s="556">
        <v>0</v>
      </c>
      <c r="H32" s="557"/>
      <c r="I32" s="348">
        <f t="shared" si="0"/>
        <v>0</v>
      </c>
      <c r="J32" s="353" t="e">
        <f t="shared" si="1"/>
        <v>#DIV/0!</v>
      </c>
      <c r="K32" s="400"/>
    </row>
    <row r="33" spans="1:11" x14ac:dyDescent="0.15">
      <c r="A33" s="310"/>
      <c r="B33" s="558">
        <v>9</v>
      </c>
      <c r="C33" s="559"/>
      <c r="D33" s="93" t="s">
        <v>96</v>
      </c>
      <c r="E33" s="548">
        <v>0</v>
      </c>
      <c r="F33" s="549"/>
      <c r="G33" s="548">
        <v>0</v>
      </c>
      <c r="H33" s="549"/>
      <c r="I33" s="350">
        <f t="shared" si="0"/>
        <v>0</v>
      </c>
      <c r="J33" s="347" t="e">
        <f t="shared" si="1"/>
        <v>#DIV/0!</v>
      </c>
      <c r="K33" s="400"/>
    </row>
    <row r="34" spans="1:11" ht="14.25" x14ac:dyDescent="0.15">
      <c r="A34" s="310"/>
      <c r="B34" s="627" t="s">
        <v>94</v>
      </c>
      <c r="C34" s="628"/>
      <c r="D34" s="187" t="s">
        <v>97</v>
      </c>
      <c r="E34" s="542">
        <v>0</v>
      </c>
      <c r="F34" s="543"/>
      <c r="G34" s="542">
        <v>0</v>
      </c>
      <c r="H34" s="543"/>
      <c r="I34" s="351">
        <f t="shared" si="0"/>
        <v>0</v>
      </c>
      <c r="J34" s="352" t="e">
        <f t="shared" si="1"/>
        <v>#DIV/0!</v>
      </c>
      <c r="K34" s="400"/>
    </row>
    <row r="35" spans="1:11" ht="14.25" x14ac:dyDescent="0.15">
      <c r="A35" s="310"/>
      <c r="B35" s="627" t="s">
        <v>95</v>
      </c>
      <c r="C35" s="628"/>
      <c r="D35" s="187" t="s">
        <v>98</v>
      </c>
      <c r="E35" s="542">
        <v>0</v>
      </c>
      <c r="F35" s="543"/>
      <c r="G35" s="542">
        <v>0</v>
      </c>
      <c r="H35" s="543"/>
      <c r="I35" s="351">
        <f t="shared" si="0"/>
        <v>0</v>
      </c>
      <c r="J35" s="352" t="e">
        <f t="shared" si="1"/>
        <v>#DIV/0!</v>
      </c>
      <c r="K35" s="400"/>
    </row>
    <row r="36" spans="1:11" ht="13.5" thickBot="1" x14ac:dyDescent="0.2">
      <c r="A36" s="310"/>
      <c r="B36" s="564"/>
      <c r="C36" s="565"/>
      <c r="D36" s="93" t="s">
        <v>99</v>
      </c>
      <c r="E36" s="546">
        <v>0</v>
      </c>
      <c r="F36" s="547"/>
      <c r="G36" s="546">
        <v>0</v>
      </c>
      <c r="H36" s="547"/>
      <c r="I36" s="348">
        <f t="shared" si="0"/>
        <v>0</v>
      </c>
      <c r="J36" s="353" t="e">
        <f t="shared" si="1"/>
        <v>#DIV/0!</v>
      </c>
      <c r="K36" s="400"/>
    </row>
    <row r="37" spans="1:11" x14ac:dyDescent="0.15">
      <c r="A37" s="311"/>
      <c r="B37" s="558">
        <v>10</v>
      </c>
      <c r="C37" s="559"/>
      <c r="D37" s="92" t="s">
        <v>100</v>
      </c>
      <c r="E37" s="544">
        <v>0</v>
      </c>
      <c r="F37" s="545"/>
      <c r="G37" s="548">
        <v>0</v>
      </c>
      <c r="H37" s="549"/>
      <c r="I37" s="350">
        <f t="shared" si="0"/>
        <v>0</v>
      </c>
      <c r="J37" s="347" t="e">
        <f t="shared" si="1"/>
        <v>#DIV/0!</v>
      </c>
      <c r="K37" s="400"/>
    </row>
    <row r="38" spans="1:11" ht="14.25" x14ac:dyDescent="0.15">
      <c r="A38" s="310"/>
      <c r="B38" s="627" t="s">
        <v>108</v>
      </c>
      <c r="C38" s="628"/>
      <c r="D38" s="187" t="s">
        <v>101</v>
      </c>
      <c r="E38" s="542">
        <v>0</v>
      </c>
      <c r="F38" s="543"/>
      <c r="G38" s="542">
        <v>0</v>
      </c>
      <c r="H38" s="543"/>
      <c r="I38" s="351">
        <f t="shared" si="0"/>
        <v>0</v>
      </c>
      <c r="J38" s="352" t="e">
        <f t="shared" si="1"/>
        <v>#DIV/0!</v>
      </c>
      <c r="K38" s="400"/>
    </row>
    <row r="39" spans="1:11" ht="14.25" x14ac:dyDescent="0.15">
      <c r="A39" s="310"/>
      <c r="B39" s="627" t="s">
        <v>109</v>
      </c>
      <c r="C39" s="628"/>
      <c r="D39" s="93" t="s">
        <v>102</v>
      </c>
      <c r="E39" s="544">
        <v>0</v>
      </c>
      <c r="F39" s="545"/>
      <c r="G39" s="544">
        <v>0</v>
      </c>
      <c r="H39" s="545"/>
      <c r="I39" s="351">
        <f t="shared" si="0"/>
        <v>0</v>
      </c>
      <c r="J39" s="347" t="e">
        <f t="shared" si="1"/>
        <v>#DIV/0!</v>
      </c>
      <c r="K39" s="400"/>
    </row>
    <row r="40" spans="1:11" x14ac:dyDescent="0.15">
      <c r="A40" s="310"/>
      <c r="B40" s="65"/>
      <c r="C40" s="65"/>
      <c r="D40" s="187" t="s">
        <v>103</v>
      </c>
      <c r="E40" s="542">
        <v>0</v>
      </c>
      <c r="F40" s="543"/>
      <c r="G40" s="542">
        <v>0</v>
      </c>
      <c r="H40" s="543"/>
      <c r="I40" s="351">
        <f t="shared" si="0"/>
        <v>0</v>
      </c>
      <c r="J40" s="352" t="e">
        <f t="shared" si="1"/>
        <v>#DIV/0!</v>
      </c>
      <c r="K40" s="400"/>
    </row>
    <row r="41" spans="1:11" x14ac:dyDescent="0.15">
      <c r="A41" s="310"/>
      <c r="B41" s="65"/>
      <c r="C41" s="65"/>
      <c r="D41" s="93" t="s">
        <v>104</v>
      </c>
      <c r="E41" s="542">
        <v>0</v>
      </c>
      <c r="F41" s="543"/>
      <c r="G41" s="544">
        <v>0</v>
      </c>
      <c r="H41" s="545"/>
      <c r="I41" s="350">
        <f t="shared" si="0"/>
        <v>0</v>
      </c>
      <c r="J41" s="347" t="e">
        <f t="shared" si="1"/>
        <v>#DIV/0!</v>
      </c>
      <c r="K41" s="400"/>
    </row>
    <row r="42" spans="1:11" x14ac:dyDescent="0.15">
      <c r="A42" s="310"/>
      <c r="B42" s="65"/>
      <c r="C42" s="65"/>
      <c r="D42" s="187" t="s">
        <v>105</v>
      </c>
      <c r="E42" s="544">
        <v>0</v>
      </c>
      <c r="F42" s="545"/>
      <c r="G42" s="542">
        <v>0</v>
      </c>
      <c r="H42" s="543"/>
      <c r="I42" s="351">
        <f t="shared" si="0"/>
        <v>0</v>
      </c>
      <c r="J42" s="352" t="e">
        <f t="shared" si="1"/>
        <v>#DIV/0!</v>
      </c>
      <c r="K42" s="400"/>
    </row>
    <row r="43" spans="1:11" x14ac:dyDescent="0.15">
      <c r="A43" s="310"/>
      <c r="B43" s="65"/>
      <c r="C43" s="65"/>
      <c r="D43" s="187" t="s">
        <v>106</v>
      </c>
      <c r="E43" s="542">
        <v>0</v>
      </c>
      <c r="F43" s="543"/>
      <c r="G43" s="542">
        <v>0</v>
      </c>
      <c r="H43" s="543"/>
      <c r="I43" s="351">
        <f t="shared" si="0"/>
        <v>0</v>
      </c>
      <c r="J43" s="352" t="e">
        <f t="shared" si="1"/>
        <v>#DIV/0!</v>
      </c>
      <c r="K43" s="400"/>
    </row>
    <row r="44" spans="1:11" ht="13.5" thickBot="1" x14ac:dyDescent="0.2">
      <c r="A44" s="310"/>
      <c r="B44" s="206"/>
      <c r="C44" s="206"/>
      <c r="D44" s="199" t="s">
        <v>107</v>
      </c>
      <c r="E44" s="544">
        <v>0</v>
      </c>
      <c r="F44" s="545"/>
      <c r="G44" s="546">
        <v>0</v>
      </c>
      <c r="H44" s="547"/>
      <c r="I44" s="348">
        <f t="shared" si="0"/>
        <v>0</v>
      </c>
      <c r="J44" s="353" t="e">
        <f t="shared" si="1"/>
        <v>#DIV/0!</v>
      </c>
      <c r="K44" s="400"/>
    </row>
    <row r="45" spans="1:11" ht="13.5" thickBot="1" x14ac:dyDescent="0.2">
      <c r="A45" s="310"/>
      <c r="B45" s="647" t="s">
        <v>224</v>
      </c>
      <c r="C45" s="649"/>
      <c r="D45" s="100" t="s">
        <v>110</v>
      </c>
      <c r="E45" s="556">
        <v>0</v>
      </c>
      <c r="F45" s="557"/>
      <c r="G45" s="556">
        <v>0</v>
      </c>
      <c r="H45" s="557"/>
      <c r="I45" s="348">
        <f t="shared" si="0"/>
        <v>0</v>
      </c>
      <c r="J45" s="353" t="e">
        <f t="shared" si="1"/>
        <v>#DIV/0!</v>
      </c>
      <c r="K45" s="400"/>
    </row>
    <row r="46" spans="1:11" ht="13.5" x14ac:dyDescent="0.15">
      <c r="A46" s="310"/>
      <c r="B46" s="684" t="s">
        <v>225</v>
      </c>
      <c r="C46" s="685"/>
      <c r="D46" s="185" t="s">
        <v>111</v>
      </c>
      <c r="E46" s="560">
        <v>0</v>
      </c>
      <c r="F46" s="561"/>
      <c r="G46" s="562">
        <v>0</v>
      </c>
      <c r="H46" s="563"/>
      <c r="I46" s="356">
        <f t="shared" si="0"/>
        <v>0</v>
      </c>
      <c r="J46" s="357" t="e">
        <f t="shared" si="1"/>
        <v>#DIV/0!</v>
      </c>
      <c r="K46" s="400"/>
    </row>
    <row r="47" spans="1:11" ht="13.5" thickBot="1" x14ac:dyDescent="0.2">
      <c r="A47" s="310"/>
      <c r="B47" s="65"/>
      <c r="C47" s="383"/>
      <c r="D47" s="184" t="s">
        <v>112</v>
      </c>
      <c r="E47" s="544">
        <v>0</v>
      </c>
      <c r="F47" s="545"/>
      <c r="G47" s="546">
        <v>0</v>
      </c>
      <c r="H47" s="547"/>
      <c r="I47" s="348">
        <f t="shared" si="0"/>
        <v>0</v>
      </c>
      <c r="J47" s="353" t="e">
        <f t="shared" si="1"/>
        <v>#DIV/0!</v>
      </c>
      <c r="K47" s="400"/>
    </row>
    <row r="48" spans="1:11" ht="13.5" x14ac:dyDescent="0.15">
      <c r="A48" s="310"/>
      <c r="B48" s="431" t="s">
        <v>226</v>
      </c>
      <c r="C48" s="384"/>
      <c r="D48" s="214" t="s">
        <v>113</v>
      </c>
      <c r="E48" s="562">
        <v>0</v>
      </c>
      <c r="F48" s="563"/>
      <c r="G48" s="562">
        <v>0</v>
      </c>
      <c r="H48" s="563"/>
      <c r="I48" s="358">
        <f t="shared" si="0"/>
        <v>0</v>
      </c>
      <c r="J48" s="357" t="e">
        <f t="shared" si="1"/>
        <v>#DIV/0!</v>
      </c>
      <c r="K48" s="400"/>
    </row>
    <row r="49" spans="1:11" ht="13.5" thickBot="1" x14ac:dyDescent="0.2">
      <c r="A49" s="310"/>
      <c r="B49" s="206"/>
      <c r="C49" s="206"/>
      <c r="D49" s="189" t="s">
        <v>114</v>
      </c>
      <c r="E49" s="546">
        <v>0</v>
      </c>
      <c r="F49" s="547"/>
      <c r="G49" s="546">
        <v>0</v>
      </c>
      <c r="H49" s="547"/>
      <c r="I49" s="359">
        <f t="shared" si="0"/>
        <v>0</v>
      </c>
      <c r="J49" s="353" t="e">
        <f t="shared" si="1"/>
        <v>#DIV/0!</v>
      </c>
      <c r="K49" s="400"/>
    </row>
    <row r="50" spans="1:11" x14ac:dyDescent="0.15">
      <c r="A50" s="310"/>
      <c r="B50" s="65"/>
      <c r="C50" s="65"/>
      <c r="D50" s="93" t="s">
        <v>115</v>
      </c>
      <c r="E50" s="548">
        <v>0</v>
      </c>
      <c r="F50" s="549"/>
      <c r="G50" s="548">
        <v>0</v>
      </c>
      <c r="H50" s="549"/>
      <c r="I50" s="350">
        <f t="shared" si="0"/>
        <v>0</v>
      </c>
      <c r="J50" s="347" t="e">
        <f t="shared" si="1"/>
        <v>#DIV/0!</v>
      </c>
      <c r="K50" s="400"/>
    </row>
    <row r="51" spans="1:11" x14ac:dyDescent="0.15">
      <c r="A51" s="310"/>
      <c r="B51" s="65"/>
      <c r="C51" s="65"/>
      <c r="D51" s="187" t="s">
        <v>116</v>
      </c>
      <c r="E51" s="542">
        <v>0</v>
      </c>
      <c r="F51" s="543"/>
      <c r="G51" s="542">
        <v>0</v>
      </c>
      <c r="H51" s="543"/>
      <c r="I51" s="351">
        <f t="shared" si="0"/>
        <v>0</v>
      </c>
      <c r="J51" s="352" t="e">
        <f t="shared" si="1"/>
        <v>#DIV/0!</v>
      </c>
      <c r="K51" s="400"/>
    </row>
    <row r="52" spans="1:11" ht="13.5" thickBot="1" x14ac:dyDescent="0.2">
      <c r="A52" s="311"/>
      <c r="B52" s="65"/>
      <c r="C52" s="65"/>
      <c r="D52" s="93" t="s">
        <v>117</v>
      </c>
      <c r="E52" s="546">
        <v>0</v>
      </c>
      <c r="F52" s="547"/>
      <c r="G52" s="546">
        <v>0</v>
      </c>
      <c r="H52" s="547"/>
      <c r="I52" s="348">
        <f t="shared" si="0"/>
        <v>0</v>
      </c>
      <c r="J52" s="353" t="e">
        <f t="shared" si="1"/>
        <v>#DIV/0!</v>
      </c>
      <c r="K52" s="400"/>
    </row>
    <row r="53" spans="1:11" ht="14.25" thickBot="1" x14ac:dyDescent="0.2">
      <c r="A53" s="311"/>
      <c r="B53" s="682" t="s">
        <v>227</v>
      </c>
      <c r="C53" s="683"/>
      <c r="D53" s="100" t="s">
        <v>118</v>
      </c>
      <c r="E53" s="556">
        <v>0</v>
      </c>
      <c r="F53" s="557"/>
      <c r="G53" s="556">
        <v>0</v>
      </c>
      <c r="H53" s="557"/>
      <c r="I53" s="348">
        <f t="shared" si="0"/>
        <v>0</v>
      </c>
      <c r="J53" s="353" t="e">
        <f t="shared" si="1"/>
        <v>#DIV/0!</v>
      </c>
      <c r="K53" s="400"/>
    </row>
    <row r="54" spans="1:11" ht="14.25" thickBot="1" x14ac:dyDescent="0.2">
      <c r="A54" s="403"/>
      <c r="B54" s="416" t="s">
        <v>193</v>
      </c>
      <c r="C54" s="344"/>
      <c r="D54" s="345"/>
      <c r="E54" s="535">
        <f t="shared" ref="E54" si="2">SUM(E6:E53)</f>
        <v>0</v>
      </c>
      <c r="F54" s="536"/>
      <c r="G54" s="535">
        <f t="shared" ref="G54" si="3">SUM(G6:G53)</f>
        <v>0</v>
      </c>
      <c r="H54" s="536"/>
      <c r="I54" s="360">
        <f t="shared" si="0"/>
        <v>0</v>
      </c>
      <c r="J54" s="361" t="e">
        <f t="shared" si="1"/>
        <v>#DIV/0!</v>
      </c>
      <c r="K54" s="400"/>
    </row>
    <row r="55" spans="1:11" ht="13.5" x14ac:dyDescent="0.15">
      <c r="A55" s="417" t="s">
        <v>127</v>
      </c>
      <c r="B55" s="558">
        <v>1</v>
      </c>
      <c r="C55" s="559"/>
      <c r="D55" s="214" t="s">
        <v>125</v>
      </c>
      <c r="E55" s="544">
        <v>0</v>
      </c>
      <c r="F55" s="545"/>
      <c r="G55" s="548">
        <v>0</v>
      </c>
      <c r="H55" s="549"/>
      <c r="I55" s="350">
        <f t="shared" si="0"/>
        <v>0</v>
      </c>
      <c r="J55" s="347" t="e">
        <f t="shared" si="1"/>
        <v>#DIV/0!</v>
      </c>
      <c r="K55" s="400"/>
    </row>
    <row r="56" spans="1:11" ht="13.5" x14ac:dyDescent="0.15">
      <c r="A56" s="417" t="s">
        <v>128</v>
      </c>
      <c r="B56" s="680" t="s">
        <v>123</v>
      </c>
      <c r="C56" s="681"/>
      <c r="D56" s="187" t="s">
        <v>42</v>
      </c>
      <c r="E56" s="542">
        <v>0</v>
      </c>
      <c r="F56" s="543"/>
      <c r="G56" s="542">
        <v>0</v>
      </c>
      <c r="H56" s="543"/>
      <c r="I56" s="351">
        <f t="shared" si="0"/>
        <v>0</v>
      </c>
      <c r="J56" s="352" t="e">
        <f t="shared" si="1"/>
        <v>#DIV/0!</v>
      </c>
      <c r="K56" s="400"/>
    </row>
    <row r="57" spans="1:11" ht="14.25" thickBot="1" x14ac:dyDescent="0.2">
      <c r="A57" s="417" t="s">
        <v>129</v>
      </c>
      <c r="B57" s="678" t="s">
        <v>124</v>
      </c>
      <c r="C57" s="679"/>
      <c r="D57" s="199" t="s">
        <v>126</v>
      </c>
      <c r="E57" s="544">
        <v>0</v>
      </c>
      <c r="F57" s="545"/>
      <c r="G57" s="546">
        <v>0</v>
      </c>
      <c r="H57" s="547"/>
      <c r="I57" s="348">
        <f t="shared" si="0"/>
        <v>0</v>
      </c>
      <c r="J57" s="353" t="e">
        <f t="shared" si="1"/>
        <v>#DIV/0!</v>
      </c>
      <c r="K57" s="400"/>
    </row>
    <row r="58" spans="1:11" ht="14.25" thickBot="1" x14ac:dyDescent="0.2">
      <c r="A58" s="404"/>
      <c r="B58" s="418" t="s">
        <v>185</v>
      </c>
      <c r="C58" s="344"/>
      <c r="D58" s="345"/>
      <c r="E58" s="535">
        <f t="shared" ref="E58" si="4">SUM(E55:E57)</f>
        <v>0</v>
      </c>
      <c r="F58" s="536"/>
      <c r="G58" s="535">
        <f t="shared" ref="G58" si="5">SUM(G55:G57)</f>
        <v>0</v>
      </c>
      <c r="H58" s="536"/>
      <c r="I58" s="362">
        <f>SUM(I55+I56+I57)</f>
        <v>0</v>
      </c>
      <c r="J58" s="361" t="e">
        <f t="shared" si="1"/>
        <v>#DIV/0!</v>
      </c>
      <c r="K58" s="400"/>
    </row>
    <row r="59" spans="1:11" ht="13.5" x14ac:dyDescent="0.15">
      <c r="A59" s="427" t="s">
        <v>8</v>
      </c>
      <c r="B59" s="419" t="s">
        <v>130</v>
      </c>
      <c r="C59" s="405"/>
      <c r="D59" s="214" t="s">
        <v>125</v>
      </c>
      <c r="E59" s="544">
        <v>0</v>
      </c>
      <c r="F59" s="545"/>
      <c r="G59" s="548">
        <v>0</v>
      </c>
      <c r="H59" s="549"/>
      <c r="I59" s="350">
        <f t="shared" si="0"/>
        <v>0</v>
      </c>
      <c r="J59" s="347" t="e">
        <f t="shared" si="1"/>
        <v>#DIV/0!</v>
      </c>
      <c r="K59" s="400"/>
    </row>
    <row r="60" spans="1:11" ht="13.5" x14ac:dyDescent="0.15">
      <c r="A60" s="420" t="s">
        <v>132</v>
      </c>
      <c r="B60" s="421" t="s">
        <v>165</v>
      </c>
      <c r="C60" s="406"/>
      <c r="D60" s="184" t="s">
        <v>43</v>
      </c>
      <c r="E60" s="542">
        <v>0</v>
      </c>
      <c r="F60" s="543"/>
      <c r="G60" s="542">
        <v>0</v>
      </c>
      <c r="H60" s="543"/>
      <c r="I60" s="351">
        <f t="shared" si="0"/>
        <v>0</v>
      </c>
      <c r="J60" s="352" t="e">
        <f t="shared" si="1"/>
        <v>#DIV/0!</v>
      </c>
      <c r="K60" s="400"/>
    </row>
    <row r="61" spans="1:11" ht="13.5" x14ac:dyDescent="0.15">
      <c r="A61" s="432" t="s">
        <v>119</v>
      </c>
      <c r="B61" s="421" t="s">
        <v>164</v>
      </c>
      <c r="C61" s="428"/>
      <c r="D61" s="187" t="s">
        <v>57</v>
      </c>
      <c r="E61" s="544">
        <v>0</v>
      </c>
      <c r="F61" s="545"/>
      <c r="G61" s="544">
        <v>0</v>
      </c>
      <c r="H61" s="545"/>
      <c r="I61" s="351">
        <f t="shared" si="0"/>
        <v>0</v>
      </c>
      <c r="J61" s="352" t="e">
        <f t="shared" si="1"/>
        <v>#DIV/0!</v>
      </c>
      <c r="K61" s="400"/>
    </row>
    <row r="62" spans="1:11" ht="13.5" x14ac:dyDescent="0.15">
      <c r="A62" s="423" t="s">
        <v>220</v>
      </c>
      <c r="B62" s="407"/>
      <c r="C62" s="405"/>
      <c r="D62" s="185" t="s">
        <v>58</v>
      </c>
      <c r="E62" s="542">
        <v>0</v>
      </c>
      <c r="F62" s="543"/>
      <c r="G62" s="542">
        <v>0</v>
      </c>
      <c r="H62" s="543"/>
      <c r="I62" s="351">
        <f t="shared" si="0"/>
        <v>0</v>
      </c>
      <c r="J62" s="347" t="e">
        <f t="shared" si="1"/>
        <v>#DIV/0!</v>
      </c>
      <c r="K62" s="400"/>
    </row>
    <row r="63" spans="1:11" ht="13.5" x14ac:dyDescent="0.15">
      <c r="A63" s="423" t="s">
        <v>221</v>
      </c>
      <c r="B63" s="343">
        <v>4</v>
      </c>
      <c r="C63" s="65"/>
      <c r="D63" s="187" t="s">
        <v>74</v>
      </c>
      <c r="E63" s="542">
        <v>0</v>
      </c>
      <c r="F63" s="543"/>
      <c r="G63" s="542">
        <v>0</v>
      </c>
      <c r="H63" s="543"/>
      <c r="I63" s="351">
        <f t="shared" si="0"/>
        <v>0</v>
      </c>
      <c r="J63" s="352" t="e">
        <f t="shared" si="1"/>
        <v>#DIV/0!</v>
      </c>
      <c r="K63" s="400"/>
    </row>
    <row r="64" spans="1:11" ht="14.25" thickBot="1" x14ac:dyDescent="0.2">
      <c r="A64" s="429" t="s">
        <v>122</v>
      </c>
      <c r="B64" s="424" t="s">
        <v>131</v>
      </c>
      <c r="C64" s="65"/>
      <c r="D64" s="199" t="s">
        <v>75</v>
      </c>
      <c r="E64" s="544">
        <v>0</v>
      </c>
      <c r="F64" s="545"/>
      <c r="G64" s="546">
        <v>0</v>
      </c>
      <c r="H64" s="547"/>
      <c r="I64" s="363">
        <f t="shared" si="0"/>
        <v>0</v>
      </c>
      <c r="J64" s="353" t="e">
        <f t="shared" si="1"/>
        <v>#DIV/0!</v>
      </c>
      <c r="K64" s="400"/>
    </row>
    <row r="65" spans="1:19" ht="15" thickBot="1" x14ac:dyDescent="0.2">
      <c r="A65" s="408"/>
      <c r="B65" s="228" t="s">
        <v>204</v>
      </c>
      <c r="C65" s="337"/>
      <c r="D65" s="337"/>
      <c r="E65" s="535">
        <f t="shared" ref="E65" si="6">SUM(E59:E64)</f>
        <v>0</v>
      </c>
      <c r="F65" s="536"/>
      <c r="G65" s="535">
        <f t="shared" ref="G65" si="7">SUM(G59:G64)</f>
        <v>0</v>
      </c>
      <c r="H65" s="536"/>
      <c r="I65" s="362">
        <f t="shared" si="0"/>
        <v>0</v>
      </c>
      <c r="J65" s="361" t="e">
        <f t="shared" si="1"/>
        <v>#DIV/0!</v>
      </c>
      <c r="K65" s="400"/>
    </row>
    <row r="66" spans="1:19" ht="15" thickBot="1" x14ac:dyDescent="0.2">
      <c r="A66" s="409"/>
      <c r="B66" s="532" t="s">
        <v>219</v>
      </c>
      <c r="C66" s="533"/>
      <c r="D66" s="534"/>
      <c r="E66" s="535">
        <f t="shared" ref="E66" si="8">SUM(E54+E58+E65)</f>
        <v>0</v>
      </c>
      <c r="F66" s="536"/>
      <c r="G66" s="535">
        <f t="shared" ref="G66" si="9">SUM(G54+G58+G65)</f>
        <v>0</v>
      </c>
      <c r="H66" s="536"/>
      <c r="I66" s="364">
        <f t="shared" ref="I66" si="10">SUM(I54+I58+I65)</f>
        <v>0</v>
      </c>
      <c r="J66" s="361" t="e">
        <f>SUM(G66*100/E66)</f>
        <v>#DIV/0!</v>
      </c>
      <c r="K66" s="400"/>
    </row>
    <row r="67" spans="1:19" x14ac:dyDescent="0.15">
      <c r="A67" s="400"/>
      <c r="B67" s="400"/>
      <c r="C67" s="400"/>
      <c r="D67" s="400"/>
      <c r="E67" s="400"/>
      <c r="F67" s="400"/>
      <c r="G67" s="400"/>
      <c r="H67" s="400"/>
      <c r="I67" s="400"/>
      <c r="J67" s="400"/>
      <c r="K67" s="400"/>
    </row>
    <row r="68" spans="1:19" ht="14.25" thickBot="1" x14ac:dyDescent="0.2">
      <c r="A68" s="400"/>
      <c r="B68" s="400"/>
      <c r="C68" s="400"/>
      <c r="D68" s="400"/>
      <c r="E68" s="414" t="s">
        <v>195</v>
      </c>
      <c r="G68" s="400"/>
      <c r="H68" s="400"/>
      <c r="I68" s="400"/>
      <c r="J68" s="400"/>
      <c r="K68" s="400"/>
    </row>
    <row r="69" spans="1:19" ht="18.75" thickBot="1" x14ac:dyDescent="0.25">
      <c r="A69" s="458"/>
      <c r="B69" s="439" t="s">
        <v>196</v>
      </c>
      <c r="C69" s="440"/>
      <c r="D69" s="441"/>
      <c r="E69" s="336" t="s">
        <v>200</v>
      </c>
      <c r="F69" s="338"/>
      <c r="G69" s="336" t="s">
        <v>217</v>
      </c>
      <c r="H69" s="341"/>
      <c r="I69" s="442" t="s">
        <v>192</v>
      </c>
      <c r="J69" s="442" t="s">
        <v>214</v>
      </c>
      <c r="K69" s="400"/>
      <c r="M69" s="394"/>
      <c r="N69" s="394"/>
      <c r="O69" s="394"/>
      <c r="P69" s="394"/>
      <c r="R69" s="394"/>
      <c r="S69" s="394"/>
    </row>
    <row r="70" spans="1:19" ht="13.5" x14ac:dyDescent="0.15">
      <c r="A70" s="422" t="s">
        <v>215</v>
      </c>
      <c r="B70" s="435"/>
      <c r="C70" s="426">
        <v>511</v>
      </c>
      <c r="D70" s="456">
        <v>0</v>
      </c>
      <c r="E70" s="672">
        <v>0</v>
      </c>
      <c r="F70" s="673"/>
      <c r="G70" s="447"/>
      <c r="H70" s="448">
        <v>0</v>
      </c>
      <c r="I70" s="444">
        <f>SUM(D70+E70-G70)</f>
        <v>0</v>
      </c>
      <c r="J70" s="443" t="e">
        <f>SUM((H70*100/(F70+E70)))</f>
        <v>#DIV/0!</v>
      </c>
      <c r="K70" s="400"/>
      <c r="M70" s="396"/>
      <c r="N70" s="396"/>
      <c r="O70" s="396"/>
      <c r="P70" s="396"/>
      <c r="R70" s="396"/>
    </row>
    <row r="71" spans="1:19" ht="13.5" x14ac:dyDescent="0.15">
      <c r="A71" s="459" t="s">
        <v>216</v>
      </c>
      <c r="B71" s="434"/>
      <c r="C71" s="397">
        <v>512</v>
      </c>
      <c r="D71" s="445">
        <v>0</v>
      </c>
      <c r="E71" s="674">
        <v>57148.59</v>
      </c>
      <c r="F71" s="675"/>
      <c r="G71" s="449"/>
      <c r="H71" s="450">
        <v>0</v>
      </c>
      <c r="I71" s="445">
        <f>SUM(D71+E71-G71)</f>
        <v>57148.59</v>
      </c>
      <c r="J71" s="347">
        <f>SUM((H71*100/(F71+E71)))</f>
        <v>0</v>
      </c>
      <c r="K71" s="400"/>
      <c r="M71" s="396"/>
      <c r="N71" s="396"/>
      <c r="O71" s="396"/>
      <c r="P71" s="396"/>
      <c r="R71" s="396"/>
    </row>
    <row r="72" spans="1:19" ht="14.25" thickBot="1" x14ac:dyDescent="0.2">
      <c r="A72" s="460" t="s">
        <v>189</v>
      </c>
      <c r="B72" s="436"/>
      <c r="C72" s="455">
        <v>513</v>
      </c>
      <c r="D72" s="446">
        <v>810.46</v>
      </c>
      <c r="E72" s="676">
        <v>0</v>
      </c>
      <c r="F72" s="677"/>
      <c r="G72" s="451"/>
      <c r="H72" s="452">
        <v>0</v>
      </c>
      <c r="I72" s="446">
        <f>SUM(D72+E72-G72)</f>
        <v>810.46</v>
      </c>
      <c r="J72" s="353" t="e">
        <f>SUM((H72*100/(F72+E72)))</f>
        <v>#DIV/0!</v>
      </c>
      <c r="K72" s="400"/>
      <c r="M72" s="396"/>
      <c r="N72" s="396"/>
      <c r="O72" s="396"/>
      <c r="P72" s="396"/>
      <c r="R72" s="396"/>
    </row>
    <row r="73" spans="1:19" ht="14.25" thickBot="1" x14ac:dyDescent="0.2">
      <c r="A73" s="437"/>
      <c r="B73" s="438" t="s">
        <v>138</v>
      </c>
      <c r="C73" s="433"/>
      <c r="D73" s="366">
        <f t="shared" ref="D73" si="11">SUM(D70:F72)</f>
        <v>57959.049999999996</v>
      </c>
      <c r="E73" s="494">
        <f>SUM(E70:E72)</f>
        <v>57148.59</v>
      </c>
      <c r="F73" s="496"/>
      <c r="G73" s="453"/>
      <c r="H73" s="454" t="e">
        <f>SUM(H70:P72)</f>
        <v>#DIV/0!</v>
      </c>
      <c r="I73" s="366" t="e">
        <f>SUM(I70:Q72)</f>
        <v>#DIV/0!</v>
      </c>
      <c r="J73" s="361" t="e">
        <f>SUM((H73*100/(F73+E73)))</f>
        <v>#DIV/0!</v>
      </c>
      <c r="K73" s="400"/>
      <c r="M73" s="398"/>
      <c r="N73" s="398"/>
      <c r="O73" s="398"/>
      <c r="P73" s="398"/>
      <c r="R73" s="398"/>
    </row>
    <row r="74" spans="1:19" ht="14.25" x14ac:dyDescent="0.15">
      <c r="A74" s="400"/>
      <c r="B74" s="415" t="s">
        <v>32</v>
      </c>
      <c r="C74" s="65"/>
      <c r="D74" s="411"/>
      <c r="E74" s="411"/>
      <c r="F74" s="106"/>
      <c r="G74" s="411"/>
      <c r="H74" s="411"/>
      <c r="I74" s="410" t="s">
        <v>14</v>
      </c>
      <c r="J74" s="120"/>
      <c r="K74" s="400"/>
    </row>
    <row r="75" spans="1:19" ht="14.25" x14ac:dyDescent="0.15">
      <c r="A75" s="400"/>
      <c r="B75" s="413" t="s">
        <v>24</v>
      </c>
      <c r="C75" s="65"/>
      <c r="D75" s="411"/>
      <c r="E75" s="411"/>
      <c r="F75" s="106"/>
      <c r="G75" s="411"/>
      <c r="H75" s="411"/>
      <c r="I75" s="399" t="s">
        <v>28</v>
      </c>
      <c r="J75" s="120"/>
      <c r="K75" s="400"/>
    </row>
  </sheetData>
  <mergeCells count="171">
    <mergeCell ref="B5:C5"/>
    <mergeCell ref="G5:H5"/>
    <mergeCell ref="B8:C8"/>
    <mergeCell ref="E8:F8"/>
    <mergeCell ref="G8:H8"/>
    <mergeCell ref="B7:C7"/>
    <mergeCell ref="E7:F7"/>
    <mergeCell ref="G7:H7"/>
    <mergeCell ref="B6:C6"/>
    <mergeCell ref="E6:F6"/>
    <mergeCell ref="G6:H6"/>
    <mergeCell ref="B11:C11"/>
    <mergeCell ref="E11:F11"/>
    <mergeCell ref="G11:H11"/>
    <mergeCell ref="B10:C10"/>
    <mergeCell ref="E10:F10"/>
    <mergeCell ref="G10:H10"/>
    <mergeCell ref="B9:C9"/>
    <mergeCell ref="E9:F9"/>
    <mergeCell ref="G9:H9"/>
    <mergeCell ref="B14:C14"/>
    <mergeCell ref="E14:F14"/>
    <mergeCell ref="G14:H14"/>
    <mergeCell ref="B13:C13"/>
    <mergeCell ref="E13:F13"/>
    <mergeCell ref="G13:H13"/>
    <mergeCell ref="B12:C12"/>
    <mergeCell ref="E12:F12"/>
    <mergeCell ref="G12:H12"/>
    <mergeCell ref="B17:C17"/>
    <mergeCell ref="E17:F17"/>
    <mergeCell ref="G17:H17"/>
    <mergeCell ref="B16:C16"/>
    <mergeCell ref="E16:F16"/>
    <mergeCell ref="G16:H16"/>
    <mergeCell ref="B15:C15"/>
    <mergeCell ref="E15:F15"/>
    <mergeCell ref="G15:H15"/>
    <mergeCell ref="B20:C20"/>
    <mergeCell ref="E20:F20"/>
    <mergeCell ref="G20:H20"/>
    <mergeCell ref="B19:C19"/>
    <mergeCell ref="E19:F19"/>
    <mergeCell ref="G19:H19"/>
    <mergeCell ref="B18:C18"/>
    <mergeCell ref="E18:F18"/>
    <mergeCell ref="G18:H18"/>
    <mergeCell ref="B23:C23"/>
    <mergeCell ref="E23:F23"/>
    <mergeCell ref="G23:H23"/>
    <mergeCell ref="B22:C22"/>
    <mergeCell ref="E22:F22"/>
    <mergeCell ref="G22:H22"/>
    <mergeCell ref="B21:C21"/>
    <mergeCell ref="E21:F21"/>
    <mergeCell ref="G21:H21"/>
    <mergeCell ref="B26:C26"/>
    <mergeCell ref="E26:F26"/>
    <mergeCell ref="G26:H26"/>
    <mergeCell ref="B25:C25"/>
    <mergeCell ref="E25:F25"/>
    <mergeCell ref="G25:H25"/>
    <mergeCell ref="B24:C24"/>
    <mergeCell ref="E24:F24"/>
    <mergeCell ref="G24:H24"/>
    <mergeCell ref="B29:C29"/>
    <mergeCell ref="E29:F29"/>
    <mergeCell ref="G29:H29"/>
    <mergeCell ref="B28:C28"/>
    <mergeCell ref="E28:F28"/>
    <mergeCell ref="G28:H28"/>
    <mergeCell ref="B27:C27"/>
    <mergeCell ref="E27:F27"/>
    <mergeCell ref="G27:H27"/>
    <mergeCell ref="B32:C32"/>
    <mergeCell ref="E32:F32"/>
    <mergeCell ref="G32:H32"/>
    <mergeCell ref="B31:C31"/>
    <mergeCell ref="E31:F31"/>
    <mergeCell ref="G31:H31"/>
    <mergeCell ref="B30:C30"/>
    <mergeCell ref="E30:F30"/>
    <mergeCell ref="G30:H30"/>
    <mergeCell ref="B35:C35"/>
    <mergeCell ref="E35:F35"/>
    <mergeCell ref="G35:H35"/>
    <mergeCell ref="B34:C34"/>
    <mergeCell ref="E34:F34"/>
    <mergeCell ref="G34:H34"/>
    <mergeCell ref="B33:C33"/>
    <mergeCell ref="E33:F33"/>
    <mergeCell ref="G33:H33"/>
    <mergeCell ref="B38:C38"/>
    <mergeCell ref="E38:F38"/>
    <mergeCell ref="G38:H38"/>
    <mergeCell ref="B37:C37"/>
    <mergeCell ref="E37:F37"/>
    <mergeCell ref="G37:H37"/>
    <mergeCell ref="B36:C36"/>
    <mergeCell ref="E36:F36"/>
    <mergeCell ref="G36:H36"/>
    <mergeCell ref="E42:F42"/>
    <mergeCell ref="G42:H42"/>
    <mergeCell ref="E43:F43"/>
    <mergeCell ref="G43:H43"/>
    <mergeCell ref="E40:F40"/>
    <mergeCell ref="G40:H40"/>
    <mergeCell ref="E41:F41"/>
    <mergeCell ref="G41:H41"/>
    <mergeCell ref="B39:C39"/>
    <mergeCell ref="E39:F39"/>
    <mergeCell ref="G39:H39"/>
    <mergeCell ref="E47:F47"/>
    <mergeCell ref="G47:H47"/>
    <mergeCell ref="E48:F48"/>
    <mergeCell ref="G48:H48"/>
    <mergeCell ref="G45:H45"/>
    <mergeCell ref="B46:C46"/>
    <mergeCell ref="E46:F46"/>
    <mergeCell ref="G46:H46"/>
    <mergeCell ref="E44:F44"/>
    <mergeCell ref="G44:H44"/>
    <mergeCell ref="B45:C45"/>
    <mergeCell ref="E45:F45"/>
    <mergeCell ref="B53:C53"/>
    <mergeCell ref="E53:F53"/>
    <mergeCell ref="G53:H53"/>
    <mergeCell ref="E51:F51"/>
    <mergeCell ref="G51:H51"/>
    <mergeCell ref="E52:F52"/>
    <mergeCell ref="G52:H52"/>
    <mergeCell ref="E49:F49"/>
    <mergeCell ref="G49:H49"/>
    <mergeCell ref="E50:F50"/>
    <mergeCell ref="G50:H50"/>
    <mergeCell ref="E57:F57"/>
    <mergeCell ref="G57:H57"/>
    <mergeCell ref="E58:F58"/>
    <mergeCell ref="G58:H58"/>
    <mergeCell ref="G55:H55"/>
    <mergeCell ref="B56:C56"/>
    <mergeCell ref="E56:F56"/>
    <mergeCell ref="G56:H56"/>
    <mergeCell ref="E54:F54"/>
    <mergeCell ref="G54:H54"/>
    <mergeCell ref="B55:C55"/>
    <mergeCell ref="E55:F55"/>
    <mergeCell ref="E73:F73"/>
    <mergeCell ref="A4:J4"/>
    <mergeCell ref="E5:F5"/>
    <mergeCell ref="E70:F70"/>
    <mergeCell ref="E71:F71"/>
    <mergeCell ref="E72:F72"/>
    <mergeCell ref="E65:F65"/>
    <mergeCell ref="G65:H65"/>
    <mergeCell ref="B66:D66"/>
    <mergeCell ref="E66:F66"/>
    <mergeCell ref="G66:H66"/>
    <mergeCell ref="E62:F62"/>
    <mergeCell ref="G62:H62"/>
    <mergeCell ref="E63:F63"/>
    <mergeCell ref="G63:H63"/>
    <mergeCell ref="E64:F64"/>
    <mergeCell ref="G64:H64"/>
    <mergeCell ref="E59:F59"/>
    <mergeCell ref="G59:H59"/>
    <mergeCell ref="E60:F60"/>
    <mergeCell ref="G60:H60"/>
    <mergeCell ref="E61:F61"/>
    <mergeCell ref="G61:H61"/>
    <mergeCell ref="B57:C57"/>
  </mergeCells>
  <pageMargins left="0" right="0" top="0" bottom="0" header="0.51181102362204722" footer="0.51181102362204722"/>
  <pageSetup paperSize="9" scale="74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Suivi Budgétaire Dépenses 2 (2)</vt:lpstr>
      <vt:lpstr>حالة الصندوق الشهرية</vt:lpstr>
      <vt:lpstr>جدول متابعة تنفي الميزانية</vt:lpstr>
      <vt:lpstr>Suivi Budgétaire Recettes 2018</vt:lpstr>
      <vt:lpstr>Suivi Budgétaire Dépenses 2018</vt:lpstr>
    </vt:vector>
  </TitlesOfParts>
  <Company>sarl tecjet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tecjet</dc:creator>
  <cp:lastModifiedBy>X</cp:lastModifiedBy>
  <cp:lastPrinted>2018-05-20T08:48:27Z</cp:lastPrinted>
  <dcterms:created xsi:type="dcterms:W3CDTF">2001-02-19T17:06:09Z</dcterms:created>
  <dcterms:modified xsi:type="dcterms:W3CDTF">2018-05-20T09:24:28Z</dcterms:modified>
</cp:coreProperties>
</file>